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J13" i="2"/>
  <c r="I13"/>
  <c r="H13"/>
  <c r="H6"/>
  <c r="K6" s="1"/>
  <c r="K7" s="1"/>
  <c r="H8"/>
  <c r="K8" s="1"/>
  <c r="K9" s="1"/>
  <c r="H11"/>
  <c r="J11" s="1"/>
  <c r="H10"/>
  <c r="J10" s="1"/>
  <c r="H15"/>
  <c r="J15" s="1"/>
  <c r="I19"/>
  <c r="H19"/>
  <c r="H18"/>
  <c r="K13" l="1"/>
  <c r="K14" s="1"/>
  <c r="J6"/>
  <c r="J8"/>
  <c r="K11"/>
  <c r="J19"/>
  <c r="K19"/>
  <c r="K10"/>
  <c r="K12" s="1"/>
  <c r="K15"/>
  <c r="J18"/>
  <c r="K18"/>
  <c r="I20"/>
  <c r="H20"/>
  <c r="K20" l="1"/>
  <c r="K21" s="1"/>
  <c r="J20"/>
  <c r="H16"/>
  <c r="J16" s="1"/>
  <c r="K16" l="1"/>
  <c r="K17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<sst xmlns="http://schemas.openxmlformats.org/spreadsheetml/2006/main" count="579" uniqueCount="312">
  <si>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</si>
  <si>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</si>
  <si>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</si>
  <si>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</si>
  <si>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</si>
  <si>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</si>
  <si>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</si>
  <si>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</si>
  <si>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</si>
  <si>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</si>
  <si>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</si>
  <si>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</si>
  <si>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</si>
  <si>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</si>
  <si>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</si>
  <si>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</si>
  <si>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</si>
  <si>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</si>
  <si>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</si>
  <si>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</si>
  <si>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</si>
  <si>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</si>
  <si>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</si>
  <si>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</si>
  <si>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</si>
  <si>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</si>
  <si>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</si>
  <si>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</si>
  <si>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</si>
  <si>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</si>
  <si>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</si>
  <si>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</si>
  <si>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</si>
  <si>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</si>
  <si>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</si>
  <si>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</si>
  <si>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</si>
  <si>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</si>
  <si>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</si>
  <si>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</si>
  <si>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</si>
  <si>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</si>
  <si>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</si>
  <si>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</si>
  <si>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</si>
  <si>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</si>
  <si>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</si>
  <si>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</si>
  <si>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</si>
  <si>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</si>
  <si>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</si>
  <si>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</si>
  <si>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</si>
  <si>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</si>
  <si>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</si>
  <si>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</si>
  <si>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</si>
  <si>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</si>
  <si>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</si>
  <si>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</si>
  <si>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</si>
  <si>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</si>
  <si>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</si>
  <si>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</si>
  <si>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</si>
  <si>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</si>
  <si>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</si>
  <si>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</si>
  <si>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</si>
  <si>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</si>
  <si>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</si>
  <si>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</si>
  <si>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</si>
  <si>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</si>
  <si>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</si>
  <si>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</si>
  <si>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</si>
  <si>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</si>
  <si>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</si>
  <si>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</si>
  <si>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</si>
  <si>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</si>
  <si>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</si>
  <si>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</si>
  <si>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</si>
  <si>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</si>
  <si>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</si>
  <si>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</si>
  <si>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</si>
  <si>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</si>
  <si>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</si>
  <si>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</si>
  <si>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</si>
  <si>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</si>
  <si>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</si>
  <si>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</si>
  <si>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</si>
  <si>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</si>
  <si>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</si>
  <si>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</si>
  <si>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</si>
  <si>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</si>
  <si>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</si>
  <si>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</si>
  <si>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</si>
  <si>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</si>
  <si>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</si>
  <si>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</si>
  <si>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</si>
  <si>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</si>
  <si>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</si>
  <si>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</si>
  <si>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</si>
  <si>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</si>
  <si>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</si>
  <si>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</si>
  <si>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</si>
  <si>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</si>
  <si>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</si>
  <si>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</si>
  <si>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</si>
  <si>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</si>
  <si>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</si>
  <si>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</si>
  <si>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</si>
  <si>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</si>
  <si>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</si>
  <si>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</si>
  <si>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</si>
  <si>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</si>
  <si>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</si>
  <si>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</si>
  <si>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</si>
  <si>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</si>
  <si>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</si>
  <si>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</si>
  <si>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</si>
  <si>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</si>
  <si>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</si>
  <si>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</si>
  <si>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</si>
  <si>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</si>
  <si>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</si>
  <si>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</si>
  <si>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</si>
  <si>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</si>
  <si>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</si>
  <si>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</si>
  <si>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</si>
  <si>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</si>
  <si>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</si>
  <si>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</si>
  <si>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</si>
  <si>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</si>
  <si>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</si>
  <si>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</si>
  <si>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</si>
  <si>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</si>
  <si>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</si>
  <si>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</si>
  <si>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</si>
  <si>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</si>
  <si>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</si>
  <si>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</si>
  <si>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</si>
  <si>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</si>
  <si>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</si>
  <si>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</si>
  <si>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</si>
  <si>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</si>
  <si>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</si>
  <si>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</si>
  <si>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</si>
  <si>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</si>
  <si>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</si>
  <si>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</si>
  <si>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</si>
  <si>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</si>
  <si>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</si>
  <si>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</si>
  <si>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</si>
  <si>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</si>
  <si>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</si>
  <si>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</si>
  <si>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</si>
  <si>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</si>
  <si>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</si>
  <si>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</si>
  <si>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</si>
  <si>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</si>
  <si>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</si>
  <si>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</si>
  <si>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</si>
  <si>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</si>
  <si>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</si>
  <si>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</si>
  <si>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</si>
  <si>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</si>
  <si>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</si>
  <si>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</si>
  <si>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</si>
  <si>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</si>
  <si>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</si>
  <si>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</si>
  <si>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</si>
  <si>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</si>
  <si>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</si>
  <si>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</si>
  <si>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</si>
  <si>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</si>
  <si>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</si>
  <si>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</si>
  <si>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</si>
  <si>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</si>
  <si>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</si>
  <si>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</si>
  <si>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</si>
  <si>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</si>
  <si>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</si>
  <si>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</si>
  <si>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</si>
  <si>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</si>
  <si>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</si>
  <si>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</si>
  <si>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</si>
  <si>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</si>
  <si>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</si>
  <si>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</si>
  <si>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</si>
  <si>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</si>
  <si>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</si>
  <si>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</si>
  <si>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</si>
  <si>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</si>
  <si>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</si>
  <si>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</si>
  <si>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</si>
  <si>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</si>
  <si>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</si>
  <si>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</si>
  <si>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</si>
  <si>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</si>
  <si>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</si>
  <si>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</si>
  <si>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</si>
  <si>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</si>
  <si>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</si>
  <si>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</si>
  <si>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</si>
  <si>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</si>
  <si>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</si>
  <si>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</si>
  <si>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</si>
  <si>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</si>
  <si>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</si>
  <si>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</si>
  <si>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</si>
  <si>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</si>
  <si>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</si>
  <si>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</si>
  <si>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</si>
  <si>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</si>
  <si>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</si>
  <si>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</si>
  <si>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</si>
  <si>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</si>
  <si>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</si>
  <si>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</si>
  <si>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</si>
  <si>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</si>
  <si>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</si>
  <si>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</si>
  <si>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</si>
  <si>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</si>
  <si>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</si>
  <si>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</si>
  <si>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</si>
  <si>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</si>
  <si>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</si>
  <si>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</si>
  <si>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</si>
  <si>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</si>
  <si>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</si>
  <si>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</si>
  <si>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</si>
  <si>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</si>
  <si>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</si>
  <si>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</si>
  <si>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</si>
  <si>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</si>
  <si>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</si>
  <si>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</si>
  <si>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</si>
  <si>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</si>
  <si>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</si>
  <si>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</si>
  <si>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</si>
  <si>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</si>
  <si>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</si>
  <si>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</si>
  <si>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</si>
  <si>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</si>
  <si>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</si>
  <si>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</si>
  <si>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</si>
  <si>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</si>
  <si>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</si>
  <si>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</si>
  <si>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</si>
  <si>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</si>
  <si>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</si>
  <si>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COAINDIA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</si>
</sst>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4" sqref="B14:C14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1.5" customHeight="1">
      <c r="A2" s="65" t="s">
        <v>299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6.25">
      <c r="A3" s="66" t="s">
        <v>289</v>
      </c>
      <c r="B3" s="66"/>
      <c r="C3" s="67" t="s">
        <v>302</v>
      </c>
      <c r="D3" s="68"/>
      <c r="E3" s="34"/>
      <c r="F3" s="34"/>
      <c r="G3" s="34"/>
      <c r="H3" s="69"/>
      <c r="I3" s="69"/>
      <c r="J3" s="35"/>
      <c r="K3" s="35"/>
    </row>
    <row r="4" spans="1:11">
      <c r="A4" s="73" t="s">
        <v>1</v>
      </c>
      <c r="B4" s="61" t="s">
        <v>290</v>
      </c>
      <c r="C4" s="61" t="s">
        <v>291</v>
      </c>
      <c r="D4" s="61" t="s">
        <v>292</v>
      </c>
      <c r="E4" s="61" t="s">
        <v>293</v>
      </c>
      <c r="F4" s="61" t="s">
        <v>294</v>
      </c>
      <c r="G4" s="61" t="s">
        <v>295</v>
      </c>
      <c r="H4" s="75" t="s">
        <v>296</v>
      </c>
      <c r="I4" s="76"/>
      <c r="J4" s="61" t="s">
        <v>297</v>
      </c>
      <c r="K4" s="61" t="s">
        <v>298</v>
      </c>
    </row>
    <row r="5" spans="1:11">
      <c r="A5" s="74"/>
      <c r="B5" s="62"/>
      <c r="C5" s="62"/>
      <c r="D5" s="62"/>
      <c r="E5" s="62"/>
      <c r="F5" s="62"/>
      <c r="G5" s="62"/>
      <c r="H5" s="77"/>
      <c r="I5" s="78"/>
      <c r="J5" s="62"/>
      <c r="K5" s="62"/>
    </row>
    <row r="6" spans="1:11" s="5" customFormat="1">
      <c r="A6" s="36">
        <v>43255</v>
      </c>
      <c r="B6" s="37" t="s">
        <v>311</v>
      </c>
      <c r="C6" s="38">
        <v>740</v>
      </c>
      <c r="D6" s="37" t="s">
        <v>18</v>
      </c>
      <c r="E6" s="39">
        <v>265</v>
      </c>
      <c r="F6" s="39">
        <v>279.7</v>
      </c>
      <c r="G6" s="39"/>
      <c r="H6" s="40">
        <f t="shared" ref="H6" si="0">(IF(D6="SHORT",E6-F6,IF(D6="LONG",F6-E6)))*C6</f>
        <v>10877.999999999991</v>
      </c>
      <c r="I6" s="41"/>
      <c r="J6" s="42">
        <f t="shared" ref="J6" si="1">(H6+I6)/C6</f>
        <v>14.699999999999987</v>
      </c>
      <c r="K6" s="43">
        <f t="shared" ref="K6" si="2">SUM(H6:I6)</f>
        <v>10877.999999999991</v>
      </c>
    </row>
    <row r="7" spans="1:11" s="56" customFormat="1" ht="22.5" customHeight="1">
      <c r="A7" s="53"/>
      <c r="B7" s="54"/>
      <c r="C7" s="54"/>
      <c r="D7" s="54"/>
      <c r="E7" s="54"/>
      <c r="F7" s="54"/>
      <c r="G7" s="54"/>
      <c r="H7" s="70" t="s">
        <v>22</v>
      </c>
      <c r="I7" s="71"/>
      <c r="J7" s="72"/>
      <c r="K7" s="55">
        <f>SUM(K6:K6)</f>
        <v>10877.999999999991</v>
      </c>
    </row>
    <row r="8" spans="1:11" s="5" customFormat="1">
      <c r="A8" s="36">
        <v>43255</v>
      </c>
      <c r="B8" s="37" t="s">
        <v>310</v>
      </c>
      <c r="C8" s="38">
        <v>6195</v>
      </c>
      <c r="D8" s="37" t="s">
        <v>18</v>
      </c>
      <c r="E8" s="39">
        <v>80.7</v>
      </c>
      <c r="F8" s="39">
        <v>85.45</v>
      </c>
      <c r="G8" s="39"/>
      <c r="H8" s="40">
        <f t="shared" ref="H8" si="3">(IF(D8="SHORT",E8-F8,IF(D8="LONG",F8-E8)))*C8</f>
        <v>29426.25</v>
      </c>
      <c r="I8" s="41"/>
      <c r="J8" s="42">
        <f t="shared" ref="J8" si="4">(H8+I8)/C8</f>
        <v>4.75</v>
      </c>
      <c r="K8" s="43">
        <f t="shared" ref="K8" si="5">SUM(H8:I8)</f>
        <v>29426.25</v>
      </c>
    </row>
    <row r="9" spans="1:11" s="56" customFormat="1" ht="22.5" customHeight="1">
      <c r="A9" s="53"/>
      <c r="B9" s="54"/>
      <c r="C9" s="54"/>
      <c r="D9" s="54"/>
      <c r="E9" s="54"/>
      <c r="F9" s="54"/>
      <c r="G9" s="54"/>
      <c r="H9" s="70" t="s">
        <v>22</v>
      </c>
      <c r="I9" s="71"/>
      <c r="J9" s="72"/>
      <c r="K9" s="55">
        <f>SUM(K8:K8)</f>
        <v>29426.25</v>
      </c>
    </row>
    <row r="10" spans="1:11" s="5" customFormat="1">
      <c r="A10" s="36">
        <v>43241</v>
      </c>
      <c r="B10" s="37" t="s">
        <v>309</v>
      </c>
      <c r="C10" s="38">
        <v>5600</v>
      </c>
      <c r="D10" s="37" t="s">
        <v>300</v>
      </c>
      <c r="E10" s="39">
        <v>171</v>
      </c>
      <c r="F10" s="39">
        <v>162</v>
      </c>
      <c r="G10" s="39"/>
      <c r="H10" s="40">
        <f t="shared" ref="H10" si="6">(IF(D10="SHORT",E10-F10,IF(D10="LONG",F10-E10)))*C10</f>
        <v>50400</v>
      </c>
      <c r="I10" s="41"/>
      <c r="J10" s="42">
        <f t="shared" ref="J10" si="7">(H10+I10)/C10</f>
        <v>9</v>
      </c>
      <c r="K10" s="43">
        <f t="shared" ref="K10" si="8">SUM(H10:I10)</f>
        <v>50400</v>
      </c>
    </row>
    <row r="11" spans="1:11" s="5" customFormat="1">
      <c r="A11" s="36">
        <v>43227</v>
      </c>
      <c r="B11" s="37" t="s">
        <v>308</v>
      </c>
      <c r="C11" s="38">
        <v>4975</v>
      </c>
      <c r="D11" s="37" t="s">
        <v>18</v>
      </c>
      <c r="E11" s="39">
        <v>100.5</v>
      </c>
      <c r="F11" s="39">
        <v>105</v>
      </c>
      <c r="G11" s="39"/>
      <c r="H11" s="40">
        <f t="shared" ref="H11" si="9">(IF(D11="SHORT",E11-F11,IF(D11="LONG",F11-E11)))*C11</f>
        <v>22387.5</v>
      </c>
      <c r="I11" s="41"/>
      <c r="J11" s="42">
        <f t="shared" ref="J11" si="10">(H11+I11)/C11</f>
        <v>4.5</v>
      </c>
      <c r="K11" s="43">
        <f t="shared" ref="K11" si="11">SUM(H11:I11)</f>
        <v>22387.5</v>
      </c>
    </row>
    <row r="12" spans="1:11" s="56" customFormat="1" ht="22.5" customHeight="1">
      <c r="A12" s="53"/>
      <c r="B12" s="54"/>
      <c r="C12" s="54"/>
      <c r="D12" s="54"/>
      <c r="E12" s="54"/>
      <c r="F12" s="54"/>
      <c r="G12" s="54"/>
      <c r="H12" s="70" t="s">
        <v>22</v>
      </c>
      <c r="I12" s="71"/>
      <c r="J12" s="72"/>
      <c r="K12" s="55">
        <f>SUM(K10:K11)</f>
        <v>72787.5</v>
      </c>
    </row>
    <row r="13" spans="1:11" s="52" customFormat="1">
      <c r="A13" s="49">
        <v>43206</v>
      </c>
      <c r="B13" s="50" t="s">
        <v>307</v>
      </c>
      <c r="C13" s="50">
        <v>1204</v>
      </c>
      <c r="D13" s="50" t="s">
        <v>18</v>
      </c>
      <c r="E13" s="51">
        <v>415</v>
      </c>
      <c r="F13" s="51">
        <v>437.85</v>
      </c>
      <c r="G13" s="47">
        <v>520</v>
      </c>
      <c r="H13" s="48">
        <f t="shared" ref="H13" si="12">(IF(D13="SHORT",E13-F13,IF(D13="LONG",F13-E13)))*C13</f>
        <v>27511.400000000027</v>
      </c>
      <c r="I13" s="44">
        <f>(IF(D13="SHORT",IF(G13="",0,E13-G13),IF(D13="LONG",IF(G13="",0,G13-F13))))*C13</f>
        <v>98908.599999999977</v>
      </c>
      <c r="J13" s="45">
        <f t="shared" ref="J13" si="13">(H13+I13)/C13</f>
        <v>105</v>
      </c>
      <c r="K13" s="46">
        <f t="shared" ref="K13" si="14">SUM(H13:I13)</f>
        <v>126420</v>
      </c>
    </row>
    <row r="14" spans="1:11" s="56" customFormat="1" ht="22.5" customHeight="1">
      <c r="A14" s="53"/>
      <c r="B14" s="54"/>
      <c r="C14" s="54"/>
      <c r="D14" s="54"/>
      <c r="E14" s="54"/>
      <c r="F14" s="54"/>
      <c r="G14" s="54"/>
      <c r="H14" s="70" t="s">
        <v>22</v>
      </c>
      <c r="I14" s="71"/>
      <c r="J14" s="72"/>
      <c r="K14" s="55">
        <f>SUM(K13:K13)</f>
        <v>126420</v>
      </c>
    </row>
    <row r="15" spans="1:11" s="5" customFormat="1">
      <c r="A15" s="36">
        <v>43185</v>
      </c>
      <c r="B15" s="37" t="s">
        <v>306</v>
      </c>
      <c r="C15" s="38">
        <v>3000</v>
      </c>
      <c r="D15" s="37" t="s">
        <v>300</v>
      </c>
      <c r="E15" s="39">
        <v>335</v>
      </c>
      <c r="F15" s="39">
        <v>318.25</v>
      </c>
      <c r="G15" s="39"/>
      <c r="H15" s="40">
        <f t="shared" ref="H15" si="15">(IF(D15="SHORT",E15-F15,IF(D15="LONG",F15-E15)))*C15</f>
        <v>50250</v>
      </c>
      <c r="I15" s="41"/>
      <c r="J15" s="42">
        <f t="shared" ref="J15" si="16">(H15+I15)/C15</f>
        <v>16.75</v>
      </c>
      <c r="K15" s="43">
        <f t="shared" ref="K15" si="17">SUM(H15:I15)</f>
        <v>50250</v>
      </c>
    </row>
    <row r="16" spans="1:11" s="5" customFormat="1">
      <c r="A16" s="36">
        <v>43177</v>
      </c>
      <c r="B16" s="37" t="s">
        <v>301</v>
      </c>
      <c r="C16" s="38">
        <v>2122</v>
      </c>
      <c r="D16" s="37" t="s">
        <v>300</v>
      </c>
      <c r="E16" s="39">
        <v>601</v>
      </c>
      <c r="F16" s="39">
        <v>556</v>
      </c>
      <c r="G16" s="39"/>
      <c r="H16" s="40">
        <f t="shared" ref="H16" si="18">(IF(D16="SHORT",E16-F16,IF(D16="LONG",F16-E16)))*C16</f>
        <v>95490</v>
      </c>
      <c r="I16" s="41"/>
      <c r="J16" s="42">
        <f t="shared" ref="J16" si="19">(H16+I16)/C16</f>
        <v>45</v>
      </c>
      <c r="K16" s="43">
        <f t="shared" ref="K16" si="20">SUM(H16:I16)</f>
        <v>95490</v>
      </c>
    </row>
    <row r="17" spans="1:11" s="56" customFormat="1" ht="22.5" customHeight="1">
      <c r="A17" s="53"/>
      <c r="B17" s="54"/>
      <c r="C17" s="54"/>
      <c r="D17" s="54"/>
      <c r="E17" s="54"/>
      <c r="F17" s="54"/>
      <c r="G17" s="54"/>
      <c r="H17" s="70" t="s">
        <v>22</v>
      </c>
      <c r="I17" s="71"/>
      <c r="J17" s="72"/>
      <c r="K17" s="55">
        <f>SUM(K15:K16)</f>
        <v>145740</v>
      </c>
    </row>
    <row r="18" spans="1:11" s="60" customFormat="1">
      <c r="A18" s="57">
        <v>43159</v>
      </c>
      <c r="B18" s="37" t="s">
        <v>304</v>
      </c>
      <c r="C18" s="37">
        <v>144</v>
      </c>
      <c r="D18" s="37" t="s">
        <v>18</v>
      </c>
      <c r="E18" s="58">
        <v>3450</v>
      </c>
      <c r="F18" s="58">
        <v>3657</v>
      </c>
      <c r="G18" s="59"/>
      <c r="H18" s="40">
        <f t="shared" ref="H18:H19" si="21">(IF(D18="SHORT",E18-F18,IF(D18="LONG",F18-E18)))*C18</f>
        <v>29808</v>
      </c>
      <c r="I18" s="41"/>
      <c r="J18" s="42">
        <f t="shared" ref="J18:J19" si="22">(H18+I18)/C18</f>
        <v>207</v>
      </c>
      <c r="K18" s="43">
        <f t="shared" ref="K18:K19" si="23">SUM(H18:I18)</f>
        <v>29808</v>
      </c>
    </row>
    <row r="19" spans="1:11" s="60" customFormat="1">
      <c r="A19" s="57">
        <v>43154</v>
      </c>
      <c r="B19" s="37" t="s">
        <v>305</v>
      </c>
      <c r="C19" s="37">
        <v>725</v>
      </c>
      <c r="D19" s="37" t="s">
        <v>18</v>
      </c>
      <c r="E19" s="58">
        <v>686.25</v>
      </c>
      <c r="F19" s="58">
        <v>717.1</v>
      </c>
      <c r="G19" s="47">
        <v>753</v>
      </c>
      <c r="H19" s="48">
        <f t="shared" si="21"/>
        <v>22366.250000000018</v>
      </c>
      <c r="I19" s="44">
        <f>(IF(D19="SHORT",IF(G19="",0,E19-G19),IF(D19="LONG",IF(G19="",0,G19-F19))))*C19</f>
        <v>26027.499999999982</v>
      </c>
      <c r="J19" s="45">
        <f t="shared" si="22"/>
        <v>66.75</v>
      </c>
      <c r="K19" s="46">
        <f t="shared" si="23"/>
        <v>48393.75</v>
      </c>
    </row>
    <row r="20" spans="1:11" s="52" customFormat="1">
      <c r="A20" s="49">
        <v>43150</v>
      </c>
      <c r="B20" s="50" t="s">
        <v>303</v>
      </c>
      <c r="C20" s="50">
        <v>12000</v>
      </c>
      <c r="D20" s="50" t="s">
        <v>300</v>
      </c>
      <c r="E20" s="51">
        <v>142.5</v>
      </c>
      <c r="F20" s="51">
        <v>135.35</v>
      </c>
      <c r="G20" s="47">
        <v>125.2</v>
      </c>
      <c r="H20" s="48">
        <f t="shared" ref="H20" si="24">(IF(D20="SHORT",E20-F20,IF(D20="LONG",F20-E20)))*C20</f>
        <v>85800.000000000073</v>
      </c>
      <c r="I20" s="44">
        <f>(IF(D20="SHORT",IF(G20="",0,E20-G20),IF(D20="LONG",IF(G20="",0,G20-F20))))*C20</f>
        <v>207599.99999999997</v>
      </c>
      <c r="J20" s="45">
        <f t="shared" ref="J20" si="25">(H20+I20)/C20</f>
        <v>24.450000000000006</v>
      </c>
      <c r="K20" s="46">
        <f t="shared" ref="K20" si="26">SUM(H20:I20)</f>
        <v>293400.00000000006</v>
      </c>
    </row>
    <row r="21" spans="1:11" s="56" customFormat="1" ht="22.5" customHeight="1">
      <c r="A21" s="53"/>
      <c r="B21" s="54"/>
      <c r="C21" s="54"/>
      <c r="D21" s="54"/>
      <c r="E21" s="54"/>
      <c r="F21" s="54"/>
      <c r="G21" s="54"/>
      <c r="H21" s="70" t="s">
        <v>22</v>
      </c>
      <c r="I21" s="71"/>
      <c r="J21" s="72"/>
      <c r="K21" s="55">
        <f>SUM(K18:K20)</f>
        <v>371601.75000000006</v>
      </c>
    </row>
  </sheetData>
  <mergeCells count="21">
    <mergeCell ref="H17:J17"/>
    <mergeCell ref="H21:J21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14:J14"/>
    <mergeCell ref="H12:J12"/>
    <mergeCell ref="H9:J9"/>
    <mergeCell ref="H7:J7"/>
    <mergeCell ref="K4:K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ignoredErrors>
    <ignoredError sqref="K9 K14 K12 K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2018-07-21T06:25:39Z</dcterms:modified>
</cp:coreProperties>
</file>