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15600" windowHeight="9405"/>
  </bookViews>
  <sheets>
    <sheet name="2019" sheetId="5" r:id="rId1"/>
    <sheet name="ROI Statement" sheetId="3" r:id="rId2"/>
    <sheet name="2018" sheetId="2" r:id="rId3"/>
    <sheet name="till Feb-18" sheetId="1" r:id="rId4"/>
  </sheets>
  <calcPr calcId="124519"/>
</workbook>
</file>

<file path=xl/calcChain.xml><?xml version="1.0" encoding="utf-8"?>
<calcChain xmlns="http://schemas.openxmlformats.org/spreadsheetml/2006/main">
  <c r="H13" i="5"/>
  <c r="J13" s="1"/>
  <c r="H14"/>
  <c r="J14" s="1"/>
  <c r="H16"/>
  <c r="J16" s="1"/>
  <c r="H18"/>
  <c r="J18" s="1"/>
  <c r="J20"/>
  <c r="H20"/>
  <c r="F11" l="1"/>
  <c r="H34"/>
  <c r="J34" s="1"/>
  <c r="H37"/>
  <c r="J37" s="1"/>
  <c r="H36"/>
  <c r="J36" s="1"/>
  <c r="H35"/>
  <c r="J35" s="1"/>
  <c r="I33"/>
  <c r="H33"/>
  <c r="H32"/>
  <c r="J32" s="1"/>
  <c r="H30"/>
  <c r="J30" s="1"/>
  <c r="H31"/>
  <c r="J31" s="1"/>
  <c r="H29"/>
  <c r="J29" s="1"/>
  <c r="H28"/>
  <c r="J28" s="1"/>
  <c r="H27"/>
  <c r="J27" s="1"/>
  <c r="H26"/>
  <c r="J26" s="1"/>
  <c r="H25"/>
  <c r="J25" s="1"/>
  <c r="H24"/>
  <c r="J24" s="1"/>
  <c r="H23"/>
  <c r="J23" s="1"/>
  <c r="H22"/>
  <c r="J22" s="1"/>
  <c r="H21"/>
  <c r="F41"/>
  <c r="H19"/>
  <c r="J19" s="1"/>
  <c r="H43"/>
  <c r="J43" s="1"/>
  <c r="H44"/>
  <c r="I46"/>
  <c r="I45"/>
  <c r="H46"/>
  <c r="H45"/>
  <c r="I47"/>
  <c r="H47"/>
  <c r="H48"/>
  <c r="I49"/>
  <c r="H49"/>
  <c r="I50"/>
  <c r="H50"/>
  <c r="H51"/>
  <c r="J51" s="1"/>
  <c r="H52"/>
  <c r="J52" s="1"/>
  <c r="I53"/>
  <c r="H53"/>
  <c r="I54"/>
  <c r="H54"/>
  <c r="H55"/>
  <c r="I56"/>
  <c r="H56"/>
  <c r="H57"/>
  <c r="J57" s="1"/>
  <c r="H58"/>
  <c r="I59"/>
  <c r="H59"/>
  <c r="I60"/>
  <c r="H60"/>
  <c r="I61"/>
  <c r="H61"/>
  <c r="H62"/>
  <c r="H63"/>
  <c r="I63"/>
  <c r="H64"/>
  <c r="J64" s="1"/>
  <c r="H65"/>
  <c r="I66"/>
  <c r="H66"/>
  <c r="H69"/>
  <c r="H70"/>
  <c r="H67"/>
  <c r="J67" s="1"/>
  <c r="H68"/>
  <c r="J68" s="1"/>
  <c r="H71"/>
  <c r="J71" s="1"/>
  <c r="J70"/>
  <c r="H73"/>
  <c r="J73" s="1"/>
  <c r="H72"/>
  <c r="H79"/>
  <c r="J79" s="1"/>
  <c r="H80"/>
  <c r="I81"/>
  <c r="H81"/>
  <c r="H82"/>
  <c r="H85"/>
  <c r="H83"/>
  <c r="J83" s="1"/>
  <c r="H84"/>
  <c r="J84" s="1"/>
  <c r="H86"/>
  <c r="H87"/>
  <c r="I88"/>
  <c r="H88"/>
  <c r="I89"/>
  <c r="H89"/>
  <c r="H92"/>
  <c r="J92" s="1"/>
  <c r="H91"/>
  <c r="J91" s="1"/>
  <c r="H90"/>
  <c r="H93"/>
  <c r="I94"/>
  <c r="H94"/>
  <c r="I95"/>
  <c r="H95"/>
  <c r="H97"/>
  <c r="I96"/>
  <c r="H96"/>
  <c r="H98"/>
  <c r="I99"/>
  <c r="H99"/>
  <c r="H100"/>
  <c r="I101"/>
  <c r="H101"/>
  <c r="I102"/>
  <c r="H102"/>
  <c r="I103"/>
  <c r="H103"/>
  <c r="H104"/>
  <c r="I104"/>
  <c r="H116"/>
  <c r="H129"/>
  <c r="J33" l="1"/>
  <c r="H74"/>
  <c r="H38"/>
  <c r="J21"/>
  <c r="J44"/>
  <c r="J45"/>
  <c r="J46"/>
  <c r="J47"/>
  <c r="J48"/>
  <c r="J49"/>
  <c r="J50"/>
  <c r="J53"/>
  <c r="J54"/>
  <c r="J61"/>
  <c r="J55"/>
  <c r="J56"/>
  <c r="J58"/>
  <c r="J59"/>
  <c r="J60"/>
  <c r="J62"/>
  <c r="J63"/>
  <c r="J65"/>
  <c r="J97"/>
  <c r="J85"/>
  <c r="J90"/>
  <c r="J86"/>
  <c r="J82"/>
  <c r="J69"/>
  <c r="J66"/>
  <c r="J72"/>
  <c r="J81"/>
  <c r="J80"/>
  <c r="J87"/>
  <c r="J88"/>
  <c r="J89"/>
  <c r="J93"/>
  <c r="J94"/>
  <c r="J95"/>
  <c r="J96"/>
  <c r="J98"/>
  <c r="J99"/>
  <c r="J100"/>
  <c r="J101"/>
  <c r="J102"/>
  <c r="J103"/>
  <c r="J104"/>
  <c r="H105"/>
  <c r="J105" s="1"/>
  <c r="C109"/>
  <c r="E109" s="1"/>
  <c r="F109" s="1"/>
  <c r="H111"/>
  <c r="I112"/>
  <c r="H112"/>
  <c r="I113"/>
  <c r="H113"/>
  <c r="H114"/>
  <c r="J114" s="1"/>
  <c r="H115"/>
  <c r="J115" s="1"/>
  <c r="J116"/>
  <c r="H122"/>
  <c r="I117"/>
  <c r="H117"/>
  <c r="I118"/>
  <c r="H118"/>
  <c r="H121"/>
  <c r="H120"/>
  <c r="H119"/>
  <c r="I119"/>
  <c r="H123"/>
  <c r="J123" s="1"/>
  <c r="H124"/>
  <c r="I125"/>
  <c r="H125"/>
  <c r="I126"/>
  <c r="H126"/>
  <c r="I127"/>
  <c r="H127"/>
  <c r="H128"/>
  <c r="I130"/>
  <c r="H130"/>
  <c r="H131"/>
  <c r="I132"/>
  <c r="H132"/>
  <c r="H133"/>
  <c r="I134"/>
  <c r="H134"/>
  <c r="H136"/>
  <c r="I135"/>
  <c r="H135"/>
  <c r="C140"/>
  <c r="E140" s="1"/>
  <c r="F140" s="1"/>
  <c r="H142"/>
  <c r="H143"/>
  <c r="H144"/>
  <c r="I144"/>
  <c r="H145"/>
  <c r="I146"/>
  <c r="H146"/>
  <c r="H147"/>
  <c r="I148"/>
  <c r="H148"/>
  <c r="H149"/>
  <c r="H150"/>
  <c r="H151"/>
  <c r="J151" s="1"/>
  <c r="I150"/>
  <c r="H152"/>
  <c r="H153"/>
  <c r="H156"/>
  <c r="H157"/>
  <c r="J157" s="1"/>
  <c r="I154"/>
  <c r="H154"/>
  <c r="H155"/>
  <c r="I158"/>
  <c r="H158"/>
  <c r="H159"/>
  <c r="J159" s="1"/>
  <c r="H160"/>
  <c r="C167"/>
  <c r="E167" s="1"/>
  <c r="F167" s="1"/>
  <c r="C203"/>
  <c r="E203" s="1"/>
  <c r="F203" s="1"/>
  <c r="C240"/>
  <c r="E240" s="1"/>
  <c r="F240" s="1"/>
  <c r="C273"/>
  <c r="E273" s="1"/>
  <c r="F273" s="1"/>
  <c r="H161"/>
  <c r="J161" s="1"/>
  <c r="H162"/>
  <c r="H169"/>
  <c r="J169" s="1"/>
  <c r="I170"/>
  <c r="H170"/>
  <c r="H171"/>
  <c r="I172"/>
  <c r="H172"/>
  <c r="H173"/>
  <c r="I174"/>
  <c r="H174"/>
  <c r="H175"/>
  <c r="H176"/>
  <c r="J176" s="1"/>
  <c r="H177"/>
  <c r="H180"/>
  <c r="H178"/>
  <c r="J178" s="1"/>
  <c r="H179"/>
  <c r="J179" s="1"/>
  <c r="I181"/>
  <c r="H181"/>
  <c r="I182"/>
  <c r="H182"/>
  <c r="H183"/>
  <c r="H184"/>
  <c r="J184" s="1"/>
  <c r="H185"/>
  <c r="H186"/>
  <c r="J186" s="1"/>
  <c r="H187"/>
  <c r="H188"/>
  <c r="J188" s="1"/>
  <c r="H189"/>
  <c r="H190"/>
  <c r="I191"/>
  <c r="H191"/>
  <c r="H192"/>
  <c r="H193"/>
  <c r="J193" s="1"/>
  <c r="H194"/>
  <c r="I195"/>
  <c r="H195"/>
  <c r="H196"/>
  <c r="J196" s="1"/>
  <c r="H197"/>
  <c r="H198"/>
  <c r="J198" s="1"/>
  <c r="I205"/>
  <c r="H205"/>
  <c r="H206"/>
  <c r="H207"/>
  <c r="J207" s="1"/>
  <c r="H211"/>
  <c r="H212"/>
  <c r="J212" s="1"/>
  <c r="H210"/>
  <c r="I208"/>
  <c r="H208"/>
  <c r="I209"/>
  <c r="H209"/>
  <c r="H213"/>
  <c r="J213" s="1"/>
  <c r="H214"/>
  <c r="H217"/>
  <c r="H216"/>
  <c r="I216"/>
  <c r="I215"/>
  <c r="H215"/>
  <c r="H218"/>
  <c r="I219"/>
  <c r="H219"/>
  <c r="H220"/>
  <c r="J220" s="1"/>
  <c r="H221"/>
  <c r="J221" s="1"/>
  <c r="H222"/>
  <c r="J222" s="1"/>
  <c r="H223"/>
  <c r="J223" s="1"/>
  <c r="H224"/>
  <c r="J224" s="1"/>
  <c r="H225"/>
  <c r="J225" s="1"/>
  <c r="H226"/>
  <c r="J226" s="1"/>
  <c r="H227"/>
  <c r="J227" s="1"/>
  <c r="H228"/>
  <c r="J228" s="1"/>
  <c r="H229"/>
  <c r="J229" s="1"/>
  <c r="H230"/>
  <c r="H231"/>
  <c r="I231"/>
  <c r="H232"/>
  <c r="I233"/>
  <c r="H233"/>
  <c r="I234"/>
  <c r="H234"/>
  <c r="H235"/>
  <c r="J235" s="1"/>
  <c r="H236"/>
  <c r="J236" s="1"/>
  <c r="H243"/>
  <c r="J243" s="1"/>
  <c r="H244"/>
  <c r="I245"/>
  <c r="H245"/>
  <c r="H246"/>
  <c r="I247"/>
  <c r="H247"/>
  <c r="I249"/>
  <c r="H248"/>
  <c r="J248" s="1"/>
  <c r="H249"/>
  <c r="J249" s="1"/>
  <c r="H252"/>
  <c r="H253"/>
  <c r="J253" s="1"/>
  <c r="I251"/>
  <c r="H250"/>
  <c r="J250" s="1"/>
  <c r="H251"/>
  <c r="H254"/>
  <c r="J254" s="1"/>
  <c r="H255"/>
  <c r="H256"/>
  <c r="I256"/>
  <c r="H257"/>
  <c r="J257" s="1"/>
  <c r="H258"/>
  <c r="H259"/>
  <c r="I260"/>
  <c r="H260"/>
  <c r="H261"/>
  <c r="I262"/>
  <c r="H262"/>
  <c r="I263"/>
  <c r="I264"/>
  <c r="H264"/>
  <c r="H263"/>
  <c r="H265"/>
  <c r="J265" s="1"/>
  <c r="H266"/>
  <c r="J266" s="1"/>
  <c r="H267"/>
  <c r="J267" s="1"/>
  <c r="H268"/>
  <c r="J268" s="1"/>
  <c r="H277"/>
  <c r="H276"/>
  <c r="J276" s="1"/>
  <c r="J38" l="1"/>
  <c r="J74"/>
  <c r="J258"/>
  <c r="J251"/>
  <c r="J180"/>
  <c r="J136"/>
  <c r="J120"/>
  <c r="J277"/>
  <c r="J210"/>
  <c r="J211"/>
  <c r="J206"/>
  <c r="J197"/>
  <c r="J192"/>
  <c r="J189"/>
  <c r="J187"/>
  <c r="J185"/>
  <c r="J183"/>
  <c r="J177"/>
  <c r="J175"/>
  <c r="J171"/>
  <c r="J162"/>
  <c r="J160"/>
  <c r="J152"/>
  <c r="J150"/>
  <c r="J143"/>
  <c r="J133"/>
  <c r="J128"/>
  <c r="J121"/>
  <c r="J106"/>
  <c r="H106"/>
  <c r="H137"/>
  <c r="J142"/>
  <c r="H164"/>
  <c r="J111"/>
  <c r="J122"/>
  <c r="J112"/>
  <c r="J113"/>
  <c r="J119"/>
  <c r="J117"/>
  <c r="J118"/>
  <c r="J124"/>
  <c r="J125"/>
  <c r="J135"/>
  <c r="J126"/>
  <c r="J127"/>
  <c r="J129"/>
  <c r="J130"/>
  <c r="J131"/>
  <c r="H200"/>
  <c r="J132"/>
  <c r="J158"/>
  <c r="J134"/>
  <c r="J144"/>
  <c r="J145"/>
  <c r="J146"/>
  <c r="J147"/>
  <c r="J148"/>
  <c r="J149"/>
  <c r="J153"/>
  <c r="J156"/>
  <c r="J154"/>
  <c r="J155"/>
  <c r="J170"/>
  <c r="J172"/>
  <c r="J173"/>
  <c r="J174"/>
  <c r="J181"/>
  <c r="J182"/>
  <c r="H237"/>
  <c r="J190"/>
  <c r="J191"/>
  <c r="J194"/>
  <c r="J195"/>
  <c r="H270"/>
  <c r="J216"/>
  <c r="J205"/>
  <c r="J208"/>
  <c r="J209"/>
  <c r="J214"/>
  <c r="J217"/>
  <c r="J215"/>
  <c r="J218"/>
  <c r="J219"/>
  <c r="J230"/>
  <c r="J231"/>
  <c r="J232"/>
  <c r="J233"/>
  <c r="J234"/>
  <c r="J244"/>
  <c r="J245"/>
  <c r="J246"/>
  <c r="J247"/>
  <c r="J252"/>
  <c r="J256"/>
  <c r="J255"/>
  <c r="J259"/>
  <c r="J260"/>
  <c r="J261"/>
  <c r="J262"/>
  <c r="J263"/>
  <c r="J264"/>
  <c r="H278"/>
  <c r="J137" l="1"/>
  <c r="J164"/>
  <c r="J200"/>
  <c r="J270"/>
  <c r="J237"/>
  <c r="J278"/>
  <c r="H279" l="1"/>
  <c r="J279" l="1"/>
  <c r="H280"/>
  <c r="J280" s="1"/>
  <c r="H281"/>
  <c r="J281" s="1"/>
  <c r="H282"/>
  <c r="H283"/>
  <c r="J283" s="1"/>
  <c r="J282" l="1"/>
  <c r="H284"/>
  <c r="I285"/>
  <c r="H285"/>
  <c r="J284" l="1"/>
  <c r="J285"/>
  <c r="H286"/>
  <c r="J286" l="1"/>
  <c r="I287"/>
  <c r="H287"/>
  <c r="J287" l="1"/>
  <c r="H288"/>
  <c r="J288" s="1"/>
  <c r="H289"/>
  <c r="J289" s="1"/>
  <c r="H290" l="1"/>
  <c r="J290" s="1"/>
  <c r="H291" l="1"/>
  <c r="J291" l="1"/>
  <c r="H292"/>
  <c r="J292" s="1"/>
  <c r="H293"/>
  <c r="J293" s="1"/>
  <c r="H294" l="1"/>
  <c r="J294" s="1"/>
  <c r="H295" l="1"/>
  <c r="J295" s="1"/>
  <c r="H296"/>
  <c r="J296" l="1"/>
  <c r="H297"/>
  <c r="J297" l="1"/>
  <c r="C303"/>
  <c r="E303" s="1"/>
  <c r="F303" s="1"/>
  <c r="I298"/>
  <c r="H299"/>
  <c r="H298"/>
  <c r="H300" l="1"/>
  <c r="J299"/>
  <c r="J298"/>
  <c r="H306"/>
  <c r="H307"/>
  <c r="J307" s="1"/>
  <c r="J300" l="1"/>
  <c r="J306"/>
  <c r="H308"/>
  <c r="J308" l="1"/>
  <c r="I309"/>
  <c r="H309"/>
  <c r="H310"/>
  <c r="J310" l="1"/>
  <c r="J309"/>
  <c r="H311"/>
  <c r="J311" s="1"/>
  <c r="H312"/>
  <c r="J312" l="1"/>
  <c r="I313"/>
  <c r="H313"/>
  <c r="J313" l="1"/>
  <c r="H314"/>
  <c r="I314"/>
  <c r="J314" l="1"/>
  <c r="H315"/>
  <c r="J315" s="1"/>
  <c r="H316" l="1"/>
  <c r="J316" s="1"/>
  <c r="H317" l="1"/>
  <c r="J317" s="1"/>
  <c r="H318" l="1"/>
  <c r="I319"/>
  <c r="H319"/>
  <c r="J318" l="1"/>
  <c r="J319"/>
  <c r="H320"/>
  <c r="J320" s="1"/>
  <c r="H321" l="1"/>
  <c r="J321" l="1"/>
  <c r="I322"/>
  <c r="H322"/>
  <c r="H323"/>
  <c r="J323" s="1"/>
  <c r="J322" l="1"/>
  <c r="H324" l="1"/>
  <c r="J324" l="1"/>
  <c r="H325"/>
  <c r="J325" s="1"/>
  <c r="H326"/>
  <c r="J326" s="1"/>
  <c r="H327" l="1"/>
  <c r="J327" l="1"/>
  <c r="I328"/>
  <c r="H328"/>
  <c r="J328" l="1"/>
  <c r="H329"/>
  <c r="J329" s="1"/>
  <c r="H331" l="1"/>
  <c r="H330"/>
  <c r="J330" s="1"/>
  <c r="C336"/>
  <c r="E336" s="1"/>
  <c r="F336" s="1"/>
  <c r="H333" l="1"/>
  <c r="J331"/>
  <c r="J333" s="1"/>
  <c r="H338"/>
  <c r="J338" l="1"/>
  <c r="H339"/>
  <c r="J339" s="1"/>
  <c r="H340" l="1"/>
  <c r="J340" s="1"/>
  <c r="H341" l="1"/>
  <c r="J341" s="1"/>
  <c r="H342"/>
  <c r="J342" l="1"/>
  <c r="H343"/>
  <c r="J343" s="1"/>
  <c r="H344"/>
  <c r="J344" s="1"/>
  <c r="H345"/>
  <c r="J345" s="1"/>
  <c r="H346"/>
  <c r="J346" s="1"/>
  <c r="H347"/>
  <c r="J347" s="1"/>
  <c r="H348"/>
  <c r="I349"/>
  <c r="H349"/>
  <c r="H350"/>
  <c r="J350" s="1"/>
  <c r="H351"/>
  <c r="D37" i="3"/>
  <c r="D14"/>
  <c r="C369" i="5"/>
  <c r="E369" s="1"/>
  <c r="F369" s="1"/>
  <c r="C409"/>
  <c r="E409" s="1"/>
  <c r="F409" s="1"/>
  <c r="H352"/>
  <c r="I352"/>
  <c r="H353"/>
  <c r="J353" s="1"/>
  <c r="H354"/>
  <c r="J354" s="1"/>
  <c r="H355"/>
  <c r="J355" s="1"/>
  <c r="H356"/>
  <c r="J356" s="1"/>
  <c r="H357"/>
  <c r="J357" s="1"/>
  <c r="H358"/>
  <c r="I359"/>
  <c r="H359"/>
  <c r="I361"/>
  <c r="H361"/>
  <c r="H360"/>
  <c r="J360" s="1"/>
  <c r="H362"/>
  <c r="J362" s="1"/>
  <c r="J348" l="1"/>
  <c r="J349"/>
  <c r="J351"/>
  <c r="J352"/>
  <c r="J361"/>
  <c r="J358"/>
  <c r="J359"/>
  <c r="H363"/>
  <c r="J363" s="1"/>
  <c r="H364"/>
  <c r="J364" s="1"/>
  <c r="H365"/>
  <c r="J365" s="1"/>
  <c r="H373"/>
  <c r="H374"/>
  <c r="I375"/>
  <c r="H375"/>
  <c r="H377"/>
  <c r="J377" s="1"/>
  <c r="H376"/>
  <c r="J376" s="1"/>
  <c r="H378"/>
  <c r="J378" s="1"/>
  <c r="H382"/>
  <c r="I381"/>
  <c r="H381"/>
  <c r="H383"/>
  <c r="J383" s="1"/>
  <c r="H384"/>
  <c r="I385"/>
  <c r="H385"/>
  <c r="I387"/>
  <c r="H387"/>
  <c r="I388"/>
  <c r="H388"/>
  <c r="H389"/>
  <c r="J389" s="1"/>
  <c r="H390"/>
  <c r="J390" s="1"/>
  <c r="I391"/>
  <c r="H391"/>
  <c r="H392"/>
  <c r="J392" s="1"/>
  <c r="H393"/>
  <c r="J393" s="1"/>
  <c r="I394"/>
  <c r="H394"/>
  <c r="H395"/>
  <c r="J395" s="1"/>
  <c r="H396"/>
  <c r="J396" s="1"/>
  <c r="H397"/>
  <c r="J397" s="1"/>
  <c r="H398"/>
  <c r="J398" s="1"/>
  <c r="H399"/>
  <c r="J399" s="1"/>
  <c r="H400"/>
  <c r="J400" s="1"/>
  <c r="H401"/>
  <c r="J401" s="1"/>
  <c r="D36" i="3"/>
  <c r="D13"/>
  <c r="H402" i="5"/>
  <c r="J402" s="1"/>
  <c r="H403"/>
  <c r="J403" s="1"/>
  <c r="H404"/>
  <c r="J404" s="1"/>
  <c r="I413"/>
  <c r="H413"/>
  <c r="H414"/>
  <c r="J414" s="1"/>
  <c r="H417"/>
  <c r="H415"/>
  <c r="J415" s="1"/>
  <c r="H416"/>
  <c r="J416" s="1"/>
  <c r="I418"/>
  <c r="H418"/>
  <c r="H419"/>
  <c r="J419" s="1"/>
  <c r="H420"/>
  <c r="J420" s="1"/>
  <c r="H421"/>
  <c r="J421" s="1"/>
  <c r="H422"/>
  <c r="I423"/>
  <c r="H423"/>
  <c r="H424"/>
  <c r="J424" s="1"/>
  <c r="H425"/>
  <c r="J425" s="1"/>
  <c r="H426"/>
  <c r="J426" s="1"/>
  <c r="H427"/>
  <c r="I428"/>
  <c r="H428"/>
  <c r="H431"/>
  <c r="I429"/>
  <c r="H429"/>
  <c r="H430"/>
  <c r="H432"/>
  <c r="H433"/>
  <c r="J433" s="1"/>
  <c r="D35" i="3"/>
  <c r="D34"/>
  <c r="D33"/>
  <c r="J417" i="5" l="1"/>
  <c r="J379"/>
  <c r="J366"/>
  <c r="H366"/>
  <c r="H406"/>
  <c r="J373"/>
  <c r="J374"/>
  <c r="J375"/>
  <c r="J380"/>
  <c r="J382"/>
  <c r="J381"/>
  <c r="J384"/>
  <c r="J385"/>
  <c r="J386"/>
  <c r="J387"/>
  <c r="J388"/>
  <c r="J391"/>
  <c r="J394"/>
  <c r="J413"/>
  <c r="J418"/>
  <c r="J422"/>
  <c r="J423"/>
  <c r="J428"/>
  <c r="J429"/>
  <c r="J427"/>
  <c r="J432"/>
  <c r="J431"/>
  <c r="J430"/>
  <c r="H434"/>
  <c r="J434" s="1"/>
  <c r="H435"/>
  <c r="H436"/>
  <c r="J436" s="1"/>
  <c r="H437"/>
  <c r="H438"/>
  <c r="J438" s="1"/>
  <c r="H439"/>
  <c r="D12" i="3"/>
  <c r="D11"/>
  <c r="D10"/>
  <c r="J437" i="5" l="1"/>
  <c r="J435"/>
  <c r="J406"/>
  <c r="J439"/>
  <c r="I440"/>
  <c r="H440"/>
  <c r="H442" s="1"/>
  <c r="H446"/>
  <c r="I447"/>
  <c r="H447"/>
  <c r="H448"/>
  <c r="H449"/>
  <c r="I450"/>
  <c r="H450"/>
  <c r="H451"/>
  <c r="I452"/>
  <c r="H452"/>
  <c r="H453"/>
  <c r="H454"/>
  <c r="I455"/>
  <c r="H455"/>
  <c r="I456"/>
  <c r="H456"/>
  <c r="I457"/>
  <c r="H457"/>
  <c r="I458"/>
  <c r="H458"/>
  <c r="H459"/>
  <c r="H460"/>
  <c r="H461"/>
  <c r="H462"/>
  <c r="I463"/>
  <c r="H463"/>
  <c r="I464"/>
  <c r="H464"/>
  <c r="H465"/>
  <c r="J465" s="1"/>
  <c r="H466"/>
  <c r="J466" s="1"/>
  <c r="H467"/>
  <c r="J467" s="1"/>
  <c r="H468"/>
  <c r="J468" s="1"/>
  <c r="H469"/>
  <c r="J469" s="1"/>
  <c r="H470"/>
  <c r="H471"/>
  <c r="H472"/>
  <c r="I473"/>
  <c r="H473"/>
  <c r="I475"/>
  <c r="I474"/>
  <c r="H475"/>
  <c r="H474"/>
  <c r="I518"/>
  <c r="I512"/>
  <c r="I506"/>
  <c r="I487"/>
  <c r="H498"/>
  <c r="H499"/>
  <c r="J499" s="1"/>
  <c r="H500"/>
  <c r="J500" s="1"/>
  <c r="H501"/>
  <c r="J501" s="1"/>
  <c r="H502"/>
  <c r="J502" s="1"/>
  <c r="H503"/>
  <c r="J503" s="1"/>
  <c r="H504"/>
  <c r="J504" s="1"/>
  <c r="H505"/>
  <c r="J505" s="1"/>
  <c r="H506"/>
  <c r="H507"/>
  <c r="J507" s="1"/>
  <c r="H508"/>
  <c r="J508" s="1"/>
  <c r="H509"/>
  <c r="J509" s="1"/>
  <c r="H510"/>
  <c r="J510" s="1"/>
  <c r="H511"/>
  <c r="J511" s="1"/>
  <c r="H512"/>
  <c r="H513"/>
  <c r="J513" s="1"/>
  <c r="H514"/>
  <c r="H515"/>
  <c r="J515" s="1"/>
  <c r="H516"/>
  <c r="J516" s="1"/>
  <c r="H517"/>
  <c r="J517" s="1"/>
  <c r="H518"/>
  <c r="J518" s="1"/>
  <c r="H519"/>
  <c r="J519" s="1"/>
  <c r="H520"/>
  <c r="J520" s="1"/>
  <c r="H521"/>
  <c r="J521" s="1"/>
  <c r="J506" l="1"/>
  <c r="J475"/>
  <c r="J474"/>
  <c r="J514"/>
  <c r="J476"/>
  <c r="J462"/>
  <c r="J461"/>
  <c r="J460"/>
  <c r="J459"/>
  <c r="J453"/>
  <c r="J451"/>
  <c r="J449"/>
  <c r="J448"/>
  <c r="J450"/>
  <c r="J440"/>
  <c r="J442" s="1"/>
  <c r="J446"/>
  <c r="J447"/>
  <c r="J454"/>
  <c r="J452"/>
  <c r="J455"/>
  <c r="J456"/>
  <c r="J457"/>
  <c r="J458"/>
  <c r="J463"/>
  <c r="J512"/>
  <c r="J471"/>
  <c r="J464"/>
  <c r="J473"/>
  <c r="J470"/>
  <c r="J472"/>
  <c r="I527"/>
  <c r="I528"/>
  <c r="H529"/>
  <c r="C530"/>
  <c r="I531"/>
  <c r="I532"/>
  <c r="I533"/>
  <c r="I534"/>
  <c r="I535"/>
  <c r="I536"/>
  <c r="I537"/>
  <c r="I538"/>
  <c r="I539"/>
  <c r="I540"/>
  <c r="I541"/>
  <c r="I542"/>
  <c r="H543"/>
  <c r="H544"/>
  <c r="I545"/>
  <c r="I546"/>
  <c r="I547"/>
  <c r="I548"/>
  <c r="I549"/>
  <c r="I550"/>
  <c r="H551"/>
  <c r="I552"/>
  <c r="I553"/>
  <c r="I554"/>
  <c r="I555"/>
  <c r="I556"/>
  <c r="I557"/>
  <c r="I558"/>
  <c r="I559"/>
  <c r="I560"/>
  <c r="H477"/>
  <c r="J477" s="1"/>
  <c r="H484"/>
  <c r="H485"/>
  <c r="J485" s="1"/>
  <c r="H486"/>
  <c r="J486" s="1"/>
  <c r="H487"/>
  <c r="J487" s="1"/>
  <c r="H488"/>
  <c r="J488" s="1"/>
  <c r="H489"/>
  <c r="J489" s="1"/>
  <c r="H490"/>
  <c r="J490" s="1"/>
  <c r="H491"/>
  <c r="J491" s="1"/>
  <c r="H492"/>
  <c r="J492" s="1"/>
  <c r="H493"/>
  <c r="J493" s="1"/>
  <c r="H494"/>
  <c r="J494" s="1"/>
  <c r="H495"/>
  <c r="J495" s="1"/>
  <c r="H496"/>
  <c r="J496" s="1"/>
  <c r="H497"/>
  <c r="J497" s="1"/>
  <c r="H483"/>
  <c r="J484" l="1"/>
  <c r="J498"/>
  <c r="H479"/>
  <c r="J479"/>
  <c r="I529"/>
  <c r="H523"/>
  <c r="I544"/>
  <c r="I551"/>
  <c r="I526"/>
  <c r="J483"/>
  <c r="I543"/>
  <c r="I530"/>
  <c r="D8" i="3"/>
  <c r="H6" i="2"/>
  <c r="J6" s="1"/>
  <c r="I10"/>
  <c r="H10"/>
  <c r="H8"/>
  <c r="J8" s="1"/>
  <c r="H7"/>
  <c r="K7" s="1"/>
  <c r="H11"/>
  <c r="J11" s="1"/>
  <c r="I14"/>
  <c r="H14"/>
  <c r="H9"/>
  <c r="K9" s="1"/>
  <c r="H13"/>
  <c r="K13" s="1"/>
  <c r="H12"/>
  <c r="J12" s="1"/>
  <c r="H16"/>
  <c r="J16" s="1"/>
  <c r="H15"/>
  <c r="K15" s="1"/>
  <c r="H18"/>
  <c r="K18" s="1"/>
  <c r="H17"/>
  <c r="K17" s="1"/>
  <c r="H19"/>
  <c r="K19" s="1"/>
  <c r="J523" i="5" l="1"/>
  <c r="K6" i="2"/>
  <c r="J10"/>
  <c r="K10"/>
  <c r="J7"/>
  <c r="K8"/>
  <c r="K11"/>
  <c r="K14"/>
  <c r="J14"/>
  <c r="J9"/>
  <c r="J13"/>
  <c r="K12"/>
  <c r="J15"/>
  <c r="K16"/>
  <c r="J17"/>
  <c r="J18"/>
  <c r="J19"/>
  <c r="H25" l="1"/>
  <c r="K25" s="1"/>
  <c r="H23"/>
  <c r="K23" s="1"/>
  <c r="H22"/>
  <c r="J22" s="1"/>
  <c r="H21"/>
  <c r="I20"/>
  <c r="H20"/>
  <c r="H24"/>
  <c r="J24" s="1"/>
  <c r="H26"/>
  <c r="J26" s="1"/>
  <c r="H28"/>
  <c r="J28" s="1"/>
  <c r="K27"/>
  <c r="H27"/>
  <c r="J27" s="1"/>
  <c r="J30"/>
  <c r="H30"/>
  <c r="K30" s="1"/>
  <c r="H29"/>
  <c r="K29" s="1"/>
  <c r="H33"/>
  <c r="J33" s="1"/>
  <c r="H32"/>
  <c r="J32" s="1"/>
  <c r="H31"/>
  <c r="J31" s="1"/>
  <c r="H34"/>
  <c r="J34" s="1"/>
  <c r="H36"/>
  <c r="K36" s="1"/>
  <c r="H35"/>
  <c r="K35" s="1"/>
  <c r="H38"/>
  <c r="J38" s="1"/>
  <c r="H37"/>
  <c r="J37" s="1"/>
  <c r="H41"/>
  <c r="J41" s="1"/>
  <c r="H40"/>
  <c r="K40" s="1"/>
  <c r="H39"/>
  <c r="J39" s="1"/>
  <c r="H43"/>
  <c r="J43" s="1"/>
  <c r="H42"/>
  <c r="J42" s="1"/>
  <c r="I47"/>
  <c r="H47"/>
  <c r="H45"/>
  <c r="J45" s="1"/>
  <c r="H44"/>
  <c r="J44" s="1"/>
  <c r="H46"/>
  <c r="J46" s="1"/>
  <c r="H51"/>
  <c r="K51" s="1"/>
  <c r="H50"/>
  <c r="J50" s="1"/>
  <c r="H49"/>
  <c r="J49" s="1"/>
  <c r="H54"/>
  <c r="K54" s="1"/>
  <c r="H53"/>
  <c r="J53" s="1"/>
  <c r="H52"/>
  <c r="K52" s="1"/>
  <c r="H56"/>
  <c r="J56" s="1"/>
  <c r="H55"/>
  <c r="K55" s="1"/>
  <c r="H58"/>
  <c r="J58" s="1"/>
  <c r="H57"/>
  <c r="J57" s="1"/>
  <c r="H60"/>
  <c r="K60" s="1"/>
  <c r="H59"/>
  <c r="K59" s="1"/>
  <c r="H61"/>
  <c r="K61" s="1"/>
  <c r="H63"/>
  <c r="J63" s="1"/>
  <c r="H62"/>
  <c r="K62" s="1"/>
  <c r="H65"/>
  <c r="J65" s="1"/>
  <c r="H64"/>
  <c r="K64" s="1"/>
  <c r="H67"/>
  <c r="K67" s="1"/>
  <c r="H66"/>
  <c r="J66" s="1"/>
  <c r="H68"/>
  <c r="I68"/>
  <c r="H69"/>
  <c r="H71"/>
  <c r="I70"/>
  <c r="H70"/>
  <c r="H73"/>
  <c r="I72"/>
  <c r="H72"/>
  <c r="H74"/>
  <c r="K74" s="1"/>
  <c r="H75"/>
  <c r="J75" s="1"/>
  <c r="H76"/>
  <c r="K76" s="1"/>
  <c r="H78"/>
  <c r="J78" s="1"/>
  <c r="H77"/>
  <c r="K77" s="1"/>
  <c r="H80"/>
  <c r="K80" s="1"/>
  <c r="H79"/>
  <c r="K79" s="1"/>
  <c r="H81"/>
  <c r="K81" s="1"/>
  <c r="I83"/>
  <c r="H83"/>
  <c r="H82"/>
  <c r="J82" s="1"/>
  <c r="D7" i="3"/>
  <c r="I85" i="2"/>
  <c r="H85"/>
  <c r="H84"/>
  <c r="H86"/>
  <c r="J86" s="1"/>
  <c r="I89"/>
  <c r="H89"/>
  <c r="H88"/>
  <c r="H92"/>
  <c r="K92" s="1"/>
  <c r="H91"/>
  <c r="K91" s="1"/>
  <c r="H90"/>
  <c r="J90" s="1"/>
  <c r="H94"/>
  <c r="K94" s="1"/>
  <c r="I93"/>
  <c r="H93"/>
  <c r="H96"/>
  <c r="J96" s="1"/>
  <c r="H95"/>
  <c r="K95" s="1"/>
  <c r="H99"/>
  <c r="K99" s="1"/>
  <c r="H98"/>
  <c r="I97"/>
  <c r="H97"/>
  <c r="I100"/>
  <c r="H100"/>
  <c r="H101"/>
  <c r="J101" s="1"/>
  <c r="H103"/>
  <c r="J103" s="1"/>
  <c r="H102"/>
  <c r="K102" s="1"/>
  <c r="H105"/>
  <c r="K105" s="1"/>
  <c r="H104"/>
  <c r="K104" s="1"/>
  <c r="H106"/>
  <c r="I106"/>
  <c r="H107"/>
  <c r="I108"/>
  <c r="H108"/>
  <c r="H109"/>
  <c r="K109" s="1"/>
  <c r="H112"/>
  <c r="J112" s="1"/>
  <c r="H111"/>
  <c r="K111" s="1"/>
  <c r="H110"/>
  <c r="J110" s="1"/>
  <c r="I113"/>
  <c r="H113"/>
  <c r="H116"/>
  <c r="K116" s="1"/>
  <c r="H115"/>
  <c r="K115" s="1"/>
  <c r="H114"/>
  <c r="J114" s="1"/>
  <c r="I117"/>
  <c r="H117"/>
  <c r="H118"/>
  <c r="I119"/>
  <c r="H119"/>
  <c r="I121"/>
  <c r="H121"/>
  <c r="I120"/>
  <c r="H120"/>
  <c r="I123"/>
  <c r="H123"/>
  <c r="H122"/>
  <c r="I125"/>
  <c r="H125"/>
  <c r="H124"/>
  <c r="K124" s="1"/>
  <c r="D9" i="3"/>
  <c r="I126" i="2"/>
  <c r="H126"/>
  <c r="H144"/>
  <c r="J144" s="1"/>
  <c r="H145"/>
  <c r="K145" s="1"/>
  <c r="H142"/>
  <c r="J142" s="1"/>
  <c r="H141"/>
  <c r="J141" s="1"/>
  <c r="H140"/>
  <c r="J140" s="1"/>
  <c r="H139"/>
  <c r="J139" s="1"/>
  <c r="H138"/>
  <c r="H129"/>
  <c r="J129" s="1"/>
  <c r="H128"/>
  <c r="J128" s="1"/>
  <c r="H131"/>
  <c r="I130"/>
  <c r="H130"/>
  <c r="H133"/>
  <c r="K133" s="1"/>
  <c r="H132"/>
  <c r="K132" s="1"/>
  <c r="I147"/>
  <c r="H147"/>
  <c r="H143"/>
  <c r="J143" s="1"/>
  <c r="I137"/>
  <c r="H137"/>
  <c r="H136"/>
  <c r="H135"/>
  <c r="H134"/>
  <c r="K134" s="1"/>
  <c r="H148"/>
  <c r="K148" s="1"/>
  <c r="H146"/>
  <c r="D6" i="3"/>
  <c r="I149" i="2"/>
  <c r="H149"/>
  <c r="H151"/>
  <c r="J151" s="1"/>
  <c r="H150"/>
  <c r="K150" s="1"/>
  <c r="I154"/>
  <c r="H154"/>
  <c r="H153"/>
  <c r="J153" s="1"/>
  <c r="H152"/>
  <c r="J152" s="1"/>
  <c r="H155"/>
  <c r="K155" s="1"/>
  <c r="H159"/>
  <c r="K159" s="1"/>
  <c r="H158"/>
  <c r="K158" s="1"/>
  <c r="H157"/>
  <c r="J157" s="1"/>
  <c r="I160"/>
  <c r="H160"/>
  <c r="H162"/>
  <c r="I161"/>
  <c r="H161"/>
  <c r="H163"/>
  <c r="J163" s="1"/>
  <c r="H164"/>
  <c r="H166"/>
  <c r="J166" s="1"/>
  <c r="H165"/>
  <c r="K165" s="1"/>
  <c r="H167"/>
  <c r="K167" s="1"/>
  <c r="H169"/>
  <c r="K169" s="1"/>
  <c r="H168"/>
  <c r="K168" s="1"/>
  <c r="I171"/>
  <c r="H171"/>
  <c r="I170"/>
  <c r="H170"/>
  <c r="I172"/>
  <c r="H172"/>
  <c r="H173"/>
  <c r="J173" s="1"/>
  <c r="H175"/>
  <c r="K175" s="1"/>
  <c r="H174"/>
  <c r="K174" s="1"/>
  <c r="H177"/>
  <c r="K177" s="1"/>
  <c r="H176"/>
  <c r="K176" s="1"/>
  <c r="H179"/>
  <c r="J179" s="1"/>
  <c r="H178"/>
  <c r="J178" s="1"/>
  <c r="D5" i="3"/>
  <c r="D4"/>
  <c r="D3"/>
  <c r="K47" i="2" l="1"/>
  <c r="K42"/>
  <c r="J36"/>
  <c r="J61"/>
  <c r="K22"/>
  <c r="J25"/>
  <c r="J23"/>
  <c r="J20"/>
  <c r="J21"/>
  <c r="K20"/>
  <c r="K21"/>
  <c r="K24"/>
  <c r="K26"/>
  <c r="K28"/>
  <c r="J29"/>
  <c r="K32"/>
  <c r="K33"/>
  <c r="K31"/>
  <c r="K34"/>
  <c r="J35"/>
  <c r="K37"/>
  <c r="K38"/>
  <c r="K39"/>
  <c r="J40"/>
  <c r="K41"/>
  <c r="K43"/>
  <c r="J47"/>
  <c r="K44"/>
  <c r="K45"/>
  <c r="K46"/>
  <c r="K49"/>
  <c r="J51"/>
  <c r="K50"/>
  <c r="J52"/>
  <c r="K53"/>
  <c r="J54"/>
  <c r="J55"/>
  <c r="K56"/>
  <c r="K57"/>
  <c r="K58"/>
  <c r="J60"/>
  <c r="J59"/>
  <c r="J68"/>
  <c r="K68"/>
  <c r="J64"/>
  <c r="K63"/>
  <c r="J62"/>
  <c r="K65"/>
  <c r="J67"/>
  <c r="K66"/>
  <c r="J69"/>
  <c r="K69"/>
  <c r="J70"/>
  <c r="J71"/>
  <c r="K70"/>
  <c r="K71"/>
  <c r="J72"/>
  <c r="K72"/>
  <c r="K73"/>
  <c r="J73"/>
  <c r="K123"/>
  <c r="K121"/>
  <c r="J74"/>
  <c r="J106"/>
  <c r="K89"/>
  <c r="J113"/>
  <c r="K106"/>
  <c r="J94"/>
  <c r="K101"/>
  <c r="K75"/>
  <c r="J76"/>
  <c r="J77"/>
  <c r="K78"/>
  <c r="J80"/>
  <c r="J79"/>
  <c r="J81"/>
  <c r="K82"/>
  <c r="J83"/>
  <c r="K83"/>
  <c r="J84"/>
  <c r="K84"/>
  <c r="K85"/>
  <c r="J85"/>
  <c r="K86"/>
  <c r="J88"/>
  <c r="K88"/>
  <c r="J89"/>
  <c r="J92"/>
  <c r="J91"/>
  <c r="K90"/>
  <c r="K93"/>
  <c r="J93"/>
  <c r="K96"/>
  <c r="J95"/>
  <c r="J97"/>
  <c r="K97"/>
  <c r="J98"/>
  <c r="K98"/>
  <c r="J99"/>
  <c r="J100"/>
  <c r="K100"/>
  <c r="J102"/>
  <c r="K103"/>
  <c r="J104"/>
  <c r="J105"/>
  <c r="J145"/>
  <c r="J124"/>
  <c r="J176"/>
  <c r="K107"/>
  <c r="J107"/>
  <c r="J108"/>
  <c r="K108"/>
  <c r="J109"/>
  <c r="J111"/>
  <c r="K112"/>
  <c r="K110"/>
  <c r="K113"/>
  <c r="K114"/>
  <c r="J116"/>
  <c r="J115"/>
  <c r="J117"/>
  <c r="K117"/>
  <c r="J118"/>
  <c r="K118"/>
  <c r="K119"/>
  <c r="J119"/>
  <c r="J120"/>
  <c r="K120"/>
  <c r="J121"/>
  <c r="J122"/>
  <c r="K122"/>
  <c r="J123"/>
  <c r="K125"/>
  <c r="J125"/>
  <c r="K126"/>
  <c r="J126"/>
  <c r="K144"/>
  <c r="K152"/>
  <c r="J174"/>
  <c r="J154"/>
  <c r="K147"/>
  <c r="J138"/>
  <c r="K138"/>
  <c r="K139"/>
  <c r="K140"/>
  <c r="K141"/>
  <c r="K142"/>
  <c r="J147"/>
  <c r="K128"/>
  <c r="K129"/>
  <c r="J130"/>
  <c r="K130"/>
  <c r="J131"/>
  <c r="K131"/>
  <c r="J133"/>
  <c r="J132"/>
  <c r="K143"/>
  <c r="K137"/>
  <c r="J137"/>
  <c r="K136"/>
  <c r="J136"/>
  <c r="J135"/>
  <c r="K135"/>
  <c r="J134"/>
  <c r="J148"/>
  <c r="J146"/>
  <c r="K146"/>
  <c r="J175"/>
  <c r="K149"/>
  <c r="J149"/>
  <c r="K172"/>
  <c r="J150"/>
  <c r="K151"/>
  <c r="K154"/>
  <c r="K153"/>
  <c r="J155"/>
  <c r="K157"/>
  <c r="J159"/>
  <c r="J158"/>
  <c r="J160"/>
  <c r="K160"/>
  <c r="K161"/>
  <c r="J161"/>
  <c r="J162"/>
  <c r="K162"/>
  <c r="K163"/>
  <c r="J164"/>
  <c r="K164"/>
  <c r="J165"/>
  <c r="K166"/>
  <c r="J167"/>
  <c r="J168"/>
  <c r="J169"/>
  <c r="K170"/>
  <c r="J170"/>
  <c r="J171"/>
  <c r="K171"/>
  <c r="J172"/>
  <c r="K173"/>
  <c r="J177"/>
  <c r="K178"/>
  <c r="K179"/>
  <c r="H180"/>
  <c r="K180" s="1"/>
  <c r="H182"/>
  <c r="K182" s="1"/>
  <c r="H181"/>
  <c r="K181" s="1"/>
  <c r="H185"/>
  <c r="K185" s="1"/>
  <c r="I184"/>
  <c r="H184"/>
  <c r="H183"/>
  <c r="H187"/>
  <c r="J187" s="1"/>
  <c r="H186"/>
  <c r="J186" s="1"/>
  <c r="I188"/>
  <c r="H188"/>
  <c r="H191"/>
  <c r="K191" s="1"/>
  <c r="H190"/>
  <c r="K190" s="1"/>
  <c r="H189"/>
  <c r="J189" s="1"/>
  <c r="H192"/>
  <c r="K192" s="1"/>
  <c r="H194"/>
  <c r="J194" s="1"/>
  <c r="H193"/>
  <c r="J193" s="1"/>
  <c r="H196"/>
  <c r="K196" s="1"/>
  <c r="H197"/>
  <c r="K197" s="1"/>
  <c r="H199"/>
  <c r="J199" s="1"/>
  <c r="H198"/>
  <c r="K198" s="1"/>
  <c r="H200"/>
  <c r="J200" s="1"/>
  <c r="H201"/>
  <c r="K201" s="1"/>
  <c r="I204"/>
  <c r="H204"/>
  <c r="H203"/>
  <c r="K203" s="1"/>
  <c r="I202"/>
  <c r="H202"/>
  <c r="H206"/>
  <c r="K206" s="1"/>
  <c r="H205"/>
  <c r="J205" s="1"/>
  <c r="I208"/>
  <c r="H208"/>
  <c r="I207"/>
  <c r="H207"/>
  <c r="H210"/>
  <c r="J210" s="1"/>
  <c r="I209"/>
  <c r="H209"/>
  <c r="I212"/>
  <c r="H212"/>
  <c r="H211"/>
  <c r="H213"/>
  <c r="K213" s="1"/>
  <c r="I214"/>
  <c r="H214"/>
  <c r="H215"/>
  <c r="K215" s="1"/>
  <c r="H217"/>
  <c r="J217" s="1"/>
  <c r="H216"/>
  <c r="J216" s="1"/>
  <c r="H219"/>
  <c r="K219" s="1"/>
  <c r="H218"/>
  <c r="K218" s="1"/>
  <c r="I220"/>
  <c r="H220"/>
  <c r="I221"/>
  <c r="H221"/>
  <c r="H222"/>
  <c r="K222" s="1"/>
  <c r="H223"/>
  <c r="J223" s="1"/>
  <c r="H225"/>
  <c r="J225" s="1"/>
  <c r="H224"/>
  <c r="K224" s="1"/>
  <c r="H228"/>
  <c r="K228" s="1"/>
  <c r="H227"/>
  <c r="J227" s="1"/>
  <c r="H230"/>
  <c r="J230" s="1"/>
  <c r="H229"/>
  <c r="K229" s="1"/>
  <c r="H232"/>
  <c r="J232" s="1"/>
  <c r="I231"/>
  <c r="H231"/>
  <c r="H235"/>
  <c r="I234"/>
  <c r="H234"/>
  <c r="H233"/>
  <c r="J233" s="1"/>
  <c r="H236"/>
  <c r="K236" s="1"/>
  <c r="H238"/>
  <c r="J238" s="1"/>
  <c r="H237"/>
  <c r="J237" s="1"/>
  <c r="H240"/>
  <c r="K240" s="1"/>
  <c r="H239"/>
  <c r="J239" s="1"/>
  <c r="H241"/>
  <c r="K241" s="1"/>
  <c r="H242"/>
  <c r="K242" s="1"/>
  <c r="H244"/>
  <c r="J244" s="1"/>
  <c r="H243"/>
  <c r="J243" s="1"/>
  <c r="H245"/>
  <c r="K245" s="1"/>
  <c r="H246"/>
  <c r="J246" s="1"/>
  <c r="H247"/>
  <c r="J247" s="1"/>
  <c r="H248"/>
  <c r="J248" s="1"/>
  <c r="H250"/>
  <c r="J250" s="1"/>
  <c r="H249"/>
  <c r="J249" s="1"/>
  <c r="H252"/>
  <c r="J252" s="1"/>
  <c r="H251"/>
  <c r="K251" s="1"/>
  <c r="H254"/>
  <c r="J254" s="1"/>
  <c r="H253"/>
  <c r="J253" s="1"/>
  <c r="H256"/>
  <c r="J256" s="1"/>
  <c r="H255"/>
  <c r="K255" s="1"/>
  <c r="H257"/>
  <c r="K257" s="1"/>
  <c r="H258"/>
  <c r="K258" s="1"/>
  <c r="H261"/>
  <c r="K261" s="1"/>
  <c r="H260"/>
  <c r="K260" s="1"/>
  <c r="H262"/>
  <c r="K262" s="1"/>
  <c r="I264"/>
  <c r="H264"/>
  <c r="I263"/>
  <c r="H263"/>
  <c r="H266"/>
  <c r="K266" s="1"/>
  <c r="H265"/>
  <c r="K265" s="1"/>
  <c r="H268"/>
  <c r="K268" s="1"/>
  <c r="H267"/>
  <c r="J267" s="1"/>
  <c r="H270"/>
  <c r="K270" s="1"/>
  <c r="H269"/>
  <c r="K269" s="1"/>
  <c r="H271"/>
  <c r="K271" s="1"/>
  <c r="H273"/>
  <c r="K273" s="1"/>
  <c r="H272"/>
  <c r="K272" s="1"/>
  <c r="H275"/>
  <c r="J275" s="1"/>
  <c r="H274"/>
  <c r="K274" s="1"/>
  <c r="I276"/>
  <c r="H276"/>
  <c r="H277"/>
  <c r="K277" s="1"/>
  <c r="H279"/>
  <c r="J279" s="1"/>
  <c r="H278"/>
  <c r="J278" s="1"/>
  <c r="H280"/>
  <c r="K280" s="1"/>
  <c r="H281"/>
  <c r="K281" s="1"/>
  <c r="I283"/>
  <c r="H283"/>
  <c r="H282"/>
  <c r="J282" s="1"/>
  <c r="H284"/>
  <c r="K284" s="1"/>
  <c r="H285"/>
  <c r="J285" s="1"/>
  <c r="H286"/>
  <c r="J286" s="1"/>
  <c r="H288"/>
  <c r="K288" s="1"/>
  <c r="H289"/>
  <c r="K289" s="1"/>
  <c r="H290"/>
  <c r="J290" s="1"/>
  <c r="H291"/>
  <c r="J291" s="1"/>
  <c r="H292"/>
  <c r="J292" s="1"/>
  <c r="H293"/>
  <c r="J293" s="1"/>
  <c r="H294"/>
  <c r="K294" s="1"/>
  <c r="H295"/>
  <c r="K295" s="1"/>
  <c r="H296"/>
  <c r="J296" s="1"/>
  <c r="H297"/>
  <c r="K297" s="1"/>
  <c r="H298"/>
  <c r="J298" s="1"/>
  <c r="H300"/>
  <c r="K300" s="1"/>
  <c r="H299"/>
  <c r="J299" s="1"/>
  <c r="H301"/>
  <c r="K301" s="1"/>
  <c r="H302"/>
  <c r="K302" s="1"/>
  <c r="H304"/>
  <c r="J304" s="1"/>
  <c r="H303"/>
  <c r="K303" s="1"/>
  <c r="H305"/>
  <c r="K305" s="1"/>
  <c r="H307"/>
  <c r="K307" s="1"/>
  <c r="H306"/>
  <c r="J306" s="1"/>
  <c r="H308"/>
  <c r="K308" s="1"/>
  <c r="H309"/>
  <c r="J309" s="1"/>
  <c r="H310"/>
  <c r="J310" s="1"/>
  <c r="H311"/>
  <c r="K311" s="1"/>
  <c r="H312"/>
  <c r="K312" s="1"/>
  <c r="H314"/>
  <c r="K314" s="1"/>
  <c r="H313"/>
  <c r="J313" s="1"/>
  <c r="H316"/>
  <c r="K316" s="1"/>
  <c r="H317"/>
  <c r="J317" s="1"/>
  <c r="H318"/>
  <c r="K318" s="1"/>
  <c r="H322"/>
  <c r="K322" s="1"/>
  <c r="I323"/>
  <c r="H323"/>
  <c r="H324"/>
  <c r="J324" s="1"/>
  <c r="H321"/>
  <c r="K321" s="1"/>
  <c r="H325"/>
  <c r="K325" s="1"/>
  <c r="H326"/>
  <c r="K326" s="1"/>
  <c r="H319"/>
  <c r="J319" s="1"/>
  <c r="H320"/>
  <c r="J320" s="1"/>
  <c r="H327"/>
  <c r="J327" s="1"/>
  <c r="H328"/>
  <c r="J328" s="1"/>
  <c r="I329"/>
  <c r="H329"/>
  <c r="I330"/>
  <c r="H330"/>
  <c r="J201" l="1"/>
  <c r="J198"/>
  <c r="J182"/>
  <c r="J188"/>
  <c r="K193"/>
  <c r="J270"/>
  <c r="J265"/>
  <c r="K186"/>
  <c r="J180"/>
  <c r="J181"/>
  <c r="J183"/>
  <c r="K183"/>
  <c r="J184"/>
  <c r="K184"/>
  <c r="J185"/>
  <c r="K187"/>
  <c r="K188"/>
  <c r="K189"/>
  <c r="J191"/>
  <c r="J190"/>
  <c r="J192"/>
  <c r="K194"/>
  <c r="J196"/>
  <c r="J197"/>
  <c r="J258"/>
  <c r="K275"/>
  <c r="J271"/>
  <c r="J218"/>
  <c r="K199"/>
  <c r="K200"/>
  <c r="K204"/>
  <c r="J204"/>
  <c r="J203"/>
  <c r="K202"/>
  <c r="J202"/>
  <c r="K279"/>
  <c r="K223"/>
  <c r="J206"/>
  <c r="K205"/>
  <c r="J261"/>
  <c r="J220"/>
  <c r="K209"/>
  <c r="K207"/>
  <c r="J207"/>
  <c r="J208"/>
  <c r="K208"/>
  <c r="J209"/>
  <c r="K210"/>
  <c r="J211"/>
  <c r="K211"/>
  <c r="J212"/>
  <c r="K212"/>
  <c r="J213"/>
  <c r="J214"/>
  <c r="K214"/>
  <c r="J215"/>
  <c r="K216"/>
  <c r="K217"/>
  <c r="J219"/>
  <c r="K220"/>
  <c r="J274"/>
  <c r="K243"/>
  <c r="J241"/>
  <c r="K237"/>
  <c r="K221"/>
  <c r="J221"/>
  <c r="J222"/>
  <c r="J300"/>
  <c r="J289"/>
  <c r="J255"/>
  <c r="K247"/>
  <c r="J264"/>
  <c r="K304"/>
  <c r="J297"/>
  <c r="K253"/>
  <c r="J245"/>
  <c r="J224"/>
  <c r="K225"/>
  <c r="J228"/>
  <c r="K227"/>
  <c r="J229"/>
  <c r="K230"/>
  <c r="K231"/>
  <c r="J231"/>
  <c r="K232"/>
  <c r="J234"/>
  <c r="J235"/>
  <c r="K233"/>
  <c r="K234"/>
  <c r="K235"/>
  <c r="J236"/>
  <c r="K238"/>
  <c r="J240"/>
  <c r="K239"/>
  <c r="J242"/>
  <c r="K244"/>
  <c r="K246"/>
  <c r="K248"/>
  <c r="K249"/>
  <c r="K250"/>
  <c r="J251"/>
  <c r="K252"/>
  <c r="K254"/>
  <c r="K256"/>
  <c r="J257"/>
  <c r="J260"/>
  <c r="J262"/>
  <c r="J263"/>
  <c r="K263"/>
  <c r="K264"/>
  <c r="J266"/>
  <c r="J268"/>
  <c r="K267"/>
  <c r="J269"/>
  <c r="J273"/>
  <c r="J272"/>
  <c r="J276"/>
  <c r="K276"/>
  <c r="J277"/>
  <c r="K278"/>
  <c r="J280"/>
  <c r="J281"/>
  <c r="J283"/>
  <c r="K283"/>
  <c r="K282"/>
  <c r="J284"/>
  <c r="K285"/>
  <c r="K286"/>
  <c r="J288"/>
  <c r="K290"/>
  <c r="K291"/>
  <c r="K292"/>
  <c r="K293"/>
  <c r="J294"/>
  <c r="J295"/>
  <c r="K298"/>
  <c r="K296"/>
  <c r="K299"/>
  <c r="J301"/>
  <c r="J302"/>
  <c r="J303"/>
  <c r="J305"/>
  <c r="J307"/>
  <c r="K306"/>
  <c r="J308"/>
  <c r="K309"/>
  <c r="K310"/>
  <c r="J311"/>
  <c r="J312"/>
  <c r="J314"/>
  <c r="K313"/>
  <c r="J323"/>
  <c r="J316"/>
  <c r="K317"/>
  <c r="J318"/>
  <c r="J321"/>
  <c r="J322"/>
  <c r="K323"/>
  <c r="K324"/>
  <c r="J325"/>
  <c r="J326"/>
  <c r="K319"/>
  <c r="K320"/>
  <c r="K327"/>
  <c r="K328"/>
  <c r="J329"/>
  <c r="K329"/>
  <c r="J330"/>
  <c r="K330"/>
  <c r="H331" l="1"/>
  <c r="J331" s="1"/>
  <c r="K331" l="1"/>
  <c r="H10" i="1" l="1"/>
  <c r="J10" s="1"/>
  <c r="H11"/>
  <c r="J11" s="1"/>
  <c r="H12"/>
  <c r="J12" s="1"/>
  <c r="I13"/>
  <c r="H13"/>
  <c r="J13" s="1"/>
  <c r="J20"/>
  <c r="J32"/>
  <c r="J42"/>
  <c r="J50"/>
  <c r="J58"/>
  <c r="J66"/>
  <c r="J74"/>
  <c r="J82"/>
  <c r="J110"/>
  <c r="J118"/>
  <c r="J126"/>
  <c r="J138"/>
  <c r="J146"/>
  <c r="J154"/>
  <c r="J166"/>
  <c r="J178"/>
  <c r="J186"/>
  <c r="J194"/>
  <c r="J202"/>
  <c r="J210"/>
  <c r="J218"/>
  <c r="J226"/>
  <c r="J234"/>
  <c r="J250"/>
  <c r="J270"/>
  <c r="H15"/>
  <c r="J15" s="1"/>
  <c r="H16"/>
  <c r="J16" s="1"/>
  <c r="H17"/>
  <c r="J17" s="1"/>
  <c r="H18"/>
  <c r="H19"/>
  <c r="J19" s="1"/>
  <c r="H20"/>
  <c r="H21"/>
  <c r="J21" s="1"/>
  <c r="H22"/>
  <c r="J22" s="1"/>
  <c r="H23"/>
  <c r="J23" s="1"/>
  <c r="H24"/>
  <c r="H25"/>
  <c r="J25" s="1"/>
  <c r="H26"/>
  <c r="J26" s="1"/>
  <c r="H27"/>
  <c r="J27" s="1"/>
  <c r="H28"/>
  <c r="J28" s="1"/>
  <c r="H29"/>
  <c r="J29" s="1"/>
  <c r="H30"/>
  <c r="H31"/>
  <c r="J31" s="1"/>
  <c r="H32"/>
  <c r="H33"/>
  <c r="H34"/>
  <c r="J34" s="1"/>
  <c r="H35"/>
  <c r="H38"/>
  <c r="J38" s="1"/>
  <c r="H39"/>
  <c r="J39" s="1"/>
  <c r="H40"/>
  <c r="H41"/>
  <c r="J41" s="1"/>
  <c r="H42"/>
  <c r="H43"/>
  <c r="J43" s="1"/>
  <c r="H44"/>
  <c r="J44" s="1"/>
  <c r="H45"/>
  <c r="J45" s="1"/>
  <c r="H46"/>
  <c r="J46" s="1"/>
  <c r="H47"/>
  <c r="J47" s="1"/>
  <c r="H48"/>
  <c r="H49"/>
  <c r="J49" s="1"/>
  <c r="H50"/>
  <c r="H51"/>
  <c r="J51" s="1"/>
  <c r="H52"/>
  <c r="J52" s="1"/>
  <c r="H53"/>
  <c r="J53" s="1"/>
  <c r="H54"/>
  <c r="J54" s="1"/>
  <c r="H55"/>
  <c r="J55" s="1"/>
  <c r="H56"/>
  <c r="H57"/>
  <c r="J57" s="1"/>
  <c r="H58"/>
  <c r="H59"/>
  <c r="J59" s="1"/>
  <c r="H60"/>
  <c r="J60" s="1"/>
  <c r="H61"/>
  <c r="J61" s="1"/>
  <c r="H62"/>
  <c r="J62" s="1"/>
  <c r="H63"/>
  <c r="H64"/>
  <c r="J64" s="1"/>
  <c r="H65"/>
  <c r="J65" s="1"/>
  <c r="H66"/>
  <c r="H67"/>
  <c r="J67" s="1"/>
  <c r="H68"/>
  <c r="H69"/>
  <c r="J69" s="1"/>
  <c r="H70"/>
  <c r="J70" s="1"/>
  <c r="H71"/>
  <c r="J71" s="1"/>
  <c r="H72"/>
  <c r="J72" s="1"/>
  <c r="H73"/>
  <c r="J73" s="1"/>
  <c r="H74"/>
  <c r="H75"/>
  <c r="H76"/>
  <c r="J76" s="1"/>
  <c r="H77"/>
  <c r="J77" s="1"/>
  <c r="H78"/>
  <c r="J78" s="1"/>
  <c r="H79"/>
  <c r="J79" s="1"/>
  <c r="H80"/>
  <c r="J80" s="1"/>
  <c r="H81"/>
  <c r="J81" s="1"/>
  <c r="H82"/>
  <c r="H83"/>
  <c r="J83" s="1"/>
  <c r="H84"/>
  <c r="J84" s="1"/>
  <c r="H85"/>
  <c r="J85" s="1"/>
  <c r="H86"/>
  <c r="J86" s="1"/>
  <c r="H87"/>
  <c r="J87" s="1"/>
  <c r="H88"/>
  <c r="J88" s="1"/>
  <c r="H89"/>
  <c r="J89" s="1"/>
  <c r="H90"/>
  <c r="H91"/>
  <c r="J91" s="1"/>
  <c r="H92"/>
  <c r="H93"/>
  <c r="J93" s="1"/>
  <c r="H94"/>
  <c r="J94" s="1"/>
  <c r="H95"/>
  <c r="J95" s="1"/>
  <c r="H96"/>
  <c r="J96" s="1"/>
  <c r="H97"/>
  <c r="J97" s="1"/>
  <c r="H98"/>
  <c r="H99"/>
  <c r="J99" s="1"/>
  <c r="H100"/>
  <c r="J100" s="1"/>
  <c r="H101"/>
  <c r="J101" s="1"/>
  <c r="H102"/>
  <c r="H103"/>
  <c r="J103" s="1"/>
  <c r="H104"/>
  <c r="J104" s="1"/>
  <c r="H105"/>
  <c r="J105" s="1"/>
  <c r="H106"/>
  <c r="J106" s="1"/>
  <c r="H107"/>
  <c r="J107" s="1"/>
  <c r="H108"/>
  <c r="J108" s="1"/>
  <c r="H109"/>
  <c r="J109" s="1"/>
  <c r="H110"/>
  <c r="H111"/>
  <c r="J111" s="1"/>
  <c r="H112"/>
  <c r="H113"/>
  <c r="J113" s="1"/>
  <c r="H114"/>
  <c r="J114" s="1"/>
  <c r="H115"/>
  <c r="J115" s="1"/>
  <c r="H116"/>
  <c r="J116" s="1"/>
  <c r="H117"/>
  <c r="H118"/>
  <c r="H119"/>
  <c r="J119" s="1"/>
  <c r="H120"/>
  <c r="J120" s="1"/>
  <c r="H121"/>
  <c r="J121" s="1"/>
  <c r="H122"/>
  <c r="J122" s="1"/>
  <c r="H123"/>
  <c r="J123" s="1"/>
  <c r="H124"/>
  <c r="J124" s="1"/>
  <c r="H125"/>
  <c r="J125" s="1"/>
  <c r="H126"/>
  <c r="H127"/>
  <c r="J127" s="1"/>
  <c r="H128"/>
  <c r="H129"/>
  <c r="H130"/>
  <c r="H131"/>
  <c r="J131" s="1"/>
  <c r="H132"/>
  <c r="J132" s="1"/>
  <c r="H133"/>
  <c r="J133" s="1"/>
  <c r="H134"/>
  <c r="J134" s="1"/>
  <c r="H135"/>
  <c r="J135" s="1"/>
  <c r="H136"/>
  <c r="J136" s="1"/>
  <c r="H137"/>
  <c r="J137" s="1"/>
  <c r="H138"/>
  <c r="H139"/>
  <c r="H140"/>
  <c r="J140" s="1"/>
  <c r="H141"/>
  <c r="J141" s="1"/>
  <c r="H142"/>
  <c r="J142" s="1"/>
  <c r="H143"/>
  <c r="J143" s="1"/>
  <c r="H144"/>
  <c r="J144" s="1"/>
  <c r="H145"/>
  <c r="J145" s="1"/>
  <c r="H146"/>
  <c r="H147"/>
  <c r="J147" s="1"/>
  <c r="H148"/>
  <c r="J148" s="1"/>
  <c r="H149"/>
  <c r="J149" s="1"/>
  <c r="H150"/>
  <c r="J150" s="1"/>
  <c r="H151"/>
  <c r="H152"/>
  <c r="J152" s="1"/>
  <c r="H153"/>
  <c r="J153" s="1"/>
  <c r="H154"/>
  <c r="H155"/>
  <c r="J155" s="1"/>
  <c r="H156"/>
  <c r="J156" s="1"/>
  <c r="H157"/>
  <c r="J157" s="1"/>
  <c r="H158"/>
  <c r="J158" s="1"/>
  <c r="H159"/>
  <c r="J159" s="1"/>
  <c r="H160"/>
  <c r="J160" s="1"/>
  <c r="H161"/>
  <c r="J161" s="1"/>
  <c r="H162"/>
  <c r="H163"/>
  <c r="J163" s="1"/>
  <c r="H164"/>
  <c r="J164" s="1"/>
  <c r="H165"/>
  <c r="J165" s="1"/>
  <c r="H166"/>
  <c r="H167"/>
  <c r="J167" s="1"/>
  <c r="H168"/>
  <c r="J168" s="1"/>
  <c r="H169"/>
  <c r="J169" s="1"/>
  <c r="H170"/>
  <c r="J170" s="1"/>
  <c r="H171"/>
  <c r="H172"/>
  <c r="J172" s="1"/>
  <c r="H173"/>
  <c r="J173" s="1"/>
  <c r="H174"/>
  <c r="H175"/>
  <c r="J175" s="1"/>
  <c r="H176"/>
  <c r="J176" s="1"/>
  <c r="H177"/>
  <c r="H178"/>
  <c r="H179"/>
  <c r="J179" s="1"/>
  <c r="H180"/>
  <c r="J180" s="1"/>
  <c r="H181"/>
  <c r="J181" s="1"/>
  <c r="H182"/>
  <c r="J182" s="1"/>
  <c r="H183"/>
  <c r="H184"/>
  <c r="J184" s="1"/>
  <c r="H185"/>
  <c r="J185" s="1"/>
  <c r="H186"/>
  <c r="H187"/>
  <c r="J187" s="1"/>
  <c r="H188"/>
  <c r="J188" s="1"/>
  <c r="H189"/>
  <c r="J189" s="1"/>
  <c r="H190"/>
  <c r="J190" s="1"/>
  <c r="H191"/>
  <c r="J191" s="1"/>
  <c r="H192"/>
  <c r="J192" s="1"/>
  <c r="H193"/>
  <c r="J193" s="1"/>
  <c r="H194"/>
  <c r="H195"/>
  <c r="J195" s="1"/>
  <c r="H196"/>
  <c r="J196" s="1"/>
  <c r="H197"/>
  <c r="J197" s="1"/>
  <c r="H198"/>
  <c r="J198" s="1"/>
  <c r="H199"/>
  <c r="J199" s="1"/>
  <c r="H200"/>
  <c r="H201"/>
  <c r="J201" s="1"/>
  <c r="H202"/>
  <c r="H203"/>
  <c r="J203" s="1"/>
  <c r="H204"/>
  <c r="J204" s="1"/>
  <c r="H205"/>
  <c r="J205" s="1"/>
  <c r="H206"/>
  <c r="J206" s="1"/>
  <c r="H207"/>
  <c r="J207" s="1"/>
  <c r="H208"/>
  <c r="J208" s="1"/>
  <c r="H209"/>
  <c r="J209" s="1"/>
  <c r="H210"/>
  <c r="H211"/>
  <c r="J211" s="1"/>
  <c r="H212"/>
  <c r="J212" s="1"/>
  <c r="H213"/>
  <c r="J213" s="1"/>
  <c r="H214"/>
  <c r="J214" s="1"/>
  <c r="H215"/>
  <c r="H216"/>
  <c r="J216" s="1"/>
  <c r="H217"/>
  <c r="J217" s="1"/>
  <c r="H218"/>
  <c r="H219"/>
  <c r="J219" s="1"/>
  <c r="H220"/>
  <c r="J220" s="1"/>
  <c r="H221"/>
  <c r="H222"/>
  <c r="J222" s="1"/>
  <c r="H223"/>
  <c r="J223" s="1"/>
  <c r="H224"/>
  <c r="H225"/>
  <c r="H226"/>
  <c r="H227"/>
  <c r="H228"/>
  <c r="J228" s="1"/>
  <c r="H229"/>
  <c r="H230"/>
  <c r="J230" s="1"/>
  <c r="H231"/>
  <c r="J231" s="1"/>
  <c r="H232"/>
  <c r="J232" s="1"/>
  <c r="H233"/>
  <c r="H234"/>
  <c r="H235"/>
  <c r="H236"/>
  <c r="H237"/>
  <c r="H238"/>
  <c r="J238" s="1"/>
  <c r="H239"/>
  <c r="H240"/>
  <c r="J240" s="1"/>
  <c r="H241"/>
  <c r="H242"/>
  <c r="H243"/>
  <c r="H244"/>
  <c r="J244" s="1"/>
  <c r="H245"/>
  <c r="J245" s="1"/>
  <c r="H246"/>
  <c r="H247"/>
  <c r="J247" s="1"/>
  <c r="H248"/>
  <c r="J248" s="1"/>
  <c r="H249"/>
  <c r="J249" s="1"/>
  <c r="H250"/>
  <c r="H251"/>
  <c r="H252"/>
  <c r="J252" s="1"/>
  <c r="H253"/>
  <c r="J253" s="1"/>
  <c r="H254"/>
  <c r="H255"/>
  <c r="J255" s="1"/>
  <c r="H256"/>
  <c r="H257"/>
  <c r="H258"/>
  <c r="H259"/>
  <c r="H260"/>
  <c r="H261"/>
  <c r="J261" s="1"/>
  <c r="H262"/>
  <c r="J262" s="1"/>
  <c r="H263"/>
  <c r="J263" s="1"/>
  <c r="H264"/>
  <c r="H265"/>
  <c r="H266"/>
  <c r="H267"/>
  <c r="J267" s="1"/>
  <c r="H268"/>
  <c r="J268" s="1"/>
  <c r="H269"/>
  <c r="H270"/>
  <c r="H271"/>
  <c r="J271" s="1"/>
  <c r="H272"/>
  <c r="H273"/>
  <c r="H274"/>
  <c r="H275"/>
  <c r="J275" s="1"/>
  <c r="H276"/>
  <c r="J276" s="1"/>
  <c r="H277"/>
  <c r="J277" s="1"/>
  <c r="H278"/>
  <c r="H279"/>
  <c r="H280"/>
  <c r="J280" s="1"/>
  <c r="H281"/>
  <c r="H282"/>
  <c r="J282" s="1"/>
  <c r="H283"/>
  <c r="H284"/>
  <c r="H285"/>
  <c r="J285" s="1"/>
  <c r="H286"/>
  <c r="H287"/>
  <c r="H288"/>
  <c r="J288" s="1"/>
  <c r="H289"/>
  <c r="J289" s="1"/>
  <c r="H290"/>
  <c r="H14"/>
  <c r="J14" s="1"/>
  <c r="I17"/>
  <c r="I18"/>
  <c r="I20"/>
  <c r="I24"/>
  <c r="J24" s="1"/>
  <c r="I25"/>
  <c r="I30"/>
  <c r="I29"/>
  <c r="I33"/>
  <c r="I32"/>
  <c r="I35"/>
  <c r="I40"/>
  <c r="I48"/>
  <c r="I56"/>
  <c r="I63"/>
  <c r="I68"/>
  <c r="I75"/>
  <c r="I91"/>
  <c r="I90"/>
  <c r="J90" s="1"/>
  <c r="I93"/>
  <c r="I92"/>
  <c r="I94"/>
  <c r="I98"/>
  <c r="J98" s="1"/>
  <c r="I101"/>
  <c r="I102"/>
  <c r="J102" s="1"/>
  <c r="I111"/>
  <c r="I112"/>
  <c r="I113"/>
  <c r="I117"/>
  <c r="I123"/>
  <c r="I129"/>
  <c r="I128"/>
  <c r="I130"/>
  <c r="J130" s="1"/>
  <c r="J129" l="1"/>
  <c r="J117"/>
  <c r="J75"/>
  <c r="J63"/>
  <c r="J35"/>
  <c r="J33"/>
  <c r="J128"/>
  <c r="J112"/>
  <c r="J92"/>
  <c r="J68"/>
  <c r="J56"/>
  <c r="J48"/>
  <c r="J40"/>
  <c r="J30"/>
  <c r="J18"/>
  <c r="J183"/>
  <c r="I139"/>
  <c r="J139" s="1"/>
  <c r="I151"/>
  <c r="J151" s="1"/>
  <c r="I162"/>
  <c r="J162" s="1"/>
  <c r="I171"/>
  <c r="J171" s="1"/>
  <c r="I174"/>
  <c r="J174" s="1"/>
  <c r="I177"/>
  <c r="J177" s="1"/>
  <c r="I183"/>
  <c r="I200" l="1"/>
  <c r="J200" s="1"/>
  <c r="I215"/>
  <c r="J215" s="1"/>
  <c r="I221"/>
  <c r="J221" s="1"/>
  <c r="I225"/>
  <c r="J225" s="1"/>
  <c r="I224"/>
  <c r="J224" s="1"/>
  <c r="I227"/>
  <c r="J227" s="1"/>
  <c r="I229"/>
  <c r="J229" s="1"/>
  <c r="I233"/>
  <c r="J233" s="1"/>
  <c r="I235"/>
  <c r="J235" s="1"/>
  <c r="I236"/>
  <c r="J236" s="1"/>
  <c r="I237"/>
  <c r="J237" s="1"/>
  <c r="I239"/>
  <c r="J239" s="1"/>
  <c r="I241"/>
  <c r="J241" s="1"/>
  <c r="I242"/>
  <c r="J242" s="1"/>
  <c r="I243"/>
  <c r="J243" s="1"/>
  <c r="I246"/>
  <c r="J246" s="1"/>
  <c r="I251"/>
  <c r="J251" s="1"/>
  <c r="I254"/>
  <c r="J254" s="1"/>
  <c r="I256"/>
  <c r="J256" s="1"/>
  <c r="I257"/>
  <c r="J257" s="1"/>
  <c r="I258"/>
  <c r="J258" s="1"/>
  <c r="I259"/>
  <c r="J259" s="1"/>
  <c r="I260"/>
  <c r="J260" s="1"/>
  <c r="I264" l="1"/>
  <c r="J264" s="1"/>
  <c r="I265"/>
  <c r="J265" s="1"/>
  <c r="I266"/>
  <c r="J266" s="1"/>
  <c r="I269"/>
  <c r="J269" s="1"/>
  <c r="I272"/>
  <c r="J272" s="1"/>
  <c r="I273"/>
  <c r="J273" s="1"/>
  <c r="I274"/>
  <c r="J274" s="1"/>
  <c r="I278"/>
  <c r="J278" s="1"/>
  <c r="I279"/>
  <c r="J279" s="1"/>
  <c r="I281"/>
  <c r="J281" s="1"/>
  <c r="I283"/>
  <c r="J283" s="1"/>
  <c r="I284"/>
  <c r="J284" s="1"/>
  <c r="I286"/>
  <c r="J286" s="1"/>
  <c r="I287"/>
  <c r="J287" s="1"/>
  <c r="I290"/>
  <c r="J290" s="1"/>
</calcChain>
</file>

<file path=xl/comments1.xml><?xml version="1.0" encoding="utf-8"?>
<comments xmlns="http://schemas.openxmlformats.org/spreadsheetml/2006/main">
  <authors>
    <author>vt</author>
  </authors>
  <commentList>
    <comment ref="H86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  <comment ref="H92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  <comment ref="H122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  <comment ref="H128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ABOVE COST
</t>
        </r>
      </text>
    </comment>
    <comment ref="H129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  <comment ref="H142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  <comment ref="H143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  <comment ref="H145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  <comment ref="H173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</commentList>
</comments>
</file>

<file path=xl/sharedStrings.xml><?xml version="1.0" encoding="utf-8"?>
<sst xmlns="http://schemas.openxmlformats.org/spreadsheetml/2006/main" count="2294" uniqueCount="366">
  <si>
    <t>TRACK SHEET</t>
  </si>
  <si>
    <t>DATE</t>
  </si>
  <si>
    <t>TARGETS</t>
  </si>
  <si>
    <t>BEML</t>
  </si>
  <si>
    <t>LONG</t>
  </si>
  <si>
    <t xml:space="preserve">BEML </t>
  </si>
  <si>
    <t xml:space="preserve">TATAELXSI </t>
  </si>
  <si>
    <t>SCRIP NAME</t>
  </si>
  <si>
    <t>POSITION</t>
  </si>
  <si>
    <t>QUANTITY</t>
  </si>
  <si>
    <t>RECOMMENDED RATE</t>
  </si>
  <si>
    <t>PROFIT &amp; LOSS</t>
  </si>
  <si>
    <t>TGT 1</t>
  </si>
  <si>
    <t>TGT 2</t>
  </si>
  <si>
    <t>AMOUNT 1</t>
  </si>
  <si>
    <t>AMOUNT 2</t>
  </si>
  <si>
    <t>(In Rupees)</t>
  </si>
  <si>
    <t>Shares quatity as per 2 lots which availables on Futures &amp; Option</t>
  </si>
  <si>
    <t>STOCK CASH PREMIUM</t>
  </si>
  <si>
    <t xml:space="preserve">BFUTILITIE </t>
  </si>
  <si>
    <t>SHORT</t>
  </si>
  <si>
    <t xml:space="preserve">WOCKPHARMA </t>
  </si>
  <si>
    <t xml:space="preserve">DIVISLAB </t>
  </si>
  <si>
    <t xml:space="preserve">      PROFITS</t>
  </si>
  <si>
    <t xml:space="preserve">LUPIN </t>
  </si>
  <si>
    <t xml:space="preserve">APOLLOHOSP </t>
  </si>
  <si>
    <t xml:space="preserve">SRF </t>
  </si>
  <si>
    <t xml:space="preserve">CEAT </t>
  </si>
  <si>
    <t xml:space="preserve">BRITANNIA </t>
  </si>
  <si>
    <t>CONCOR</t>
  </si>
  <si>
    <t xml:space="preserve">ABIRLANUVO </t>
  </si>
  <si>
    <t xml:space="preserve">SRTRANSFIN </t>
  </si>
  <si>
    <t xml:space="preserve">MARUTI </t>
  </si>
  <si>
    <t xml:space="preserve">JUBLFOOD </t>
  </si>
  <si>
    <t xml:space="preserve">HEROMOTOCO </t>
  </si>
  <si>
    <t xml:space="preserve">BAJAJFINSV </t>
  </si>
  <si>
    <t>HDFC</t>
  </si>
  <si>
    <t xml:space="preserve">INDIGO </t>
  </si>
  <si>
    <t xml:space="preserve">PVR </t>
  </si>
  <si>
    <t xml:space="preserve">GRASIM </t>
  </si>
  <si>
    <t xml:space="preserve">MCX </t>
  </si>
  <si>
    <t xml:space="preserve">YESBANK </t>
  </si>
  <si>
    <t xml:space="preserve">ACC </t>
  </si>
  <si>
    <t xml:space="preserve">BAJFINANCE </t>
  </si>
  <si>
    <t>LUPIN</t>
  </si>
  <si>
    <t>DIVISLAB</t>
  </si>
  <si>
    <t>YESBANK</t>
  </si>
  <si>
    <t>MCDOWELL</t>
  </si>
  <si>
    <t xml:space="preserve">DMART </t>
  </si>
  <si>
    <t xml:space="preserve">IBULHSGFIN </t>
  </si>
  <si>
    <t xml:space="preserve">CONCOR </t>
  </si>
  <si>
    <t xml:space="preserve">CENTURYTEX </t>
  </si>
  <si>
    <t>STAR</t>
  </si>
  <si>
    <t xml:space="preserve">NATCOPHARM </t>
  </si>
  <si>
    <t xml:space="preserve">REPCOHOME </t>
  </si>
  <si>
    <t xml:space="preserve">EROSMEDIA </t>
  </si>
  <si>
    <t>SRF</t>
  </si>
  <si>
    <t xml:space="preserve">PEL </t>
  </si>
  <si>
    <t xml:space="preserve">INDUSINDBK </t>
  </si>
  <si>
    <t>PNBHOUSING</t>
  </si>
  <si>
    <t>TVTODAY</t>
  </si>
  <si>
    <t xml:space="preserve">TINPLATE </t>
  </si>
  <si>
    <t xml:space="preserve">BBTC </t>
  </si>
  <si>
    <t>KEI</t>
  </si>
  <si>
    <t>ULTRATECHCEM</t>
  </si>
  <si>
    <t xml:space="preserve">KOTAKBANK </t>
  </si>
  <si>
    <t>PVR</t>
  </si>
  <si>
    <t>GSFC</t>
  </si>
  <si>
    <t xml:space="preserve">CEATLTD </t>
  </si>
  <si>
    <t xml:space="preserve">TATAMETALI </t>
  </si>
  <si>
    <t>CEAT</t>
  </si>
  <si>
    <t>JUBLFOOD</t>
  </si>
  <si>
    <t>LT</t>
  </si>
  <si>
    <t xml:space="preserve">SOBHA </t>
  </si>
  <si>
    <t xml:space="preserve">TATACOMM </t>
  </si>
  <si>
    <t xml:space="preserve">ZUARIGLOB </t>
  </si>
  <si>
    <t xml:space="preserve">SHANKARA </t>
  </si>
  <si>
    <t xml:space="preserve">RSSOFTWARE </t>
  </si>
  <si>
    <t xml:space="preserve">INFY </t>
  </si>
  <si>
    <t xml:space="preserve">AJANTPHARM </t>
  </si>
  <si>
    <t xml:space="preserve">GODREJIND </t>
  </si>
  <si>
    <t>KWALITY</t>
  </si>
  <si>
    <t xml:space="preserve">DREDGECORP </t>
  </si>
  <si>
    <t>OPEN</t>
  </si>
  <si>
    <t>INDIGO</t>
  </si>
  <si>
    <t>TATASPONGE</t>
  </si>
  <si>
    <t xml:space="preserve">DOLPHINOFF </t>
  </si>
  <si>
    <t xml:space="preserve">HDFCBANK </t>
  </si>
  <si>
    <t xml:space="preserve">GNFC </t>
  </si>
  <si>
    <t xml:space="preserve">LT </t>
  </si>
  <si>
    <t xml:space="preserve">TATASPONGE </t>
  </si>
  <si>
    <t xml:space="preserve">DRREDDY </t>
  </si>
  <si>
    <t>HDFCBANK</t>
  </si>
  <si>
    <t xml:space="preserve">JUBILANT </t>
  </si>
  <si>
    <t xml:space="preserve">NIITTECH </t>
  </si>
  <si>
    <t xml:space="preserve">HDFC </t>
  </si>
  <si>
    <t xml:space="preserve">PCJEWELLER </t>
  </si>
  <si>
    <t>BBTC</t>
  </si>
  <si>
    <t xml:space="preserve">MASTEK </t>
  </si>
  <si>
    <t>MFSL</t>
  </si>
  <si>
    <t>IDBI</t>
  </si>
  <si>
    <t>HEG</t>
  </si>
  <si>
    <t>RELINFRA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</si>
  <si>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</si>
  <si>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</si>
  <si>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</si>
  <si>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</si>
  <si>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</si>
  <si>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</si>
  <si>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</si>
  <si>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</si>
  <si>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</si>
  <si>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</si>
  <si>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TVSMOTOR</t>
  </si>
  <si>
    <t>ADANIENT</t>
  </si>
  <si>
    <t>VEDL</t>
  </si>
  <si>
    <t>PRODUCT : PREMIUM CASH</t>
  </si>
  <si>
    <t>WIPRO</t>
  </si>
  <si>
    <t>IBUL</t>
  </si>
  <si>
    <t>COALINDIA</t>
  </si>
  <si>
    <t>TATAMOTORS</t>
  </si>
  <si>
    <t>ICICIBANK</t>
  </si>
  <si>
    <t>IOC</t>
  </si>
  <si>
    <t>MRPL</t>
  </si>
  <si>
    <t>CASTROL</t>
  </si>
  <si>
    <t>PNB</t>
  </si>
  <si>
    <t>ASHOKLEY</t>
  </si>
  <si>
    <t>RBLBANK</t>
  </si>
  <si>
    <t>CHOLAFIN</t>
  </si>
  <si>
    <t>MOTHERSUMI</t>
  </si>
  <si>
    <t xml:space="preserve">TATAMOTORS </t>
  </si>
  <si>
    <t>BANDHANBNK</t>
  </si>
  <si>
    <t>HPCL</t>
  </si>
  <si>
    <t>BHATIARTL</t>
  </si>
  <si>
    <t>PFC</t>
  </si>
  <si>
    <t>TCS</t>
  </si>
  <si>
    <t>KRBL</t>
  </si>
  <si>
    <t>KTKBANK</t>
  </si>
  <si>
    <t>SUNTV</t>
  </si>
  <si>
    <t>SAIL</t>
  </si>
  <si>
    <t xml:space="preserve">SIEMENS </t>
  </si>
  <si>
    <t>INDUSINDBK</t>
  </si>
  <si>
    <t>NCC</t>
  </si>
  <si>
    <t>MINDTREE</t>
  </si>
  <si>
    <t>IDFC</t>
  </si>
  <si>
    <t>COLPAL</t>
  </si>
  <si>
    <t>GAIL</t>
  </si>
  <si>
    <t>TATAMTRDVR</t>
  </si>
  <si>
    <t>SIEMENS</t>
  </si>
  <si>
    <t>PCJ</t>
  </si>
  <si>
    <t>JSWSTEEL</t>
  </si>
  <si>
    <t>TITAN</t>
  </si>
  <si>
    <t>APOLLOTYRE</t>
  </si>
  <si>
    <t>GRASIM</t>
  </si>
  <si>
    <t>TATASTEEL</t>
  </si>
  <si>
    <t>TATACOMM</t>
  </si>
  <si>
    <t>BPCL</t>
  </si>
  <si>
    <t>DIVIS</t>
  </si>
  <si>
    <t>UNIONBANK</t>
  </si>
  <si>
    <t>AMARAJABAT</t>
  </si>
  <si>
    <t>FORTIS</t>
  </si>
  <si>
    <t>LOVABLE</t>
  </si>
  <si>
    <t>CIPLA</t>
  </si>
  <si>
    <t>CADILA</t>
  </si>
  <si>
    <t>UJJIVAN</t>
  </si>
  <si>
    <t>ZEEL</t>
  </si>
  <si>
    <t>TATAELXSI</t>
  </si>
  <si>
    <t>BALRAMCHIN</t>
  </si>
  <si>
    <t>PEL</t>
  </si>
  <si>
    <t>DLF</t>
  </si>
  <si>
    <t>GODFRYPHLP</t>
  </si>
  <si>
    <t>SRTRANSFIN</t>
  </si>
  <si>
    <t>BHARATFIN</t>
  </si>
  <si>
    <t>NBCC</t>
  </si>
  <si>
    <t>ASIANPAINT</t>
  </si>
  <si>
    <t>BIOCON</t>
  </si>
  <si>
    <t>KSCL</t>
  </si>
  <si>
    <t>GSPL</t>
  </si>
  <si>
    <t>CEATLTD</t>
  </si>
  <si>
    <t>HINDZINC</t>
  </si>
  <si>
    <t>PTC</t>
  </si>
  <si>
    <t>BERGEPAINT</t>
  </si>
  <si>
    <t>RALLIS</t>
  </si>
  <si>
    <t>OIL</t>
  </si>
  <si>
    <t>BALKRISIND</t>
  </si>
  <si>
    <t>OFSS</t>
  </si>
  <si>
    <t>HEXAWARE</t>
  </si>
  <si>
    <t>NIITTECH</t>
  </si>
  <si>
    <t>M&amp;MFIN</t>
  </si>
  <si>
    <t>BANKINDIA</t>
  </si>
  <si>
    <t>DCBBANK</t>
  </si>
  <si>
    <t>ITC</t>
  </si>
  <si>
    <t>INFIBEAM</t>
  </si>
  <si>
    <t>EXIDEIND</t>
  </si>
  <si>
    <t>GODREJCP</t>
  </si>
  <si>
    <t>JSPL</t>
  </si>
  <si>
    <t>RECLTD</t>
  </si>
  <si>
    <t>LNTFH</t>
  </si>
  <si>
    <t>ONGC</t>
  </si>
  <si>
    <t>AUROPHARMA</t>
  </si>
  <si>
    <t>RETURN ON INVESTMENT</t>
  </si>
  <si>
    <t>MONTH</t>
  </si>
  <si>
    <t xml:space="preserve">INVESTMENT </t>
  </si>
  <si>
    <t>PROFIT</t>
  </si>
  <si>
    <t>PERCENTAGE</t>
  </si>
  <si>
    <t>June</t>
  </si>
  <si>
    <t>July</t>
  </si>
  <si>
    <t>August</t>
  </si>
  <si>
    <t>1,00,000+</t>
  </si>
  <si>
    <t>NTPC</t>
  </si>
  <si>
    <t>KOTAKBANK</t>
  </si>
  <si>
    <t>AXISBANK</t>
  </si>
  <si>
    <t>MCX</t>
  </si>
  <si>
    <t>ADANIPORTS</t>
  </si>
  <si>
    <t>KPIT</t>
  </si>
  <si>
    <t>INDIANB</t>
  </si>
  <si>
    <t>DRREDDY</t>
  </si>
  <si>
    <t>HUL</t>
  </si>
  <si>
    <t>FEDRELBNK</t>
  </si>
  <si>
    <t>BEL</t>
  </si>
  <si>
    <t>MUTHOOTFIN</t>
  </si>
  <si>
    <t>POWERGRID</t>
  </si>
  <si>
    <t>September</t>
  </si>
  <si>
    <t>INFY</t>
  </si>
  <si>
    <t>RAMCOCEM</t>
  </si>
  <si>
    <t>MARICO</t>
  </si>
  <si>
    <t>SUNPHARMA</t>
  </si>
  <si>
    <t>MNM</t>
  </si>
  <si>
    <t>GRASIM`</t>
  </si>
  <si>
    <t>KAJARIA</t>
  </si>
  <si>
    <t>UPL</t>
  </si>
  <si>
    <t>October</t>
  </si>
  <si>
    <t>L&amp;TFH</t>
  </si>
  <si>
    <t>EQUITAS</t>
  </si>
  <si>
    <t>TATAPOWER</t>
  </si>
  <si>
    <t>ESCORTS</t>
  </si>
  <si>
    <t>BHARATFORG</t>
  </si>
  <si>
    <t>CHENNPETRO</t>
  </si>
  <si>
    <t>RELIANCE</t>
  </si>
  <si>
    <t>DHFL</t>
  </si>
  <si>
    <t>RELCAPITAL</t>
  </si>
  <si>
    <t>TATAMOTOR</t>
  </si>
  <si>
    <t>November</t>
  </si>
  <si>
    <t>63MOONS</t>
  </si>
  <si>
    <t>HDFCLIFE</t>
  </si>
  <si>
    <t>PIDILITE</t>
  </si>
  <si>
    <t>HDFCAMC</t>
  </si>
  <si>
    <t>LIC</t>
  </si>
  <si>
    <t>GRANULES</t>
  </si>
  <si>
    <t>ICICIPRULI</t>
  </si>
  <si>
    <t>WOCKPHARMA</t>
  </si>
  <si>
    <t>TORNTPHARM</t>
  </si>
  <si>
    <t>MANAPPURAM</t>
  </si>
  <si>
    <t>AXISCADES</t>
  </si>
  <si>
    <t>INTELECT</t>
  </si>
  <si>
    <t>AMBUJACEM</t>
  </si>
  <si>
    <t>CENTURYTEX</t>
  </si>
  <si>
    <t>HAVELLS</t>
  </si>
  <si>
    <t>KAJARIACER</t>
  </si>
  <si>
    <t>SREINFRA</t>
  </si>
  <si>
    <t>HINDALCO</t>
  </si>
  <si>
    <t>BAJAJ-AUTO</t>
  </si>
  <si>
    <t>FEDERALBNK</t>
  </si>
  <si>
    <t>NMDC</t>
  </si>
  <si>
    <t>December</t>
  </si>
  <si>
    <t>AIRTEL</t>
  </si>
  <si>
    <t>MGL</t>
  </si>
  <si>
    <t>IRB</t>
  </si>
  <si>
    <t>BAJAJFINSV</t>
  </si>
  <si>
    <t>CANFINHOME</t>
  </si>
  <si>
    <t>AJANTPHARM</t>
  </si>
  <si>
    <t>CREDITACC</t>
  </si>
  <si>
    <t>RAYMOND</t>
  </si>
  <si>
    <t>RADICO</t>
  </si>
  <si>
    <t>INFRATEL</t>
  </si>
  <si>
    <t xml:space="preserve">DHFL </t>
  </si>
  <si>
    <t>ACC</t>
  </si>
  <si>
    <t xml:space="preserve">INDIACEM </t>
  </si>
  <si>
    <t xml:space="preserve">PFC </t>
  </si>
  <si>
    <t>1ST TGT PROFIT</t>
  </si>
  <si>
    <t>TOTAL PROFIT</t>
  </si>
  <si>
    <t xml:space="preserve"> STOCK CASH PREMIUM</t>
  </si>
  <si>
    <t xml:space="preserve">     TRACK SHEET</t>
  </si>
  <si>
    <t xml:space="preserve">RELCAPITAL </t>
  </si>
  <si>
    <t xml:space="preserve">RAYMOND </t>
  </si>
  <si>
    <t xml:space="preserve">GODFRYPHLP </t>
  </si>
  <si>
    <t xml:space="preserve">CHOLAFIN </t>
  </si>
  <si>
    <t xml:space="preserve">BALKRISIND </t>
  </si>
  <si>
    <t xml:space="preserve">UNIONBANK </t>
  </si>
  <si>
    <t xml:space="preserve">RELIANCE </t>
  </si>
  <si>
    <t xml:space="preserve">January </t>
  </si>
  <si>
    <t>February</t>
  </si>
  <si>
    <t>March</t>
  </si>
  <si>
    <t xml:space="preserve">EQUITAS </t>
  </si>
  <si>
    <t xml:space="preserve">GODREJPROP </t>
  </si>
  <si>
    <t>ACCURACY</t>
  </si>
  <si>
    <t xml:space="preserve">TCS </t>
  </si>
  <si>
    <t xml:space="preserve">TATAMTRDVR </t>
  </si>
  <si>
    <t xml:space="preserve">NAUKRI </t>
  </si>
  <si>
    <t xml:space="preserve">ABB </t>
  </si>
  <si>
    <t>RETURN ON INVESTMENT ON 1st TGT</t>
  </si>
  <si>
    <t xml:space="preserve">BHARATFIN </t>
  </si>
  <si>
    <t xml:space="preserve">LTI </t>
  </si>
  <si>
    <t xml:space="preserve">IBREALEST </t>
  </si>
  <si>
    <t>TOTAL CALLS</t>
  </si>
  <si>
    <t>COST TO COST</t>
  </si>
  <si>
    <t>ACTUAL CALLS</t>
  </si>
  <si>
    <t xml:space="preserve">SL </t>
  </si>
  <si>
    <t>PROFITABLE CALLS</t>
  </si>
  <si>
    <t>28</t>
  </si>
  <si>
    <t>April</t>
  </si>
  <si>
    <t xml:space="preserve">AMBUJACEM </t>
  </si>
  <si>
    <t xml:space="preserve">APOLLOTYRE </t>
  </si>
  <si>
    <t xml:space="preserve">HINDUNILVR </t>
  </si>
  <si>
    <t>DMART</t>
  </si>
  <si>
    <t xml:space="preserve">ASIANPAINT </t>
  </si>
  <si>
    <t xml:space="preserve">UBL </t>
  </si>
  <si>
    <t xml:space="preserve">PIDILITIND </t>
  </si>
  <si>
    <t>PIIND</t>
  </si>
  <si>
    <t>32</t>
  </si>
  <si>
    <t>May</t>
  </si>
  <si>
    <t>VOLTAS</t>
  </si>
  <si>
    <t xml:space="preserve">VOLTAS </t>
  </si>
  <si>
    <t xml:space="preserve">COLPAL </t>
  </si>
  <si>
    <t xml:space="preserve">BATAINDIA </t>
  </si>
  <si>
    <t>23</t>
  </si>
  <si>
    <t xml:space="preserve">PIIND </t>
  </si>
  <si>
    <t xml:space="preserve">TITAN </t>
  </si>
  <si>
    <t xml:space="preserve">CANFINHOME </t>
  </si>
  <si>
    <t>26</t>
  </si>
  <si>
    <t xml:space="preserve">HEG </t>
  </si>
  <si>
    <t xml:space="preserve">TORNTPHARM </t>
  </si>
  <si>
    <t xml:space="preserve">ICICIGI </t>
  </si>
  <si>
    <t xml:space="preserve">BAJAJ-AUTO </t>
  </si>
  <si>
    <t>31</t>
  </si>
  <si>
    <t xml:space="preserve">AUBANK </t>
  </si>
  <si>
    <t xml:space="preserve">TATASTEEL </t>
  </si>
  <si>
    <t xml:space="preserve">MGL </t>
  </si>
  <si>
    <t xml:space="preserve">GLENMARK </t>
  </si>
  <si>
    <t xml:space="preserve">HDFCLIFE </t>
  </si>
  <si>
    <t xml:space="preserve">ULTRACEMCO </t>
  </si>
  <si>
    <t xml:space="preserve">INDIGO  </t>
  </si>
  <si>
    <t>30</t>
  </si>
  <si>
    <t xml:space="preserve">UPL </t>
  </si>
  <si>
    <t xml:space="preserve">IPCALAB </t>
  </si>
  <si>
    <t xml:space="preserve">TECHM </t>
  </si>
  <si>
    <t>21</t>
  </si>
  <si>
    <t xml:space="preserve">MINDTREE </t>
  </si>
  <si>
    <t xml:space="preserve">AMARAJABAT </t>
  </si>
  <si>
    <t xml:space="preserve">AXISBANK </t>
  </si>
  <si>
    <t xml:space="preserve">JUSTDIAL </t>
  </si>
  <si>
    <t>27</t>
  </si>
  <si>
    <t xml:space="preserve">BHARATFORG </t>
  </si>
  <si>
    <t xml:space="preserve">CUMMINSIND </t>
  </si>
  <si>
    <t xml:space="preserve">MFSL </t>
  </si>
  <si>
    <t>Shares quatity as per scripts - Below 300 : 4000, Between 301 to 500 : 1000, Above 1000 : 500-Above 2000 : 250 from jul-19</t>
  </si>
  <si>
    <t xml:space="preserve">TATAELXSI  </t>
  </si>
  <si>
    <t xml:space="preserve">BIOCON </t>
  </si>
  <si>
    <t>INRATEL</t>
  </si>
  <si>
    <t>LICHSGFIN</t>
  </si>
  <si>
    <t>BATAINDIA</t>
  </si>
  <si>
    <t>BAJFINANCE</t>
  </si>
  <si>
    <t>PETRONET</t>
  </si>
  <si>
    <t>ZYDUSWELL</t>
  </si>
  <si>
    <t>MNM FIN</t>
  </si>
  <si>
    <t>BAJFINSERVE</t>
  </si>
</sst>
</file>

<file path=xl/styles.xml><?xml version="1.0" encoding="utf-8"?>
<styleSheet xmlns="http://schemas.openxmlformats.org/spreadsheetml/2006/main">
  <numFmts count="7">
    <numFmt numFmtId="164" formatCode="d/mmm/yyyy"/>
    <numFmt numFmtId="165" formatCode="d\-mmm\-yyyy"/>
    <numFmt numFmtId="166" formatCode="d\-mmm\-yyyy;@"/>
    <numFmt numFmtId="167" formatCode="d\-mmm\-yy;@"/>
    <numFmt numFmtId="168" formatCode="[$-409]d\-mmm\-yyyy;@"/>
    <numFmt numFmtId="169" formatCode="0.00;[Red]0.00"/>
    <numFmt numFmtId="170" formatCode="0.00_);[Red]\(0.00\)"/>
  </numFmts>
  <fonts count="7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gency FB"/>
      <family val="2"/>
    </font>
    <font>
      <sz val="10"/>
      <color rgb="FF000000"/>
      <name val="Agency FB"/>
      <family val="2"/>
    </font>
    <font>
      <sz val="12"/>
      <color theme="1"/>
      <name val="Cambria"/>
      <family val="1"/>
      <scheme val="major"/>
    </font>
    <font>
      <sz val="11"/>
      <color theme="0"/>
      <name val="Calibri"/>
      <family val="2"/>
    </font>
    <font>
      <sz val="20"/>
      <color theme="0"/>
      <name val="Calibri"/>
      <family val="2"/>
    </font>
    <font>
      <b/>
      <sz val="16"/>
      <color theme="0"/>
      <name val="Calibri"/>
      <family val="2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Times New Roman"/>
      <family val="1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  <font>
      <sz val="12"/>
      <name val="Cambria"/>
      <family val="1"/>
      <scheme val="major"/>
    </font>
    <font>
      <b/>
      <u/>
      <sz val="12"/>
      <color theme="0"/>
      <name val="Cambria"/>
      <family val="1"/>
      <scheme val="major"/>
    </font>
    <font>
      <sz val="11"/>
      <color rgb="FF000000"/>
      <name val="Calibri"/>
      <family val="2"/>
    </font>
    <font>
      <b/>
      <sz val="18"/>
      <color theme="0" tint="-0.14999847407452621"/>
      <name val="Cambria"/>
      <family val="1"/>
      <scheme val="major"/>
    </font>
    <font>
      <b/>
      <sz val="12"/>
      <color theme="0" tint="-0.14999847407452621"/>
      <name val="Calibri"/>
      <family val="2"/>
      <scheme val="minor"/>
    </font>
    <font>
      <b/>
      <sz val="11"/>
      <color rgb="FFFFFF0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0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24"/>
      <color theme="0"/>
      <name val="Times New Roman"/>
      <family val="1"/>
    </font>
    <font>
      <sz val="10"/>
      <color rgb="FF000000"/>
      <name val="Calibri"/>
      <family val="2"/>
    </font>
    <font>
      <sz val="1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2060"/>
        <bgColor rgb="FF404040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26"/>
      </patternFill>
    </fill>
  </fills>
  <borders count="2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57" fillId="0" borderId="0" applyFont="0" applyFill="0" applyBorder="0" applyAlignment="0" applyProtection="0"/>
    <xf numFmtId="0" fontId="70" fillId="0" borderId="0"/>
  </cellStyleXfs>
  <cellXfs count="256">
    <xf numFmtId="0" fontId="0" fillId="0" borderId="0" xfId="0" applyFont="1" applyAlignment="1"/>
    <xf numFmtId="0" fontId="0" fillId="0" borderId="0" xfId="0" applyFont="1"/>
    <xf numFmtId="0" fontId="25" fillId="0" borderId="0" xfId="0" applyFont="1"/>
    <xf numFmtId="0" fontId="25" fillId="0" borderId="2" xfId="0" applyFont="1" applyBorder="1"/>
    <xf numFmtId="165" fontId="25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4" xfId="0" applyFont="1" applyBorder="1"/>
    <xf numFmtId="0" fontId="26" fillId="0" borderId="0" xfId="0" applyFont="1" applyAlignment="1">
      <alignment horizontal="center" vertical="center"/>
    </xf>
    <xf numFmtId="0" fontId="25" fillId="0" borderId="5" xfId="0" applyFont="1" applyBorder="1"/>
    <xf numFmtId="165" fontId="25" fillId="0" borderId="1" xfId="0" applyNumberFormat="1" applyFont="1" applyBorder="1" applyAlignment="1">
      <alignment horizontal="center" vertical="center"/>
    </xf>
    <xf numFmtId="0" fontId="25" fillId="0" borderId="0" xfId="0" applyFont="1" applyBorder="1"/>
    <xf numFmtId="165" fontId="25" fillId="0" borderId="3" xfId="0" applyNumberFormat="1" applyFont="1" applyBorder="1" applyAlignment="1">
      <alignment horizontal="center" vertical="center"/>
    </xf>
    <xf numFmtId="0" fontId="0" fillId="0" borderId="3" xfId="0" applyFont="1" applyBorder="1"/>
    <xf numFmtId="2" fontId="27" fillId="0" borderId="0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165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1" fontId="27" fillId="0" borderId="0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2" fontId="27" fillId="0" borderId="6" xfId="0" applyNumberFormat="1" applyFont="1" applyBorder="1" applyAlignment="1">
      <alignment horizontal="center"/>
    </xf>
    <xf numFmtId="2" fontId="27" fillId="0" borderId="6" xfId="0" applyNumberFormat="1" applyFont="1" applyBorder="1" applyAlignment="1">
      <alignment horizontal="center" vertical="center"/>
    </xf>
    <xf numFmtId="164" fontId="0" fillId="2" borderId="0" xfId="0" applyNumberFormat="1" applyFont="1" applyFill="1" applyBorder="1"/>
    <xf numFmtId="0" fontId="0" fillId="2" borderId="0" xfId="0" applyFont="1" applyFill="1" applyBorder="1"/>
    <xf numFmtId="164" fontId="28" fillId="2" borderId="0" xfId="0" applyNumberFormat="1" applyFont="1" applyFill="1" applyBorder="1"/>
    <xf numFmtId="0" fontId="28" fillId="2" borderId="0" xfId="0" applyFont="1" applyFill="1" applyBorder="1"/>
    <xf numFmtId="1" fontId="30" fillId="2" borderId="0" xfId="0" applyNumberFormat="1" applyFont="1" applyFill="1" applyBorder="1" applyAlignment="1">
      <alignment horizontal="center"/>
    </xf>
    <xf numFmtId="2" fontId="31" fillId="4" borderId="9" xfId="0" applyNumberFormat="1" applyFont="1" applyFill="1" applyBorder="1" applyAlignment="1">
      <alignment horizontal="center" vertical="center"/>
    </xf>
    <xf numFmtId="2" fontId="31" fillId="4" borderId="11" xfId="0" applyNumberFormat="1" applyFont="1" applyFill="1" applyBorder="1" applyAlignment="1">
      <alignment horizontal="center" vertical="center"/>
    </xf>
    <xf numFmtId="2" fontId="31" fillId="4" borderId="12" xfId="0" applyNumberFormat="1" applyFont="1" applyFill="1" applyBorder="1" applyAlignment="1">
      <alignment horizontal="center" vertical="center"/>
    </xf>
    <xf numFmtId="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6" fontId="37" fillId="0" borderId="0" xfId="0" applyNumberFormat="1" applyFont="1" applyBorder="1" applyAlignment="1">
      <alignment horizontal="center" vertical="center"/>
    </xf>
    <xf numFmtId="166" fontId="37" fillId="6" borderId="0" xfId="0" applyNumberFormat="1" applyFont="1" applyFill="1" applyBorder="1" applyAlignment="1">
      <alignment horizontal="center" vertical="center"/>
    </xf>
    <xf numFmtId="2" fontId="27" fillId="6" borderId="0" xfId="0" applyNumberFormat="1" applyFont="1" applyFill="1" applyBorder="1" applyAlignment="1">
      <alignment horizontal="center"/>
    </xf>
    <xf numFmtId="0" fontId="37" fillId="6" borderId="0" xfId="0" applyFont="1" applyFill="1" applyBorder="1" applyAlignment="1">
      <alignment horizontal="center" vertical="center"/>
    </xf>
    <xf numFmtId="0" fontId="27" fillId="6" borderId="0" xfId="0" applyNumberFormat="1" applyFont="1" applyFill="1" applyBorder="1" applyAlignment="1">
      <alignment horizontal="center"/>
    </xf>
    <xf numFmtId="2" fontId="37" fillId="6" borderId="0" xfId="0" applyNumberFormat="1" applyFont="1" applyFill="1" applyBorder="1" applyAlignment="1">
      <alignment horizontal="center" vertical="center"/>
    </xf>
    <xf numFmtId="2" fontId="38" fillId="6" borderId="6" xfId="0" applyNumberFormat="1" applyFont="1" applyFill="1" applyBorder="1" applyAlignment="1">
      <alignment horizontal="center"/>
    </xf>
    <xf numFmtId="166" fontId="37" fillId="7" borderId="0" xfId="0" applyNumberFormat="1" applyFont="1" applyFill="1" applyBorder="1" applyAlignment="1">
      <alignment horizontal="center" vertical="center"/>
    </xf>
    <xf numFmtId="2" fontId="27" fillId="7" borderId="0" xfId="0" applyNumberFormat="1" applyFont="1" applyFill="1" applyBorder="1" applyAlignment="1">
      <alignment horizontal="center"/>
    </xf>
    <xf numFmtId="0" fontId="37" fillId="7" borderId="0" xfId="0" applyFont="1" applyFill="1" applyBorder="1" applyAlignment="1">
      <alignment horizontal="center" vertical="center"/>
    </xf>
    <xf numFmtId="0" fontId="27" fillId="7" borderId="0" xfId="0" applyNumberFormat="1" applyFont="1" applyFill="1" applyBorder="1" applyAlignment="1">
      <alignment horizontal="center"/>
    </xf>
    <xf numFmtId="2" fontId="37" fillId="7" borderId="0" xfId="0" applyNumberFormat="1" applyFont="1" applyFill="1" applyBorder="1" applyAlignment="1">
      <alignment horizontal="center" vertical="center"/>
    </xf>
    <xf numFmtId="2" fontId="27" fillId="7" borderId="6" xfId="0" applyNumberFormat="1" applyFont="1" applyFill="1" applyBorder="1" applyAlignment="1">
      <alignment horizontal="center"/>
    </xf>
    <xf numFmtId="0" fontId="0" fillId="7" borderId="0" xfId="0" applyFont="1" applyFill="1"/>
    <xf numFmtId="0" fontId="25" fillId="7" borderId="0" xfId="0" applyFont="1" applyFill="1"/>
    <xf numFmtId="0" fontId="0" fillId="7" borderId="0" xfId="0" applyFont="1" applyFill="1" applyAlignment="1"/>
    <xf numFmtId="0" fontId="45" fillId="8" borderId="0" xfId="0" applyNumberFormat="1" applyFont="1" applyFill="1" applyBorder="1" applyAlignment="1">
      <alignment horizontal="center" vertical="center"/>
    </xf>
    <xf numFmtId="0" fontId="47" fillId="8" borderId="0" xfId="0" applyNumberFormat="1" applyFont="1" applyFill="1" applyBorder="1" applyAlignment="1">
      <alignment horizontal="center" vertical="center"/>
    </xf>
    <xf numFmtId="168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49" fillId="0" borderId="22" xfId="0" applyNumberFormat="1" applyFont="1" applyFill="1" applyBorder="1" applyAlignment="1">
      <alignment horizontal="center"/>
    </xf>
    <xf numFmtId="169" fontId="50" fillId="0" borderId="22" xfId="0" applyNumberFormat="1" applyFont="1" applyFill="1" applyBorder="1" applyAlignment="1">
      <alignment horizontal="center"/>
    </xf>
    <xf numFmtId="169" fontId="49" fillId="0" borderId="22" xfId="0" applyNumberFormat="1" applyFont="1" applyFill="1" applyBorder="1" applyAlignment="1">
      <alignment horizontal="center"/>
    </xf>
    <xf numFmtId="170" fontId="51" fillId="0" borderId="22" xfId="0" applyNumberFormat="1" applyFont="1" applyFill="1" applyBorder="1" applyAlignment="1">
      <alignment horizontal="center"/>
    </xf>
    <xf numFmtId="0" fontId="39" fillId="0" borderId="22" xfId="0" applyFont="1" applyBorder="1" applyAlignment="1">
      <alignment horizontal="center"/>
    </xf>
    <xf numFmtId="168" fontId="52" fillId="0" borderId="22" xfId="0" applyNumberFormat="1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2" fontId="52" fillId="0" borderId="22" xfId="0" applyNumberFormat="1" applyFont="1" applyBorder="1" applyAlignment="1">
      <alignment horizontal="center"/>
    </xf>
    <xf numFmtId="2" fontId="53" fillId="0" borderId="22" xfId="0" applyNumberFormat="1" applyFont="1" applyFill="1" applyBorder="1" applyAlignment="1">
      <alignment horizontal="center"/>
    </xf>
    <xf numFmtId="169" fontId="54" fillId="0" borderId="22" xfId="0" applyNumberFormat="1" applyFont="1" applyFill="1" applyBorder="1" applyAlignment="1">
      <alignment horizontal="center"/>
    </xf>
    <xf numFmtId="169" fontId="53" fillId="0" borderId="22" xfId="0" applyNumberFormat="1" applyFont="1" applyFill="1" applyBorder="1" applyAlignment="1">
      <alignment horizontal="center"/>
    </xf>
    <xf numFmtId="170" fontId="55" fillId="0" borderId="22" xfId="0" applyNumberFormat="1" applyFont="1" applyFill="1" applyBorder="1" applyAlignment="1">
      <alignment horizontal="center"/>
    </xf>
    <xf numFmtId="0" fontId="52" fillId="0" borderId="0" xfId="0" applyFont="1"/>
    <xf numFmtId="167" fontId="48" fillId="10" borderId="19" xfId="0" applyNumberFormat="1" applyFont="1" applyFill="1" applyBorder="1" applyAlignment="1">
      <alignment horizontal="center" vertical="center"/>
    </xf>
    <xf numFmtId="0" fontId="48" fillId="10" borderId="19" xfId="0" applyNumberFormat="1" applyFont="1" applyFill="1" applyBorder="1" applyAlignment="1">
      <alignment horizontal="center" vertical="center"/>
    </xf>
    <xf numFmtId="0" fontId="45" fillId="10" borderId="20" xfId="0" applyNumberFormat="1" applyFont="1" applyFill="1" applyBorder="1" applyAlignment="1">
      <alignment horizontal="center" vertical="center"/>
    </xf>
    <xf numFmtId="0" fontId="45" fillId="10" borderId="21" xfId="0" applyNumberFormat="1" applyFont="1" applyFill="1" applyBorder="1" applyAlignment="1">
      <alignment horizontal="center" vertical="center"/>
    </xf>
    <xf numFmtId="168" fontId="39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56" fillId="0" borderId="22" xfId="0" applyNumberFormat="1" applyFont="1" applyBorder="1" applyAlignment="1">
      <alignment horizontal="center"/>
    </xf>
    <xf numFmtId="168" fontId="56" fillId="0" borderId="22" xfId="0" applyNumberFormat="1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0" xfId="0" applyFont="1"/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2" fontId="39" fillId="0" borderId="22" xfId="0" applyNumberFormat="1" applyFont="1" applyBorder="1" applyAlignment="1">
      <alignment horizontal="center"/>
    </xf>
    <xf numFmtId="2" fontId="24" fillId="0" borderId="22" xfId="0" applyNumberFormat="1" applyFont="1" applyBorder="1" applyAlignment="1">
      <alignment horizontal="center"/>
    </xf>
    <xf numFmtId="0" fontId="39" fillId="0" borderId="0" xfId="0" applyFont="1"/>
    <xf numFmtId="2" fontId="23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22" fillId="0" borderId="22" xfId="0" applyNumberFormat="1" applyFont="1" applyBorder="1" applyAlignment="1">
      <alignment horizontal="center"/>
    </xf>
    <xf numFmtId="2" fontId="21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20" fillId="0" borderId="22" xfId="0" applyNumberFormat="1" applyFont="1" applyBorder="1" applyAlignment="1">
      <alignment horizontal="center"/>
    </xf>
    <xf numFmtId="0" fontId="59" fillId="11" borderId="0" xfId="0" applyFont="1" applyFill="1" applyAlignment="1">
      <alignment horizontal="center" vertical="center"/>
    </xf>
    <xf numFmtId="0" fontId="60" fillId="0" borderId="0" xfId="0" applyFont="1" applyAlignment="1">
      <alignment horizontal="center"/>
    </xf>
    <xf numFmtId="3" fontId="60" fillId="0" borderId="0" xfId="0" applyNumberFormat="1" applyFont="1" applyAlignment="1">
      <alignment horizontal="center"/>
    </xf>
    <xf numFmtId="9" fontId="60" fillId="0" borderId="0" xfId="1" applyFont="1" applyAlignment="1">
      <alignment horizontal="center"/>
    </xf>
    <xf numFmtId="2" fontId="19" fillId="0" borderId="22" xfId="0" applyNumberFormat="1" applyFont="1" applyBorder="1" applyAlignment="1">
      <alignment horizontal="center"/>
    </xf>
    <xf numFmtId="2" fontId="18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17" fillId="0" borderId="22" xfId="0" applyNumberFormat="1" applyFont="1" applyBorder="1" applyAlignment="1">
      <alignment horizontal="center"/>
    </xf>
    <xf numFmtId="2" fontId="16" fillId="0" borderId="22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2" fontId="14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13" fillId="0" borderId="22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1" fontId="56" fillId="0" borderId="22" xfId="0" applyNumberFormat="1" applyFont="1" applyBorder="1" applyAlignment="1">
      <alignment horizontal="center"/>
    </xf>
    <xf numFmtId="2" fontId="31" fillId="4" borderId="1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49" fontId="62" fillId="3" borderId="0" xfId="0" applyNumberFormat="1" applyFont="1" applyFill="1" applyAlignment="1">
      <alignment horizontal="center" vertical="center"/>
    </xf>
    <xf numFmtId="0" fontId="62" fillId="3" borderId="0" xfId="0" applyFont="1" applyFill="1" applyAlignment="1">
      <alignment horizontal="center"/>
    </xf>
    <xf numFmtId="0" fontId="62" fillId="3" borderId="0" xfId="0" applyNumberFormat="1" applyFont="1" applyFill="1" applyAlignment="1">
      <alignment horizontal="center"/>
    </xf>
    <xf numFmtId="166" fontId="63" fillId="0" borderId="0" xfId="0" applyNumberFormat="1" applyFont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44" fillId="0" borderId="0" xfId="0" applyNumberFormat="1" applyFont="1" applyBorder="1" applyAlignment="1">
      <alignment horizontal="center"/>
    </xf>
    <xf numFmtId="2" fontId="63" fillId="0" borderId="0" xfId="0" applyNumberFormat="1" applyFont="1" applyBorder="1" applyAlignment="1">
      <alignment horizontal="center" vertical="center"/>
    </xf>
    <xf numFmtId="2" fontId="44" fillId="0" borderId="6" xfId="0" applyNumberFormat="1" applyFont="1" applyBorder="1" applyAlignment="1">
      <alignment horizontal="center"/>
    </xf>
    <xf numFmtId="0" fontId="44" fillId="0" borderId="0" xfId="0" applyNumberFormat="1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3" fontId="60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6" borderId="0" xfId="0" applyFill="1"/>
    <xf numFmtId="9" fontId="0" fillId="0" borderId="0" xfId="0" applyNumberFormat="1" applyFont="1" applyAlignment="1">
      <alignment horizontal="center"/>
    </xf>
    <xf numFmtId="166" fontId="63" fillId="3" borderId="0" xfId="0" applyNumberFormat="1" applyFont="1" applyFill="1" applyBorder="1" applyAlignment="1">
      <alignment horizontal="center" vertical="center"/>
    </xf>
    <xf numFmtId="2" fontId="44" fillId="3" borderId="0" xfId="0" applyNumberFormat="1" applyFont="1" applyFill="1" applyBorder="1" applyAlignment="1">
      <alignment horizontal="center"/>
    </xf>
    <xf numFmtId="0" fontId="63" fillId="3" borderId="0" xfId="0" applyFont="1" applyFill="1" applyBorder="1" applyAlignment="1">
      <alignment horizontal="center" vertical="center"/>
    </xf>
    <xf numFmtId="0" fontId="44" fillId="3" borderId="0" xfId="0" applyNumberFormat="1" applyFont="1" applyFill="1" applyBorder="1" applyAlignment="1">
      <alignment horizontal="center"/>
    </xf>
    <xf numFmtId="2" fontId="63" fillId="3" borderId="0" xfId="0" applyNumberFormat="1" applyFont="1" applyFill="1" applyBorder="1" applyAlignment="1">
      <alignment horizontal="center" vertical="center"/>
    </xf>
    <xf numFmtId="2" fontId="44" fillId="3" borderId="6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17" fontId="33" fillId="3" borderId="0" xfId="0" applyNumberFormat="1" applyFont="1" applyFill="1" applyAlignment="1">
      <alignment horizontal="center"/>
    </xf>
    <xf numFmtId="0" fontId="43" fillId="3" borderId="0" xfId="0" applyFont="1" applyFill="1" applyAlignment="1"/>
    <xf numFmtId="0" fontId="43" fillId="3" borderId="0" xfId="0" applyFont="1" applyFill="1" applyAlignment="1">
      <alignment horizontal="center"/>
    </xf>
    <xf numFmtId="2" fontId="43" fillId="3" borderId="0" xfId="0" applyNumberFormat="1" applyFont="1" applyFill="1" applyAlignment="1">
      <alignment horizontal="center"/>
    </xf>
    <xf numFmtId="0" fontId="64" fillId="0" borderId="0" xfId="0" applyFont="1" applyAlignment="1"/>
    <xf numFmtId="49" fontId="64" fillId="0" borderId="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2" fontId="64" fillId="0" borderId="0" xfId="0" applyNumberFormat="1" applyFont="1" applyBorder="1" applyAlignment="1">
      <alignment horizontal="center"/>
    </xf>
    <xf numFmtId="0" fontId="64" fillId="0" borderId="0" xfId="0" applyNumberFormat="1" applyFont="1" applyBorder="1" applyAlignment="1">
      <alignment horizontal="center"/>
    </xf>
    <xf numFmtId="0" fontId="64" fillId="3" borderId="0" xfId="0" applyFont="1" applyFill="1" applyAlignment="1">
      <alignment horizontal="center"/>
    </xf>
    <xf numFmtId="2" fontId="64" fillId="3" borderId="0" xfId="0" applyNumberFormat="1" applyFont="1" applyFill="1" applyAlignment="1">
      <alignment horizontal="center"/>
    </xf>
    <xf numFmtId="2" fontId="43" fillId="3" borderId="0" xfId="0" applyNumberFormat="1" applyFont="1" applyFill="1" applyBorder="1" applyAlignment="1">
      <alignment horizontal="center"/>
    </xf>
    <xf numFmtId="168" fontId="64" fillId="0" borderId="0" xfId="0" applyNumberFormat="1" applyFont="1" applyBorder="1" applyAlignment="1">
      <alignment horizontal="center"/>
    </xf>
    <xf numFmtId="168" fontId="65" fillId="0" borderId="0" xfId="0" applyNumberFormat="1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2" fontId="65" fillId="0" borderId="0" xfId="0" applyNumberFormat="1" applyFont="1" applyBorder="1" applyAlignment="1">
      <alignment horizontal="center"/>
    </xf>
    <xf numFmtId="2" fontId="66" fillId="0" borderId="0" xfId="0" applyNumberFormat="1" applyFont="1" applyBorder="1" applyAlignment="1">
      <alignment horizontal="center"/>
    </xf>
    <xf numFmtId="0" fontId="64" fillId="0" borderId="0" xfId="0" applyFont="1" applyAlignment="1">
      <alignment horizontal="center"/>
    </xf>
    <xf numFmtId="167" fontId="43" fillId="3" borderId="19" xfId="0" applyNumberFormat="1" applyFont="1" applyFill="1" applyBorder="1" applyAlignment="1">
      <alignment horizontal="center" vertical="center"/>
    </xf>
    <xf numFmtId="0" fontId="43" fillId="3" borderId="19" xfId="0" applyNumberFormat="1" applyFont="1" applyFill="1" applyBorder="1" applyAlignment="1">
      <alignment horizontal="center" vertical="center"/>
    </xf>
    <xf numFmtId="17" fontId="43" fillId="3" borderId="19" xfId="0" applyNumberFormat="1" applyFont="1" applyFill="1" applyBorder="1" applyAlignment="1">
      <alignment horizontal="center" vertical="center"/>
    </xf>
    <xf numFmtId="168" fontId="65" fillId="0" borderId="22" xfId="0" applyNumberFormat="1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1" fontId="65" fillId="0" borderId="22" xfId="0" applyNumberFormat="1" applyFont="1" applyBorder="1" applyAlignment="1">
      <alignment horizontal="center"/>
    </xf>
    <xf numFmtId="2" fontId="65" fillId="0" borderId="22" xfId="0" applyNumberFormat="1" applyFont="1" applyBorder="1" applyAlignment="1">
      <alignment horizontal="center"/>
    </xf>
    <xf numFmtId="2" fontId="66" fillId="0" borderId="22" xfId="0" applyNumberFormat="1" applyFont="1" applyBorder="1" applyAlignment="1">
      <alignment horizontal="center"/>
    </xf>
    <xf numFmtId="169" fontId="67" fillId="0" borderId="22" xfId="0" applyNumberFormat="1" applyFont="1" applyFill="1" applyBorder="1" applyAlignment="1">
      <alignment horizontal="center"/>
    </xf>
    <xf numFmtId="168" fontId="64" fillId="0" borderId="22" xfId="0" applyNumberFormat="1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1" fontId="64" fillId="0" borderId="22" xfId="0" applyNumberFormat="1" applyFont="1" applyBorder="1" applyAlignment="1">
      <alignment horizontal="center"/>
    </xf>
    <xf numFmtId="2" fontId="64" fillId="0" borderId="22" xfId="0" applyNumberFormat="1" applyFont="1" applyBorder="1" applyAlignment="1">
      <alignment horizontal="center"/>
    </xf>
    <xf numFmtId="2" fontId="44" fillId="0" borderId="22" xfId="0" applyNumberFormat="1" applyFont="1" applyBorder="1" applyAlignment="1">
      <alignment horizontal="center"/>
    </xf>
    <xf numFmtId="169" fontId="63" fillId="0" borderId="22" xfId="0" applyNumberFormat="1" applyFont="1" applyFill="1" applyBorder="1" applyAlignment="1">
      <alignment horizontal="center"/>
    </xf>
    <xf numFmtId="17" fontId="43" fillId="3" borderId="0" xfId="0" applyNumberFormat="1" applyFont="1" applyFill="1" applyAlignment="1">
      <alignment horizontal="center"/>
    </xf>
    <xf numFmtId="49" fontId="43" fillId="3" borderId="0" xfId="0" applyNumberFormat="1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horizontal="center"/>
    </xf>
    <xf numFmtId="0" fontId="43" fillId="3" borderId="0" xfId="0" applyNumberFormat="1" applyFont="1" applyFill="1" applyBorder="1" applyAlignment="1">
      <alignment horizontal="center"/>
    </xf>
    <xf numFmtId="49" fontId="64" fillId="3" borderId="0" xfId="0" applyNumberFormat="1" applyFont="1" applyFill="1" applyAlignment="1">
      <alignment horizontal="center" vertical="center"/>
    </xf>
    <xf numFmtId="0" fontId="64" fillId="3" borderId="0" xfId="0" applyNumberFormat="1" applyFont="1" applyFill="1" applyAlignment="1">
      <alignment horizontal="center"/>
    </xf>
    <xf numFmtId="9" fontId="43" fillId="3" borderId="0" xfId="0" applyNumberFormat="1" applyFont="1" applyFill="1" applyBorder="1" applyAlignment="1">
      <alignment horizontal="center"/>
    </xf>
    <xf numFmtId="0" fontId="43" fillId="3" borderId="21" xfId="0" applyNumberFormat="1" applyFont="1" applyFill="1" applyBorder="1" applyAlignment="1">
      <alignment horizontal="center" vertical="center"/>
    </xf>
    <xf numFmtId="169" fontId="66" fillId="0" borderId="22" xfId="0" applyNumberFormat="1" applyFont="1" applyFill="1" applyBorder="1" applyAlignment="1">
      <alignment horizontal="center"/>
    </xf>
    <xf numFmtId="169" fontId="44" fillId="0" borderId="22" xfId="0" applyNumberFormat="1" applyFont="1" applyFill="1" applyBorder="1" applyAlignment="1">
      <alignment horizontal="center"/>
    </xf>
    <xf numFmtId="49" fontId="62" fillId="3" borderId="13" xfId="0" applyNumberFormat="1" applyFont="1" applyFill="1" applyBorder="1" applyAlignment="1">
      <alignment horizontal="center" vertical="center"/>
    </xf>
    <xf numFmtId="0" fontId="62" fillId="3" borderId="14" xfId="0" applyFont="1" applyFill="1" applyBorder="1" applyAlignment="1">
      <alignment horizontal="center"/>
    </xf>
    <xf numFmtId="0" fontId="62" fillId="3" borderId="14" xfId="0" applyNumberFormat="1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17" fontId="33" fillId="3" borderId="2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63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2" fontId="33" fillId="12" borderId="14" xfId="0" applyNumberFormat="1" applyFont="1" applyFill="1" applyBorder="1" applyAlignment="1">
      <alignment horizontal="left" vertical="center"/>
    </xf>
    <xf numFmtId="0" fontId="61" fillId="2" borderId="0" xfId="0" applyFont="1" applyFill="1" applyBorder="1" applyAlignment="1">
      <alignment horizontal="center" vertical="center"/>
    </xf>
    <xf numFmtId="0" fontId="29" fillId="3" borderId="0" xfId="0" applyFont="1" applyFill="1" applyBorder="1"/>
    <xf numFmtId="0" fontId="36" fillId="3" borderId="0" xfId="0" applyFont="1" applyFill="1" applyBorder="1"/>
    <xf numFmtId="2" fontId="31" fillId="4" borderId="7" xfId="0" applyNumberFormat="1" applyFont="1" applyFill="1" applyBorder="1" applyAlignment="1">
      <alignment horizontal="center" vertical="center"/>
    </xf>
    <xf numFmtId="2" fontId="31" fillId="4" borderId="10" xfId="0" applyNumberFormat="1" applyFont="1" applyFill="1" applyBorder="1" applyAlignment="1">
      <alignment horizontal="center" vertical="center"/>
    </xf>
    <xf numFmtId="2" fontId="31" fillId="4" borderId="8" xfId="0" applyNumberFormat="1" applyFont="1" applyFill="1" applyBorder="1" applyAlignment="1">
      <alignment horizontal="center" vertical="center"/>
    </xf>
    <xf numFmtId="2" fontId="31" fillId="4" borderId="11" xfId="0" applyNumberFormat="1" applyFont="1" applyFill="1" applyBorder="1" applyAlignment="1">
      <alignment horizontal="center" vertical="center"/>
    </xf>
    <xf numFmtId="0" fontId="31" fillId="4" borderId="8" xfId="0" applyNumberFormat="1" applyFont="1" applyFill="1" applyBorder="1" applyAlignment="1">
      <alignment horizontal="center" vertical="center"/>
    </xf>
    <xf numFmtId="0" fontId="31" fillId="4" borderId="11" xfId="0" applyNumberFormat="1" applyFont="1" applyFill="1" applyBorder="1" applyAlignment="1">
      <alignment horizontal="center" vertical="center"/>
    </xf>
    <xf numFmtId="2" fontId="32" fillId="4" borderId="8" xfId="0" applyNumberFormat="1" applyFont="1" applyFill="1" applyBorder="1" applyAlignment="1">
      <alignment horizontal="center" vertical="center"/>
    </xf>
    <xf numFmtId="0" fontId="58" fillId="6" borderId="0" xfId="0" applyFont="1" applyFill="1" applyAlignment="1">
      <alignment horizontal="center"/>
    </xf>
    <xf numFmtId="0" fontId="0" fillId="0" borderId="0" xfId="0" applyAlignment="1"/>
    <xf numFmtId="0" fontId="48" fillId="9" borderId="16" xfId="0" applyNumberFormat="1" applyFont="1" applyFill="1" applyBorder="1" applyAlignment="1">
      <alignment horizontal="center" vertic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17" xfId="0" applyNumberFormat="1" applyFont="1" applyFill="1" applyBorder="1" applyAlignment="1">
      <alignment horizontal="center" vertical="center"/>
    </xf>
    <xf numFmtId="0" fontId="45" fillId="9" borderId="18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6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0" fontId="40" fillId="8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8" borderId="0" xfId="0" applyNumberFormat="1" applyFont="1" applyFill="1" applyBorder="1" applyAlignment="1">
      <alignment horizontal="center"/>
    </xf>
    <xf numFmtId="0" fontId="42" fillId="8" borderId="0" xfId="0" applyNumberFormat="1" applyFont="1" applyFill="1" applyBorder="1" applyAlignment="1">
      <alignment horizontal="center" vertical="center"/>
    </xf>
    <xf numFmtId="3" fontId="43" fillId="8" borderId="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8" borderId="0" xfId="0" applyNumberFormat="1" applyFont="1" applyFill="1" applyBorder="1" applyAlignment="1">
      <alignment horizontal="center" vertical="center"/>
    </xf>
    <xf numFmtId="2" fontId="33" fillId="5" borderId="13" xfId="0" applyNumberFormat="1" applyFont="1" applyFill="1" applyBorder="1" applyAlignment="1">
      <alignment horizontal="left" vertical="center"/>
    </xf>
    <xf numFmtId="2" fontId="33" fillId="5" borderId="14" xfId="0" applyNumberFormat="1" applyFont="1" applyFill="1" applyBorder="1" applyAlignment="1">
      <alignment horizontal="left" vertical="center"/>
    </xf>
    <xf numFmtId="2" fontId="33" fillId="5" borderId="15" xfId="0" applyNumberFormat="1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right"/>
    </xf>
    <xf numFmtId="0" fontId="28" fillId="3" borderId="0" xfId="0" applyFont="1" applyFill="1" applyBorder="1"/>
  </cellXfs>
  <cellStyles count="3">
    <cellStyle name="Normal" xfId="0" builtinId="0"/>
    <cellStyle name="Normal 3 2" xfId="2"/>
    <cellStyle name="Percent" xfId="1" builtinId="5"/>
  </cellStyles>
  <dxfs count="4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009900"/>
      <color rgb="FF33CC33"/>
      <color rgb="FFA2E1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 lang="en-US"/>
            </a:pPr>
            <a:r>
              <a:rPr lang="en-US"/>
              <a:t>Return on Investment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Statement'!$B$3:$B$14</c:f>
              <c:numCache>
                <c:formatCode>#,##0</c:formatCode>
                <c:ptCount val="12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Statement'!$C$3:$C$14</c:f>
              <c:numCache>
                <c:formatCode>General</c:formatCode>
                <c:ptCount val="12"/>
                <c:pt idx="0">
                  <c:v>119705</c:v>
                </c:pt>
                <c:pt idx="1">
                  <c:v>172291</c:v>
                </c:pt>
                <c:pt idx="2">
                  <c:v>122944</c:v>
                </c:pt>
                <c:pt idx="3">
                  <c:v>108627</c:v>
                </c:pt>
                <c:pt idx="4">
                  <c:v>230487</c:v>
                </c:pt>
                <c:pt idx="5">
                  <c:v>143076</c:v>
                </c:pt>
                <c:pt idx="6">
                  <c:v>172860</c:v>
                </c:pt>
                <c:pt idx="7">
                  <c:v>121311</c:v>
                </c:pt>
                <c:pt idx="8">
                  <c:v>206400</c:v>
                </c:pt>
                <c:pt idx="9">
                  <c:v>352700</c:v>
                </c:pt>
                <c:pt idx="10">
                  <c:v>129000</c:v>
                </c:pt>
                <c:pt idx="11">
                  <c:v>137000</c:v>
                </c:pt>
              </c:numCache>
            </c:numRef>
          </c:val>
        </c:ser>
        <c:axId val="74209920"/>
        <c:axId val="74211712"/>
      </c:barChart>
      <c:catAx>
        <c:axId val="7420992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4211712"/>
        <c:crosses val="autoZero"/>
        <c:auto val="1"/>
        <c:lblAlgn val="ctr"/>
        <c:lblOffset val="100"/>
      </c:catAx>
      <c:valAx>
        <c:axId val="74211712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420992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title>
      <c:txPr>
        <a:bodyPr/>
        <a:lstStyle/>
        <a:p>
          <a:pPr>
            <a:defRPr lang="en-US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3.3462026680037962E-2"/>
          <c:y val="4.6744996719160097E-2"/>
          <c:w val="0.94079795279685585"/>
          <c:h val="0.79970882545931765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6.1776049255454706E-2"/>
                  <c:y val="-7.2916666666666824E-2"/>
                </c:manualLayout>
              </c:layout>
              <c:showVal val="1"/>
            </c:dLbl>
            <c:dLbl>
              <c:idx val="1"/>
              <c:layout>
                <c:manualLayout>
                  <c:x val="-2.574002052310621E-2"/>
                  <c:y val="-0.10937500000000012"/>
                </c:manualLayout>
              </c:layout>
              <c:showVal val="1"/>
            </c:dLbl>
            <c:dLbl>
              <c:idx val="2"/>
              <c:layout>
                <c:manualLayout>
                  <c:x val="-5.4054043098522873E-2"/>
                  <c:y val="-7.8125000000000042E-2"/>
                </c:manualLayout>
              </c:layout>
              <c:showVal val="1"/>
            </c:dLbl>
            <c:dLbl>
              <c:idx val="3"/>
              <c:layout>
                <c:manualLayout>
                  <c:x val="-4.1184032836969801E-2"/>
                  <c:y val="9.8958333333335743E-2"/>
                </c:manualLayout>
              </c:layout>
              <c:showVal val="1"/>
            </c:dLbl>
            <c:dLbl>
              <c:idx val="4"/>
              <c:layout>
                <c:manualLayout>
                  <c:x val="1.8018014366174288E-2"/>
                  <c:y val="2.0833333333333412E-2"/>
                </c:manualLayout>
              </c:layout>
              <c:showVal val="1"/>
            </c:dLbl>
            <c:dLbl>
              <c:idx val="5"/>
              <c:layout>
                <c:manualLayout>
                  <c:x val="-2.3166018470795541E-2"/>
                  <c:y val="-0.125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Statement'!$D$3:$D$14</c:f>
              <c:numCache>
                <c:formatCode>0%</c:formatCode>
                <c:ptCount val="12"/>
                <c:pt idx="0">
                  <c:v>1.1970499999999999</c:v>
                </c:pt>
                <c:pt idx="1">
                  <c:v>1.7229099999999999</c:v>
                </c:pt>
                <c:pt idx="2">
                  <c:v>1.2294400000000001</c:v>
                </c:pt>
                <c:pt idx="3">
                  <c:v>1.0862700000000001</c:v>
                </c:pt>
                <c:pt idx="4">
                  <c:v>2.3048700000000002</c:v>
                </c:pt>
                <c:pt idx="5">
                  <c:v>1.43076</c:v>
                </c:pt>
                <c:pt idx="6">
                  <c:v>1.7285999999999999</c:v>
                </c:pt>
                <c:pt idx="7">
                  <c:v>1.2131099999999999</c:v>
                </c:pt>
                <c:pt idx="8">
                  <c:v>2.0640000000000001</c:v>
                </c:pt>
                <c:pt idx="9">
                  <c:v>3.5270000000000001</c:v>
                </c:pt>
                <c:pt idx="10">
                  <c:v>1.29</c:v>
                </c:pt>
                <c:pt idx="11">
                  <c:v>1.37</c:v>
                </c:pt>
              </c:numCache>
            </c:numRef>
          </c:val>
        </c:ser>
        <c:dLbls>
          <c:showVal val="1"/>
        </c:dLbls>
        <c:marker val="1"/>
        <c:axId val="74236288"/>
        <c:axId val="74237824"/>
      </c:lineChart>
      <c:catAx>
        <c:axId val="74236288"/>
        <c:scaling>
          <c:orientation val="minMax"/>
        </c:scaling>
        <c:axPos val="b"/>
        <c:numFmt formatCode="#,##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4237824"/>
        <c:crosses val="autoZero"/>
        <c:auto val="1"/>
        <c:lblAlgn val="ctr"/>
        <c:lblOffset val="100"/>
      </c:catAx>
      <c:valAx>
        <c:axId val="74237824"/>
        <c:scaling>
          <c:orientation val="minMax"/>
        </c:scaling>
        <c:delete val="1"/>
        <c:axPos val="l"/>
        <c:numFmt formatCode="0%" sourceLinked="1"/>
        <c:tickLblPos val="nextTo"/>
        <c:crossAx val="74236288"/>
        <c:crosses val="autoZero"/>
        <c:crossBetween val="between"/>
      </c:valAx>
      <c:spPr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en-US"/>
          </a:pPr>
          <a:endParaRPr lang="en-US"/>
        </a:p>
      </c:txPr>
    </c:title>
    <c:plotArea>
      <c:layout/>
      <c:lineChart>
        <c:grouping val="stack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'ROI Statement'!$E$3:$E$7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Statement'!$F$3:$F$7</c:f>
              <c:numCache>
                <c:formatCode>0%</c:formatCode>
                <c:ptCount val="5"/>
                <c:pt idx="0">
                  <c:v>0.77</c:v>
                </c:pt>
                <c:pt idx="1">
                  <c:v>0.74</c:v>
                </c:pt>
                <c:pt idx="2">
                  <c:v>0.78</c:v>
                </c:pt>
                <c:pt idx="3">
                  <c:v>0.73909999999999998</c:v>
                </c:pt>
                <c:pt idx="4">
                  <c:v>0.74</c:v>
                </c:pt>
              </c:numCache>
            </c:numRef>
          </c:val>
        </c:ser>
        <c:dLbls>
          <c:showVal val="1"/>
        </c:dLbls>
        <c:marker val="1"/>
        <c:axId val="74262016"/>
        <c:axId val="74263552"/>
      </c:lineChart>
      <c:catAx>
        <c:axId val="7426201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4263552"/>
        <c:crosses val="autoZero"/>
        <c:auto val="1"/>
        <c:lblAlgn val="ctr"/>
        <c:lblOffset val="100"/>
      </c:catAx>
      <c:valAx>
        <c:axId val="74263552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74262016"/>
        <c:crosses val="autoZero"/>
        <c:crossBetween val="between"/>
      </c:valAx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Statement'!$B$32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Statement'!$B$33:$B$37</c:f>
              <c:numCache>
                <c:formatCode>#,##0</c:formatCode>
                <c:ptCount val="5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Statement'!$C$32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Statement'!$A$33:$A$36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Statement'!$C$33:$C$36</c:f>
              <c:numCache>
                <c:formatCode>General</c:formatCode>
                <c:ptCount val="4"/>
                <c:pt idx="0">
                  <c:v>90920</c:v>
                </c:pt>
                <c:pt idx="1">
                  <c:v>126050</c:v>
                </c:pt>
                <c:pt idx="2">
                  <c:v>141700</c:v>
                </c:pt>
                <c:pt idx="3">
                  <c:v>75000</c:v>
                </c:pt>
              </c:numCache>
            </c:numRef>
          </c:val>
        </c:ser>
        <c:shape val="cylinder"/>
        <c:axId val="74296704"/>
        <c:axId val="74302592"/>
        <c:axId val="0"/>
      </c:bar3DChart>
      <c:catAx>
        <c:axId val="7429670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4302592"/>
        <c:crosses val="autoZero"/>
        <c:auto val="1"/>
        <c:lblAlgn val="ctr"/>
        <c:lblOffset val="100"/>
      </c:catAx>
      <c:valAx>
        <c:axId val="7430259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429670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en-US"/>
          </a:pPr>
          <a:endParaRPr lang="en-US"/>
        </a:p>
      </c:txPr>
    </c:title>
    <c:plotArea>
      <c:layout/>
      <c:lineChart>
        <c:grouping val="stacked"/>
        <c:ser>
          <c:idx val="0"/>
          <c:order val="0"/>
          <c:tx>
            <c:strRef>
              <c:f>'ROI Statement'!$D$32</c:f>
              <c:strCache>
                <c:ptCount val="1"/>
                <c:pt idx="0">
                  <c:v>PERCENTAGE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Statement'!$D$33:$D$37</c:f>
              <c:numCache>
                <c:formatCode>0%</c:formatCode>
                <c:ptCount val="5"/>
                <c:pt idx="0">
                  <c:v>0.90920000000000001</c:v>
                </c:pt>
                <c:pt idx="1">
                  <c:v>1.2605</c:v>
                </c:pt>
                <c:pt idx="2">
                  <c:v>1.417</c:v>
                </c:pt>
                <c:pt idx="3">
                  <c:v>0.75</c:v>
                </c:pt>
                <c:pt idx="4">
                  <c:v>0.7</c:v>
                </c:pt>
              </c:numCache>
            </c:numRef>
          </c:val>
        </c:ser>
        <c:dLbls>
          <c:showVal val="1"/>
        </c:dLbls>
        <c:marker val="1"/>
        <c:axId val="73880320"/>
        <c:axId val="73881856"/>
      </c:lineChart>
      <c:catAx>
        <c:axId val="7388032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3881856"/>
        <c:crosses val="autoZero"/>
        <c:auto val="1"/>
        <c:lblAlgn val="ctr"/>
        <c:lblOffset val="100"/>
      </c:catAx>
      <c:valAx>
        <c:axId val="73881856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73880320"/>
        <c:crosses val="autoZero"/>
        <c:crossBetween val="between"/>
      </c:valAx>
      <c:spPr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</c:spPr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133350</xdr:rowOff>
    </xdr:from>
    <xdr:to>
      <xdr:col>1</xdr:col>
      <xdr:colOff>561975</xdr:colOff>
      <xdr:row>3</xdr:row>
      <xdr:rowOff>0</xdr:rowOff>
    </xdr:to>
    <xdr:sp macro="" textlink="">
      <xdr:nvSpPr>
        <xdr:cNvPr id="2" name="Shape 2"/>
        <xdr:cNvSpPr/>
      </xdr:nvSpPr>
      <xdr:spPr>
        <a:xfrm>
          <a:off x="9525" y="514350"/>
          <a:ext cx="1571625" cy="190500"/>
        </a:xfrm>
        <a:custGeom>
          <a:avLst/>
          <a:gdLst/>
          <a:ahLst/>
          <a:cxnLst/>
          <a:rect l="0" t="0" r="0" b="0"/>
          <a:pathLst>
            <a:path w="120000" h="120000" extrusionOk="0">
              <a:moveTo>
                <a:pt x="1006" y="60000"/>
              </a:moveTo>
              <a:lnTo>
                <a:pt x="1006" y="60000"/>
              </a:lnTo>
              <a:cubicBezTo>
                <a:pt x="1006" y="41647"/>
                <a:pt x="11775" y="24627"/>
                <a:pt x="29408" y="15110"/>
              </a:cubicBezTo>
              <a:cubicBezTo>
                <a:pt x="47040" y="5593"/>
                <a:pt x="68978" y="4961"/>
                <a:pt x="87265" y="13443"/>
              </a:cubicBezTo>
              <a:lnTo>
                <a:pt x="87265" y="13443"/>
              </a:lnTo>
              <a:lnTo>
                <a:pt x="113342" y="42354"/>
              </a:lnTo>
              <a:lnTo>
                <a:pt x="59888" y="22500"/>
              </a:lnTo>
              <a:lnTo>
                <a:pt x="59888" y="22500"/>
              </a:lnTo>
              <a:lnTo>
                <a:pt x="59888" y="22500"/>
              </a:lnTo>
              <a:cubicBezTo>
                <a:pt x="28462" y="22540"/>
                <a:pt x="3020" y="39318"/>
                <a:pt x="3020" y="60000"/>
              </a:cubicBezTo>
              <a:close/>
            </a:path>
          </a:pathLst>
        </a:cu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  <a:endParaRPr/>
        </a:p>
      </xdr:txBody>
    </xdr:sp>
    <xdr:clientData fLocksWithSheet="0"/>
  </xdr:twoCellAnchor>
  <xdr:twoCellAnchor editAs="oneCell">
    <xdr:from>
      <xdr:col>0</xdr:col>
      <xdr:colOff>1</xdr:colOff>
      <xdr:row>0</xdr:row>
      <xdr:rowOff>76201</xdr:rowOff>
    </xdr:from>
    <xdr:to>
      <xdr:col>3</xdr:col>
      <xdr:colOff>448733</xdr:colOff>
      <xdr:row>2</xdr:row>
      <xdr:rowOff>314325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76201"/>
          <a:ext cx="3495674" cy="80962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15</xdr:row>
      <xdr:rowOff>47623</xdr:rowOff>
    </xdr:from>
    <xdr:to>
      <xdr:col>5</xdr:col>
      <xdr:colOff>146050</xdr:colOff>
      <xdr:row>28</xdr:row>
      <xdr:rowOff>2116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314324</xdr:colOff>
      <xdr:row>15</xdr:row>
      <xdr:rowOff>55033</xdr:rowOff>
    </xdr:from>
    <xdr:to>
      <xdr:col>13</xdr:col>
      <xdr:colOff>371475</xdr:colOff>
      <xdr:row>28</xdr:row>
      <xdr:rowOff>48683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444500</xdr:colOff>
      <xdr:row>5</xdr:row>
      <xdr:rowOff>42334</xdr:rowOff>
    </xdr:from>
    <xdr:to>
      <xdr:col>11</xdr:col>
      <xdr:colOff>264582</xdr:colOff>
      <xdr:row>12</xdr:row>
      <xdr:rowOff>116416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137584</xdr:colOff>
      <xdr:row>37</xdr:row>
      <xdr:rowOff>179916</xdr:rowOff>
    </xdr:from>
    <xdr:to>
      <xdr:col>3</xdr:col>
      <xdr:colOff>963084</xdr:colOff>
      <xdr:row>49</xdr:row>
      <xdr:rowOff>158750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222250</xdr:colOff>
      <xdr:row>38</xdr:row>
      <xdr:rowOff>74084</xdr:rowOff>
    </xdr:from>
    <xdr:to>
      <xdr:col>9</xdr:col>
      <xdr:colOff>433917</xdr:colOff>
      <xdr:row>49</xdr:row>
      <xdr:rowOff>127000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703543</xdr:colOff>
      <xdr:row>0</xdr:row>
      <xdr:rowOff>638175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189943" cy="6381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133350</xdr:rowOff>
    </xdr:from>
    <xdr:to>
      <xdr:col>1</xdr:col>
      <xdr:colOff>561975</xdr:colOff>
      <xdr:row>3</xdr:row>
      <xdr:rowOff>133350</xdr:rowOff>
    </xdr:to>
    <xdr:sp macro="" textlink="">
      <xdr:nvSpPr>
        <xdr:cNvPr id="2" name="Shape 2"/>
        <xdr:cNvSpPr/>
      </xdr:nvSpPr>
      <xdr:spPr>
        <a:xfrm>
          <a:off x="4636387" y="3684750"/>
          <a:ext cx="1419225" cy="190500"/>
        </a:xfrm>
        <a:custGeom>
          <a:avLst/>
          <a:gdLst/>
          <a:ahLst/>
          <a:cxnLst/>
          <a:rect l="0" t="0" r="0" b="0"/>
          <a:pathLst>
            <a:path w="120000" h="120000" extrusionOk="0">
              <a:moveTo>
                <a:pt x="1006" y="60000"/>
              </a:moveTo>
              <a:lnTo>
                <a:pt x="1006" y="60000"/>
              </a:lnTo>
              <a:cubicBezTo>
                <a:pt x="1006" y="41647"/>
                <a:pt x="11775" y="24627"/>
                <a:pt x="29408" y="15110"/>
              </a:cubicBezTo>
              <a:cubicBezTo>
                <a:pt x="47040" y="5593"/>
                <a:pt x="68978" y="4961"/>
                <a:pt x="87265" y="13443"/>
              </a:cubicBezTo>
              <a:lnTo>
                <a:pt x="87265" y="13443"/>
              </a:lnTo>
              <a:lnTo>
                <a:pt x="113342" y="42354"/>
              </a:lnTo>
              <a:lnTo>
                <a:pt x="59888" y="22500"/>
              </a:lnTo>
              <a:lnTo>
                <a:pt x="59888" y="22500"/>
              </a:lnTo>
              <a:lnTo>
                <a:pt x="59888" y="22500"/>
              </a:lnTo>
              <a:cubicBezTo>
                <a:pt x="28462" y="22540"/>
                <a:pt x="3020" y="39318"/>
                <a:pt x="3020" y="60000"/>
              </a:cubicBezTo>
              <a:close/>
            </a:path>
          </a:pathLst>
        </a:cu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  <a:endParaRPr/>
        </a:p>
      </xdr:txBody>
    </xdr:sp>
    <xdr:clientData fLocksWithSheet="0"/>
  </xdr:twoCellAnchor>
  <xdr:twoCellAnchor editAs="oneCell">
    <xdr:from>
      <xdr:col>0</xdr:col>
      <xdr:colOff>161925</xdr:colOff>
      <xdr:row>3</xdr:row>
      <xdr:rowOff>47625</xdr:rowOff>
    </xdr:from>
    <xdr:to>
      <xdr:col>3</xdr:col>
      <xdr:colOff>424349</xdr:colOff>
      <xdr:row>4</xdr:row>
      <xdr:rowOff>164452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619125"/>
          <a:ext cx="3719999" cy="3835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1"/>
  <sheetViews>
    <sheetView tabSelected="1" zoomScale="90" zoomScaleNormal="90" workbookViewId="0">
      <selection activeCell="A12" sqref="A12"/>
    </sheetView>
  </sheetViews>
  <sheetFormatPr defaultRowHeight="15"/>
  <cols>
    <col min="1" max="1" width="14.42578125" bestFit="1" customWidth="1"/>
    <col min="2" max="2" width="16.140625" bestFit="1" customWidth="1"/>
    <col min="3" max="3" width="15.140625" bestFit="1" customWidth="1"/>
    <col min="4" max="4" width="10.28515625" bestFit="1" customWidth="1"/>
    <col min="5" max="5" width="22.140625" bestFit="1" customWidth="1"/>
    <col min="6" max="6" width="11.28515625" bestFit="1" customWidth="1"/>
    <col min="7" max="7" width="22.42578125" bestFit="1" customWidth="1"/>
    <col min="8" max="8" width="13" bestFit="1" customWidth="1"/>
    <col min="9" max="9" width="12.5703125" bestFit="1" customWidth="1"/>
    <col min="10" max="10" width="15.140625" bestFit="1" customWidth="1"/>
  </cols>
  <sheetData>
    <row r="1" spans="1:10">
      <c r="A1" s="23"/>
      <c r="B1" s="24"/>
      <c r="C1" s="24"/>
      <c r="D1" s="24"/>
      <c r="E1" s="24"/>
      <c r="F1" s="24"/>
      <c r="G1" s="24"/>
      <c r="H1" s="24"/>
      <c r="I1" s="24"/>
      <c r="J1" s="24"/>
    </row>
    <row r="2" spans="1:10" ht="30">
      <c r="A2" s="25"/>
      <c r="B2" s="26"/>
      <c r="C2" s="26"/>
      <c r="D2" s="26"/>
      <c r="E2" s="222" t="s">
        <v>281</v>
      </c>
      <c r="F2" s="223"/>
      <c r="G2" s="223"/>
      <c r="H2" s="223"/>
      <c r="I2" s="26"/>
      <c r="J2" s="26"/>
    </row>
    <row r="3" spans="1:10" ht="30.75" thickBot="1">
      <c r="A3" s="222" t="s">
        <v>282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>
      <c r="A4" s="225" t="s">
        <v>1</v>
      </c>
      <c r="B4" s="227" t="s">
        <v>7</v>
      </c>
      <c r="C4" s="227" t="s">
        <v>8</v>
      </c>
      <c r="D4" s="229" t="s">
        <v>9</v>
      </c>
      <c r="E4" s="229" t="s">
        <v>10</v>
      </c>
      <c r="F4" s="231" t="s">
        <v>2</v>
      </c>
      <c r="G4" s="231"/>
      <c r="H4" s="227" t="s">
        <v>23</v>
      </c>
      <c r="I4" s="227"/>
      <c r="J4" s="28" t="s">
        <v>11</v>
      </c>
    </row>
    <row r="5" spans="1:10" ht="15.75" thickBot="1">
      <c r="A5" s="226"/>
      <c r="B5" s="228"/>
      <c r="C5" s="228"/>
      <c r="D5" s="230"/>
      <c r="E5" s="230"/>
      <c r="F5" s="142" t="s">
        <v>12</v>
      </c>
      <c r="G5" s="142" t="s">
        <v>13</v>
      </c>
      <c r="H5" s="142" t="s">
        <v>14</v>
      </c>
      <c r="I5" s="142" t="s">
        <v>15</v>
      </c>
      <c r="J5" s="30" t="s">
        <v>16</v>
      </c>
    </row>
    <row r="6" spans="1:10" ht="16.5" thickBot="1">
      <c r="A6" s="221" t="s">
        <v>355</v>
      </c>
      <c r="B6" s="221"/>
      <c r="C6" s="221"/>
      <c r="D6" s="221"/>
      <c r="E6" s="221"/>
      <c r="F6" s="221"/>
      <c r="G6" s="221"/>
      <c r="H6" s="221"/>
      <c r="I6" s="221"/>
      <c r="J6" s="221"/>
    </row>
    <row r="7" spans="1:10" ht="16.5" thickBot="1">
      <c r="A7" s="211"/>
      <c r="B7" s="212"/>
      <c r="C7" s="212"/>
      <c r="D7" s="213"/>
      <c r="E7" s="213"/>
      <c r="F7" s="217"/>
      <c r="G7" s="214"/>
      <c r="H7" s="215"/>
      <c r="I7" s="215"/>
      <c r="J7" s="216"/>
    </row>
    <row r="9" spans="1:10">
      <c r="A9" s="201">
        <v>44013</v>
      </c>
    </row>
    <row r="10" spans="1:10">
      <c r="A10" s="202" t="s">
        <v>304</v>
      </c>
      <c r="B10" s="203" t="s">
        <v>305</v>
      </c>
      <c r="C10" s="179" t="s">
        <v>306</v>
      </c>
      <c r="D10" s="204" t="s">
        <v>307</v>
      </c>
      <c r="E10" s="204" t="s">
        <v>308</v>
      </c>
      <c r="F10" s="179" t="s">
        <v>295</v>
      </c>
      <c r="G10" s="169"/>
      <c r="H10" s="171"/>
      <c r="I10" s="170"/>
      <c r="J10" s="171"/>
    </row>
    <row r="11" spans="1:10">
      <c r="A11" s="220">
        <v>25</v>
      </c>
      <c r="B11" s="220">
        <v>2</v>
      </c>
      <c r="C11" s="175">
        <v>23</v>
      </c>
      <c r="D11" s="176">
        <v>8</v>
      </c>
      <c r="E11" s="175">
        <v>15</v>
      </c>
      <c r="F11" s="175">
        <f>E11*100/C11</f>
        <v>65.217391304347828</v>
      </c>
      <c r="G11" s="220"/>
      <c r="H11" s="220"/>
      <c r="I11" s="220"/>
      <c r="J11" s="220"/>
    </row>
    <row r="12" spans="1:10">
      <c r="A12" s="220"/>
      <c r="B12" s="220"/>
      <c r="C12" s="175"/>
      <c r="D12" s="176"/>
      <c r="E12" s="175"/>
      <c r="F12" s="175"/>
      <c r="G12" s="220"/>
      <c r="H12" s="220"/>
      <c r="I12" s="220"/>
      <c r="J12" s="220"/>
    </row>
    <row r="13" spans="1:10">
      <c r="A13" s="148">
        <v>44035</v>
      </c>
      <c r="B13" s="218" t="s">
        <v>122</v>
      </c>
      <c r="C13" s="175" t="s">
        <v>4</v>
      </c>
      <c r="D13" s="176">
        <v>3000</v>
      </c>
      <c r="E13" s="175">
        <v>95</v>
      </c>
      <c r="F13" s="175">
        <v>94.7</v>
      </c>
      <c r="G13" s="152">
        <v>0</v>
      </c>
      <c r="H13" s="149">
        <f>SUM(F13-E13)*D13</f>
        <v>-899.99999999999147</v>
      </c>
      <c r="I13" s="149">
        <v>0</v>
      </c>
      <c r="J13" s="153">
        <f t="shared" ref="J13" si="0">SUM(H13:I13)</f>
        <v>-899.99999999999147</v>
      </c>
    </row>
    <row r="14" spans="1:10">
      <c r="A14" s="148">
        <v>44033</v>
      </c>
      <c r="B14" s="218" t="s">
        <v>117</v>
      </c>
      <c r="C14" s="175" t="s">
        <v>20</v>
      </c>
      <c r="D14" s="176">
        <v>2000</v>
      </c>
      <c r="E14" s="175">
        <v>273.5</v>
      </c>
      <c r="F14" s="175">
        <v>275.5</v>
      </c>
      <c r="G14" s="152">
        <v>0</v>
      </c>
      <c r="H14" s="149">
        <f>SUM(E14-F14)*D14</f>
        <v>-4000</v>
      </c>
      <c r="I14" s="149">
        <v>0</v>
      </c>
      <c r="J14" s="153">
        <f t="shared" ref="J14" si="1">SUM(H14:I14)</f>
        <v>-4000</v>
      </c>
    </row>
    <row r="15" spans="1:10">
      <c r="A15" s="148">
        <v>44034</v>
      </c>
      <c r="B15" s="218" t="s">
        <v>121</v>
      </c>
      <c r="C15" s="175" t="s">
        <v>4</v>
      </c>
      <c r="D15" s="176">
        <v>1500</v>
      </c>
      <c r="E15" s="175">
        <v>383</v>
      </c>
      <c r="F15" s="175">
        <v>383</v>
      </c>
      <c r="G15" s="220">
        <v>0</v>
      </c>
      <c r="H15" s="220">
        <v>0</v>
      </c>
      <c r="I15" s="220">
        <v>0</v>
      </c>
      <c r="J15" s="220">
        <v>0</v>
      </c>
    </row>
    <row r="16" spans="1:10">
      <c r="A16" s="148">
        <v>44033</v>
      </c>
      <c r="B16" s="218" t="s">
        <v>121</v>
      </c>
      <c r="C16" s="175" t="s">
        <v>4</v>
      </c>
      <c r="D16" s="176">
        <v>1000</v>
      </c>
      <c r="E16" s="175">
        <v>378</v>
      </c>
      <c r="F16" s="175">
        <v>379</v>
      </c>
      <c r="G16" s="152">
        <v>0</v>
      </c>
      <c r="H16" s="149">
        <f t="shared" ref="H16" si="2">SUM(F16-E16)*D16</f>
        <v>1000</v>
      </c>
      <c r="I16" s="149">
        <v>0</v>
      </c>
      <c r="J16" s="153">
        <f t="shared" ref="J16" si="3">SUM(H16:I16)</f>
        <v>1000</v>
      </c>
    </row>
    <row r="17" spans="1:10">
      <c r="A17" s="148">
        <v>44033</v>
      </c>
      <c r="B17" s="218" t="s">
        <v>365</v>
      </c>
      <c r="C17" s="175" t="s">
        <v>4</v>
      </c>
      <c r="D17" s="176">
        <v>200</v>
      </c>
      <c r="E17" s="175">
        <v>6540</v>
      </c>
      <c r="F17" s="175">
        <v>6540</v>
      </c>
      <c r="G17" s="220">
        <v>0</v>
      </c>
      <c r="H17" s="220">
        <v>0</v>
      </c>
      <c r="I17" s="220">
        <v>0</v>
      </c>
      <c r="J17" s="220">
        <v>0</v>
      </c>
    </row>
    <row r="18" spans="1:10">
      <c r="A18" s="148">
        <v>44033</v>
      </c>
      <c r="B18" s="218" t="s">
        <v>117</v>
      </c>
      <c r="C18" s="175" t="s">
        <v>20</v>
      </c>
      <c r="D18" s="176">
        <v>2000</v>
      </c>
      <c r="E18" s="175">
        <v>273.5</v>
      </c>
      <c r="F18" s="175">
        <v>275.5</v>
      </c>
      <c r="G18" s="152">
        <v>0</v>
      </c>
      <c r="H18" s="149">
        <f>SUM(E18-F18)*D18</f>
        <v>-4000</v>
      </c>
      <c r="I18" s="149">
        <v>0</v>
      </c>
      <c r="J18" s="153">
        <f t="shared" ref="J18" si="4">SUM(H18:I18)</f>
        <v>-4000</v>
      </c>
    </row>
    <row r="19" spans="1:10">
      <c r="A19" s="148">
        <v>44032</v>
      </c>
      <c r="B19" s="218" t="s">
        <v>364</v>
      </c>
      <c r="C19" s="218" t="s">
        <v>4</v>
      </c>
      <c r="D19" s="151">
        <v>2000</v>
      </c>
      <c r="E19" s="152">
        <v>215</v>
      </c>
      <c r="F19" s="152">
        <v>217</v>
      </c>
      <c r="G19" s="152">
        <v>0</v>
      </c>
      <c r="H19" s="149">
        <f t="shared" ref="H19" si="5">SUM(F19-E19)*D19</f>
        <v>4000</v>
      </c>
      <c r="I19" s="149">
        <v>0</v>
      </c>
      <c r="J19" s="153">
        <f t="shared" ref="J19:J34" si="6">SUM(H19:I19)</f>
        <v>4000</v>
      </c>
    </row>
    <row r="20" spans="1:10">
      <c r="A20" s="148">
        <v>44029</v>
      </c>
      <c r="B20" s="218" t="s">
        <v>162</v>
      </c>
      <c r="C20" s="218" t="s">
        <v>4</v>
      </c>
      <c r="D20" s="151">
        <v>1000</v>
      </c>
      <c r="E20" s="152">
        <v>685</v>
      </c>
      <c r="F20" s="152">
        <v>690</v>
      </c>
      <c r="G20" s="152">
        <v>0</v>
      </c>
      <c r="H20" s="149">
        <f t="shared" ref="H20" si="7">SUM(F20-E20)*D20</f>
        <v>5000</v>
      </c>
      <c r="I20" s="149">
        <v>0</v>
      </c>
      <c r="J20" s="153">
        <f t="shared" ref="J20" si="8">SUM(H20:I20)</f>
        <v>5000</v>
      </c>
    </row>
    <row r="21" spans="1:10">
      <c r="A21" s="148">
        <v>44028</v>
      </c>
      <c r="B21" s="218" t="s">
        <v>223</v>
      </c>
      <c r="C21" s="218" t="s">
        <v>20</v>
      </c>
      <c r="D21" s="151">
        <v>500</v>
      </c>
      <c r="E21" s="152">
        <v>914</v>
      </c>
      <c r="F21" s="152">
        <v>905</v>
      </c>
      <c r="G21" s="152">
        <v>0</v>
      </c>
      <c r="H21" s="149">
        <f>SUM(E21-F21)*D21</f>
        <v>4500</v>
      </c>
      <c r="I21" s="149">
        <v>0</v>
      </c>
      <c r="J21" s="153">
        <f t="shared" si="6"/>
        <v>4500</v>
      </c>
    </row>
    <row r="22" spans="1:10">
      <c r="A22" s="148">
        <v>44028</v>
      </c>
      <c r="B22" s="218" t="s">
        <v>236</v>
      </c>
      <c r="C22" s="218" t="s">
        <v>4</v>
      </c>
      <c r="D22" s="151">
        <v>1000</v>
      </c>
      <c r="E22" s="152">
        <v>382</v>
      </c>
      <c r="F22" s="152">
        <v>379.5</v>
      </c>
      <c r="G22" s="152">
        <v>0</v>
      </c>
      <c r="H22" s="149">
        <f>SUM(F22-E22)*D22</f>
        <v>-2500</v>
      </c>
      <c r="I22" s="149">
        <v>0</v>
      </c>
      <c r="J22" s="153">
        <f t="shared" si="6"/>
        <v>-2500</v>
      </c>
    </row>
    <row r="23" spans="1:10">
      <c r="A23" s="148">
        <v>44027</v>
      </c>
      <c r="B23" s="218" t="s">
        <v>358</v>
      </c>
      <c r="C23" s="218" t="s">
        <v>20</v>
      </c>
      <c r="D23" s="151">
        <v>2500</v>
      </c>
      <c r="E23" s="152">
        <v>206</v>
      </c>
      <c r="F23" s="152">
        <v>203.6</v>
      </c>
      <c r="G23" s="152">
        <v>0</v>
      </c>
      <c r="H23" s="149">
        <f>SUM(E23-F23)*D23</f>
        <v>6000.0000000000146</v>
      </c>
      <c r="I23" s="149">
        <v>0</v>
      </c>
      <c r="J23" s="153">
        <f t="shared" si="6"/>
        <v>6000.0000000000146</v>
      </c>
    </row>
    <row r="24" spans="1:10">
      <c r="A24" s="148">
        <v>44027</v>
      </c>
      <c r="B24" s="218" t="s">
        <v>117</v>
      </c>
      <c r="C24" s="218" t="s">
        <v>4</v>
      </c>
      <c r="D24" s="151">
        <v>2000</v>
      </c>
      <c r="E24" s="152">
        <v>265</v>
      </c>
      <c r="F24" s="152">
        <v>262.5</v>
      </c>
      <c r="G24" s="152">
        <v>0</v>
      </c>
      <c r="H24" s="149">
        <f>SUM(F24-E24)*D24</f>
        <v>-5000</v>
      </c>
      <c r="I24" s="149">
        <v>0</v>
      </c>
      <c r="J24" s="153">
        <f t="shared" si="6"/>
        <v>-5000</v>
      </c>
    </row>
    <row r="25" spans="1:10">
      <c r="A25" s="148">
        <v>44026</v>
      </c>
      <c r="B25" s="218" t="s">
        <v>84</v>
      </c>
      <c r="C25" s="218" t="s">
        <v>4</v>
      </c>
      <c r="D25" s="151">
        <v>500</v>
      </c>
      <c r="E25" s="152">
        <v>963</v>
      </c>
      <c r="F25" s="152">
        <v>957</v>
      </c>
      <c r="G25" s="152">
        <v>0</v>
      </c>
      <c r="H25" s="149">
        <f>SUM(F25-E25)*D25</f>
        <v>-3000</v>
      </c>
      <c r="I25" s="149">
        <v>0</v>
      </c>
      <c r="J25" s="153">
        <f t="shared" si="6"/>
        <v>-3000</v>
      </c>
    </row>
    <row r="26" spans="1:10">
      <c r="A26" s="148">
        <v>44021</v>
      </c>
      <c r="B26" s="218" t="s">
        <v>199</v>
      </c>
      <c r="C26" s="218" t="s">
        <v>4</v>
      </c>
      <c r="D26" s="151">
        <v>500</v>
      </c>
      <c r="E26" s="152">
        <v>820</v>
      </c>
      <c r="F26" s="152">
        <v>814</v>
      </c>
      <c r="G26" s="152">
        <v>0</v>
      </c>
      <c r="H26" s="149">
        <f>SUM(F26-E26)*D26</f>
        <v>-3000</v>
      </c>
      <c r="I26" s="149">
        <v>0</v>
      </c>
      <c r="J26" s="153">
        <f t="shared" si="6"/>
        <v>-3000</v>
      </c>
    </row>
    <row r="27" spans="1:10">
      <c r="A27" s="148">
        <v>44020</v>
      </c>
      <c r="B27" s="218" t="s">
        <v>175</v>
      </c>
      <c r="C27" s="218" t="s">
        <v>4</v>
      </c>
      <c r="D27" s="151">
        <v>1200</v>
      </c>
      <c r="E27" s="152">
        <v>406.5</v>
      </c>
      <c r="F27" s="152">
        <v>408.5</v>
      </c>
      <c r="G27" s="152">
        <v>0</v>
      </c>
      <c r="H27" s="149">
        <f t="shared" ref="H27:H28" si="9">SUM(F27-E27)*D27</f>
        <v>2400</v>
      </c>
      <c r="I27" s="149">
        <v>0</v>
      </c>
      <c r="J27" s="153">
        <f t="shared" si="6"/>
        <v>2400</v>
      </c>
    </row>
    <row r="28" spans="1:10">
      <c r="A28" s="148">
        <v>44020</v>
      </c>
      <c r="B28" s="218" t="s">
        <v>359</v>
      </c>
      <c r="C28" s="218" t="s">
        <v>4</v>
      </c>
      <c r="D28" s="151">
        <v>1000</v>
      </c>
      <c r="E28" s="152">
        <v>285</v>
      </c>
      <c r="F28" s="152">
        <v>287</v>
      </c>
      <c r="G28" s="152">
        <v>0</v>
      </c>
      <c r="H28" s="149">
        <f t="shared" si="9"/>
        <v>2000</v>
      </c>
      <c r="I28" s="149">
        <v>0</v>
      </c>
      <c r="J28" s="153">
        <f t="shared" si="6"/>
        <v>2000</v>
      </c>
    </row>
    <row r="29" spans="1:10">
      <c r="A29" s="148">
        <v>44019</v>
      </c>
      <c r="B29" s="218" t="s">
        <v>235</v>
      </c>
      <c r="C29" s="218" t="s">
        <v>4</v>
      </c>
      <c r="D29" s="151">
        <v>500</v>
      </c>
      <c r="E29" s="152">
        <v>1085</v>
      </c>
      <c r="F29" s="152">
        <v>1092</v>
      </c>
      <c r="G29" s="152">
        <v>0</v>
      </c>
      <c r="H29" s="149">
        <f t="shared" ref="H29" si="10">SUM(F29-E29)*D29</f>
        <v>3500</v>
      </c>
      <c r="I29" s="149">
        <v>0</v>
      </c>
      <c r="J29" s="153">
        <f t="shared" si="6"/>
        <v>3500</v>
      </c>
    </row>
    <row r="30" spans="1:10">
      <c r="A30" s="148">
        <v>44019</v>
      </c>
      <c r="B30" s="218" t="s">
        <v>128</v>
      </c>
      <c r="C30" s="218" t="s">
        <v>4</v>
      </c>
      <c r="D30" s="151">
        <v>1500</v>
      </c>
      <c r="E30" s="152">
        <v>212</v>
      </c>
      <c r="F30" s="152">
        <v>214</v>
      </c>
      <c r="G30" s="152">
        <v>0</v>
      </c>
      <c r="H30" s="149">
        <f t="shared" ref="H30" si="11">SUM(F30-E30)*D30</f>
        <v>3000</v>
      </c>
      <c r="I30" s="149">
        <v>0</v>
      </c>
      <c r="J30" s="153">
        <f t="shared" si="6"/>
        <v>3000</v>
      </c>
    </row>
    <row r="31" spans="1:10">
      <c r="A31" s="148">
        <v>44019</v>
      </c>
      <c r="B31" s="218" t="s">
        <v>360</v>
      </c>
      <c r="C31" s="218" t="s">
        <v>4</v>
      </c>
      <c r="D31" s="151">
        <v>200</v>
      </c>
      <c r="E31" s="152">
        <v>1350</v>
      </c>
      <c r="F31" s="152">
        <v>1339</v>
      </c>
      <c r="G31" s="152">
        <v>0</v>
      </c>
      <c r="H31" s="149">
        <f>SUM(F31-E31)*D31</f>
        <v>-2200</v>
      </c>
      <c r="I31" s="149">
        <v>0</v>
      </c>
      <c r="J31" s="153">
        <f t="shared" si="6"/>
        <v>-2200</v>
      </c>
    </row>
    <row r="32" spans="1:10">
      <c r="A32" s="148">
        <v>44018</v>
      </c>
      <c r="B32" s="218" t="s">
        <v>56</v>
      </c>
      <c r="C32" s="218" t="s">
        <v>4</v>
      </c>
      <c r="D32" s="151">
        <v>250</v>
      </c>
      <c r="E32" s="152">
        <v>3760</v>
      </c>
      <c r="F32" s="152">
        <v>3770</v>
      </c>
      <c r="G32" s="152">
        <v>0</v>
      </c>
      <c r="H32" s="149">
        <f>SUM(F32-E32)*D32</f>
        <v>2500</v>
      </c>
      <c r="I32" s="149">
        <v>0</v>
      </c>
      <c r="J32" s="149">
        <f t="shared" si="6"/>
        <v>2500</v>
      </c>
    </row>
    <row r="33" spans="1:10">
      <c r="A33" s="148">
        <v>44018</v>
      </c>
      <c r="B33" s="218" t="s">
        <v>361</v>
      </c>
      <c r="C33" s="218" t="s">
        <v>4</v>
      </c>
      <c r="D33" s="154">
        <v>250</v>
      </c>
      <c r="E33" s="219">
        <v>3015</v>
      </c>
      <c r="F33" s="219">
        <v>3035</v>
      </c>
      <c r="G33" s="219">
        <v>3055</v>
      </c>
      <c r="H33" s="149">
        <f t="shared" ref="H33" si="12">SUM(F33-E33)*D33</f>
        <v>5000</v>
      </c>
      <c r="I33" s="149">
        <f>SUM(G33-F33)*D33</f>
        <v>5000</v>
      </c>
      <c r="J33" s="153">
        <f t="shared" si="6"/>
        <v>10000</v>
      </c>
    </row>
    <row r="34" spans="1:10">
      <c r="A34" s="148">
        <v>44015</v>
      </c>
      <c r="B34" s="218" t="s">
        <v>212</v>
      </c>
      <c r="C34" s="218" t="s">
        <v>4</v>
      </c>
      <c r="D34" s="220">
        <v>200</v>
      </c>
      <c r="E34" s="220">
        <v>1300</v>
      </c>
      <c r="F34" s="220">
        <v>1290</v>
      </c>
      <c r="G34" s="152">
        <v>0</v>
      </c>
      <c r="H34" s="149">
        <f>SUM(F34-E34)*D34</f>
        <v>-2000</v>
      </c>
      <c r="I34" s="149">
        <v>0</v>
      </c>
      <c r="J34" s="153">
        <f t="shared" si="6"/>
        <v>-2000</v>
      </c>
    </row>
    <row r="35" spans="1:10">
      <c r="A35" s="148">
        <v>44014</v>
      </c>
      <c r="B35" s="218" t="s">
        <v>363</v>
      </c>
      <c r="C35" s="218" t="s">
        <v>4</v>
      </c>
      <c r="D35" s="154">
        <v>200</v>
      </c>
      <c r="E35" s="219">
        <v>1290</v>
      </c>
      <c r="F35" s="219">
        <v>1294</v>
      </c>
      <c r="G35" s="152">
        <v>0</v>
      </c>
      <c r="H35" s="149">
        <f t="shared" ref="H35:H37" si="13">SUM(F35-E35)*D35</f>
        <v>800</v>
      </c>
      <c r="I35" s="149">
        <v>0</v>
      </c>
      <c r="J35" s="149">
        <f t="shared" ref="J35:J37" si="14">SUM(H35:I35)</f>
        <v>800</v>
      </c>
    </row>
    <row r="36" spans="1:10">
      <c r="A36" s="148">
        <v>44014</v>
      </c>
      <c r="B36" s="218" t="s">
        <v>362</v>
      </c>
      <c r="C36" s="218" t="s">
        <v>4</v>
      </c>
      <c r="D36" s="220">
        <v>1500</v>
      </c>
      <c r="E36" s="220">
        <v>261</v>
      </c>
      <c r="F36" s="220">
        <v>262.5</v>
      </c>
      <c r="G36" s="152">
        <v>0</v>
      </c>
      <c r="H36" s="149">
        <f t="shared" si="13"/>
        <v>2250</v>
      </c>
      <c r="I36" s="149">
        <v>0</v>
      </c>
      <c r="J36" s="149">
        <f t="shared" si="14"/>
        <v>2250</v>
      </c>
    </row>
    <row r="37" spans="1:10">
      <c r="A37" s="148">
        <v>44013</v>
      </c>
      <c r="B37" s="218" t="s">
        <v>211</v>
      </c>
      <c r="C37" s="218" t="s">
        <v>4</v>
      </c>
      <c r="D37" s="220">
        <v>500</v>
      </c>
      <c r="E37" s="220">
        <v>418</v>
      </c>
      <c r="F37" s="220">
        <v>421.5</v>
      </c>
      <c r="G37" s="152">
        <v>0</v>
      </c>
      <c r="H37" s="149">
        <f t="shared" si="13"/>
        <v>1750</v>
      </c>
      <c r="I37" s="149">
        <v>0</v>
      </c>
      <c r="J37" s="149">
        <f t="shared" si="14"/>
        <v>1750</v>
      </c>
    </row>
    <row r="38" spans="1:10" ht="15.75">
      <c r="A38" s="145"/>
      <c r="B38" s="146"/>
      <c r="C38" s="146"/>
      <c r="D38" s="147"/>
      <c r="E38" s="147"/>
      <c r="F38" s="168"/>
      <c r="G38" s="143"/>
      <c r="H38" s="144">
        <f>SUM(H19:H37)</f>
        <v>25000.000000000015</v>
      </c>
      <c r="I38" s="144"/>
      <c r="J38" s="144">
        <f>SUM(J19:J37)</f>
        <v>30000.000000000015</v>
      </c>
    </row>
    <row r="39" spans="1:10">
      <c r="A39" s="201">
        <v>43891</v>
      </c>
    </row>
    <row r="40" spans="1:10">
      <c r="A40" s="202" t="s">
        <v>304</v>
      </c>
      <c r="B40" s="203" t="s">
        <v>305</v>
      </c>
      <c r="C40" s="179" t="s">
        <v>306</v>
      </c>
      <c r="D40" s="204" t="s">
        <v>307</v>
      </c>
      <c r="E40" s="204" t="s">
        <v>308</v>
      </c>
      <c r="F40" s="179" t="s">
        <v>295</v>
      </c>
      <c r="G40" s="169"/>
      <c r="H40" s="171"/>
      <c r="I40" s="170"/>
      <c r="J40" s="171"/>
    </row>
    <row r="41" spans="1:10">
      <c r="A41">
        <v>31</v>
      </c>
      <c r="B41">
        <v>3</v>
      </c>
      <c r="C41" s="175">
        <v>28</v>
      </c>
      <c r="D41" s="176">
        <v>7</v>
      </c>
      <c r="E41" s="175">
        <v>21</v>
      </c>
      <c r="F41" s="175">
        <f>E41*100/C41</f>
        <v>75</v>
      </c>
    </row>
    <row r="42" spans="1:10" ht="15.75">
      <c r="A42" s="145"/>
      <c r="B42" s="146"/>
      <c r="C42" s="146"/>
      <c r="D42" s="147"/>
      <c r="E42" s="147"/>
      <c r="F42" s="168">
        <v>43891</v>
      </c>
      <c r="G42" s="143"/>
      <c r="H42" s="144"/>
      <c r="I42" s="144"/>
      <c r="J42" s="144"/>
    </row>
    <row r="43" spans="1:10">
      <c r="A43" s="148">
        <v>43916</v>
      </c>
      <c r="B43" s="149" t="s">
        <v>323</v>
      </c>
      <c r="C43" s="150" t="s">
        <v>4</v>
      </c>
      <c r="D43" s="151">
        <v>500</v>
      </c>
      <c r="E43" s="152">
        <v>1151</v>
      </c>
      <c r="F43" s="152">
        <v>1138</v>
      </c>
      <c r="G43" s="152">
        <v>0</v>
      </c>
      <c r="H43" s="149">
        <f t="shared" ref="H43" si="15">SUM(F43-E43)*D43</f>
        <v>-6500</v>
      </c>
      <c r="I43" s="149">
        <v>0</v>
      </c>
      <c r="J43" s="153">
        <f t="shared" ref="J43:J73" si="16">SUM(H43:I43)</f>
        <v>-6500</v>
      </c>
    </row>
    <row r="44" spans="1:10">
      <c r="A44" s="148">
        <v>43916</v>
      </c>
      <c r="B44" s="149" t="s">
        <v>337</v>
      </c>
      <c r="C44" s="150" t="s">
        <v>4</v>
      </c>
      <c r="D44" s="151">
        <v>500</v>
      </c>
      <c r="E44" s="152">
        <v>820</v>
      </c>
      <c r="F44" s="152">
        <v>828</v>
      </c>
      <c r="G44" s="152">
        <v>0</v>
      </c>
      <c r="H44" s="149">
        <f t="shared" ref="H44" si="17">SUM(F44-E44)*D44</f>
        <v>4000</v>
      </c>
      <c r="I44" s="149">
        <v>0</v>
      </c>
      <c r="J44" s="153">
        <f t="shared" si="16"/>
        <v>4000</v>
      </c>
    </row>
    <row r="45" spans="1:10">
      <c r="A45" s="148">
        <v>43915</v>
      </c>
      <c r="B45" s="149" t="s">
        <v>289</v>
      </c>
      <c r="C45" s="150" t="s">
        <v>4</v>
      </c>
      <c r="D45" s="151">
        <v>500</v>
      </c>
      <c r="E45" s="152">
        <v>1035</v>
      </c>
      <c r="F45" s="152">
        <v>1045</v>
      </c>
      <c r="G45" s="152">
        <v>1055</v>
      </c>
      <c r="H45" s="149">
        <f t="shared" ref="H45:H46" si="18">SUM(F45-E45)*D45</f>
        <v>5000</v>
      </c>
      <c r="I45" s="149">
        <f>SUM(G45-F45)*D45</f>
        <v>5000</v>
      </c>
      <c r="J45" s="153">
        <f t="shared" si="16"/>
        <v>10000</v>
      </c>
    </row>
    <row r="46" spans="1:10">
      <c r="A46" s="148">
        <v>43915</v>
      </c>
      <c r="B46" s="149" t="s">
        <v>315</v>
      </c>
      <c r="C46" s="150" t="s">
        <v>4</v>
      </c>
      <c r="D46" s="151">
        <v>500</v>
      </c>
      <c r="E46" s="152">
        <v>1550</v>
      </c>
      <c r="F46" s="152">
        <v>1560</v>
      </c>
      <c r="G46" s="152">
        <v>1575</v>
      </c>
      <c r="H46" s="149">
        <f t="shared" si="18"/>
        <v>5000</v>
      </c>
      <c r="I46" s="149">
        <f>SUM(G46-F46)*D46</f>
        <v>7500</v>
      </c>
      <c r="J46" s="153">
        <f t="shared" si="16"/>
        <v>12500</v>
      </c>
    </row>
    <row r="47" spans="1:10">
      <c r="A47" s="148">
        <v>43914</v>
      </c>
      <c r="B47" s="149" t="s">
        <v>25</v>
      </c>
      <c r="C47" s="150" t="s">
        <v>20</v>
      </c>
      <c r="D47" s="151">
        <v>500</v>
      </c>
      <c r="E47" s="152">
        <v>1150</v>
      </c>
      <c r="F47" s="152">
        <v>1140</v>
      </c>
      <c r="G47" s="152">
        <v>1130</v>
      </c>
      <c r="H47" s="149">
        <f>SUM(E47-F47)*D47</f>
        <v>5000</v>
      </c>
      <c r="I47" s="149">
        <f>SUM(F47-G47)*D47</f>
        <v>5000</v>
      </c>
      <c r="J47" s="153">
        <f t="shared" si="16"/>
        <v>10000</v>
      </c>
    </row>
    <row r="48" spans="1:10">
      <c r="A48" s="148">
        <v>43914</v>
      </c>
      <c r="B48" s="149" t="s">
        <v>317</v>
      </c>
      <c r="C48" s="150" t="s">
        <v>4</v>
      </c>
      <c r="D48" s="151">
        <v>500</v>
      </c>
      <c r="E48" s="152">
        <v>1310</v>
      </c>
      <c r="F48" s="152">
        <v>1295</v>
      </c>
      <c r="G48" s="152">
        <v>0</v>
      </c>
      <c r="H48" s="149">
        <f>SUM(F48-E48)*D48</f>
        <v>-7500</v>
      </c>
      <c r="I48" s="149">
        <v>0</v>
      </c>
      <c r="J48" s="153">
        <f t="shared" si="16"/>
        <v>-7500</v>
      </c>
    </row>
    <row r="49" spans="1:10">
      <c r="A49" s="148">
        <v>43910</v>
      </c>
      <c r="B49" s="149" t="s">
        <v>323</v>
      </c>
      <c r="C49" s="150" t="s">
        <v>4</v>
      </c>
      <c r="D49" s="151">
        <v>500</v>
      </c>
      <c r="E49" s="152">
        <v>1136</v>
      </c>
      <c r="F49" s="152">
        <v>1146</v>
      </c>
      <c r="G49" s="152">
        <v>1156</v>
      </c>
      <c r="H49" s="149">
        <f>SUM(F49-E49)*D49</f>
        <v>5000</v>
      </c>
      <c r="I49" s="149">
        <f>SUM(G49-F49)*D49</f>
        <v>5000</v>
      </c>
      <c r="J49" s="153">
        <f t="shared" si="16"/>
        <v>10000</v>
      </c>
    </row>
    <row r="50" spans="1:10">
      <c r="A50" s="148">
        <v>43910</v>
      </c>
      <c r="B50" s="149" t="s">
        <v>33</v>
      </c>
      <c r="C50" s="150" t="s">
        <v>4</v>
      </c>
      <c r="D50" s="151">
        <v>500</v>
      </c>
      <c r="E50" s="152">
        <v>1248</v>
      </c>
      <c r="F50" s="152">
        <v>1258</v>
      </c>
      <c r="G50" s="152">
        <v>1268</v>
      </c>
      <c r="H50" s="149">
        <f>SUM(F50-E50)*D50</f>
        <v>5000</v>
      </c>
      <c r="I50" s="149">
        <f>SUM(G50-F50)*D50</f>
        <v>5000</v>
      </c>
      <c r="J50" s="153">
        <f t="shared" si="16"/>
        <v>10000</v>
      </c>
    </row>
    <row r="51" spans="1:10">
      <c r="A51" s="148">
        <v>43909</v>
      </c>
      <c r="B51" s="149" t="s">
        <v>357</v>
      </c>
      <c r="C51" s="150" t="s">
        <v>4</v>
      </c>
      <c r="D51" s="151">
        <v>4000</v>
      </c>
      <c r="E51" s="152">
        <v>264.10000000000002</v>
      </c>
      <c r="F51" s="152">
        <v>264.10000000000002</v>
      </c>
      <c r="G51" s="152">
        <v>0</v>
      </c>
      <c r="H51" s="149">
        <f>SUM(E51-F51)*D51</f>
        <v>0</v>
      </c>
      <c r="I51" s="149">
        <v>0</v>
      </c>
      <c r="J51" s="153">
        <f t="shared" si="16"/>
        <v>0</v>
      </c>
    </row>
    <row r="52" spans="1:10">
      <c r="A52" s="148">
        <v>43909</v>
      </c>
      <c r="B52" s="149" t="s">
        <v>317</v>
      </c>
      <c r="C52" s="150" t="s">
        <v>20</v>
      </c>
      <c r="D52" s="151">
        <v>500</v>
      </c>
      <c r="E52" s="152">
        <v>1355</v>
      </c>
      <c r="F52" s="152">
        <v>1367</v>
      </c>
      <c r="G52" s="152">
        <v>0</v>
      </c>
      <c r="H52" s="149">
        <f>SUM(E52-F52)*D52</f>
        <v>-6000</v>
      </c>
      <c r="I52" s="149">
        <v>0</v>
      </c>
      <c r="J52" s="153">
        <f t="shared" si="16"/>
        <v>-6000</v>
      </c>
    </row>
    <row r="53" spans="1:10">
      <c r="A53" s="148">
        <v>43908</v>
      </c>
      <c r="B53" s="149" t="s">
        <v>58</v>
      </c>
      <c r="C53" s="150" t="s">
        <v>20</v>
      </c>
      <c r="D53" s="151">
        <v>1000</v>
      </c>
      <c r="E53" s="152">
        <v>550</v>
      </c>
      <c r="F53" s="152">
        <v>545</v>
      </c>
      <c r="G53" s="152">
        <v>540</v>
      </c>
      <c r="H53" s="149">
        <f>SUM(E53-F53)*D53</f>
        <v>5000</v>
      </c>
      <c r="I53" s="149">
        <f>SUM(F53-G53)*D53</f>
        <v>5000</v>
      </c>
      <c r="J53" s="153">
        <f t="shared" si="16"/>
        <v>10000</v>
      </c>
    </row>
    <row r="54" spans="1:10">
      <c r="A54" s="148">
        <v>43908</v>
      </c>
      <c r="B54" s="149" t="s">
        <v>324</v>
      </c>
      <c r="C54" s="150" t="s">
        <v>20</v>
      </c>
      <c r="D54" s="151">
        <v>500</v>
      </c>
      <c r="E54" s="152">
        <v>1250</v>
      </c>
      <c r="F54" s="152">
        <v>1242</v>
      </c>
      <c r="G54" s="152">
        <v>1230</v>
      </c>
      <c r="H54" s="149">
        <f>SUM(E54-F54)*D54</f>
        <v>4000</v>
      </c>
      <c r="I54" s="149">
        <f>SUM(F54-G54)*D54</f>
        <v>6000</v>
      </c>
      <c r="J54" s="153">
        <f t="shared" si="16"/>
        <v>10000</v>
      </c>
    </row>
    <row r="55" spans="1:10">
      <c r="A55" s="148">
        <v>43908</v>
      </c>
      <c r="B55" s="149" t="s">
        <v>42</v>
      </c>
      <c r="C55" s="150" t="s">
        <v>20</v>
      </c>
      <c r="D55" s="151">
        <v>500</v>
      </c>
      <c r="E55" s="152">
        <v>1095</v>
      </c>
      <c r="F55" s="152">
        <v>1090</v>
      </c>
      <c r="G55" s="152">
        <v>0</v>
      </c>
      <c r="H55" s="149">
        <f>SUM(E55-F55)*D55</f>
        <v>2500</v>
      </c>
      <c r="I55" s="149">
        <v>0</v>
      </c>
      <c r="J55" s="153">
        <f t="shared" si="16"/>
        <v>2500</v>
      </c>
    </row>
    <row r="56" spans="1:10">
      <c r="A56" s="148">
        <v>43907</v>
      </c>
      <c r="B56" s="149" t="s">
        <v>352</v>
      </c>
      <c r="C56" s="150" t="s">
        <v>4</v>
      </c>
      <c r="D56" s="151">
        <v>1000</v>
      </c>
      <c r="E56" s="152">
        <v>382</v>
      </c>
      <c r="F56" s="152">
        <v>386</v>
      </c>
      <c r="G56" s="152">
        <v>389.9</v>
      </c>
      <c r="H56" s="149">
        <f>SUM(F56-E56)*D56</f>
        <v>4000</v>
      </c>
      <c r="I56" s="149">
        <f>SUM(G56-F56)*D56</f>
        <v>3899.9999999999773</v>
      </c>
      <c r="J56" s="153">
        <f t="shared" si="16"/>
        <v>7899.9999999999773</v>
      </c>
    </row>
    <row r="57" spans="1:10">
      <c r="A57" s="148">
        <v>43906</v>
      </c>
      <c r="B57" s="149" t="s">
        <v>356</v>
      </c>
      <c r="C57" s="150" t="s">
        <v>20</v>
      </c>
      <c r="D57" s="151">
        <v>500</v>
      </c>
      <c r="E57" s="152">
        <v>775</v>
      </c>
      <c r="F57" s="152">
        <v>765</v>
      </c>
      <c r="G57" s="152">
        <v>0</v>
      </c>
      <c r="H57" s="149">
        <f>SUM(E57-F57)*D57</f>
        <v>5000</v>
      </c>
      <c r="I57" s="149">
        <v>0</v>
      </c>
      <c r="J57" s="153">
        <f t="shared" si="16"/>
        <v>5000</v>
      </c>
    </row>
    <row r="58" spans="1:10">
      <c r="A58" s="148">
        <v>43906</v>
      </c>
      <c r="B58" s="149" t="s">
        <v>331</v>
      </c>
      <c r="C58" s="150" t="s">
        <v>4</v>
      </c>
      <c r="D58" s="151">
        <v>250</v>
      </c>
      <c r="E58" s="152">
        <v>2020</v>
      </c>
      <c r="F58" s="152">
        <v>2005</v>
      </c>
      <c r="G58" s="152">
        <v>0</v>
      </c>
      <c r="H58" s="149">
        <f>SUM(F58-E58)*D58</f>
        <v>-3750</v>
      </c>
      <c r="I58" s="149">
        <v>0</v>
      </c>
      <c r="J58" s="153">
        <f t="shared" si="16"/>
        <v>-3750</v>
      </c>
    </row>
    <row r="59" spans="1:10">
      <c r="A59" s="148">
        <v>43903</v>
      </c>
      <c r="B59" s="149" t="s">
        <v>95</v>
      </c>
      <c r="C59" s="150" t="s">
        <v>4</v>
      </c>
      <c r="D59" s="151">
        <v>500</v>
      </c>
      <c r="E59" s="152">
        <v>1990</v>
      </c>
      <c r="F59" s="152">
        <v>2005</v>
      </c>
      <c r="G59" s="152">
        <v>2020</v>
      </c>
      <c r="H59" s="149">
        <f>SUM(F59-E59)*D59</f>
        <v>7500</v>
      </c>
      <c r="I59" s="149">
        <f>SUM(G59-F59)*D59</f>
        <v>7500</v>
      </c>
      <c r="J59" s="153">
        <f t="shared" si="16"/>
        <v>15000</v>
      </c>
    </row>
    <row r="60" spans="1:10">
      <c r="A60" s="148">
        <v>43902</v>
      </c>
      <c r="B60" s="149" t="s">
        <v>95</v>
      </c>
      <c r="C60" s="150" t="s">
        <v>20</v>
      </c>
      <c r="D60" s="151">
        <v>500</v>
      </c>
      <c r="E60" s="152">
        <v>1950</v>
      </c>
      <c r="F60" s="152">
        <v>1935</v>
      </c>
      <c r="G60" s="152">
        <v>1920</v>
      </c>
      <c r="H60" s="149">
        <f>SUM(E60-F60)*D60</f>
        <v>7500</v>
      </c>
      <c r="I60" s="149">
        <f>SUM(F60-G60)*D60</f>
        <v>7500</v>
      </c>
      <c r="J60" s="153">
        <f t="shared" si="16"/>
        <v>15000</v>
      </c>
    </row>
    <row r="61" spans="1:10">
      <c r="A61" s="148">
        <v>43901</v>
      </c>
      <c r="B61" s="149" t="s">
        <v>317</v>
      </c>
      <c r="C61" s="150" t="s">
        <v>4</v>
      </c>
      <c r="D61" s="151">
        <v>500</v>
      </c>
      <c r="E61" s="152">
        <v>1663</v>
      </c>
      <c r="F61" s="152">
        <v>1673</v>
      </c>
      <c r="G61" s="152">
        <v>1683</v>
      </c>
      <c r="H61" s="149">
        <f>SUM(F61-E61)*D61</f>
        <v>5000</v>
      </c>
      <c r="I61" s="149">
        <f>SUM(G61-F61)*D61</f>
        <v>5000</v>
      </c>
      <c r="J61" s="153">
        <f t="shared" si="16"/>
        <v>10000</v>
      </c>
    </row>
    <row r="62" spans="1:10">
      <c r="A62" s="148">
        <v>43901</v>
      </c>
      <c r="B62" s="149" t="s">
        <v>6</v>
      </c>
      <c r="C62" s="150" t="s">
        <v>4</v>
      </c>
      <c r="D62" s="151">
        <v>500</v>
      </c>
      <c r="E62" s="152">
        <v>970</v>
      </c>
      <c r="F62" s="152">
        <v>970</v>
      </c>
      <c r="G62" s="152">
        <v>0</v>
      </c>
      <c r="H62" s="149">
        <f>SUM(F62-E62)*D62</f>
        <v>0</v>
      </c>
      <c r="I62" s="149">
        <v>0</v>
      </c>
      <c r="J62" s="153">
        <f t="shared" si="16"/>
        <v>0</v>
      </c>
    </row>
    <row r="63" spans="1:10">
      <c r="A63" s="148">
        <v>43899</v>
      </c>
      <c r="B63" s="149" t="s">
        <v>323</v>
      </c>
      <c r="C63" s="150" t="s">
        <v>20</v>
      </c>
      <c r="D63" s="151">
        <v>500</v>
      </c>
      <c r="E63" s="152">
        <v>1280</v>
      </c>
      <c r="F63" s="152">
        <v>1270</v>
      </c>
      <c r="G63" s="152">
        <v>1260</v>
      </c>
      <c r="H63" s="149">
        <f>SUM(E63-F63)*D63</f>
        <v>5000</v>
      </c>
      <c r="I63" s="149">
        <f>SUM(F63-G63)*D63</f>
        <v>5000</v>
      </c>
      <c r="J63" s="153">
        <f t="shared" si="16"/>
        <v>10000</v>
      </c>
    </row>
    <row r="64" spans="1:10">
      <c r="A64" s="148">
        <v>43899</v>
      </c>
      <c r="B64" s="149" t="s">
        <v>37</v>
      </c>
      <c r="C64" s="150" t="s">
        <v>4</v>
      </c>
      <c r="D64" s="151">
        <v>500</v>
      </c>
      <c r="E64" s="152">
        <v>1220</v>
      </c>
      <c r="F64" s="152">
        <v>1230</v>
      </c>
      <c r="G64" s="152">
        <v>0</v>
      </c>
      <c r="H64" s="149">
        <f>SUM(F64-E64)*D64</f>
        <v>5000</v>
      </c>
      <c r="I64" s="149">
        <v>0</v>
      </c>
      <c r="J64" s="153">
        <f t="shared" si="16"/>
        <v>5000</v>
      </c>
    </row>
    <row r="65" spans="1:10">
      <c r="A65" s="148">
        <v>43896</v>
      </c>
      <c r="B65" s="149" t="s">
        <v>317</v>
      </c>
      <c r="C65" s="150" t="s">
        <v>4</v>
      </c>
      <c r="D65" s="151">
        <v>500</v>
      </c>
      <c r="E65" s="152">
        <v>1645</v>
      </c>
      <c r="F65" s="152">
        <v>1655</v>
      </c>
      <c r="G65" s="152">
        <v>0</v>
      </c>
      <c r="H65" s="149">
        <f>SUM(F65-E65)*D65</f>
        <v>5000</v>
      </c>
      <c r="I65" s="149">
        <v>0</v>
      </c>
      <c r="J65" s="153">
        <f t="shared" si="16"/>
        <v>5000</v>
      </c>
    </row>
    <row r="66" spans="1:10">
      <c r="A66" s="148">
        <v>43895</v>
      </c>
      <c r="B66" s="149" t="s">
        <v>33</v>
      </c>
      <c r="C66" s="150" t="s">
        <v>4</v>
      </c>
      <c r="D66" s="151">
        <v>500</v>
      </c>
      <c r="E66" s="152">
        <v>1670</v>
      </c>
      <c r="F66" s="152">
        <v>1685</v>
      </c>
      <c r="G66" s="152">
        <v>1700</v>
      </c>
      <c r="H66" s="149">
        <f>SUM(F66-E66)*D66</f>
        <v>7500</v>
      </c>
      <c r="I66" s="149">
        <f>SUM(G66-F66)*D66</f>
        <v>7500</v>
      </c>
      <c r="J66" s="153">
        <f t="shared" si="16"/>
        <v>15000</v>
      </c>
    </row>
    <row r="67" spans="1:10">
      <c r="A67" s="148">
        <v>43894</v>
      </c>
      <c r="B67" s="149" t="s">
        <v>353</v>
      </c>
      <c r="C67" s="150" t="s">
        <v>20</v>
      </c>
      <c r="D67" s="151">
        <v>1000</v>
      </c>
      <c r="E67" s="152">
        <v>496</v>
      </c>
      <c r="F67" s="152">
        <v>492</v>
      </c>
      <c r="G67" s="152">
        <v>0</v>
      </c>
      <c r="H67" s="149">
        <f>SUM(E67-F67)*D67</f>
        <v>4000</v>
      </c>
      <c r="I67" s="149">
        <v>0</v>
      </c>
      <c r="J67" s="153">
        <f t="shared" si="16"/>
        <v>4000</v>
      </c>
    </row>
    <row r="68" spans="1:10">
      <c r="A68" s="148">
        <v>43894</v>
      </c>
      <c r="B68" s="149" t="s">
        <v>88</v>
      </c>
      <c r="C68" s="150" t="s">
        <v>20</v>
      </c>
      <c r="D68" s="151">
        <v>4000</v>
      </c>
      <c r="E68" s="152">
        <v>155</v>
      </c>
      <c r="F68" s="152">
        <v>154.5</v>
      </c>
      <c r="G68" s="152">
        <v>0</v>
      </c>
      <c r="H68" s="149">
        <f>SUM(E68-F68)*D68</f>
        <v>2000</v>
      </c>
      <c r="I68" s="149">
        <v>0</v>
      </c>
      <c r="J68" s="153">
        <f t="shared" si="16"/>
        <v>2000</v>
      </c>
    </row>
    <row r="69" spans="1:10">
      <c r="A69" s="148">
        <v>43894</v>
      </c>
      <c r="B69" s="149" t="s">
        <v>354</v>
      </c>
      <c r="C69" s="150" t="s">
        <v>4</v>
      </c>
      <c r="D69" s="151">
        <v>1000</v>
      </c>
      <c r="E69" s="152">
        <v>610</v>
      </c>
      <c r="F69" s="152">
        <v>604</v>
      </c>
      <c r="G69" s="152">
        <v>0</v>
      </c>
      <c r="H69" s="149">
        <f>SUM(F69-E69)*D69</f>
        <v>-6000</v>
      </c>
      <c r="I69" s="149">
        <v>0</v>
      </c>
      <c r="J69" s="153">
        <f t="shared" si="16"/>
        <v>-6000</v>
      </c>
    </row>
    <row r="70" spans="1:10">
      <c r="A70" s="148">
        <v>43893</v>
      </c>
      <c r="B70" s="149" t="s">
        <v>57</v>
      </c>
      <c r="C70" s="150" t="s">
        <v>4</v>
      </c>
      <c r="D70" s="151">
        <v>500</v>
      </c>
      <c r="E70" s="152">
        <v>1440</v>
      </c>
      <c r="F70" s="152">
        <v>1449</v>
      </c>
      <c r="G70" s="152">
        <v>0</v>
      </c>
      <c r="H70" s="149">
        <f t="shared" ref="H70" si="19">SUM(F70-E70)*D70</f>
        <v>4500</v>
      </c>
      <c r="I70" s="149">
        <v>0</v>
      </c>
      <c r="J70" s="153">
        <f t="shared" si="16"/>
        <v>4500</v>
      </c>
    </row>
    <row r="71" spans="1:10">
      <c r="A71" s="148">
        <v>43893</v>
      </c>
      <c r="B71" s="149" t="s">
        <v>324</v>
      </c>
      <c r="C71" s="150" t="s">
        <v>20</v>
      </c>
      <c r="D71" s="151">
        <v>500</v>
      </c>
      <c r="E71" s="152">
        <v>1600</v>
      </c>
      <c r="F71" s="152">
        <v>1615</v>
      </c>
      <c r="G71" s="152">
        <v>0</v>
      </c>
      <c r="H71" s="149">
        <f>SUM(E71-F71)*D71</f>
        <v>-7500</v>
      </c>
      <c r="I71" s="149">
        <v>0</v>
      </c>
      <c r="J71" s="153">
        <f t="shared" si="16"/>
        <v>-7500</v>
      </c>
    </row>
    <row r="72" spans="1:10">
      <c r="A72" s="148">
        <v>43892</v>
      </c>
      <c r="B72" s="149" t="s">
        <v>352</v>
      </c>
      <c r="C72" s="150" t="s">
        <v>4</v>
      </c>
      <c r="D72" s="151">
        <v>1000</v>
      </c>
      <c r="E72" s="152">
        <v>450</v>
      </c>
      <c r="F72" s="152">
        <v>450</v>
      </c>
      <c r="G72" s="152">
        <v>0</v>
      </c>
      <c r="H72" s="149">
        <f t="shared" ref="H72" si="20">SUM(F72-E72)*D72</f>
        <v>0</v>
      </c>
      <c r="I72" s="149">
        <v>0</v>
      </c>
      <c r="J72" s="153">
        <f t="shared" si="16"/>
        <v>0</v>
      </c>
    </row>
    <row r="73" spans="1:10">
      <c r="A73" s="148">
        <v>43892</v>
      </c>
      <c r="B73" s="149" t="s">
        <v>37</v>
      </c>
      <c r="C73" s="150" t="s">
        <v>4</v>
      </c>
      <c r="D73" s="151">
        <v>500</v>
      </c>
      <c r="E73" s="152">
        <v>1342</v>
      </c>
      <c r="F73" s="152">
        <v>1328</v>
      </c>
      <c r="G73" s="152">
        <v>0</v>
      </c>
      <c r="H73" s="149">
        <f t="shared" ref="H73" si="21">SUM(F73-E73)*D73</f>
        <v>-7000</v>
      </c>
      <c r="I73" s="149">
        <v>0</v>
      </c>
      <c r="J73" s="153">
        <f t="shared" si="16"/>
        <v>-7000</v>
      </c>
    </row>
    <row r="74" spans="1:10">
      <c r="A74" s="169"/>
      <c r="B74" s="169"/>
      <c r="C74" s="169"/>
      <c r="D74" s="169"/>
      <c r="E74" s="169"/>
      <c r="F74" s="169"/>
      <c r="G74" s="169"/>
      <c r="H74" s="171">
        <f>SUM(H43:H73)</f>
        <v>58250</v>
      </c>
      <c r="I74" s="170"/>
      <c r="J74" s="171">
        <f>SUM(J43:J73)</f>
        <v>133149.99999999997</v>
      </c>
    </row>
    <row r="75" spans="1:10">
      <c r="A75" s="201">
        <v>43862</v>
      </c>
      <c r="B75" s="172"/>
      <c r="C75" s="172"/>
      <c r="D75" s="172"/>
      <c r="E75" s="172"/>
      <c r="F75" s="172"/>
      <c r="G75" s="152"/>
      <c r="H75" s="149"/>
      <c r="I75" s="149"/>
      <c r="J75" s="153"/>
    </row>
    <row r="76" spans="1:10">
      <c r="A76" s="202" t="s">
        <v>304</v>
      </c>
      <c r="B76" s="203" t="s">
        <v>305</v>
      </c>
      <c r="C76" s="179" t="s">
        <v>306</v>
      </c>
      <c r="D76" s="204" t="s">
        <v>307</v>
      </c>
      <c r="E76" s="204" t="s">
        <v>308</v>
      </c>
      <c r="F76" s="179" t="s">
        <v>295</v>
      </c>
      <c r="G76" s="152"/>
      <c r="H76" s="149"/>
      <c r="I76" s="149"/>
      <c r="J76" s="149"/>
    </row>
    <row r="77" spans="1:10">
      <c r="A77" s="173" t="s">
        <v>351</v>
      </c>
      <c r="B77" s="174">
        <v>4</v>
      </c>
      <c r="G77" s="152"/>
      <c r="H77" s="149"/>
      <c r="I77" s="149"/>
      <c r="J77" s="149"/>
    </row>
    <row r="78" spans="1:10" ht="15.75">
      <c r="A78" s="145"/>
      <c r="B78" s="146"/>
      <c r="C78" s="146"/>
      <c r="D78" s="147"/>
      <c r="E78" s="147"/>
      <c r="F78" s="168">
        <v>43862</v>
      </c>
      <c r="G78" s="143"/>
      <c r="H78" s="144"/>
      <c r="I78" s="144"/>
      <c r="J78" s="144"/>
    </row>
    <row r="79" spans="1:10">
      <c r="A79" s="148">
        <v>43889</v>
      </c>
      <c r="B79" s="149" t="s">
        <v>40</v>
      </c>
      <c r="C79" s="150" t="s">
        <v>20</v>
      </c>
      <c r="D79" s="151">
        <v>500</v>
      </c>
      <c r="E79" s="152">
        <v>1280</v>
      </c>
      <c r="F79" s="152">
        <v>1275</v>
      </c>
      <c r="G79" s="152">
        <v>0</v>
      </c>
      <c r="H79" s="149">
        <f>SUM(E79-F79)*D79</f>
        <v>2500</v>
      </c>
      <c r="I79" s="149">
        <v>0</v>
      </c>
      <c r="J79" s="153">
        <f t="shared" ref="J79:J105" si="22">SUM(H79:I79)</f>
        <v>2500</v>
      </c>
    </row>
    <row r="80" spans="1:10">
      <c r="A80" s="148">
        <v>43889</v>
      </c>
      <c r="B80" s="149" t="s">
        <v>48</v>
      </c>
      <c r="C80" s="150" t="s">
        <v>4</v>
      </c>
      <c r="D80" s="151">
        <v>500</v>
      </c>
      <c r="E80" s="152">
        <v>2260</v>
      </c>
      <c r="F80" s="152">
        <v>2258</v>
      </c>
      <c r="G80" s="152">
        <v>0</v>
      </c>
      <c r="H80" s="149">
        <f t="shared" ref="H80" si="23">SUM(F80-E80)*D80</f>
        <v>-1000</v>
      </c>
      <c r="I80" s="149">
        <v>0</v>
      </c>
      <c r="J80" s="153">
        <f t="shared" si="22"/>
        <v>-1000</v>
      </c>
    </row>
    <row r="81" spans="1:10">
      <c r="A81" s="148">
        <v>43886</v>
      </c>
      <c r="B81" s="149" t="s">
        <v>324</v>
      </c>
      <c r="C81" s="150" t="s">
        <v>20</v>
      </c>
      <c r="D81" s="151">
        <v>500</v>
      </c>
      <c r="E81" s="152">
        <v>1750</v>
      </c>
      <c r="F81" s="152">
        <v>1738</v>
      </c>
      <c r="G81" s="152">
        <v>1730</v>
      </c>
      <c r="H81" s="149">
        <f>SUM(E81-F81)*D81</f>
        <v>6000</v>
      </c>
      <c r="I81" s="149">
        <f>SUM(F81-G81)*D81</f>
        <v>4000</v>
      </c>
      <c r="J81" s="153">
        <f t="shared" si="22"/>
        <v>10000</v>
      </c>
    </row>
    <row r="82" spans="1:10">
      <c r="A82" s="148">
        <v>43886</v>
      </c>
      <c r="B82" s="149" t="s">
        <v>42</v>
      </c>
      <c r="C82" s="150" t="s">
        <v>20</v>
      </c>
      <c r="D82" s="151">
        <v>500</v>
      </c>
      <c r="E82" s="152">
        <v>1400</v>
      </c>
      <c r="F82" s="152">
        <v>1396</v>
      </c>
      <c r="G82" s="152">
        <v>0</v>
      </c>
      <c r="H82" s="149">
        <f>SUM(E82-F82)*D82</f>
        <v>2000</v>
      </c>
      <c r="I82" s="149">
        <v>0</v>
      </c>
      <c r="J82" s="153">
        <f t="shared" si="22"/>
        <v>2000</v>
      </c>
    </row>
    <row r="83" spans="1:10">
      <c r="A83" s="148">
        <v>43885</v>
      </c>
      <c r="B83" s="149" t="s">
        <v>31</v>
      </c>
      <c r="C83" s="150" t="s">
        <v>4</v>
      </c>
      <c r="D83" s="151">
        <v>500</v>
      </c>
      <c r="E83" s="152">
        <v>1335</v>
      </c>
      <c r="F83" s="152">
        <v>1341</v>
      </c>
      <c r="G83" s="152">
        <v>0</v>
      </c>
      <c r="H83" s="149">
        <f t="shared" ref="H83" si="24">SUM(F83-E83)*D83</f>
        <v>3000</v>
      </c>
      <c r="I83" s="149">
        <v>0</v>
      </c>
      <c r="J83" s="153">
        <f t="shared" si="22"/>
        <v>3000</v>
      </c>
    </row>
    <row r="84" spans="1:10">
      <c r="A84" s="148">
        <v>43885</v>
      </c>
      <c r="B84" s="149" t="s">
        <v>323</v>
      </c>
      <c r="C84" s="150" t="s">
        <v>4</v>
      </c>
      <c r="D84" s="151">
        <v>500</v>
      </c>
      <c r="E84" s="152">
        <v>1360</v>
      </c>
      <c r="F84" s="152">
        <v>1360</v>
      </c>
      <c r="G84" s="152">
        <v>0</v>
      </c>
      <c r="H84" s="149">
        <f t="shared" ref="H84:H87" si="25">SUM(F84-E84)*D84</f>
        <v>0</v>
      </c>
      <c r="I84" s="149">
        <v>0</v>
      </c>
      <c r="J84" s="153">
        <f t="shared" si="22"/>
        <v>0</v>
      </c>
    </row>
    <row r="85" spans="1:10">
      <c r="A85" s="148">
        <v>43885</v>
      </c>
      <c r="B85" s="149" t="s">
        <v>89</v>
      </c>
      <c r="C85" s="150" t="s">
        <v>20</v>
      </c>
      <c r="D85" s="151">
        <v>500</v>
      </c>
      <c r="E85" s="152">
        <v>1255</v>
      </c>
      <c r="F85" s="152">
        <v>1260</v>
      </c>
      <c r="G85" s="152">
        <v>0</v>
      </c>
      <c r="H85" s="149">
        <f>SUM(E85-F85)*D85</f>
        <v>-2500</v>
      </c>
      <c r="I85" s="149">
        <v>0</v>
      </c>
      <c r="J85" s="153">
        <f t="shared" si="22"/>
        <v>-2500</v>
      </c>
    </row>
    <row r="86" spans="1:10">
      <c r="A86" s="148">
        <v>43881</v>
      </c>
      <c r="B86" s="149" t="s">
        <v>349</v>
      </c>
      <c r="C86" s="150" t="s">
        <v>4</v>
      </c>
      <c r="D86" s="151">
        <v>500</v>
      </c>
      <c r="E86" s="152">
        <v>750</v>
      </c>
      <c r="F86" s="152">
        <v>748</v>
      </c>
      <c r="G86" s="152">
        <v>0</v>
      </c>
      <c r="H86" s="149">
        <f t="shared" ref="H86" si="26">SUM(F86-E86)*D86</f>
        <v>-1000</v>
      </c>
      <c r="I86" s="149">
        <v>0</v>
      </c>
      <c r="J86" s="153">
        <f t="shared" si="22"/>
        <v>-1000</v>
      </c>
    </row>
    <row r="87" spans="1:10">
      <c r="A87" s="148">
        <v>43881</v>
      </c>
      <c r="B87" s="149" t="s">
        <v>94</v>
      </c>
      <c r="C87" s="150" t="s">
        <v>4</v>
      </c>
      <c r="D87" s="151">
        <v>500</v>
      </c>
      <c r="E87" s="152">
        <v>1910</v>
      </c>
      <c r="F87" s="152">
        <v>1910</v>
      </c>
      <c r="G87" s="152">
        <v>0</v>
      </c>
      <c r="H87" s="149">
        <f t="shared" si="25"/>
        <v>0</v>
      </c>
      <c r="I87" s="149">
        <v>0</v>
      </c>
      <c r="J87" s="153">
        <f t="shared" si="22"/>
        <v>0</v>
      </c>
    </row>
    <row r="88" spans="1:10">
      <c r="A88" s="148">
        <v>43880</v>
      </c>
      <c r="B88" s="149" t="s">
        <v>94</v>
      </c>
      <c r="C88" s="150" t="s">
        <v>4</v>
      </c>
      <c r="D88" s="151">
        <v>500</v>
      </c>
      <c r="E88" s="152">
        <v>1870</v>
      </c>
      <c r="F88" s="152">
        <v>1885</v>
      </c>
      <c r="G88" s="152">
        <v>1900</v>
      </c>
      <c r="H88" s="149">
        <f t="shared" ref="H88" si="27">SUM(F88-E88)*D88</f>
        <v>7500</v>
      </c>
      <c r="I88" s="149">
        <f>SUM(G88-F88)*D88</f>
        <v>7500</v>
      </c>
      <c r="J88" s="153">
        <f t="shared" si="22"/>
        <v>15000</v>
      </c>
    </row>
    <row r="89" spans="1:10">
      <c r="A89" s="148">
        <v>43880</v>
      </c>
      <c r="B89" s="149" t="s">
        <v>33</v>
      </c>
      <c r="C89" s="150" t="s">
        <v>4</v>
      </c>
      <c r="D89" s="151">
        <v>500</v>
      </c>
      <c r="E89" s="152">
        <v>1860</v>
      </c>
      <c r="F89" s="152">
        <v>1875</v>
      </c>
      <c r="G89" s="152">
        <v>1890</v>
      </c>
      <c r="H89" s="149">
        <f t="shared" ref="H89" si="28">SUM(F89-E89)*D89</f>
        <v>7500</v>
      </c>
      <c r="I89" s="149">
        <f>SUM(G89-F89)*D89</f>
        <v>7500</v>
      </c>
      <c r="J89" s="153">
        <f t="shared" si="22"/>
        <v>15000</v>
      </c>
    </row>
    <row r="90" spans="1:10">
      <c r="A90" s="148">
        <v>43879</v>
      </c>
      <c r="B90" s="149" t="s">
        <v>37</v>
      </c>
      <c r="C90" s="150" t="s">
        <v>4</v>
      </c>
      <c r="D90" s="151">
        <v>500</v>
      </c>
      <c r="E90" s="152">
        <v>1465</v>
      </c>
      <c r="F90" s="152">
        <v>1475</v>
      </c>
      <c r="G90" s="152">
        <v>0</v>
      </c>
      <c r="H90" s="149">
        <f t="shared" ref="H90" si="29">SUM(F90-E90)*D90</f>
        <v>5000</v>
      </c>
      <c r="I90" s="149">
        <v>0</v>
      </c>
      <c r="J90" s="153">
        <f t="shared" si="22"/>
        <v>5000</v>
      </c>
    </row>
    <row r="91" spans="1:10">
      <c r="A91" s="148">
        <v>43879</v>
      </c>
      <c r="B91" s="149" t="s">
        <v>42</v>
      </c>
      <c r="C91" s="150" t="s">
        <v>20</v>
      </c>
      <c r="D91" s="151">
        <v>500</v>
      </c>
      <c r="E91" s="152">
        <v>1415</v>
      </c>
      <c r="F91" s="152">
        <v>1419</v>
      </c>
      <c r="G91" s="152">
        <v>0</v>
      </c>
      <c r="H91" s="149">
        <f>SUM(E91-F91)*D91</f>
        <v>-2000</v>
      </c>
      <c r="I91" s="149">
        <v>0</v>
      </c>
      <c r="J91" s="153">
        <f t="shared" si="22"/>
        <v>-2000</v>
      </c>
    </row>
    <row r="92" spans="1:10">
      <c r="A92" s="148">
        <v>43879</v>
      </c>
      <c r="B92" s="149" t="s">
        <v>26</v>
      </c>
      <c r="C92" s="150" t="s">
        <v>4</v>
      </c>
      <c r="D92" s="151">
        <v>200</v>
      </c>
      <c r="E92" s="152">
        <v>4170</v>
      </c>
      <c r="F92" s="152">
        <v>4165</v>
      </c>
      <c r="G92" s="152">
        <v>0</v>
      </c>
      <c r="H92" s="149">
        <f t="shared" ref="H92" si="30">SUM(F92-E92)*D92</f>
        <v>-1000</v>
      </c>
      <c r="I92" s="149">
        <v>0</v>
      </c>
      <c r="J92" s="153">
        <f t="shared" si="22"/>
        <v>-1000</v>
      </c>
    </row>
    <row r="93" spans="1:10">
      <c r="A93" s="148">
        <v>43875</v>
      </c>
      <c r="B93" s="149" t="s">
        <v>37</v>
      </c>
      <c r="C93" s="150" t="s">
        <v>4</v>
      </c>
      <c r="D93" s="151">
        <v>500</v>
      </c>
      <c r="E93" s="152">
        <v>1460</v>
      </c>
      <c r="F93" s="152">
        <v>1460</v>
      </c>
      <c r="G93" s="152">
        <v>0</v>
      </c>
      <c r="H93" s="149">
        <f t="shared" ref="H93" si="31">SUM(F93-E93)*D93</f>
        <v>0</v>
      </c>
      <c r="I93" s="149">
        <v>0</v>
      </c>
      <c r="J93" s="153">
        <f t="shared" si="22"/>
        <v>0</v>
      </c>
    </row>
    <row r="94" spans="1:10">
      <c r="A94" s="148">
        <v>43874</v>
      </c>
      <c r="B94" s="149" t="s">
        <v>327</v>
      </c>
      <c r="C94" s="150" t="s">
        <v>4</v>
      </c>
      <c r="D94" s="151">
        <v>500</v>
      </c>
      <c r="E94" s="152">
        <v>1280</v>
      </c>
      <c r="F94" s="152">
        <v>1290</v>
      </c>
      <c r="G94" s="152">
        <v>1300</v>
      </c>
      <c r="H94" s="149">
        <f t="shared" ref="H94" si="32">SUM(F94-E94)*D94</f>
        <v>5000</v>
      </c>
      <c r="I94" s="149">
        <f>SUM(G94-F94)*D94</f>
        <v>5000</v>
      </c>
      <c r="J94" s="153">
        <f t="shared" si="22"/>
        <v>10000</v>
      </c>
    </row>
    <row r="95" spans="1:10">
      <c r="A95" s="148">
        <v>43873</v>
      </c>
      <c r="B95" s="149" t="s">
        <v>337</v>
      </c>
      <c r="C95" s="150" t="s">
        <v>4</v>
      </c>
      <c r="D95" s="151">
        <v>500</v>
      </c>
      <c r="E95" s="152">
        <v>1215</v>
      </c>
      <c r="F95" s="152">
        <v>1225</v>
      </c>
      <c r="G95" s="152">
        <v>1233.8</v>
      </c>
      <c r="H95" s="149">
        <f t="shared" ref="H95" si="33">SUM(F95-E95)*D95</f>
        <v>5000</v>
      </c>
      <c r="I95" s="149">
        <f>SUM(G95-F95)*D95</f>
        <v>4399.9999999999773</v>
      </c>
      <c r="J95" s="153">
        <f t="shared" si="22"/>
        <v>9399.9999999999782</v>
      </c>
    </row>
    <row r="96" spans="1:10">
      <c r="A96" s="148">
        <v>43872</v>
      </c>
      <c r="B96" s="149" t="s">
        <v>287</v>
      </c>
      <c r="C96" s="150" t="s">
        <v>4</v>
      </c>
      <c r="D96" s="151">
        <v>500</v>
      </c>
      <c r="E96" s="152">
        <v>1120</v>
      </c>
      <c r="F96" s="152">
        <v>1130</v>
      </c>
      <c r="G96" s="152">
        <v>1140</v>
      </c>
      <c r="H96" s="149">
        <f t="shared" ref="H96" si="34">SUM(F96-E96)*D96</f>
        <v>5000</v>
      </c>
      <c r="I96" s="149">
        <f>SUM(G96-F96)*D96</f>
        <v>5000</v>
      </c>
      <c r="J96" s="153">
        <f t="shared" si="22"/>
        <v>10000</v>
      </c>
    </row>
    <row r="97" spans="1:10">
      <c r="A97" s="148">
        <v>43872</v>
      </c>
      <c r="B97" s="149" t="s">
        <v>349</v>
      </c>
      <c r="C97" s="150" t="s">
        <v>4</v>
      </c>
      <c r="D97" s="151">
        <v>500</v>
      </c>
      <c r="E97" s="152">
        <v>752</v>
      </c>
      <c r="F97" s="152">
        <v>757</v>
      </c>
      <c r="G97" s="152">
        <v>0</v>
      </c>
      <c r="H97" s="149">
        <f t="shared" ref="H97" si="35">SUM(F97-E97)*D97</f>
        <v>2500</v>
      </c>
      <c r="I97" s="149">
        <v>0</v>
      </c>
      <c r="J97" s="153">
        <f t="shared" si="22"/>
        <v>2500</v>
      </c>
    </row>
    <row r="98" spans="1:10">
      <c r="A98" s="148">
        <v>43871</v>
      </c>
      <c r="B98" s="149" t="s">
        <v>6</v>
      </c>
      <c r="C98" s="150" t="s">
        <v>4</v>
      </c>
      <c r="D98" s="151">
        <v>500</v>
      </c>
      <c r="E98" s="152">
        <v>1058</v>
      </c>
      <c r="F98" s="152">
        <v>1068</v>
      </c>
      <c r="G98" s="152">
        <v>0</v>
      </c>
      <c r="H98" s="149">
        <f t="shared" ref="H98" si="36">SUM(F98-E98)*D98</f>
        <v>5000</v>
      </c>
      <c r="I98" s="149">
        <v>0</v>
      </c>
      <c r="J98" s="153">
        <f t="shared" si="22"/>
        <v>5000</v>
      </c>
    </row>
    <row r="99" spans="1:10">
      <c r="A99" s="148">
        <v>43871</v>
      </c>
      <c r="B99" s="149" t="s">
        <v>350</v>
      </c>
      <c r="C99" s="150" t="s">
        <v>20</v>
      </c>
      <c r="D99" s="151">
        <v>1000</v>
      </c>
      <c r="E99" s="152">
        <v>500</v>
      </c>
      <c r="F99" s="152">
        <v>495</v>
      </c>
      <c r="G99" s="152">
        <v>491.5</v>
      </c>
      <c r="H99" s="149">
        <f>SUM(E99-F99)*D99</f>
        <v>5000</v>
      </c>
      <c r="I99" s="149">
        <f>SUM(F99-G99)*D99</f>
        <v>3500</v>
      </c>
      <c r="J99" s="153">
        <f t="shared" si="22"/>
        <v>8500</v>
      </c>
    </row>
    <row r="100" spans="1:10">
      <c r="A100" s="148">
        <v>43868</v>
      </c>
      <c r="B100" s="149" t="s">
        <v>349</v>
      </c>
      <c r="C100" s="150" t="s">
        <v>4</v>
      </c>
      <c r="D100" s="151">
        <v>500</v>
      </c>
      <c r="E100" s="152">
        <v>744</v>
      </c>
      <c r="F100" s="152">
        <v>744</v>
      </c>
      <c r="G100" s="152">
        <v>0</v>
      </c>
      <c r="H100" s="149">
        <f t="shared" ref="H100" si="37">SUM(F100-E100)*D100</f>
        <v>0</v>
      </c>
      <c r="I100" s="149">
        <v>0</v>
      </c>
      <c r="J100" s="153">
        <f t="shared" si="22"/>
        <v>0</v>
      </c>
    </row>
    <row r="101" spans="1:10">
      <c r="A101" s="148">
        <v>43867</v>
      </c>
      <c r="B101" s="149" t="s">
        <v>58</v>
      </c>
      <c r="C101" s="150" t="s">
        <v>4</v>
      </c>
      <c r="D101" s="151">
        <v>500</v>
      </c>
      <c r="E101" s="152">
        <v>1288</v>
      </c>
      <c r="F101" s="152">
        <v>1300</v>
      </c>
      <c r="G101" s="152">
        <v>1310</v>
      </c>
      <c r="H101" s="149">
        <f t="shared" ref="H101" si="38">SUM(F101-E101)*D101</f>
        <v>6000</v>
      </c>
      <c r="I101" s="149">
        <f>SUM(G101-F101)*D101</f>
        <v>5000</v>
      </c>
      <c r="J101" s="153">
        <f t="shared" si="22"/>
        <v>11000</v>
      </c>
    </row>
    <row r="102" spans="1:10">
      <c r="A102" s="148">
        <v>43866</v>
      </c>
      <c r="B102" s="149" t="s">
        <v>48</v>
      </c>
      <c r="C102" s="150" t="s">
        <v>4</v>
      </c>
      <c r="D102" s="151">
        <v>250</v>
      </c>
      <c r="E102" s="152">
        <v>2175</v>
      </c>
      <c r="F102" s="152">
        <v>2195</v>
      </c>
      <c r="G102" s="152">
        <v>2215</v>
      </c>
      <c r="H102" s="149">
        <f t="shared" ref="H102" si="39">SUM(F102-E102)*D102</f>
        <v>5000</v>
      </c>
      <c r="I102" s="149">
        <f>SUM(G102-F102)*D102</f>
        <v>5000</v>
      </c>
      <c r="J102" s="153">
        <f t="shared" si="22"/>
        <v>10000</v>
      </c>
    </row>
    <row r="103" spans="1:10">
      <c r="A103" s="148">
        <v>43865</v>
      </c>
      <c r="B103" s="149" t="s">
        <v>6</v>
      </c>
      <c r="C103" s="150" t="s">
        <v>4</v>
      </c>
      <c r="D103" s="151">
        <v>500</v>
      </c>
      <c r="E103" s="152">
        <v>980</v>
      </c>
      <c r="F103" s="152">
        <v>990</v>
      </c>
      <c r="G103" s="152">
        <v>1000</v>
      </c>
      <c r="H103" s="149">
        <f t="shared" ref="H103" si="40">SUM(F103-E103)*D103</f>
        <v>5000</v>
      </c>
      <c r="I103" s="149">
        <f>SUM(G103-F103)*D103</f>
        <v>5000</v>
      </c>
      <c r="J103" s="153">
        <f t="shared" si="22"/>
        <v>10000</v>
      </c>
    </row>
    <row r="104" spans="1:10">
      <c r="A104" s="148">
        <v>43864</v>
      </c>
      <c r="B104" s="149" t="s">
        <v>33</v>
      </c>
      <c r="C104" s="150" t="s">
        <v>4</v>
      </c>
      <c r="D104" s="151">
        <v>500</v>
      </c>
      <c r="E104" s="152">
        <v>1904</v>
      </c>
      <c r="F104" s="152">
        <v>1914</v>
      </c>
      <c r="G104" s="152">
        <v>1924</v>
      </c>
      <c r="H104" s="149">
        <f t="shared" ref="H104" si="41">SUM(F104-E104)*D104</f>
        <v>5000</v>
      </c>
      <c r="I104" s="149">
        <f>SUM(G104-F104)*D104</f>
        <v>5000</v>
      </c>
      <c r="J104" s="153">
        <f t="shared" si="22"/>
        <v>10000</v>
      </c>
    </row>
    <row r="105" spans="1:10">
      <c r="A105" s="148">
        <v>43862</v>
      </c>
      <c r="B105" s="149" t="s">
        <v>331</v>
      </c>
      <c r="C105" s="150" t="s">
        <v>20</v>
      </c>
      <c r="D105" s="151">
        <v>500</v>
      </c>
      <c r="E105" s="152">
        <v>1900</v>
      </c>
      <c r="F105" s="152">
        <v>1890</v>
      </c>
      <c r="G105" s="152">
        <v>0</v>
      </c>
      <c r="H105" s="149">
        <f>SUM(E105-F105)*D105</f>
        <v>5000</v>
      </c>
      <c r="I105" s="149">
        <v>0</v>
      </c>
      <c r="J105" s="153">
        <f t="shared" si="22"/>
        <v>5000</v>
      </c>
    </row>
    <row r="106" spans="1:10">
      <c r="A106" s="169"/>
      <c r="B106" s="169"/>
      <c r="C106" s="169"/>
      <c r="D106" s="169"/>
      <c r="E106" s="169"/>
      <c r="F106" s="169"/>
      <c r="G106" s="169"/>
      <c r="H106" s="171">
        <f>SUM(H79:H105)</f>
        <v>79500</v>
      </c>
      <c r="I106" s="170"/>
      <c r="J106" s="171">
        <f>SUM(J79:J105)</f>
        <v>136399.99999999997</v>
      </c>
    </row>
    <row r="107" spans="1:10">
      <c r="A107" s="201">
        <v>43466</v>
      </c>
      <c r="B107" s="172"/>
      <c r="C107" s="172"/>
      <c r="D107" s="172"/>
      <c r="E107" s="172"/>
      <c r="F107" s="172"/>
      <c r="G107" s="152"/>
      <c r="H107" s="149"/>
      <c r="I107" s="149"/>
      <c r="J107" s="153"/>
    </row>
    <row r="108" spans="1:10">
      <c r="A108" s="202" t="s">
        <v>304</v>
      </c>
      <c r="B108" s="203" t="s">
        <v>305</v>
      </c>
      <c r="C108" s="179" t="s">
        <v>306</v>
      </c>
      <c r="D108" s="204" t="s">
        <v>307</v>
      </c>
      <c r="E108" s="204" t="s">
        <v>308</v>
      </c>
      <c r="F108" s="179" t="s">
        <v>295</v>
      </c>
      <c r="G108" s="152"/>
      <c r="H108" s="149"/>
      <c r="I108" s="149"/>
      <c r="J108" s="149"/>
    </row>
    <row r="109" spans="1:10">
      <c r="A109" s="173" t="s">
        <v>329</v>
      </c>
      <c r="B109" s="174">
        <v>4</v>
      </c>
      <c r="C109" s="175">
        <f>SUM(A109-B109)</f>
        <v>22</v>
      </c>
      <c r="D109" s="176">
        <v>6</v>
      </c>
      <c r="E109" s="175">
        <f>SUM(C109-D109)</f>
        <v>16</v>
      </c>
      <c r="F109" s="175">
        <f>E109*100/C109</f>
        <v>72.727272727272734</v>
      </c>
      <c r="G109" s="152"/>
      <c r="H109" s="149"/>
      <c r="I109" s="149"/>
      <c r="J109" s="149"/>
    </row>
    <row r="110" spans="1:10" ht="15.75">
      <c r="A110" s="145"/>
      <c r="B110" s="146"/>
      <c r="C110" s="146"/>
      <c r="D110" s="147"/>
      <c r="E110" s="147"/>
      <c r="F110" s="168">
        <v>43831</v>
      </c>
      <c r="G110" s="143"/>
      <c r="H110" s="144"/>
      <c r="I110" s="144"/>
      <c r="J110" s="144"/>
    </row>
    <row r="111" spans="1:10">
      <c r="A111" s="148">
        <v>43861</v>
      </c>
      <c r="B111" s="149" t="s">
        <v>39</v>
      </c>
      <c r="C111" s="150" t="s">
        <v>4</v>
      </c>
      <c r="D111" s="151">
        <v>500</v>
      </c>
      <c r="E111" s="152">
        <v>785</v>
      </c>
      <c r="F111" s="152">
        <v>785</v>
      </c>
      <c r="G111" s="152">
        <v>0</v>
      </c>
      <c r="H111" s="149">
        <f t="shared" ref="H111" si="42">SUM(F111-E111)*D111</f>
        <v>0</v>
      </c>
      <c r="I111" s="149">
        <v>0</v>
      </c>
      <c r="J111" s="153">
        <f t="shared" ref="J111:J136" si="43">SUM(H111:I111)</f>
        <v>0</v>
      </c>
    </row>
    <row r="112" spans="1:10">
      <c r="A112" s="148">
        <v>43860</v>
      </c>
      <c r="B112" s="149" t="s">
        <v>48</v>
      </c>
      <c r="C112" s="150" t="s">
        <v>4</v>
      </c>
      <c r="D112" s="151">
        <v>250</v>
      </c>
      <c r="E112" s="152">
        <v>2010</v>
      </c>
      <c r="F112" s="152">
        <v>2020</v>
      </c>
      <c r="G112" s="152">
        <v>2050</v>
      </c>
      <c r="H112" s="149">
        <f t="shared" ref="H112" si="44">SUM(F112-E112)*D112</f>
        <v>2500</v>
      </c>
      <c r="I112" s="149">
        <f>SUM(G112-F112)*D112</f>
        <v>7500</v>
      </c>
      <c r="J112" s="153">
        <f t="shared" si="43"/>
        <v>10000</v>
      </c>
    </row>
    <row r="113" spans="1:10">
      <c r="A113" s="148">
        <v>43859</v>
      </c>
      <c r="B113" s="149" t="s">
        <v>48</v>
      </c>
      <c r="C113" s="150" t="s">
        <v>4</v>
      </c>
      <c r="D113" s="151">
        <v>500</v>
      </c>
      <c r="E113" s="152">
        <v>1962</v>
      </c>
      <c r="F113" s="152">
        <v>1975</v>
      </c>
      <c r="G113" s="152">
        <v>1984</v>
      </c>
      <c r="H113" s="149">
        <f t="shared" ref="H113" si="45">SUM(F113-E113)*D113</f>
        <v>6500</v>
      </c>
      <c r="I113" s="149">
        <f>SUM(G113-F113)*D113</f>
        <v>4500</v>
      </c>
      <c r="J113" s="153">
        <f t="shared" si="43"/>
        <v>11000</v>
      </c>
    </row>
    <row r="114" spans="1:10">
      <c r="A114" s="148">
        <v>43859</v>
      </c>
      <c r="B114" s="149" t="s">
        <v>168</v>
      </c>
      <c r="C114" s="150" t="s">
        <v>4</v>
      </c>
      <c r="D114" s="151">
        <v>500</v>
      </c>
      <c r="E114" s="152">
        <v>1725</v>
      </c>
      <c r="F114" s="152">
        <v>1705</v>
      </c>
      <c r="G114" s="152">
        <v>0</v>
      </c>
      <c r="H114" s="149">
        <f t="shared" ref="H114:H116" si="46">SUM(F114-E114)*D114</f>
        <v>-10000</v>
      </c>
      <c r="I114" s="149">
        <v>0</v>
      </c>
      <c r="J114" s="153">
        <f t="shared" si="43"/>
        <v>-10000</v>
      </c>
    </row>
    <row r="115" spans="1:10">
      <c r="A115" s="148">
        <v>43858</v>
      </c>
      <c r="B115" s="149" t="s">
        <v>33</v>
      </c>
      <c r="C115" s="150" t="s">
        <v>4</v>
      </c>
      <c r="D115" s="151">
        <v>500</v>
      </c>
      <c r="E115" s="152">
        <v>1825</v>
      </c>
      <c r="F115" s="152">
        <v>1810</v>
      </c>
      <c r="G115" s="152">
        <v>0</v>
      </c>
      <c r="H115" s="149">
        <f t="shared" si="46"/>
        <v>-7500</v>
      </c>
      <c r="I115" s="149">
        <v>0</v>
      </c>
      <c r="J115" s="153">
        <f t="shared" si="43"/>
        <v>-7500</v>
      </c>
    </row>
    <row r="116" spans="1:10">
      <c r="A116" s="148">
        <v>43857</v>
      </c>
      <c r="B116" s="149" t="s">
        <v>349</v>
      </c>
      <c r="C116" s="150" t="s">
        <v>4</v>
      </c>
      <c r="D116" s="151">
        <v>500</v>
      </c>
      <c r="E116" s="152">
        <v>745</v>
      </c>
      <c r="F116" s="152">
        <v>745</v>
      </c>
      <c r="G116" s="152">
        <v>0</v>
      </c>
      <c r="H116" s="149">
        <f t="shared" si="46"/>
        <v>0</v>
      </c>
      <c r="I116" s="149">
        <v>0</v>
      </c>
      <c r="J116" s="153">
        <f t="shared" si="43"/>
        <v>0</v>
      </c>
    </row>
    <row r="117" spans="1:10">
      <c r="A117" s="148">
        <v>43854</v>
      </c>
      <c r="B117" s="149" t="s">
        <v>89</v>
      </c>
      <c r="C117" s="150" t="s">
        <v>4</v>
      </c>
      <c r="D117" s="151">
        <v>500</v>
      </c>
      <c r="E117" s="152">
        <v>1340</v>
      </c>
      <c r="F117" s="152">
        <v>1347</v>
      </c>
      <c r="G117" s="152">
        <v>1360</v>
      </c>
      <c r="H117" s="149">
        <f t="shared" ref="H117" si="47">SUM(F117-E117)*D117</f>
        <v>3500</v>
      </c>
      <c r="I117" s="149">
        <f>SUM(G117-F117)*D117</f>
        <v>6500</v>
      </c>
      <c r="J117" s="153">
        <f t="shared" si="43"/>
        <v>10000</v>
      </c>
    </row>
    <row r="118" spans="1:10">
      <c r="A118" s="148">
        <v>43854</v>
      </c>
      <c r="B118" s="149" t="s">
        <v>37</v>
      </c>
      <c r="C118" s="150" t="s">
        <v>4</v>
      </c>
      <c r="D118" s="151">
        <v>500</v>
      </c>
      <c r="E118" s="152">
        <v>1485</v>
      </c>
      <c r="F118" s="152">
        <v>1495</v>
      </c>
      <c r="G118" s="152">
        <v>1515</v>
      </c>
      <c r="H118" s="149">
        <f t="shared" ref="H118" si="48">SUM(F118-E118)*D118</f>
        <v>5000</v>
      </c>
      <c r="I118" s="149">
        <f>SUM(G118-F118)*D118</f>
        <v>10000</v>
      </c>
      <c r="J118" s="153">
        <f t="shared" si="43"/>
        <v>15000</v>
      </c>
    </row>
    <row r="119" spans="1:10">
      <c r="A119" s="148">
        <v>43853</v>
      </c>
      <c r="B119" s="149" t="s">
        <v>33</v>
      </c>
      <c r="C119" s="150" t="s">
        <v>4</v>
      </c>
      <c r="D119" s="151">
        <v>500</v>
      </c>
      <c r="E119" s="152">
        <v>1781.1</v>
      </c>
      <c r="F119" s="152">
        <v>1790</v>
      </c>
      <c r="G119" s="152">
        <v>1798</v>
      </c>
      <c r="H119" s="149">
        <f t="shared" ref="H119:H121" si="49">SUM(F119-E119)*D119</f>
        <v>4450.0000000000455</v>
      </c>
      <c r="I119" s="149">
        <f>SUM(G119-F119)*D119</f>
        <v>4000</v>
      </c>
      <c r="J119" s="153">
        <f t="shared" si="43"/>
        <v>8450.0000000000455</v>
      </c>
    </row>
    <row r="120" spans="1:10">
      <c r="A120" s="148">
        <v>43853</v>
      </c>
      <c r="B120" s="149" t="s">
        <v>26</v>
      </c>
      <c r="C120" s="150" t="s">
        <v>4</v>
      </c>
      <c r="D120" s="151">
        <v>200</v>
      </c>
      <c r="E120" s="152">
        <v>3647</v>
      </c>
      <c r="F120" s="152">
        <v>3660</v>
      </c>
      <c r="G120" s="152">
        <v>0</v>
      </c>
      <c r="H120" s="149">
        <f t="shared" si="49"/>
        <v>2600</v>
      </c>
      <c r="I120" s="149">
        <v>0</v>
      </c>
      <c r="J120" s="153">
        <f t="shared" si="43"/>
        <v>2600</v>
      </c>
    </row>
    <row r="121" spans="1:10">
      <c r="A121" s="148">
        <v>43852</v>
      </c>
      <c r="B121" s="149" t="s">
        <v>348</v>
      </c>
      <c r="C121" s="150" t="s">
        <v>4</v>
      </c>
      <c r="D121" s="151">
        <v>500</v>
      </c>
      <c r="E121" s="152">
        <v>792</v>
      </c>
      <c r="F121" s="152">
        <v>792</v>
      </c>
      <c r="G121" s="152">
        <v>0</v>
      </c>
      <c r="H121" s="149">
        <f t="shared" si="49"/>
        <v>0</v>
      </c>
      <c r="I121" s="149">
        <v>0</v>
      </c>
      <c r="J121" s="153">
        <f t="shared" si="43"/>
        <v>0</v>
      </c>
    </row>
    <row r="122" spans="1:10">
      <c r="A122" s="148">
        <v>43852</v>
      </c>
      <c r="B122" s="149" t="s">
        <v>276</v>
      </c>
      <c r="C122" s="150" t="s">
        <v>4</v>
      </c>
      <c r="D122" s="151">
        <v>500</v>
      </c>
      <c r="E122" s="152">
        <v>1535</v>
      </c>
      <c r="F122" s="152">
        <v>1533</v>
      </c>
      <c r="G122" s="152">
        <v>0</v>
      </c>
      <c r="H122" s="149">
        <f t="shared" ref="H122" si="50">SUM(F122-E122)*D122</f>
        <v>-1000</v>
      </c>
      <c r="I122" s="149">
        <v>0</v>
      </c>
      <c r="J122" s="153">
        <f t="shared" si="43"/>
        <v>-1000</v>
      </c>
    </row>
    <row r="123" spans="1:10">
      <c r="A123" s="148">
        <v>43851</v>
      </c>
      <c r="B123" s="149" t="s">
        <v>347</v>
      </c>
      <c r="C123" s="150" t="s">
        <v>4</v>
      </c>
      <c r="D123" s="151">
        <v>500</v>
      </c>
      <c r="E123" s="152">
        <v>903.5</v>
      </c>
      <c r="F123" s="152">
        <v>903.5</v>
      </c>
      <c r="G123" s="152">
        <v>0</v>
      </c>
      <c r="H123" s="149">
        <f t="shared" ref="H123" si="51">SUM(F123-E123)*D123</f>
        <v>0</v>
      </c>
      <c r="I123" s="149">
        <v>0</v>
      </c>
      <c r="J123" s="153">
        <f t="shared" si="43"/>
        <v>0</v>
      </c>
    </row>
    <row r="124" spans="1:10">
      <c r="A124" s="148">
        <v>43850</v>
      </c>
      <c r="B124" s="149" t="s">
        <v>40</v>
      </c>
      <c r="C124" s="150" t="s">
        <v>4</v>
      </c>
      <c r="D124" s="151">
        <v>500</v>
      </c>
      <c r="E124" s="152">
        <v>1400</v>
      </c>
      <c r="F124" s="152">
        <v>1383</v>
      </c>
      <c r="G124" s="152">
        <v>0</v>
      </c>
      <c r="H124" s="149">
        <f t="shared" ref="H124" si="52">SUM(F124-E124)*D124</f>
        <v>-8500</v>
      </c>
      <c r="I124" s="149">
        <v>0</v>
      </c>
      <c r="J124" s="153">
        <f t="shared" si="43"/>
        <v>-8500</v>
      </c>
    </row>
    <row r="125" spans="1:10">
      <c r="A125" s="148">
        <v>43847</v>
      </c>
      <c r="B125" s="149" t="s">
        <v>284</v>
      </c>
      <c r="C125" s="150" t="s">
        <v>4</v>
      </c>
      <c r="D125" s="151">
        <v>1000</v>
      </c>
      <c r="E125" s="152">
        <v>676</v>
      </c>
      <c r="F125" s="152">
        <v>683</v>
      </c>
      <c r="G125" s="152">
        <v>690</v>
      </c>
      <c r="H125" s="149">
        <f t="shared" ref="H125" si="53">SUM(F125-E125)*D125</f>
        <v>7000</v>
      </c>
      <c r="I125" s="149">
        <f>SUM(G125-F125)*D125</f>
        <v>7000</v>
      </c>
      <c r="J125" s="153">
        <f t="shared" si="43"/>
        <v>14000</v>
      </c>
    </row>
    <row r="126" spans="1:10">
      <c r="A126" s="148">
        <v>43845</v>
      </c>
      <c r="B126" s="149" t="s">
        <v>25</v>
      </c>
      <c r="C126" s="150" t="s">
        <v>4</v>
      </c>
      <c r="D126" s="151">
        <v>500</v>
      </c>
      <c r="E126" s="152">
        <v>1510</v>
      </c>
      <c r="F126" s="152">
        <v>1520</v>
      </c>
      <c r="G126" s="152">
        <v>1529</v>
      </c>
      <c r="H126" s="149">
        <f t="shared" ref="H126" si="54">SUM(F126-E126)*D126</f>
        <v>5000</v>
      </c>
      <c r="I126" s="149">
        <f>SUM(G126-F126)*D126</f>
        <v>4500</v>
      </c>
      <c r="J126" s="153">
        <f t="shared" si="43"/>
        <v>9500</v>
      </c>
    </row>
    <row r="127" spans="1:10">
      <c r="A127" s="148">
        <v>43844</v>
      </c>
      <c r="B127" s="149" t="s">
        <v>58</v>
      </c>
      <c r="C127" s="150" t="s">
        <v>4</v>
      </c>
      <c r="D127" s="151">
        <v>500</v>
      </c>
      <c r="E127" s="152">
        <v>1553</v>
      </c>
      <c r="F127" s="152">
        <v>1563</v>
      </c>
      <c r="G127" s="152">
        <v>1573</v>
      </c>
      <c r="H127" s="149">
        <f t="shared" ref="H127" si="55">SUM(F127-E127)*D127</f>
        <v>5000</v>
      </c>
      <c r="I127" s="149">
        <f>SUM(G127-F127)*D127</f>
        <v>5000</v>
      </c>
      <c r="J127" s="153">
        <f t="shared" si="43"/>
        <v>10000</v>
      </c>
    </row>
    <row r="128" spans="1:10">
      <c r="A128" s="148">
        <v>43843</v>
      </c>
      <c r="B128" s="149" t="s">
        <v>345</v>
      </c>
      <c r="C128" s="150" t="s">
        <v>4</v>
      </c>
      <c r="D128" s="151">
        <v>500</v>
      </c>
      <c r="E128" s="152">
        <v>785</v>
      </c>
      <c r="F128" s="152">
        <v>786.5</v>
      </c>
      <c r="G128" s="152">
        <v>0</v>
      </c>
      <c r="H128" s="149">
        <f t="shared" ref="H128" si="56">SUM(F128-E128)*D128</f>
        <v>750</v>
      </c>
      <c r="I128" s="149">
        <v>0</v>
      </c>
      <c r="J128" s="153">
        <f t="shared" si="43"/>
        <v>750</v>
      </c>
    </row>
    <row r="129" spans="1:10">
      <c r="A129" s="148">
        <v>43840</v>
      </c>
      <c r="B129" s="149" t="s">
        <v>38</v>
      </c>
      <c r="C129" s="150" t="s">
        <v>4</v>
      </c>
      <c r="D129" s="151">
        <v>500</v>
      </c>
      <c r="E129" s="152">
        <v>1915</v>
      </c>
      <c r="F129" s="152">
        <v>1912</v>
      </c>
      <c r="G129" s="152">
        <v>0</v>
      </c>
      <c r="H129" s="149">
        <f t="shared" ref="H129" si="57">SUM(F129-E129)*D129</f>
        <v>-1500</v>
      </c>
      <c r="I129" s="149">
        <v>0</v>
      </c>
      <c r="J129" s="153">
        <f t="shared" si="43"/>
        <v>-1500</v>
      </c>
    </row>
    <row r="130" spans="1:10">
      <c r="A130" s="148">
        <v>43840</v>
      </c>
      <c r="B130" s="149" t="s">
        <v>22</v>
      </c>
      <c r="C130" s="150" t="s">
        <v>4</v>
      </c>
      <c r="D130" s="151">
        <v>500</v>
      </c>
      <c r="E130" s="152">
        <v>1860</v>
      </c>
      <c r="F130" s="152">
        <v>1875</v>
      </c>
      <c r="G130" s="152">
        <v>1884</v>
      </c>
      <c r="H130" s="149">
        <f t="shared" ref="H130" si="58">SUM(F130-E130)*D130</f>
        <v>7500</v>
      </c>
      <c r="I130" s="149">
        <f>SUM(G130-F130)*D130</f>
        <v>4500</v>
      </c>
      <c r="J130" s="153">
        <f t="shared" si="43"/>
        <v>12000</v>
      </c>
    </row>
    <row r="131" spans="1:10">
      <c r="A131" s="148">
        <v>43839</v>
      </c>
      <c r="B131" s="149" t="s">
        <v>38</v>
      </c>
      <c r="C131" s="150" t="s">
        <v>4</v>
      </c>
      <c r="D131" s="151">
        <v>500</v>
      </c>
      <c r="E131" s="152">
        <v>1890</v>
      </c>
      <c r="F131" s="152">
        <v>1905</v>
      </c>
      <c r="G131" s="152">
        <v>0</v>
      </c>
      <c r="H131" s="149">
        <f t="shared" ref="H131" si="59">SUM(F131-E131)*D131</f>
        <v>7500</v>
      </c>
      <c r="I131" s="149">
        <v>0</v>
      </c>
      <c r="J131" s="153">
        <f t="shared" si="43"/>
        <v>7500</v>
      </c>
    </row>
    <row r="132" spans="1:10">
      <c r="A132" s="148">
        <v>43838</v>
      </c>
      <c r="B132" s="149" t="s">
        <v>340</v>
      </c>
      <c r="C132" s="150" t="s">
        <v>4</v>
      </c>
      <c r="D132" s="151">
        <v>150</v>
      </c>
      <c r="E132" s="152">
        <v>4260</v>
      </c>
      <c r="F132" s="152">
        <v>4285</v>
      </c>
      <c r="G132" s="152">
        <v>4330</v>
      </c>
      <c r="H132" s="149">
        <f t="shared" ref="H132" si="60">SUM(F132-E132)*D132</f>
        <v>3750</v>
      </c>
      <c r="I132" s="149">
        <f>SUM(G132-F132)*D132</f>
        <v>6750</v>
      </c>
      <c r="J132" s="153">
        <f t="shared" si="43"/>
        <v>10500</v>
      </c>
    </row>
    <row r="133" spans="1:10">
      <c r="A133" s="148">
        <v>43836</v>
      </c>
      <c r="B133" s="149" t="s">
        <v>33</v>
      </c>
      <c r="C133" s="150" t="s">
        <v>4</v>
      </c>
      <c r="D133" s="151">
        <v>500</v>
      </c>
      <c r="E133" s="152">
        <v>1685</v>
      </c>
      <c r="F133" s="152">
        <v>1670</v>
      </c>
      <c r="G133" s="152">
        <v>0</v>
      </c>
      <c r="H133" s="149">
        <f t="shared" ref="H133" si="61">SUM(F133-E133)*D133</f>
        <v>-7500</v>
      </c>
      <c r="I133" s="149">
        <v>0</v>
      </c>
      <c r="J133" s="153">
        <f t="shared" si="43"/>
        <v>-7500</v>
      </c>
    </row>
    <row r="134" spans="1:10">
      <c r="A134" s="148">
        <v>43833</v>
      </c>
      <c r="B134" s="149" t="s">
        <v>331</v>
      </c>
      <c r="C134" s="150" t="s">
        <v>4</v>
      </c>
      <c r="D134" s="151">
        <v>500</v>
      </c>
      <c r="E134" s="152">
        <v>1887</v>
      </c>
      <c r="F134" s="152">
        <v>1905</v>
      </c>
      <c r="G134" s="152">
        <v>1920</v>
      </c>
      <c r="H134" s="149">
        <f t="shared" ref="H134" si="62">SUM(F134-E134)*D134</f>
        <v>9000</v>
      </c>
      <c r="I134" s="149">
        <f>SUM(G134-F134)*D134</f>
        <v>7500</v>
      </c>
      <c r="J134" s="153">
        <f t="shared" si="43"/>
        <v>16500</v>
      </c>
    </row>
    <row r="135" spans="1:10">
      <c r="A135" s="148">
        <v>43831</v>
      </c>
      <c r="B135" s="149" t="s">
        <v>39</v>
      </c>
      <c r="C135" s="150" t="s">
        <v>4</v>
      </c>
      <c r="D135" s="151">
        <v>500</v>
      </c>
      <c r="E135" s="152">
        <v>748</v>
      </c>
      <c r="F135" s="152">
        <v>758</v>
      </c>
      <c r="G135" s="152">
        <v>767</v>
      </c>
      <c r="H135" s="149">
        <f t="shared" ref="H135" si="63">SUM(F135-E135)*D135</f>
        <v>5000</v>
      </c>
      <c r="I135" s="149">
        <f>SUM(G135-F135)*D135</f>
        <v>4500</v>
      </c>
      <c r="J135" s="153">
        <f t="shared" si="43"/>
        <v>9500</v>
      </c>
    </row>
    <row r="136" spans="1:10">
      <c r="A136" s="148">
        <v>43831</v>
      </c>
      <c r="B136" s="149" t="s">
        <v>24</v>
      </c>
      <c r="C136" s="150" t="s">
        <v>4</v>
      </c>
      <c r="D136" s="151">
        <v>500</v>
      </c>
      <c r="E136" s="152">
        <v>778</v>
      </c>
      <c r="F136" s="152">
        <v>778</v>
      </c>
      <c r="G136" s="152">
        <v>767</v>
      </c>
      <c r="H136" s="149">
        <f t="shared" ref="H136" si="64">SUM(F136-E136)*D136</f>
        <v>0</v>
      </c>
      <c r="I136" s="149">
        <v>0</v>
      </c>
      <c r="J136" s="153">
        <f t="shared" si="43"/>
        <v>0</v>
      </c>
    </row>
    <row r="137" spans="1:10">
      <c r="A137" s="169"/>
      <c r="B137" s="169"/>
      <c r="C137" s="169"/>
      <c r="D137" s="169"/>
      <c r="E137" s="169"/>
      <c r="F137" s="169"/>
      <c r="G137" s="169"/>
      <c r="H137" s="171">
        <f>SUM(H111:H136)</f>
        <v>39050.000000000044</v>
      </c>
      <c r="I137" s="170"/>
      <c r="J137" s="171">
        <f>SUM(J111:J136)</f>
        <v>111300.00000000004</v>
      </c>
    </row>
    <row r="138" spans="1:10">
      <c r="A138" s="201">
        <v>43800</v>
      </c>
      <c r="B138" s="172"/>
      <c r="C138" s="172"/>
      <c r="D138" s="172"/>
      <c r="E138" s="172"/>
      <c r="F138" s="172"/>
      <c r="G138" s="152"/>
      <c r="H138" s="149"/>
      <c r="I138" s="149"/>
      <c r="J138" s="153"/>
    </row>
    <row r="139" spans="1:10">
      <c r="A139" s="202" t="s">
        <v>304</v>
      </c>
      <c r="B139" s="203" t="s">
        <v>305</v>
      </c>
      <c r="C139" s="179" t="s">
        <v>306</v>
      </c>
      <c r="D139" s="204" t="s">
        <v>307</v>
      </c>
      <c r="E139" s="204" t="s">
        <v>308</v>
      </c>
      <c r="F139" s="179" t="s">
        <v>295</v>
      </c>
      <c r="G139" s="152"/>
      <c r="H139" s="149"/>
      <c r="I139" s="149"/>
      <c r="J139" s="149"/>
    </row>
    <row r="140" spans="1:10">
      <c r="A140" s="173" t="s">
        <v>346</v>
      </c>
      <c r="B140" s="174">
        <v>2</v>
      </c>
      <c r="C140" s="175">
        <f>SUM(A140-B140)</f>
        <v>19</v>
      </c>
      <c r="D140" s="176">
        <v>4</v>
      </c>
      <c r="E140" s="175">
        <f>SUM(C140-D140)</f>
        <v>15</v>
      </c>
      <c r="F140" s="175">
        <f>E140*100/C140</f>
        <v>78.94736842105263</v>
      </c>
      <c r="G140" s="152"/>
      <c r="H140" s="149"/>
      <c r="I140" s="149"/>
      <c r="J140" s="149"/>
    </row>
    <row r="141" spans="1:10" ht="15.75">
      <c r="A141" s="145"/>
      <c r="B141" s="146"/>
      <c r="C141" s="146"/>
      <c r="D141" s="147"/>
      <c r="E141" s="147"/>
      <c r="F141" s="168">
        <v>43800</v>
      </c>
      <c r="G141" s="143"/>
      <c r="H141" s="144"/>
      <c r="I141" s="144"/>
      <c r="J141" s="144"/>
    </row>
    <row r="142" spans="1:10">
      <c r="A142" s="148">
        <v>43829</v>
      </c>
      <c r="B142" s="149" t="s">
        <v>31</v>
      </c>
      <c r="C142" s="150" t="s">
        <v>4</v>
      </c>
      <c r="D142" s="151">
        <v>500</v>
      </c>
      <c r="E142" s="152">
        <v>1170</v>
      </c>
      <c r="F142" s="152">
        <v>1170</v>
      </c>
      <c r="G142" s="152">
        <v>0</v>
      </c>
      <c r="H142" s="149">
        <f t="shared" ref="H142:H145" si="65">SUM(F142-E142)*D142</f>
        <v>0</v>
      </c>
      <c r="I142" s="149">
        <v>0</v>
      </c>
      <c r="J142" s="153">
        <f t="shared" ref="J142:J162" si="66">SUM(H142:I142)</f>
        <v>0</v>
      </c>
    </row>
    <row r="143" spans="1:10">
      <c r="A143" s="148">
        <v>43829</v>
      </c>
      <c r="B143" s="149" t="s">
        <v>91</v>
      </c>
      <c r="C143" s="150" t="s">
        <v>4</v>
      </c>
      <c r="D143" s="151">
        <v>250</v>
      </c>
      <c r="E143" s="152">
        <v>2920</v>
      </c>
      <c r="F143" s="152">
        <v>2915</v>
      </c>
      <c r="G143" s="152">
        <v>0</v>
      </c>
      <c r="H143" s="149">
        <f t="shared" si="65"/>
        <v>-1250</v>
      </c>
      <c r="I143" s="149">
        <v>0</v>
      </c>
      <c r="J143" s="153">
        <f t="shared" si="66"/>
        <v>-1250</v>
      </c>
    </row>
    <row r="144" spans="1:10">
      <c r="A144" s="148">
        <v>43825</v>
      </c>
      <c r="B144" s="149" t="s">
        <v>25</v>
      </c>
      <c r="C144" s="150" t="s">
        <v>4</v>
      </c>
      <c r="D144" s="151">
        <v>500</v>
      </c>
      <c r="E144" s="152">
        <v>1400</v>
      </c>
      <c r="F144" s="152">
        <v>1415</v>
      </c>
      <c r="G144" s="152">
        <v>1423</v>
      </c>
      <c r="H144" s="149">
        <f t="shared" ref="H144:H146" si="67">SUM(F144-E144)*D144</f>
        <v>7500</v>
      </c>
      <c r="I144" s="149">
        <f>SUM(G144-F144)*D144</f>
        <v>4000</v>
      </c>
      <c r="J144" s="153">
        <f t="shared" si="66"/>
        <v>11500</v>
      </c>
    </row>
    <row r="145" spans="1:10">
      <c r="A145" s="148">
        <v>43825</v>
      </c>
      <c r="B145" s="149" t="s">
        <v>287</v>
      </c>
      <c r="C145" s="150" t="s">
        <v>4</v>
      </c>
      <c r="D145" s="151">
        <v>500</v>
      </c>
      <c r="E145" s="152">
        <v>962</v>
      </c>
      <c r="F145" s="152">
        <v>958</v>
      </c>
      <c r="G145" s="152">
        <v>0</v>
      </c>
      <c r="H145" s="149">
        <f t="shared" si="65"/>
        <v>-2000</v>
      </c>
      <c r="I145" s="149">
        <v>0</v>
      </c>
      <c r="J145" s="153">
        <f t="shared" si="66"/>
        <v>-2000</v>
      </c>
    </row>
    <row r="146" spans="1:10">
      <c r="A146" s="148">
        <v>43823</v>
      </c>
      <c r="B146" s="149" t="s">
        <v>58</v>
      </c>
      <c r="C146" s="150" t="s">
        <v>4</v>
      </c>
      <c r="D146" s="151">
        <v>500</v>
      </c>
      <c r="E146" s="152">
        <v>1410</v>
      </c>
      <c r="F146" s="152">
        <v>1425</v>
      </c>
      <c r="G146" s="152">
        <v>1432</v>
      </c>
      <c r="H146" s="149">
        <f t="shared" si="67"/>
        <v>7500</v>
      </c>
      <c r="I146" s="149">
        <f>SUM(G146-F146)*D146</f>
        <v>3500</v>
      </c>
      <c r="J146" s="153">
        <f t="shared" si="66"/>
        <v>11000</v>
      </c>
    </row>
    <row r="147" spans="1:10">
      <c r="A147" s="148">
        <v>43819</v>
      </c>
      <c r="B147" s="149" t="s">
        <v>332</v>
      </c>
      <c r="C147" s="150" t="s">
        <v>4</v>
      </c>
      <c r="D147" s="151">
        <v>500</v>
      </c>
      <c r="E147" s="152">
        <v>1400</v>
      </c>
      <c r="F147" s="152">
        <v>1415</v>
      </c>
      <c r="G147" s="152">
        <v>0</v>
      </c>
      <c r="H147" s="149">
        <f t="shared" ref="H147" si="68">SUM(F147-E147)*D147</f>
        <v>7500</v>
      </c>
      <c r="I147" s="149">
        <v>0</v>
      </c>
      <c r="J147" s="153">
        <f t="shared" si="66"/>
        <v>7500</v>
      </c>
    </row>
    <row r="148" spans="1:10">
      <c r="A148" s="148">
        <v>43819</v>
      </c>
      <c r="B148" s="149" t="s">
        <v>31</v>
      </c>
      <c r="C148" s="150" t="s">
        <v>4</v>
      </c>
      <c r="D148" s="151">
        <v>500</v>
      </c>
      <c r="E148" s="152">
        <v>1160</v>
      </c>
      <c r="F148" s="152">
        <v>1175</v>
      </c>
      <c r="G148" s="152">
        <v>1189</v>
      </c>
      <c r="H148" s="149">
        <f t="shared" ref="H148" si="69">SUM(F148-E148)*D148</f>
        <v>7500</v>
      </c>
      <c r="I148" s="149">
        <f>SUM(G148-F148)*D148</f>
        <v>7000</v>
      </c>
      <c r="J148" s="153">
        <f t="shared" si="66"/>
        <v>14500</v>
      </c>
    </row>
    <row r="149" spans="1:10">
      <c r="A149" s="148">
        <v>43817</v>
      </c>
      <c r="B149" s="149" t="s">
        <v>345</v>
      </c>
      <c r="C149" s="150" t="s">
        <v>4</v>
      </c>
      <c r="D149" s="151">
        <v>1000</v>
      </c>
      <c r="E149" s="152">
        <v>784</v>
      </c>
      <c r="F149" s="152">
        <v>791</v>
      </c>
      <c r="G149" s="152">
        <v>0</v>
      </c>
      <c r="H149" s="149">
        <f t="shared" ref="H149" si="70">SUM(F149-E149)*D149</f>
        <v>7000</v>
      </c>
      <c r="I149" s="149">
        <v>0</v>
      </c>
      <c r="J149" s="153">
        <f t="shared" si="66"/>
        <v>7000</v>
      </c>
    </row>
    <row r="150" spans="1:10">
      <c r="A150" s="148">
        <v>43816</v>
      </c>
      <c r="B150" s="149" t="s">
        <v>48</v>
      </c>
      <c r="C150" s="150" t="s">
        <v>4</v>
      </c>
      <c r="D150" s="151">
        <v>500</v>
      </c>
      <c r="E150" s="152">
        <v>1800</v>
      </c>
      <c r="F150" s="152">
        <v>1815</v>
      </c>
      <c r="G150" s="152">
        <v>1830</v>
      </c>
      <c r="H150" s="149">
        <f t="shared" ref="H150:H152" si="71">SUM(F150-E150)*D150</f>
        <v>7500</v>
      </c>
      <c r="I150" s="149">
        <f>SUM(G150-F150)*D150</f>
        <v>7500</v>
      </c>
      <c r="J150" s="153">
        <f t="shared" si="66"/>
        <v>15000</v>
      </c>
    </row>
    <row r="151" spans="1:10">
      <c r="A151" s="148">
        <v>43815</v>
      </c>
      <c r="B151" s="149" t="s">
        <v>344</v>
      </c>
      <c r="C151" s="150" t="s">
        <v>4</v>
      </c>
      <c r="D151" s="151">
        <v>500</v>
      </c>
      <c r="E151" s="152">
        <v>1160</v>
      </c>
      <c r="F151" s="152">
        <v>1168</v>
      </c>
      <c r="G151" s="152">
        <v>0</v>
      </c>
      <c r="H151" s="149">
        <f t="shared" si="71"/>
        <v>4000</v>
      </c>
      <c r="I151" s="149">
        <v>0</v>
      </c>
      <c r="J151" s="153">
        <f t="shared" si="66"/>
        <v>4000</v>
      </c>
    </row>
    <row r="152" spans="1:10">
      <c r="A152" s="148">
        <v>43812</v>
      </c>
      <c r="B152" s="149" t="s">
        <v>33</v>
      </c>
      <c r="C152" s="150" t="s">
        <v>4</v>
      </c>
      <c r="D152" s="151">
        <v>500</v>
      </c>
      <c r="E152" s="152">
        <v>1617</v>
      </c>
      <c r="F152" s="152">
        <v>1633</v>
      </c>
      <c r="G152" s="152">
        <v>0</v>
      </c>
      <c r="H152" s="149">
        <f t="shared" si="71"/>
        <v>8000</v>
      </c>
      <c r="I152" s="149">
        <v>0</v>
      </c>
      <c r="J152" s="153">
        <f t="shared" si="66"/>
        <v>8000</v>
      </c>
    </row>
    <row r="153" spans="1:10">
      <c r="A153" s="148">
        <v>43812</v>
      </c>
      <c r="B153" s="149" t="s">
        <v>51</v>
      </c>
      <c r="C153" s="150" t="s">
        <v>4</v>
      </c>
      <c r="D153" s="151">
        <v>1000</v>
      </c>
      <c r="E153" s="152">
        <v>502</v>
      </c>
      <c r="F153" s="152">
        <v>507</v>
      </c>
      <c r="G153" s="152">
        <v>0</v>
      </c>
      <c r="H153" s="149">
        <f t="shared" ref="H153" si="72">SUM(F153-E153)*D153</f>
        <v>5000</v>
      </c>
      <c r="I153" s="149">
        <v>0</v>
      </c>
      <c r="J153" s="153">
        <f t="shared" si="66"/>
        <v>5000</v>
      </c>
    </row>
    <row r="154" spans="1:10">
      <c r="A154" s="148">
        <v>43811</v>
      </c>
      <c r="B154" s="149" t="s">
        <v>65</v>
      </c>
      <c r="C154" s="150" t="s">
        <v>4</v>
      </c>
      <c r="D154" s="151">
        <v>500</v>
      </c>
      <c r="E154" s="152">
        <v>1696</v>
      </c>
      <c r="F154" s="152">
        <v>1710</v>
      </c>
      <c r="G154" s="152">
        <v>1720</v>
      </c>
      <c r="H154" s="149">
        <f t="shared" ref="H154" si="73">SUM(F154-E154)*D154</f>
        <v>7000</v>
      </c>
      <c r="I154" s="149">
        <f>SUM(G154-F154)*D154</f>
        <v>5000</v>
      </c>
      <c r="J154" s="153">
        <f t="shared" si="66"/>
        <v>12000</v>
      </c>
    </row>
    <row r="155" spans="1:10">
      <c r="A155" s="148">
        <v>43810</v>
      </c>
      <c r="B155" s="149" t="s">
        <v>22</v>
      </c>
      <c r="C155" s="150" t="s">
        <v>4</v>
      </c>
      <c r="D155" s="151">
        <v>500</v>
      </c>
      <c r="E155" s="152">
        <v>1825</v>
      </c>
      <c r="F155" s="152">
        <v>1838</v>
      </c>
      <c r="G155" s="152">
        <v>18</v>
      </c>
      <c r="H155" s="149">
        <f t="shared" ref="H155" si="74">SUM(F155-E155)*D155</f>
        <v>6500</v>
      </c>
      <c r="I155" s="149">
        <v>0</v>
      </c>
      <c r="J155" s="153">
        <f t="shared" si="66"/>
        <v>6500</v>
      </c>
    </row>
    <row r="156" spans="1:10">
      <c r="A156" s="148">
        <v>43809</v>
      </c>
      <c r="B156" s="149" t="s">
        <v>25</v>
      </c>
      <c r="C156" s="150" t="s">
        <v>20</v>
      </c>
      <c r="D156" s="151">
        <v>500</v>
      </c>
      <c r="E156" s="152">
        <v>1390</v>
      </c>
      <c r="F156" s="152">
        <v>1375</v>
      </c>
      <c r="G156" s="152">
        <v>0</v>
      </c>
      <c r="H156" s="149">
        <f>SUM(E156-F156)*D156</f>
        <v>7500</v>
      </c>
      <c r="I156" s="149">
        <v>0</v>
      </c>
      <c r="J156" s="153">
        <f t="shared" si="66"/>
        <v>7500</v>
      </c>
    </row>
    <row r="157" spans="1:10">
      <c r="A157" s="148">
        <v>43808</v>
      </c>
      <c r="B157" s="149" t="s">
        <v>343</v>
      </c>
      <c r="C157" s="150" t="s">
        <v>4</v>
      </c>
      <c r="D157" s="151">
        <v>500</v>
      </c>
      <c r="E157" s="152">
        <v>571</v>
      </c>
      <c r="F157" s="152">
        <v>565</v>
      </c>
      <c r="G157" s="152">
        <v>8830</v>
      </c>
      <c r="H157" s="149">
        <f t="shared" ref="H157" si="75">SUM(F157-E157)*D157</f>
        <v>-3000</v>
      </c>
      <c r="I157" s="149">
        <v>0</v>
      </c>
      <c r="J157" s="153">
        <f t="shared" si="66"/>
        <v>-3000</v>
      </c>
    </row>
    <row r="158" spans="1:10">
      <c r="A158" s="148">
        <v>43805</v>
      </c>
      <c r="B158" s="149" t="s">
        <v>35</v>
      </c>
      <c r="C158" s="150" t="s">
        <v>20</v>
      </c>
      <c r="D158" s="151">
        <v>150</v>
      </c>
      <c r="E158" s="152">
        <v>8900</v>
      </c>
      <c r="F158" s="152">
        <v>8860</v>
      </c>
      <c r="G158" s="152">
        <v>8830</v>
      </c>
      <c r="H158" s="149">
        <f>SUM(E158-F158)*D158</f>
        <v>6000</v>
      </c>
      <c r="I158" s="149">
        <f>SUM(F158-G158)*D158</f>
        <v>4500</v>
      </c>
      <c r="J158" s="153">
        <f t="shared" si="66"/>
        <v>10500</v>
      </c>
    </row>
    <row r="159" spans="1:10">
      <c r="A159" s="148">
        <v>43804</v>
      </c>
      <c r="B159" s="149" t="s">
        <v>65</v>
      </c>
      <c r="C159" s="150" t="s">
        <v>4</v>
      </c>
      <c r="D159" s="151">
        <v>500</v>
      </c>
      <c r="E159" s="152">
        <v>1651</v>
      </c>
      <c r="F159" s="152">
        <v>1651</v>
      </c>
      <c r="G159" s="152">
        <v>0</v>
      </c>
      <c r="H159" s="149">
        <f t="shared" ref="H159" si="76">SUM(F159-E159)*D159</f>
        <v>0</v>
      </c>
      <c r="I159" s="149">
        <v>0</v>
      </c>
      <c r="J159" s="153">
        <f t="shared" si="66"/>
        <v>0</v>
      </c>
    </row>
    <row r="160" spans="1:10">
      <c r="A160" s="148">
        <v>43803</v>
      </c>
      <c r="B160" s="149" t="s">
        <v>58</v>
      </c>
      <c r="C160" s="150" t="s">
        <v>4</v>
      </c>
      <c r="D160" s="151">
        <v>500</v>
      </c>
      <c r="E160" s="152">
        <v>1550</v>
      </c>
      <c r="F160" s="152">
        <v>1535</v>
      </c>
      <c r="G160" s="152">
        <v>0</v>
      </c>
      <c r="H160" s="149">
        <f t="shared" ref="H160" si="77">SUM(F160-E160)*D160</f>
        <v>-7500</v>
      </c>
      <c r="I160" s="149">
        <v>0</v>
      </c>
      <c r="J160" s="153">
        <f t="shared" si="66"/>
        <v>-7500</v>
      </c>
    </row>
    <row r="161" spans="1:10">
      <c r="A161" s="148">
        <v>43802</v>
      </c>
      <c r="B161" s="149" t="s">
        <v>65</v>
      </c>
      <c r="C161" s="150" t="s">
        <v>4</v>
      </c>
      <c r="D161" s="151">
        <v>500</v>
      </c>
      <c r="E161" s="152">
        <v>1639</v>
      </c>
      <c r="F161" s="152">
        <v>1648</v>
      </c>
      <c r="G161" s="152">
        <v>0</v>
      </c>
      <c r="H161" s="149">
        <f t="shared" ref="H161" si="78">SUM(F161-E161)*D161</f>
        <v>4500</v>
      </c>
      <c r="I161" s="149">
        <v>0</v>
      </c>
      <c r="J161" s="153">
        <f t="shared" si="66"/>
        <v>4500</v>
      </c>
    </row>
    <row r="162" spans="1:10">
      <c r="A162" s="148">
        <v>43801</v>
      </c>
      <c r="B162" s="149" t="s">
        <v>65</v>
      </c>
      <c r="C162" s="150" t="s">
        <v>4</v>
      </c>
      <c r="D162" s="151">
        <v>500</v>
      </c>
      <c r="E162" s="152">
        <v>1635</v>
      </c>
      <c r="F162" s="152">
        <v>1643</v>
      </c>
      <c r="G162" s="152">
        <v>0</v>
      </c>
      <c r="H162" s="149">
        <f t="shared" ref="H162" si="79">SUM(F162-E162)*D162</f>
        <v>4000</v>
      </c>
      <c r="I162" s="149">
        <v>0</v>
      </c>
      <c r="J162" s="153">
        <f t="shared" si="66"/>
        <v>4000</v>
      </c>
    </row>
    <row r="164" spans="1:10">
      <c r="A164" s="169"/>
      <c r="B164" s="169"/>
      <c r="C164" s="169"/>
      <c r="D164" s="169"/>
      <c r="E164" s="169"/>
      <c r="F164" s="169"/>
      <c r="G164" s="169"/>
      <c r="H164" s="171">
        <f>SUM(H142:H162)</f>
        <v>83250</v>
      </c>
      <c r="I164" s="170"/>
      <c r="J164" s="171">
        <f>SUM(J142:J162)</f>
        <v>114750</v>
      </c>
    </row>
    <row r="165" spans="1:10">
      <c r="A165" s="201">
        <v>43770</v>
      </c>
      <c r="B165" s="172"/>
      <c r="C165" s="172"/>
      <c r="D165" s="172"/>
      <c r="E165" s="172"/>
      <c r="F165" s="172"/>
      <c r="G165" s="152"/>
      <c r="H165" s="149"/>
      <c r="I165" s="149"/>
      <c r="J165" s="153"/>
    </row>
    <row r="166" spans="1:10">
      <c r="A166" s="202" t="s">
        <v>304</v>
      </c>
      <c r="B166" s="203" t="s">
        <v>305</v>
      </c>
      <c r="C166" s="179" t="s">
        <v>306</v>
      </c>
      <c r="D166" s="204" t="s">
        <v>307</v>
      </c>
      <c r="E166" s="204" t="s">
        <v>308</v>
      </c>
      <c r="F166" s="179" t="s">
        <v>295</v>
      </c>
      <c r="G166" s="152"/>
      <c r="H166" s="149"/>
      <c r="I166" s="149"/>
      <c r="J166" s="149"/>
    </row>
    <row r="167" spans="1:10">
      <c r="A167" s="173" t="s">
        <v>342</v>
      </c>
      <c r="B167" s="174">
        <v>2</v>
      </c>
      <c r="C167" s="175">
        <f>SUM(A167-B167)</f>
        <v>28</v>
      </c>
      <c r="D167" s="176">
        <v>7</v>
      </c>
      <c r="E167" s="175">
        <f>SUM(C167-D167)</f>
        <v>21</v>
      </c>
      <c r="F167" s="175">
        <f>E167*100/C167</f>
        <v>75</v>
      </c>
      <c r="G167" s="152"/>
      <c r="H167" s="149"/>
      <c r="I167" s="149"/>
      <c r="J167" s="149"/>
    </row>
    <row r="168" spans="1:10" ht="15.75">
      <c r="A168" s="145"/>
      <c r="B168" s="146"/>
      <c r="C168" s="146"/>
      <c r="D168" s="147"/>
      <c r="E168" s="147"/>
      <c r="F168" s="168">
        <v>43770</v>
      </c>
      <c r="G168" s="143"/>
      <c r="H168" s="144"/>
      <c r="I168" s="144"/>
      <c r="J168" s="144"/>
    </row>
    <row r="169" spans="1:10">
      <c r="A169" s="148">
        <v>43798</v>
      </c>
      <c r="B169" s="149" t="s">
        <v>25</v>
      </c>
      <c r="C169" s="150" t="s">
        <v>20</v>
      </c>
      <c r="D169" s="151">
        <v>500</v>
      </c>
      <c r="E169" s="152">
        <v>1440</v>
      </c>
      <c r="F169" s="152">
        <v>1433</v>
      </c>
      <c r="G169" s="152">
        <v>0</v>
      </c>
      <c r="H169" s="149">
        <f>SUM(E169-F169)*D169</f>
        <v>3500</v>
      </c>
      <c r="I169" s="149">
        <v>0</v>
      </c>
      <c r="J169" s="153">
        <f t="shared" ref="J169:J198" si="80">SUM(H169:I169)</f>
        <v>3500</v>
      </c>
    </row>
    <row r="170" spans="1:10">
      <c r="A170" s="148">
        <v>43797</v>
      </c>
      <c r="B170" s="149" t="s">
        <v>58</v>
      </c>
      <c r="C170" s="150" t="s">
        <v>4</v>
      </c>
      <c r="D170" s="151">
        <v>500</v>
      </c>
      <c r="E170" s="152">
        <v>1555</v>
      </c>
      <c r="F170" s="152">
        <v>1565</v>
      </c>
      <c r="G170" s="152">
        <v>1575</v>
      </c>
      <c r="H170" s="149">
        <f t="shared" ref="H170" si="81">SUM(F170-E170)*D170</f>
        <v>5000</v>
      </c>
      <c r="I170" s="149">
        <f>SUM(G170-F170)*D170</f>
        <v>5000</v>
      </c>
      <c r="J170" s="153">
        <f t="shared" si="80"/>
        <v>10000</v>
      </c>
    </row>
    <row r="171" spans="1:10">
      <c r="A171" s="148">
        <v>43797</v>
      </c>
      <c r="B171" s="149" t="s">
        <v>341</v>
      </c>
      <c r="C171" s="150" t="s">
        <v>4</v>
      </c>
      <c r="D171" s="151">
        <v>500</v>
      </c>
      <c r="E171" s="152">
        <v>1440</v>
      </c>
      <c r="F171" s="152">
        <v>1428</v>
      </c>
      <c r="G171" s="152">
        <v>0</v>
      </c>
      <c r="H171" s="149">
        <f t="shared" ref="H171" si="82">SUM(F171-E171)*D171</f>
        <v>-6000</v>
      </c>
      <c r="I171" s="149">
        <v>0</v>
      </c>
      <c r="J171" s="153">
        <f t="shared" si="80"/>
        <v>-6000</v>
      </c>
    </row>
    <row r="172" spans="1:10">
      <c r="A172" s="148">
        <v>43796</v>
      </c>
      <c r="B172" s="149" t="s">
        <v>42</v>
      </c>
      <c r="C172" s="150" t="s">
        <v>4</v>
      </c>
      <c r="D172" s="151">
        <v>500</v>
      </c>
      <c r="E172" s="152">
        <v>1495</v>
      </c>
      <c r="F172" s="152">
        <v>1505</v>
      </c>
      <c r="G172" s="152">
        <v>1515</v>
      </c>
      <c r="H172" s="149">
        <f t="shared" ref="H172" si="83">SUM(F172-E172)*D172</f>
        <v>5000</v>
      </c>
      <c r="I172" s="149">
        <f>SUM(G172-F172)*D172</f>
        <v>5000</v>
      </c>
      <c r="J172" s="153">
        <f t="shared" si="80"/>
        <v>10000</v>
      </c>
    </row>
    <row r="173" spans="1:10">
      <c r="A173" s="148">
        <v>43795</v>
      </c>
      <c r="B173" s="149" t="s">
        <v>340</v>
      </c>
      <c r="C173" s="150" t="s">
        <v>4</v>
      </c>
      <c r="D173" s="151">
        <v>200</v>
      </c>
      <c r="E173" s="152">
        <v>4146</v>
      </c>
      <c r="F173" s="152">
        <v>4140</v>
      </c>
      <c r="G173" s="152">
        <v>0</v>
      </c>
      <c r="H173" s="149">
        <f t="shared" ref="H173" si="84">SUM(F173-E173)*D173</f>
        <v>-1200</v>
      </c>
      <c r="I173" s="149">
        <v>0</v>
      </c>
      <c r="J173" s="153">
        <f t="shared" si="80"/>
        <v>-1200</v>
      </c>
    </row>
    <row r="174" spans="1:10">
      <c r="A174" s="148">
        <v>43794</v>
      </c>
      <c r="B174" s="149" t="s">
        <v>95</v>
      </c>
      <c r="C174" s="150" t="s">
        <v>4</v>
      </c>
      <c r="D174" s="151">
        <v>250</v>
      </c>
      <c r="E174" s="152">
        <v>2265</v>
      </c>
      <c r="F174" s="152">
        <v>2285</v>
      </c>
      <c r="G174" s="152">
        <v>2297</v>
      </c>
      <c r="H174" s="149">
        <f t="shared" ref="H174" si="85">SUM(F174-E174)*D174</f>
        <v>5000</v>
      </c>
      <c r="I174" s="149">
        <f>SUM(G174-F174)*D174</f>
        <v>3000</v>
      </c>
      <c r="J174" s="153">
        <f t="shared" si="80"/>
        <v>8000</v>
      </c>
    </row>
    <row r="175" spans="1:10">
      <c r="A175" s="148">
        <v>43794</v>
      </c>
      <c r="B175" s="149" t="s">
        <v>339</v>
      </c>
      <c r="C175" s="150" t="s">
        <v>4</v>
      </c>
      <c r="D175" s="151">
        <v>1000</v>
      </c>
      <c r="E175" s="152">
        <v>595</v>
      </c>
      <c r="F175" s="152">
        <v>599</v>
      </c>
      <c r="G175" s="152">
        <v>0</v>
      </c>
      <c r="H175" s="149">
        <f t="shared" ref="H175" si="86">SUM(F175-E175)*D175</f>
        <v>4000</v>
      </c>
      <c r="I175" s="149">
        <v>0</v>
      </c>
      <c r="J175" s="153">
        <f t="shared" si="80"/>
        <v>4000</v>
      </c>
    </row>
    <row r="176" spans="1:10">
      <c r="A176" s="148">
        <v>43791</v>
      </c>
      <c r="B176" s="149" t="s">
        <v>38</v>
      </c>
      <c r="C176" s="150" t="s">
        <v>4</v>
      </c>
      <c r="D176" s="151">
        <v>500</v>
      </c>
      <c r="E176" s="152">
        <v>1810</v>
      </c>
      <c r="F176" s="152">
        <v>1825</v>
      </c>
      <c r="G176" s="152">
        <v>0</v>
      </c>
      <c r="H176" s="149">
        <f t="shared" ref="H176" si="87">SUM(F176-E176)*D176</f>
        <v>7500</v>
      </c>
      <c r="I176" s="149">
        <v>0</v>
      </c>
      <c r="J176" s="153">
        <f t="shared" si="80"/>
        <v>7500</v>
      </c>
    </row>
    <row r="177" spans="1:10">
      <c r="A177" s="148">
        <v>43790</v>
      </c>
      <c r="B177" s="149" t="s">
        <v>33</v>
      </c>
      <c r="C177" s="150" t="s">
        <v>4</v>
      </c>
      <c r="D177" s="151">
        <v>500</v>
      </c>
      <c r="E177" s="152">
        <v>1606</v>
      </c>
      <c r="F177" s="152">
        <v>1612</v>
      </c>
      <c r="G177" s="152">
        <v>0</v>
      </c>
      <c r="H177" s="149">
        <f t="shared" ref="H177" si="88">SUM(F177-E177)*D177</f>
        <v>3000</v>
      </c>
      <c r="I177" s="149">
        <v>0</v>
      </c>
      <c r="J177" s="153">
        <f t="shared" si="80"/>
        <v>3000</v>
      </c>
    </row>
    <row r="178" spans="1:10">
      <c r="A178" s="148">
        <v>43789</v>
      </c>
      <c r="B178" s="149" t="s">
        <v>39</v>
      </c>
      <c r="C178" s="150" t="s">
        <v>4</v>
      </c>
      <c r="D178" s="151">
        <v>500</v>
      </c>
      <c r="E178" s="152">
        <v>798</v>
      </c>
      <c r="F178" s="152">
        <v>788</v>
      </c>
      <c r="G178" s="152">
        <v>0</v>
      </c>
      <c r="H178" s="149">
        <f t="shared" ref="H178" si="89">SUM(F178-E178)*D178</f>
        <v>-5000</v>
      </c>
      <c r="I178" s="149">
        <v>0</v>
      </c>
      <c r="J178" s="153">
        <f t="shared" si="80"/>
        <v>-5000</v>
      </c>
    </row>
    <row r="179" spans="1:10">
      <c r="A179" s="148">
        <v>43789</v>
      </c>
      <c r="B179" s="149" t="s">
        <v>338</v>
      </c>
      <c r="C179" s="150" t="s">
        <v>4</v>
      </c>
      <c r="D179" s="151">
        <v>1000</v>
      </c>
      <c r="E179" s="152">
        <v>364</v>
      </c>
      <c r="F179" s="152">
        <v>357</v>
      </c>
      <c r="G179" s="152">
        <v>0</v>
      </c>
      <c r="H179" s="149">
        <f t="shared" ref="H179" si="90">SUM(F179-E179)*D179</f>
        <v>-7000</v>
      </c>
      <c r="I179" s="149">
        <v>0</v>
      </c>
      <c r="J179" s="153">
        <f t="shared" si="80"/>
        <v>-7000</v>
      </c>
    </row>
    <row r="180" spans="1:10">
      <c r="A180" s="148">
        <v>43789</v>
      </c>
      <c r="B180" s="149" t="s">
        <v>87</v>
      </c>
      <c r="C180" s="150" t="s">
        <v>4</v>
      </c>
      <c r="D180" s="151">
        <v>500</v>
      </c>
      <c r="E180" s="152">
        <v>1278</v>
      </c>
      <c r="F180" s="152">
        <v>1274</v>
      </c>
      <c r="G180" s="152">
        <v>0</v>
      </c>
      <c r="H180" s="149">
        <f t="shared" ref="H180" si="91">SUM(F180-E180)*D180</f>
        <v>-2000</v>
      </c>
      <c r="I180" s="149">
        <v>0</v>
      </c>
      <c r="J180" s="153">
        <f t="shared" si="80"/>
        <v>-2000</v>
      </c>
    </row>
    <row r="181" spans="1:10">
      <c r="A181" s="148">
        <v>43788</v>
      </c>
      <c r="B181" s="149" t="s">
        <v>326</v>
      </c>
      <c r="C181" s="150" t="s">
        <v>4</v>
      </c>
      <c r="D181" s="151">
        <v>500</v>
      </c>
      <c r="E181" s="152">
        <v>1450</v>
      </c>
      <c r="F181" s="152">
        <v>1463</v>
      </c>
      <c r="G181" s="152">
        <v>1470</v>
      </c>
      <c r="H181" s="149">
        <f t="shared" ref="H181" si="92">SUM(F181-E181)*D181</f>
        <v>6500</v>
      </c>
      <c r="I181" s="149">
        <f>SUM(G181-F181)*D181</f>
        <v>3500</v>
      </c>
      <c r="J181" s="153">
        <f t="shared" si="80"/>
        <v>10000</v>
      </c>
    </row>
    <row r="182" spans="1:10">
      <c r="A182" s="148">
        <v>43788</v>
      </c>
      <c r="B182" s="149" t="s">
        <v>337</v>
      </c>
      <c r="C182" s="150" t="s">
        <v>4</v>
      </c>
      <c r="D182" s="151">
        <v>500</v>
      </c>
      <c r="E182" s="152">
        <v>1040</v>
      </c>
      <c r="F182" s="152">
        <v>1050</v>
      </c>
      <c r="G182" s="152">
        <v>1058</v>
      </c>
      <c r="H182" s="149">
        <f t="shared" ref="H182" si="93">SUM(F182-E182)*D182</f>
        <v>5000</v>
      </c>
      <c r="I182" s="149">
        <f>SUM(G182-F182)*D182</f>
        <v>4000</v>
      </c>
      <c r="J182" s="153">
        <f t="shared" si="80"/>
        <v>9000</v>
      </c>
    </row>
    <row r="183" spans="1:10">
      <c r="A183" s="148">
        <v>43787</v>
      </c>
      <c r="B183" s="149" t="s">
        <v>39</v>
      </c>
      <c r="C183" s="150" t="s">
        <v>4</v>
      </c>
      <c r="D183" s="151">
        <v>500</v>
      </c>
      <c r="E183" s="152">
        <v>781</v>
      </c>
      <c r="F183" s="152">
        <v>792</v>
      </c>
      <c r="G183" s="152">
        <v>0</v>
      </c>
      <c r="H183" s="149">
        <f t="shared" ref="H183:H185" si="94">SUM(F183-E183)*D183</f>
        <v>5500</v>
      </c>
      <c r="I183" s="149">
        <v>0</v>
      </c>
      <c r="J183" s="153">
        <f t="shared" si="80"/>
        <v>5500</v>
      </c>
    </row>
    <row r="184" spans="1:10">
      <c r="A184" s="148">
        <v>43787</v>
      </c>
      <c r="B184" s="149" t="s">
        <v>336</v>
      </c>
      <c r="C184" s="150" t="s">
        <v>4</v>
      </c>
      <c r="D184" s="151">
        <v>1000</v>
      </c>
      <c r="E184" s="152">
        <v>409</v>
      </c>
      <c r="F184" s="152">
        <v>409</v>
      </c>
      <c r="G184" s="152">
        <v>0</v>
      </c>
      <c r="H184" s="149">
        <f t="shared" si="94"/>
        <v>0</v>
      </c>
      <c r="I184" s="149">
        <v>0</v>
      </c>
      <c r="J184" s="153">
        <f t="shared" si="80"/>
        <v>0</v>
      </c>
    </row>
    <row r="185" spans="1:10">
      <c r="A185" s="148">
        <v>43784</v>
      </c>
      <c r="B185" s="149" t="s">
        <v>87</v>
      </c>
      <c r="C185" s="150" t="s">
        <v>4</v>
      </c>
      <c r="D185" s="151">
        <v>500</v>
      </c>
      <c r="E185" s="152">
        <v>1283</v>
      </c>
      <c r="F185" s="152">
        <v>1279</v>
      </c>
      <c r="G185" s="152">
        <v>0</v>
      </c>
      <c r="H185" s="149">
        <f t="shared" si="94"/>
        <v>-2000</v>
      </c>
      <c r="I185" s="149">
        <v>0</v>
      </c>
      <c r="J185" s="153">
        <f t="shared" si="80"/>
        <v>-2000</v>
      </c>
    </row>
    <row r="186" spans="1:10">
      <c r="A186" s="148">
        <v>43783</v>
      </c>
      <c r="B186" s="149" t="s">
        <v>87</v>
      </c>
      <c r="C186" s="150" t="s">
        <v>4</v>
      </c>
      <c r="D186" s="151">
        <v>500</v>
      </c>
      <c r="E186" s="152">
        <v>1270</v>
      </c>
      <c r="F186" s="152">
        <v>1275</v>
      </c>
      <c r="G186" s="152">
        <v>0</v>
      </c>
      <c r="H186" s="149">
        <f t="shared" ref="H186" si="95">SUM(F186-E186)*D186</f>
        <v>2500</v>
      </c>
      <c r="I186" s="149">
        <v>0</v>
      </c>
      <c r="J186" s="153">
        <f t="shared" si="80"/>
        <v>2500</v>
      </c>
    </row>
    <row r="187" spans="1:10">
      <c r="A187" s="148">
        <v>43782</v>
      </c>
      <c r="B187" s="149" t="s">
        <v>26</v>
      </c>
      <c r="C187" s="150" t="s">
        <v>4</v>
      </c>
      <c r="D187" s="151">
        <v>200</v>
      </c>
      <c r="E187" s="152">
        <v>3180</v>
      </c>
      <c r="F187" s="152">
        <v>3150</v>
      </c>
      <c r="G187" s="152">
        <v>0</v>
      </c>
      <c r="H187" s="149">
        <f t="shared" ref="H187" si="96">SUM(F187-E187)*D187</f>
        <v>-6000</v>
      </c>
      <c r="I187" s="149">
        <v>0</v>
      </c>
      <c r="J187" s="153">
        <f t="shared" si="80"/>
        <v>-6000</v>
      </c>
    </row>
    <row r="188" spans="1:10">
      <c r="A188" s="148">
        <v>43782</v>
      </c>
      <c r="B188" s="149" t="s">
        <v>335</v>
      </c>
      <c r="C188" s="150" t="s">
        <v>4</v>
      </c>
      <c r="D188" s="151">
        <v>500</v>
      </c>
      <c r="E188" s="152">
        <v>749</v>
      </c>
      <c r="F188" s="152">
        <v>740</v>
      </c>
      <c r="G188" s="152">
        <v>0</v>
      </c>
      <c r="H188" s="149">
        <f t="shared" ref="H188" si="97">SUM(F188-E188)*D188</f>
        <v>-4500</v>
      </c>
      <c r="I188" s="149">
        <v>0</v>
      </c>
      <c r="J188" s="153">
        <f t="shared" si="80"/>
        <v>-4500</v>
      </c>
    </row>
    <row r="189" spans="1:10">
      <c r="A189" s="148">
        <v>43780</v>
      </c>
      <c r="B189" s="149" t="s">
        <v>65</v>
      </c>
      <c r="C189" s="150" t="s">
        <v>4</v>
      </c>
      <c r="D189" s="151">
        <v>500</v>
      </c>
      <c r="E189" s="152">
        <v>1613</v>
      </c>
      <c r="F189" s="152">
        <v>1619</v>
      </c>
      <c r="G189" s="152">
        <v>0</v>
      </c>
      <c r="H189" s="149">
        <f t="shared" ref="H189" si="98">SUM(F189-E189)*D189</f>
        <v>3000</v>
      </c>
      <c r="I189" s="149">
        <v>0</v>
      </c>
      <c r="J189" s="153">
        <f t="shared" si="80"/>
        <v>3000</v>
      </c>
    </row>
    <row r="190" spans="1:10">
      <c r="A190" s="148">
        <v>43777</v>
      </c>
      <c r="B190" s="149" t="s">
        <v>48</v>
      </c>
      <c r="C190" s="150" t="s">
        <v>4</v>
      </c>
      <c r="D190" s="151">
        <v>500</v>
      </c>
      <c r="E190" s="152">
        <v>1995</v>
      </c>
      <c r="F190" s="152">
        <v>2010</v>
      </c>
      <c r="G190" s="152">
        <v>0</v>
      </c>
      <c r="H190" s="149">
        <f t="shared" ref="H190" si="99">SUM(F190-E190)*D190</f>
        <v>7500</v>
      </c>
      <c r="I190" s="149">
        <v>0</v>
      </c>
      <c r="J190" s="153">
        <f t="shared" si="80"/>
        <v>7500</v>
      </c>
    </row>
    <row r="191" spans="1:10">
      <c r="A191" s="148">
        <v>43776</v>
      </c>
      <c r="B191" s="149" t="s">
        <v>33</v>
      </c>
      <c r="C191" s="150" t="s">
        <v>4</v>
      </c>
      <c r="D191" s="151">
        <v>500</v>
      </c>
      <c r="E191" s="152">
        <v>1593</v>
      </c>
      <c r="F191" s="152">
        <v>1603</v>
      </c>
      <c r="G191" s="152">
        <v>1613</v>
      </c>
      <c r="H191" s="149">
        <f t="shared" ref="H191" si="100">SUM(F191-E191)*D191</f>
        <v>5000</v>
      </c>
      <c r="I191" s="149">
        <f>SUM(G191-F191)*D191</f>
        <v>5000</v>
      </c>
      <c r="J191" s="153">
        <f t="shared" si="80"/>
        <v>10000</v>
      </c>
    </row>
    <row r="192" spans="1:10">
      <c r="A192" s="148">
        <v>43775</v>
      </c>
      <c r="B192" s="149" t="s">
        <v>91</v>
      </c>
      <c r="C192" s="150" t="s">
        <v>4</v>
      </c>
      <c r="D192" s="151">
        <v>250</v>
      </c>
      <c r="E192" s="152">
        <v>2850</v>
      </c>
      <c r="F192" s="152">
        <v>2870</v>
      </c>
      <c r="G192" s="152">
        <v>0</v>
      </c>
      <c r="H192" s="149">
        <f t="shared" ref="H192" si="101">SUM(F192-E192)*D192</f>
        <v>5000</v>
      </c>
      <c r="I192" s="149">
        <v>0</v>
      </c>
      <c r="J192" s="153">
        <f t="shared" si="80"/>
        <v>5000</v>
      </c>
    </row>
    <row r="193" spans="1:10">
      <c r="A193" s="148">
        <v>43775</v>
      </c>
      <c r="B193" s="149" t="s">
        <v>87</v>
      </c>
      <c r="C193" s="150" t="s">
        <v>4</v>
      </c>
      <c r="D193" s="151">
        <v>500</v>
      </c>
      <c r="E193" s="152">
        <v>1250</v>
      </c>
      <c r="F193" s="152">
        <v>1255</v>
      </c>
      <c r="G193" s="152">
        <v>0</v>
      </c>
      <c r="H193" s="149">
        <f t="shared" ref="H193" si="102">SUM(F193-E193)*D193</f>
        <v>2500</v>
      </c>
      <c r="I193" s="149">
        <v>0</v>
      </c>
      <c r="J193" s="153">
        <f t="shared" si="80"/>
        <v>2500</v>
      </c>
    </row>
    <row r="194" spans="1:10">
      <c r="A194" s="148">
        <v>43774</v>
      </c>
      <c r="B194" s="149" t="s">
        <v>43</v>
      </c>
      <c r="C194" s="150" t="s">
        <v>4</v>
      </c>
      <c r="D194" s="151">
        <v>250</v>
      </c>
      <c r="E194" s="152">
        <v>4220</v>
      </c>
      <c r="F194" s="152">
        <v>4245</v>
      </c>
      <c r="G194" s="152">
        <v>0</v>
      </c>
      <c r="H194" s="149">
        <f t="shared" ref="H194" si="103">SUM(F194-E194)*D194</f>
        <v>6250</v>
      </c>
      <c r="I194" s="149">
        <v>0</v>
      </c>
      <c r="J194" s="153">
        <f t="shared" si="80"/>
        <v>6250</v>
      </c>
    </row>
    <row r="195" spans="1:10">
      <c r="A195" s="148">
        <v>43774</v>
      </c>
      <c r="B195" s="149" t="s">
        <v>26</v>
      </c>
      <c r="C195" s="150" t="s">
        <v>4</v>
      </c>
      <c r="D195" s="151">
        <v>250</v>
      </c>
      <c r="E195" s="152">
        <v>3005</v>
      </c>
      <c r="F195" s="152">
        <v>3025</v>
      </c>
      <c r="G195" s="152">
        <v>3050</v>
      </c>
      <c r="H195" s="149">
        <f t="shared" ref="H195" si="104">SUM(F195-E195)*D195</f>
        <v>5000</v>
      </c>
      <c r="I195" s="149">
        <f>SUM(G195-F195)*D195</f>
        <v>6250</v>
      </c>
      <c r="J195" s="153">
        <f t="shared" si="80"/>
        <v>11250</v>
      </c>
    </row>
    <row r="196" spans="1:10">
      <c r="A196" s="148">
        <v>43773</v>
      </c>
      <c r="B196" s="149" t="s">
        <v>276</v>
      </c>
      <c r="C196" s="150" t="s">
        <v>4</v>
      </c>
      <c r="D196" s="151">
        <v>500</v>
      </c>
      <c r="E196" s="152">
        <v>1580</v>
      </c>
      <c r="F196" s="152">
        <v>1590</v>
      </c>
      <c r="G196" s="152">
        <v>0</v>
      </c>
      <c r="H196" s="149">
        <f t="shared" ref="H196" si="105">SUM(F196-E196)*D196</f>
        <v>5000</v>
      </c>
      <c r="I196" s="149">
        <v>0</v>
      </c>
      <c r="J196" s="153">
        <f t="shared" si="80"/>
        <v>5000</v>
      </c>
    </row>
    <row r="197" spans="1:10">
      <c r="A197" s="148">
        <v>43770</v>
      </c>
      <c r="B197" s="149" t="s">
        <v>57</v>
      </c>
      <c r="C197" s="150" t="s">
        <v>4</v>
      </c>
      <c r="D197" s="151">
        <v>500</v>
      </c>
      <c r="E197" s="152">
        <v>1750</v>
      </c>
      <c r="F197" s="152">
        <v>1765</v>
      </c>
      <c r="G197" s="152">
        <v>0</v>
      </c>
      <c r="H197" s="149">
        <f t="shared" ref="H197" si="106">SUM(F197-E197)*D197</f>
        <v>7500</v>
      </c>
      <c r="I197" s="149">
        <v>0</v>
      </c>
      <c r="J197" s="153">
        <f t="shared" si="80"/>
        <v>7500</v>
      </c>
    </row>
    <row r="198" spans="1:10">
      <c r="A198" s="148">
        <v>43770</v>
      </c>
      <c r="B198" s="149" t="s">
        <v>316</v>
      </c>
      <c r="C198" s="150" t="s">
        <v>4</v>
      </c>
      <c r="D198" s="151">
        <v>500</v>
      </c>
      <c r="E198" s="152">
        <v>1245</v>
      </c>
      <c r="F198" s="152">
        <v>1245</v>
      </c>
      <c r="G198" s="152">
        <v>0</v>
      </c>
      <c r="H198" s="149">
        <f t="shared" ref="H198" si="107">SUM(F198-E198)*D198</f>
        <v>0</v>
      </c>
      <c r="I198" s="149">
        <v>0</v>
      </c>
      <c r="J198" s="153">
        <f t="shared" si="80"/>
        <v>0</v>
      </c>
    </row>
    <row r="200" spans="1:10">
      <c r="A200" s="169"/>
      <c r="B200" s="169"/>
      <c r="C200" s="169"/>
      <c r="D200" s="169"/>
      <c r="E200" s="169"/>
      <c r="F200" s="169"/>
      <c r="G200" s="169"/>
      <c r="H200" s="171">
        <f>SUM(H169:H198)</f>
        <v>65550</v>
      </c>
      <c r="I200" s="170"/>
      <c r="J200" s="171">
        <f>SUM(J169:J198)</f>
        <v>97300</v>
      </c>
    </row>
    <row r="201" spans="1:10">
      <c r="A201" s="201">
        <v>43739</v>
      </c>
      <c r="B201" s="172"/>
      <c r="C201" s="172"/>
      <c r="D201" s="172"/>
      <c r="E201" s="172"/>
      <c r="F201" s="172"/>
      <c r="G201" s="152"/>
      <c r="H201" s="149"/>
      <c r="I201" s="149"/>
      <c r="J201" s="153"/>
    </row>
    <row r="202" spans="1:10">
      <c r="A202" s="202" t="s">
        <v>304</v>
      </c>
      <c r="B202" s="203" t="s">
        <v>305</v>
      </c>
      <c r="C202" s="179" t="s">
        <v>306</v>
      </c>
      <c r="D202" s="204" t="s">
        <v>307</v>
      </c>
      <c r="E202" s="204" t="s">
        <v>308</v>
      </c>
      <c r="F202" s="179" t="s">
        <v>295</v>
      </c>
      <c r="G202" s="152"/>
      <c r="H202" s="149"/>
      <c r="I202" s="149"/>
      <c r="J202" s="149"/>
    </row>
    <row r="203" spans="1:10">
      <c r="A203" s="173" t="s">
        <v>334</v>
      </c>
      <c r="B203" s="174">
        <v>6</v>
      </c>
      <c r="C203" s="175">
        <f>SUM(A203-B203)</f>
        <v>25</v>
      </c>
      <c r="D203" s="176">
        <v>7</v>
      </c>
      <c r="E203" s="175">
        <f>SUM(C203-D203)</f>
        <v>18</v>
      </c>
      <c r="F203" s="175">
        <f>E203*100/C203</f>
        <v>72</v>
      </c>
      <c r="G203" s="152"/>
      <c r="H203" s="149"/>
      <c r="I203" s="149"/>
      <c r="J203" s="149"/>
    </row>
    <row r="204" spans="1:10" ht="15.75">
      <c r="A204" s="145"/>
      <c r="B204" s="146"/>
      <c r="C204" s="146"/>
      <c r="D204" s="147"/>
      <c r="E204" s="147"/>
      <c r="F204" s="168">
        <v>43739</v>
      </c>
      <c r="G204" s="143"/>
      <c r="H204" s="144"/>
      <c r="I204" s="144"/>
      <c r="J204" s="144"/>
    </row>
    <row r="205" spans="1:10">
      <c r="A205" s="148">
        <v>43769</v>
      </c>
      <c r="B205" s="149" t="s">
        <v>68</v>
      </c>
      <c r="C205" s="150" t="s">
        <v>4</v>
      </c>
      <c r="D205" s="151">
        <v>500</v>
      </c>
      <c r="E205" s="152">
        <v>995</v>
      </c>
      <c r="F205" s="152">
        <v>1005</v>
      </c>
      <c r="G205" s="152">
        <v>1015</v>
      </c>
      <c r="H205" s="149">
        <f t="shared" ref="H205" si="108">SUM(F205-E205)*D205</f>
        <v>5000</v>
      </c>
      <c r="I205" s="149">
        <f>SUM(G205-F205)*D205</f>
        <v>5000</v>
      </c>
      <c r="J205" s="153">
        <f t="shared" ref="J205:J236" si="109">SUM(H205:I205)</f>
        <v>10000</v>
      </c>
    </row>
    <row r="206" spans="1:10">
      <c r="A206" s="148">
        <v>43768</v>
      </c>
      <c r="B206" s="149" t="s">
        <v>333</v>
      </c>
      <c r="C206" s="150" t="s">
        <v>4</v>
      </c>
      <c r="D206" s="151">
        <v>250</v>
      </c>
      <c r="E206" s="152">
        <v>3201</v>
      </c>
      <c r="F206" s="152">
        <v>3220</v>
      </c>
      <c r="G206" s="152">
        <v>0</v>
      </c>
      <c r="H206" s="149">
        <f t="shared" ref="H206" si="110">SUM(F206-E206)*D206</f>
        <v>4750</v>
      </c>
      <c r="I206" s="149">
        <v>0</v>
      </c>
      <c r="J206" s="153">
        <f t="shared" si="109"/>
        <v>4750</v>
      </c>
    </row>
    <row r="207" spans="1:10">
      <c r="A207" s="148">
        <v>43768</v>
      </c>
      <c r="B207" s="149" t="s">
        <v>94</v>
      </c>
      <c r="C207" s="150" t="s">
        <v>4</v>
      </c>
      <c r="D207" s="151">
        <v>500</v>
      </c>
      <c r="E207" s="152">
        <v>1545</v>
      </c>
      <c r="F207" s="152">
        <v>1545</v>
      </c>
      <c r="G207" s="152">
        <v>0</v>
      </c>
      <c r="H207" s="149">
        <f t="shared" ref="H207" si="111">SUM(F207-E207)*D207</f>
        <v>0</v>
      </c>
      <c r="I207" s="149">
        <v>0</v>
      </c>
      <c r="J207" s="153">
        <f t="shared" si="109"/>
        <v>0</v>
      </c>
    </row>
    <row r="208" spans="1:10">
      <c r="A208" s="148">
        <v>43767</v>
      </c>
      <c r="B208" s="149" t="s">
        <v>330</v>
      </c>
      <c r="C208" s="150" t="s">
        <v>4</v>
      </c>
      <c r="D208" s="151">
        <v>500</v>
      </c>
      <c r="E208" s="152">
        <v>1015</v>
      </c>
      <c r="F208" s="152">
        <v>1025</v>
      </c>
      <c r="G208" s="152">
        <v>1035</v>
      </c>
      <c r="H208" s="149">
        <f t="shared" ref="H208" si="112">SUM(F208-E208)*D208</f>
        <v>5000</v>
      </c>
      <c r="I208" s="149">
        <f>SUM(G208-F208)*D208</f>
        <v>5000</v>
      </c>
      <c r="J208" s="153">
        <f t="shared" si="109"/>
        <v>10000</v>
      </c>
    </row>
    <row r="209" spans="1:10">
      <c r="A209" s="148">
        <v>43767</v>
      </c>
      <c r="B209" s="149" t="s">
        <v>5</v>
      </c>
      <c r="C209" s="150" t="s">
        <v>4</v>
      </c>
      <c r="D209" s="151">
        <v>500</v>
      </c>
      <c r="E209" s="152">
        <v>992</v>
      </c>
      <c r="F209" s="152">
        <v>1002</v>
      </c>
      <c r="G209" s="152">
        <v>1012</v>
      </c>
      <c r="H209" s="149">
        <f t="shared" ref="H209" si="113">SUM(F209-E209)*D209</f>
        <v>5000</v>
      </c>
      <c r="I209" s="149">
        <f>SUM(G209-F209)*D209</f>
        <v>5000</v>
      </c>
      <c r="J209" s="153">
        <f t="shared" si="109"/>
        <v>10000</v>
      </c>
    </row>
    <row r="210" spans="1:10">
      <c r="A210" s="148">
        <v>43767</v>
      </c>
      <c r="B210" s="149" t="s">
        <v>42</v>
      </c>
      <c r="C210" s="150" t="s">
        <v>4</v>
      </c>
      <c r="D210" s="151">
        <v>500</v>
      </c>
      <c r="E210" s="152">
        <v>1535</v>
      </c>
      <c r="F210" s="152">
        <v>1535</v>
      </c>
      <c r="G210" s="152">
        <v>0</v>
      </c>
      <c r="H210" s="149">
        <f t="shared" ref="H210" si="114">SUM(F210-E210)*D210</f>
        <v>0</v>
      </c>
      <c r="I210" s="149">
        <v>0</v>
      </c>
      <c r="J210" s="153">
        <f t="shared" si="109"/>
        <v>0</v>
      </c>
    </row>
    <row r="211" spans="1:10">
      <c r="A211" s="148">
        <v>43763</v>
      </c>
      <c r="B211" s="149" t="s">
        <v>313</v>
      </c>
      <c r="C211" s="150" t="s">
        <v>4</v>
      </c>
      <c r="D211" s="151">
        <v>500</v>
      </c>
      <c r="E211" s="152">
        <v>2150</v>
      </c>
      <c r="F211" s="152">
        <v>2155</v>
      </c>
      <c r="G211" s="152">
        <v>0</v>
      </c>
      <c r="H211" s="149">
        <f t="shared" ref="H211" si="115">SUM(F211-E211)*D211</f>
        <v>2500</v>
      </c>
      <c r="I211" s="149">
        <v>0</v>
      </c>
      <c r="J211" s="153">
        <f t="shared" si="109"/>
        <v>2500</v>
      </c>
    </row>
    <row r="212" spans="1:10">
      <c r="A212" s="148">
        <v>43763</v>
      </c>
      <c r="B212" s="149" t="s">
        <v>332</v>
      </c>
      <c r="C212" s="150" t="s">
        <v>4</v>
      </c>
      <c r="D212" s="151">
        <v>500</v>
      </c>
      <c r="E212" s="152">
        <v>1352</v>
      </c>
      <c r="F212" s="152">
        <v>1362</v>
      </c>
      <c r="G212" s="152">
        <v>0</v>
      </c>
      <c r="H212" s="149">
        <f t="shared" ref="H212" si="116">SUM(F212-E212)*D212</f>
        <v>5000</v>
      </c>
      <c r="I212" s="149">
        <v>0</v>
      </c>
      <c r="J212" s="153">
        <f t="shared" si="109"/>
        <v>5000</v>
      </c>
    </row>
    <row r="213" spans="1:10">
      <c r="A213" s="148">
        <v>43762</v>
      </c>
      <c r="B213" s="149" t="s">
        <v>22</v>
      </c>
      <c r="C213" s="150" t="s">
        <v>4</v>
      </c>
      <c r="D213" s="151">
        <v>500</v>
      </c>
      <c r="E213" s="152">
        <v>1760</v>
      </c>
      <c r="F213" s="152">
        <v>1747</v>
      </c>
      <c r="G213" s="152">
        <v>0</v>
      </c>
      <c r="H213" s="149">
        <f t="shared" ref="H213" si="117">SUM(F213-E213)*D213</f>
        <v>-6500</v>
      </c>
      <c r="I213" s="149">
        <v>0</v>
      </c>
      <c r="J213" s="153">
        <f t="shared" si="109"/>
        <v>-6500</v>
      </c>
    </row>
    <row r="214" spans="1:10">
      <c r="A214" s="148">
        <v>43761</v>
      </c>
      <c r="B214" s="149" t="s">
        <v>49</v>
      </c>
      <c r="C214" s="150" t="s">
        <v>4</v>
      </c>
      <c r="D214" s="151">
        <v>4000</v>
      </c>
      <c r="E214" s="152">
        <v>223</v>
      </c>
      <c r="F214" s="152">
        <v>223</v>
      </c>
      <c r="G214" s="152">
        <v>0</v>
      </c>
      <c r="H214" s="149">
        <f t="shared" ref="H214" si="118">SUM(F214-E214)*D214</f>
        <v>0</v>
      </c>
      <c r="I214" s="149">
        <v>0</v>
      </c>
      <c r="J214" s="153">
        <f t="shared" si="109"/>
        <v>0</v>
      </c>
    </row>
    <row r="215" spans="1:10">
      <c r="A215" s="148">
        <v>43760</v>
      </c>
      <c r="B215" s="149" t="s">
        <v>332</v>
      </c>
      <c r="C215" s="150" t="s">
        <v>4</v>
      </c>
      <c r="D215" s="151">
        <v>500</v>
      </c>
      <c r="E215" s="152">
        <v>1270</v>
      </c>
      <c r="F215" s="152">
        <v>1280</v>
      </c>
      <c r="G215" s="152">
        <v>1290</v>
      </c>
      <c r="H215" s="149">
        <f t="shared" ref="H215" si="119">SUM(F215-E215)*D215</f>
        <v>5000</v>
      </c>
      <c r="I215" s="149">
        <f>SUM(G215-F215)*D215</f>
        <v>5000</v>
      </c>
      <c r="J215" s="153">
        <f t="shared" si="109"/>
        <v>10000</v>
      </c>
    </row>
    <row r="216" spans="1:10">
      <c r="A216" s="148">
        <v>43760</v>
      </c>
      <c r="B216" s="149" t="s">
        <v>40</v>
      </c>
      <c r="C216" s="150" t="s">
        <v>4</v>
      </c>
      <c r="D216" s="151">
        <v>500</v>
      </c>
      <c r="E216" s="152">
        <v>1110</v>
      </c>
      <c r="F216" s="152">
        <v>1120</v>
      </c>
      <c r="G216" s="152">
        <v>1127.75</v>
      </c>
      <c r="H216" s="149">
        <f t="shared" ref="H216:H217" si="120">SUM(F216-E216)*D216</f>
        <v>5000</v>
      </c>
      <c r="I216" s="149">
        <f>SUM(G216-F216)*D216</f>
        <v>3875</v>
      </c>
      <c r="J216" s="153">
        <f t="shared" si="109"/>
        <v>8875</v>
      </c>
    </row>
    <row r="217" spans="1:10">
      <c r="A217" s="148">
        <v>43760</v>
      </c>
      <c r="B217" s="149" t="s">
        <v>332</v>
      </c>
      <c r="C217" s="150" t="s">
        <v>4</v>
      </c>
      <c r="D217" s="151">
        <v>500</v>
      </c>
      <c r="E217" s="152">
        <v>1285</v>
      </c>
      <c r="F217" s="152">
        <v>1290</v>
      </c>
      <c r="G217" s="152">
        <v>0</v>
      </c>
      <c r="H217" s="149">
        <f t="shared" si="120"/>
        <v>2500</v>
      </c>
      <c r="I217" s="149">
        <v>0</v>
      </c>
      <c r="J217" s="153">
        <f t="shared" si="109"/>
        <v>2500</v>
      </c>
    </row>
    <row r="218" spans="1:10">
      <c r="A218" s="148">
        <v>43756</v>
      </c>
      <c r="B218" s="149" t="s">
        <v>289</v>
      </c>
      <c r="C218" s="150" t="s">
        <v>4</v>
      </c>
      <c r="D218" s="151">
        <v>500</v>
      </c>
      <c r="E218" s="152">
        <v>1418</v>
      </c>
      <c r="F218" s="152">
        <v>1427.9</v>
      </c>
      <c r="G218" s="152">
        <v>0</v>
      </c>
      <c r="H218" s="149">
        <f t="shared" ref="H218" si="121">SUM(F218-E218)*D218</f>
        <v>4950.0000000000455</v>
      </c>
      <c r="I218" s="149">
        <v>0</v>
      </c>
      <c r="J218" s="153">
        <f t="shared" si="109"/>
        <v>4950.0000000000455</v>
      </c>
    </row>
    <row r="219" spans="1:10">
      <c r="A219" s="148">
        <v>43756</v>
      </c>
      <c r="B219" s="149" t="s">
        <v>42</v>
      </c>
      <c r="C219" s="150" t="s">
        <v>4</v>
      </c>
      <c r="D219" s="151">
        <v>500</v>
      </c>
      <c r="E219" s="152">
        <v>1540</v>
      </c>
      <c r="F219" s="152">
        <v>1550</v>
      </c>
      <c r="G219" s="152">
        <v>1557</v>
      </c>
      <c r="H219" s="149">
        <f t="shared" ref="H219" si="122">SUM(F219-E219)*D219</f>
        <v>5000</v>
      </c>
      <c r="I219" s="149">
        <f>SUM(G219-F219)*D219</f>
        <v>3500</v>
      </c>
      <c r="J219" s="153">
        <f t="shared" si="109"/>
        <v>8500</v>
      </c>
    </row>
    <row r="220" spans="1:10">
      <c r="A220" s="148">
        <v>43755</v>
      </c>
      <c r="B220" s="149" t="s">
        <v>33</v>
      </c>
      <c r="C220" s="150" t="s">
        <v>4</v>
      </c>
      <c r="D220" s="151">
        <v>500</v>
      </c>
      <c r="E220" s="152">
        <v>1341</v>
      </c>
      <c r="F220" s="152">
        <v>1348</v>
      </c>
      <c r="G220" s="152">
        <v>0</v>
      </c>
      <c r="H220" s="149">
        <f t="shared" ref="H220" si="123">SUM(F220-E220)*D220</f>
        <v>3500</v>
      </c>
      <c r="I220" s="149">
        <v>0</v>
      </c>
      <c r="J220" s="153">
        <f t="shared" si="109"/>
        <v>3500</v>
      </c>
    </row>
    <row r="221" spans="1:10">
      <c r="A221" s="148">
        <v>43755</v>
      </c>
      <c r="B221" s="149" t="s">
        <v>31</v>
      </c>
      <c r="C221" s="150" t="s">
        <v>4</v>
      </c>
      <c r="D221" s="151">
        <v>500</v>
      </c>
      <c r="E221" s="152">
        <v>1060</v>
      </c>
      <c r="F221" s="152">
        <v>1060</v>
      </c>
      <c r="G221" s="152">
        <v>0</v>
      </c>
      <c r="H221" s="149">
        <f t="shared" ref="H221" si="124">SUM(F221-E221)*D221</f>
        <v>0</v>
      </c>
      <c r="I221" s="149">
        <v>0</v>
      </c>
      <c r="J221" s="153">
        <f t="shared" si="109"/>
        <v>0</v>
      </c>
    </row>
    <row r="222" spans="1:10">
      <c r="A222" s="148">
        <v>43754</v>
      </c>
      <c r="B222" s="149" t="s">
        <v>41</v>
      </c>
      <c r="C222" s="150" t="s">
        <v>4</v>
      </c>
      <c r="D222" s="151">
        <v>10000</v>
      </c>
      <c r="E222" s="152">
        <v>41.5</v>
      </c>
      <c r="F222" s="152">
        <v>42</v>
      </c>
      <c r="G222" s="152">
        <v>0</v>
      </c>
      <c r="H222" s="149">
        <f t="shared" ref="H222" si="125">SUM(F222-E222)*D222</f>
        <v>5000</v>
      </c>
      <c r="I222" s="149">
        <v>0</v>
      </c>
      <c r="J222" s="153">
        <f t="shared" si="109"/>
        <v>5000</v>
      </c>
    </row>
    <row r="223" spans="1:10">
      <c r="A223" s="148">
        <v>43753</v>
      </c>
      <c r="B223" s="149" t="s">
        <v>315</v>
      </c>
      <c r="C223" s="150" t="s">
        <v>4</v>
      </c>
      <c r="D223" s="151">
        <v>500</v>
      </c>
      <c r="E223" s="152">
        <v>1820</v>
      </c>
      <c r="F223" s="152">
        <v>1810</v>
      </c>
      <c r="G223" s="152">
        <v>0</v>
      </c>
      <c r="H223" s="149">
        <f t="shared" ref="H223" si="126">SUM(F223-E223)*D223</f>
        <v>-5000</v>
      </c>
      <c r="I223" s="149">
        <v>0</v>
      </c>
      <c r="J223" s="153">
        <f t="shared" si="109"/>
        <v>-5000</v>
      </c>
    </row>
    <row r="224" spans="1:10">
      <c r="A224" s="148">
        <v>43753</v>
      </c>
      <c r="B224" s="149" t="s">
        <v>48</v>
      </c>
      <c r="C224" s="150" t="s">
        <v>4</v>
      </c>
      <c r="D224" s="151">
        <v>500</v>
      </c>
      <c r="E224" s="152">
        <v>1870</v>
      </c>
      <c r="F224" s="152">
        <v>1858</v>
      </c>
      <c r="G224" s="152">
        <v>0</v>
      </c>
      <c r="H224" s="149">
        <f t="shared" ref="H224" si="127">SUM(F224-E224)*D224</f>
        <v>-6000</v>
      </c>
      <c r="I224" s="149">
        <v>0</v>
      </c>
      <c r="J224" s="153">
        <f t="shared" si="109"/>
        <v>-6000</v>
      </c>
    </row>
    <row r="225" spans="1:10">
      <c r="A225" s="148">
        <v>43753</v>
      </c>
      <c r="B225" s="149" t="s">
        <v>331</v>
      </c>
      <c r="C225" s="150" t="s">
        <v>4</v>
      </c>
      <c r="D225" s="151">
        <v>500</v>
      </c>
      <c r="E225" s="152">
        <v>1705.5</v>
      </c>
      <c r="F225" s="152">
        <v>1705.5</v>
      </c>
      <c r="G225" s="152">
        <v>0</v>
      </c>
      <c r="H225" s="149">
        <f t="shared" ref="H225" si="128">SUM(F225-E225)*D225</f>
        <v>0</v>
      </c>
      <c r="I225" s="149">
        <v>0</v>
      </c>
      <c r="J225" s="153">
        <f t="shared" si="109"/>
        <v>0</v>
      </c>
    </row>
    <row r="226" spans="1:10">
      <c r="A226" s="148">
        <v>43752</v>
      </c>
      <c r="B226" s="149" t="s">
        <v>141</v>
      </c>
      <c r="C226" s="150" t="s">
        <v>4</v>
      </c>
      <c r="D226" s="151">
        <v>500</v>
      </c>
      <c r="E226" s="152">
        <v>1260</v>
      </c>
      <c r="F226" s="152">
        <v>1245</v>
      </c>
      <c r="G226" s="152">
        <v>0</v>
      </c>
      <c r="H226" s="149">
        <f t="shared" ref="H226:H227" si="129">SUM(F226-E226)*D226</f>
        <v>-7500</v>
      </c>
      <c r="I226" s="149">
        <v>0</v>
      </c>
      <c r="J226" s="153">
        <f t="shared" si="109"/>
        <v>-7500</v>
      </c>
    </row>
    <row r="227" spans="1:10">
      <c r="A227" s="148">
        <v>43752</v>
      </c>
      <c r="B227" s="149" t="s">
        <v>36</v>
      </c>
      <c r="C227" s="150" t="s">
        <v>4</v>
      </c>
      <c r="D227" s="151">
        <v>250</v>
      </c>
      <c r="E227" s="152">
        <v>2030</v>
      </c>
      <c r="F227" s="152">
        <v>2015</v>
      </c>
      <c r="G227" s="152">
        <v>0</v>
      </c>
      <c r="H227" s="149">
        <f t="shared" si="129"/>
        <v>-3750</v>
      </c>
      <c r="I227" s="149">
        <v>0</v>
      </c>
      <c r="J227" s="153">
        <f t="shared" si="109"/>
        <v>-3750</v>
      </c>
    </row>
    <row r="228" spans="1:10">
      <c r="A228" s="148">
        <v>43752</v>
      </c>
      <c r="B228" s="149" t="s">
        <v>140</v>
      </c>
      <c r="C228" s="150" t="s">
        <v>4</v>
      </c>
      <c r="D228" s="151">
        <v>500</v>
      </c>
      <c r="E228" s="152">
        <v>1600</v>
      </c>
      <c r="F228" s="152">
        <v>1600</v>
      </c>
      <c r="G228" s="152">
        <v>0</v>
      </c>
      <c r="H228" s="149">
        <f t="shared" ref="H228" si="130">SUM(F228-E228)*D228</f>
        <v>0</v>
      </c>
      <c r="I228" s="149">
        <v>0</v>
      </c>
      <c r="J228" s="153">
        <f t="shared" si="109"/>
        <v>0</v>
      </c>
    </row>
    <row r="229" spans="1:10">
      <c r="A229" s="148">
        <v>43749</v>
      </c>
      <c r="B229" s="149" t="s">
        <v>315</v>
      </c>
      <c r="C229" s="150" t="s">
        <v>4</v>
      </c>
      <c r="D229" s="151">
        <v>500</v>
      </c>
      <c r="E229" s="152">
        <v>1800</v>
      </c>
      <c r="F229" s="152">
        <v>1779</v>
      </c>
      <c r="G229" s="152">
        <v>0</v>
      </c>
      <c r="H229" s="149">
        <f t="shared" ref="H229" si="131">SUM(F229-E229)*D229</f>
        <v>-10500</v>
      </c>
      <c r="I229" s="149">
        <v>0</v>
      </c>
      <c r="J229" s="153">
        <f t="shared" si="109"/>
        <v>-10500</v>
      </c>
    </row>
    <row r="230" spans="1:10">
      <c r="A230" s="148">
        <v>43748</v>
      </c>
      <c r="B230" s="149" t="s">
        <v>57</v>
      </c>
      <c r="C230" s="150" t="s">
        <v>20</v>
      </c>
      <c r="D230" s="151">
        <v>500</v>
      </c>
      <c r="E230" s="152">
        <v>1328</v>
      </c>
      <c r="F230" s="152">
        <v>1318</v>
      </c>
      <c r="G230" s="152">
        <v>0</v>
      </c>
      <c r="H230" s="149">
        <f>SUM(E230-F230)*D230</f>
        <v>5000</v>
      </c>
      <c r="I230" s="149">
        <v>0</v>
      </c>
      <c r="J230" s="153">
        <f t="shared" si="109"/>
        <v>5000</v>
      </c>
    </row>
    <row r="231" spans="1:10">
      <c r="A231" s="148">
        <v>43747</v>
      </c>
      <c r="B231" s="149" t="s">
        <v>330</v>
      </c>
      <c r="C231" s="150" t="s">
        <v>20</v>
      </c>
      <c r="D231" s="151">
        <v>500</v>
      </c>
      <c r="E231" s="152">
        <v>876</v>
      </c>
      <c r="F231" s="152">
        <v>866</v>
      </c>
      <c r="G231" s="152">
        <v>858</v>
      </c>
      <c r="H231" s="149">
        <f>SUM(E231-F231)*D231</f>
        <v>5000</v>
      </c>
      <c r="I231" s="149">
        <f>SUM(F231-G231)*D231</f>
        <v>4000</v>
      </c>
      <c r="J231" s="153">
        <f t="shared" si="109"/>
        <v>9000</v>
      </c>
    </row>
    <row r="232" spans="1:10">
      <c r="A232" s="148">
        <v>43747</v>
      </c>
      <c r="B232" s="149" t="s">
        <v>298</v>
      </c>
      <c r="C232" s="150" t="s">
        <v>4</v>
      </c>
      <c r="D232" s="151">
        <v>500</v>
      </c>
      <c r="E232" s="152">
        <v>2400</v>
      </c>
      <c r="F232" s="152">
        <v>2415</v>
      </c>
      <c r="G232" s="152">
        <v>0</v>
      </c>
      <c r="H232" s="149">
        <f t="shared" ref="H232:H234" si="132">SUM(F232-E232)*D232</f>
        <v>7500</v>
      </c>
      <c r="I232" s="149">
        <v>0</v>
      </c>
      <c r="J232" s="153">
        <f t="shared" si="109"/>
        <v>7500</v>
      </c>
    </row>
    <row r="233" spans="1:10">
      <c r="A233" s="148">
        <v>43747</v>
      </c>
      <c r="B233" s="149" t="s">
        <v>48</v>
      </c>
      <c r="C233" s="150" t="s">
        <v>20</v>
      </c>
      <c r="D233" s="151">
        <v>500</v>
      </c>
      <c r="E233" s="152">
        <v>1830</v>
      </c>
      <c r="F233" s="152">
        <v>1820</v>
      </c>
      <c r="G233" s="152">
        <v>1810</v>
      </c>
      <c r="H233" s="149">
        <f>SUM(E233-F233)*D233</f>
        <v>5000</v>
      </c>
      <c r="I233" s="149">
        <f>SUM(F233-G233)*D233</f>
        <v>5000</v>
      </c>
      <c r="J233" s="153">
        <f t="shared" si="109"/>
        <v>10000</v>
      </c>
    </row>
    <row r="234" spans="1:10">
      <c r="A234" s="148">
        <v>43745</v>
      </c>
      <c r="B234" s="149" t="s">
        <v>298</v>
      </c>
      <c r="C234" s="150" t="s">
        <v>4</v>
      </c>
      <c r="D234" s="151">
        <v>500</v>
      </c>
      <c r="E234" s="152">
        <v>2330</v>
      </c>
      <c r="F234" s="152">
        <v>2344</v>
      </c>
      <c r="G234" s="152">
        <v>2370</v>
      </c>
      <c r="H234" s="149">
        <f t="shared" si="132"/>
        <v>7000</v>
      </c>
      <c r="I234" s="149">
        <f>SUM(G234-F234)*D234</f>
        <v>13000</v>
      </c>
      <c r="J234" s="153">
        <f t="shared" si="109"/>
        <v>20000</v>
      </c>
    </row>
    <row r="235" spans="1:10">
      <c r="A235" s="148">
        <v>43741</v>
      </c>
      <c r="B235" s="149" t="s">
        <v>48</v>
      </c>
      <c r="C235" s="150" t="s">
        <v>4</v>
      </c>
      <c r="D235" s="151">
        <v>500</v>
      </c>
      <c r="E235" s="152">
        <v>1920</v>
      </c>
      <c r="F235" s="152">
        <v>1935</v>
      </c>
      <c r="G235" s="152">
        <v>0</v>
      </c>
      <c r="H235" s="149">
        <f t="shared" ref="H235" si="133">SUM(F235-E235)*D235</f>
        <v>7500</v>
      </c>
      <c r="I235" s="149">
        <v>0</v>
      </c>
      <c r="J235" s="153">
        <f t="shared" si="109"/>
        <v>7500</v>
      </c>
    </row>
    <row r="236" spans="1:10">
      <c r="A236" s="148">
        <v>43739</v>
      </c>
      <c r="B236" s="149" t="s">
        <v>140</v>
      </c>
      <c r="C236" s="150" t="s">
        <v>4</v>
      </c>
      <c r="D236" s="151">
        <v>500</v>
      </c>
      <c r="E236" s="152">
        <v>1560</v>
      </c>
      <c r="F236" s="152">
        <v>1548</v>
      </c>
      <c r="G236" s="152">
        <v>0</v>
      </c>
      <c r="H236" s="149">
        <f t="shared" ref="H236" si="134">SUM(F236-E236)*D236</f>
        <v>-6000</v>
      </c>
      <c r="I236" s="149">
        <v>0</v>
      </c>
      <c r="J236" s="153">
        <f t="shared" si="109"/>
        <v>-6000</v>
      </c>
    </row>
    <row r="237" spans="1:10">
      <c r="A237" s="169"/>
      <c r="B237" s="169"/>
      <c r="C237" s="169"/>
      <c r="D237" s="169"/>
      <c r="E237" s="169"/>
      <c r="F237" s="169"/>
      <c r="G237" s="169"/>
      <c r="H237" s="171">
        <f>SUM(H205:H236)</f>
        <v>49950.000000000044</v>
      </c>
      <c r="I237" s="170"/>
      <c r="J237" s="171">
        <f>SUM(J205:J236)</f>
        <v>99325.000000000044</v>
      </c>
    </row>
    <row r="238" spans="1:10">
      <c r="A238" s="201">
        <v>43709</v>
      </c>
      <c r="B238" s="172"/>
      <c r="C238" s="172"/>
      <c r="D238" s="172"/>
      <c r="E238" s="172"/>
      <c r="F238" s="172"/>
      <c r="G238" s="152"/>
      <c r="H238" s="149"/>
      <c r="I238" s="149"/>
      <c r="J238" s="153"/>
    </row>
    <row r="239" spans="1:10">
      <c r="A239" s="202" t="s">
        <v>304</v>
      </c>
      <c r="B239" s="203" t="s">
        <v>305</v>
      </c>
      <c r="C239" s="179" t="s">
        <v>306</v>
      </c>
      <c r="D239" s="204" t="s">
        <v>307</v>
      </c>
      <c r="E239" s="204" t="s">
        <v>308</v>
      </c>
      <c r="F239" s="179" t="s">
        <v>295</v>
      </c>
      <c r="G239" s="152"/>
      <c r="H239" s="149"/>
      <c r="I239" s="149"/>
      <c r="J239" s="149"/>
    </row>
    <row r="240" spans="1:10">
      <c r="A240" s="173" t="s">
        <v>329</v>
      </c>
      <c r="B240" s="174">
        <v>2</v>
      </c>
      <c r="C240" s="175">
        <f>SUM(A240-B240)</f>
        <v>24</v>
      </c>
      <c r="D240" s="176">
        <v>5</v>
      </c>
      <c r="E240" s="175">
        <f>SUM(C240-D240)</f>
        <v>19</v>
      </c>
      <c r="F240" s="175">
        <f>E240*100/C240</f>
        <v>79.166666666666671</v>
      </c>
      <c r="G240" s="152"/>
      <c r="H240" s="149"/>
      <c r="I240" s="149"/>
      <c r="J240" s="149"/>
    </row>
    <row r="241" spans="1:10" ht="15.75">
      <c r="A241" s="145"/>
      <c r="B241" s="146"/>
      <c r="C241" s="146"/>
      <c r="D241" s="147"/>
      <c r="E241" s="147"/>
      <c r="F241" s="168">
        <v>43709</v>
      </c>
      <c r="G241" s="143"/>
      <c r="H241" s="144"/>
      <c r="I241" s="144"/>
      <c r="J241" s="144"/>
    </row>
    <row r="243" spans="1:10">
      <c r="A243" s="148">
        <v>43738</v>
      </c>
      <c r="B243" s="149" t="s">
        <v>289</v>
      </c>
      <c r="C243" s="150" t="s">
        <v>4</v>
      </c>
      <c r="D243" s="151">
        <v>500</v>
      </c>
      <c r="E243" s="152">
        <v>1320</v>
      </c>
      <c r="F243" s="152">
        <v>1330</v>
      </c>
      <c r="G243" s="152">
        <v>0</v>
      </c>
      <c r="H243" s="149">
        <f t="shared" ref="H243" si="135">SUM(F243-E243)*D243</f>
        <v>5000</v>
      </c>
      <c r="I243" s="149">
        <v>0</v>
      </c>
      <c r="J243" s="153">
        <f t="shared" ref="J243:J268" si="136">SUM(H243:I243)</f>
        <v>5000</v>
      </c>
    </row>
    <row r="244" spans="1:10">
      <c r="A244" s="148">
        <v>43735</v>
      </c>
      <c r="B244" s="149" t="s">
        <v>289</v>
      </c>
      <c r="C244" s="150" t="s">
        <v>4</v>
      </c>
      <c r="D244" s="151">
        <v>500</v>
      </c>
      <c r="E244" s="152">
        <v>1305</v>
      </c>
      <c r="F244" s="152">
        <v>1315</v>
      </c>
      <c r="G244" s="152">
        <v>0</v>
      </c>
      <c r="H244" s="149">
        <f t="shared" ref="H244" si="137">SUM(F244-E244)*D244</f>
        <v>5000</v>
      </c>
      <c r="I244" s="149">
        <v>0</v>
      </c>
      <c r="J244" s="153">
        <f t="shared" si="136"/>
        <v>5000</v>
      </c>
    </row>
    <row r="245" spans="1:10">
      <c r="A245" s="148">
        <v>43734</v>
      </c>
      <c r="B245" s="149" t="s">
        <v>22</v>
      </c>
      <c r="C245" s="150" t="s">
        <v>4</v>
      </c>
      <c r="D245" s="151">
        <v>500</v>
      </c>
      <c r="E245" s="152">
        <v>1662</v>
      </c>
      <c r="F245" s="152">
        <v>1672</v>
      </c>
      <c r="G245" s="152">
        <v>1682</v>
      </c>
      <c r="H245" s="149">
        <f t="shared" ref="H245" si="138">SUM(F245-E245)*D245</f>
        <v>5000</v>
      </c>
      <c r="I245" s="149">
        <f>SUM(G245-F245)*D245</f>
        <v>5000</v>
      </c>
      <c r="J245" s="153">
        <f t="shared" si="136"/>
        <v>10000</v>
      </c>
    </row>
    <row r="246" spans="1:10">
      <c r="A246" s="148">
        <v>43734</v>
      </c>
      <c r="B246" s="149" t="s">
        <v>87</v>
      </c>
      <c r="C246" s="150" t="s">
        <v>4</v>
      </c>
      <c r="D246" s="151">
        <v>500</v>
      </c>
      <c r="E246" s="152">
        <v>1255</v>
      </c>
      <c r="F246" s="152">
        <v>1275</v>
      </c>
      <c r="G246" s="152">
        <v>0</v>
      </c>
      <c r="H246" s="149">
        <f t="shared" ref="H246" si="139">SUM(F246-E246)*D246</f>
        <v>10000</v>
      </c>
      <c r="I246" s="149">
        <v>0</v>
      </c>
      <c r="J246" s="153">
        <f t="shared" si="136"/>
        <v>10000</v>
      </c>
    </row>
    <row r="247" spans="1:10">
      <c r="A247" s="148">
        <v>43733</v>
      </c>
      <c r="B247" s="149" t="s">
        <v>33</v>
      </c>
      <c r="C247" s="150" t="s">
        <v>4</v>
      </c>
      <c r="D247" s="151">
        <v>500</v>
      </c>
      <c r="E247" s="152">
        <v>1460</v>
      </c>
      <c r="F247" s="152">
        <v>1470</v>
      </c>
      <c r="G247" s="152">
        <v>1478</v>
      </c>
      <c r="H247" s="149">
        <f t="shared" ref="H247" si="140">SUM(F247-E247)*D247</f>
        <v>5000</v>
      </c>
      <c r="I247" s="149">
        <f>SUM(G247-F247)*D247</f>
        <v>4000</v>
      </c>
      <c r="J247" s="153">
        <f t="shared" si="136"/>
        <v>9000</v>
      </c>
    </row>
    <row r="248" spans="1:10">
      <c r="A248" s="148">
        <v>43732</v>
      </c>
      <c r="B248" s="149" t="s">
        <v>328</v>
      </c>
      <c r="C248" s="150" t="s">
        <v>4</v>
      </c>
      <c r="D248" s="151">
        <v>1000</v>
      </c>
      <c r="E248" s="152">
        <v>418</v>
      </c>
      <c r="F248" s="152">
        <v>413</v>
      </c>
      <c r="G248" s="152">
        <v>0</v>
      </c>
      <c r="H248" s="149">
        <f t="shared" ref="H248" si="141">SUM(F248-E248)*D248</f>
        <v>-5000</v>
      </c>
      <c r="I248" s="149">
        <v>0</v>
      </c>
      <c r="J248" s="153">
        <f t="shared" si="136"/>
        <v>-5000</v>
      </c>
    </row>
    <row r="249" spans="1:10">
      <c r="A249" s="148">
        <v>43732</v>
      </c>
      <c r="B249" s="149" t="s">
        <v>140</v>
      </c>
      <c r="C249" s="150" t="s">
        <v>4</v>
      </c>
      <c r="D249" s="151">
        <v>500</v>
      </c>
      <c r="E249" s="152">
        <v>1472</v>
      </c>
      <c r="F249" s="152">
        <v>1482</v>
      </c>
      <c r="G249" s="152">
        <v>1492</v>
      </c>
      <c r="H249" s="149">
        <f t="shared" ref="H249" si="142">SUM(F249-E249)*D249</f>
        <v>5000</v>
      </c>
      <c r="I249" s="149">
        <f>SUM(G249-F249)*D249</f>
        <v>5000</v>
      </c>
      <c r="J249" s="153">
        <f t="shared" si="136"/>
        <v>10000</v>
      </c>
    </row>
    <row r="250" spans="1:10">
      <c r="A250" s="148">
        <v>43731</v>
      </c>
      <c r="B250" s="149" t="s">
        <v>327</v>
      </c>
      <c r="C250" s="150" t="s">
        <v>4</v>
      </c>
      <c r="D250" s="151">
        <v>500</v>
      </c>
      <c r="E250" s="152">
        <v>1341</v>
      </c>
      <c r="F250" s="152">
        <v>1330</v>
      </c>
      <c r="G250" s="152">
        <v>0</v>
      </c>
      <c r="H250" s="149">
        <f t="shared" ref="H250" si="143">SUM(F250-E250)*D250</f>
        <v>-5500</v>
      </c>
      <c r="I250" s="149">
        <v>0</v>
      </c>
      <c r="J250" s="153">
        <f t="shared" si="136"/>
        <v>-5500</v>
      </c>
    </row>
    <row r="251" spans="1:10">
      <c r="A251" s="148">
        <v>43731</v>
      </c>
      <c r="B251" s="149" t="s">
        <v>38</v>
      </c>
      <c r="C251" s="150" t="s">
        <v>4</v>
      </c>
      <c r="D251" s="151">
        <v>500</v>
      </c>
      <c r="E251" s="152">
        <v>1820</v>
      </c>
      <c r="F251" s="152">
        <v>1835</v>
      </c>
      <c r="G251" s="152">
        <v>1850</v>
      </c>
      <c r="H251" s="149">
        <f t="shared" ref="H251" si="144">SUM(F251-E251)*D251</f>
        <v>7500</v>
      </c>
      <c r="I251" s="149">
        <f>SUM(G251-F251)*D251</f>
        <v>7500</v>
      </c>
      <c r="J251" s="153">
        <f t="shared" si="136"/>
        <v>15000</v>
      </c>
    </row>
    <row r="252" spans="1:10">
      <c r="A252" s="148">
        <v>43731</v>
      </c>
      <c r="B252" s="149" t="s">
        <v>51</v>
      </c>
      <c r="C252" s="150" t="s">
        <v>4</v>
      </c>
      <c r="D252" s="151">
        <v>500</v>
      </c>
      <c r="E252" s="152">
        <v>970</v>
      </c>
      <c r="F252" s="152">
        <v>970</v>
      </c>
      <c r="G252" s="152">
        <v>0</v>
      </c>
      <c r="H252" s="149">
        <f t="shared" ref="H252" si="145">SUM(F252-E252)*D252</f>
        <v>0</v>
      </c>
      <c r="I252" s="149">
        <v>0</v>
      </c>
      <c r="J252" s="153">
        <f t="shared" si="136"/>
        <v>0</v>
      </c>
    </row>
    <row r="253" spans="1:10">
      <c r="A253" s="148">
        <v>43728</v>
      </c>
      <c r="B253" s="149" t="s">
        <v>42</v>
      </c>
      <c r="C253" s="150" t="s">
        <v>4</v>
      </c>
      <c r="D253" s="151">
        <v>500</v>
      </c>
      <c r="E253" s="152">
        <v>1617</v>
      </c>
      <c r="F253" s="152">
        <v>1605</v>
      </c>
      <c r="G253" s="152">
        <v>0</v>
      </c>
      <c r="H253" s="149">
        <f t="shared" ref="H253" si="146">SUM(F253-E253)*D253</f>
        <v>-6000</v>
      </c>
      <c r="I253" s="149">
        <v>0</v>
      </c>
      <c r="J253" s="153">
        <f t="shared" si="136"/>
        <v>-6000</v>
      </c>
    </row>
    <row r="254" spans="1:10">
      <c r="A254" s="148">
        <v>43728</v>
      </c>
      <c r="B254" s="149" t="s">
        <v>65</v>
      </c>
      <c r="C254" s="150" t="s">
        <v>4</v>
      </c>
      <c r="D254" s="151">
        <v>500</v>
      </c>
      <c r="E254" s="152">
        <v>1523</v>
      </c>
      <c r="F254" s="152">
        <v>1533</v>
      </c>
      <c r="G254" s="152">
        <v>0</v>
      </c>
      <c r="H254" s="149">
        <f t="shared" ref="H254" si="147">SUM(F254-E254)*D254</f>
        <v>5000</v>
      </c>
      <c r="I254" s="149">
        <v>0</v>
      </c>
      <c r="J254" s="153">
        <f t="shared" si="136"/>
        <v>5000</v>
      </c>
    </row>
    <row r="255" spans="1:10">
      <c r="A255" s="148">
        <v>43727</v>
      </c>
      <c r="B255" s="149" t="s">
        <v>48</v>
      </c>
      <c r="C255" s="150" t="s">
        <v>4</v>
      </c>
      <c r="D255" s="151">
        <v>500</v>
      </c>
      <c r="E255" s="152">
        <v>1650</v>
      </c>
      <c r="F255" s="152">
        <v>1660</v>
      </c>
      <c r="G255" s="152">
        <v>0</v>
      </c>
      <c r="H255" s="149">
        <f t="shared" ref="H255" si="148">SUM(F255-E255)*D255</f>
        <v>5000</v>
      </c>
      <c r="I255" s="149">
        <v>0</v>
      </c>
      <c r="J255" s="153">
        <f t="shared" si="136"/>
        <v>5000</v>
      </c>
    </row>
    <row r="256" spans="1:10">
      <c r="A256" s="148">
        <v>43726</v>
      </c>
      <c r="B256" s="149" t="s">
        <v>48</v>
      </c>
      <c r="C256" s="150" t="s">
        <v>4</v>
      </c>
      <c r="D256" s="151">
        <v>500</v>
      </c>
      <c r="E256" s="152">
        <v>1632</v>
      </c>
      <c r="F256" s="152">
        <v>1642</v>
      </c>
      <c r="G256" s="152">
        <v>1650</v>
      </c>
      <c r="H256" s="149">
        <f t="shared" ref="H256" si="149">SUM(F256-E256)*D256</f>
        <v>5000</v>
      </c>
      <c r="I256" s="149">
        <f>SUM(G256-F256)*D256</f>
        <v>4000</v>
      </c>
      <c r="J256" s="153">
        <f t="shared" si="136"/>
        <v>9000</v>
      </c>
    </row>
    <row r="257" spans="1:10">
      <c r="A257" s="148">
        <v>43725</v>
      </c>
      <c r="B257" s="149" t="s">
        <v>326</v>
      </c>
      <c r="C257" s="150" t="s">
        <v>4</v>
      </c>
      <c r="D257" s="151">
        <v>500</v>
      </c>
      <c r="E257" s="152">
        <v>1300</v>
      </c>
      <c r="F257" s="152">
        <v>1300</v>
      </c>
      <c r="G257" s="152">
        <v>0</v>
      </c>
      <c r="H257" s="149">
        <f>SUM(E257-F257)*D257</f>
        <v>0</v>
      </c>
      <c r="I257" s="149">
        <v>0</v>
      </c>
      <c r="J257" s="153">
        <f t="shared" si="136"/>
        <v>0</v>
      </c>
    </row>
    <row r="258" spans="1:10">
      <c r="A258" s="148">
        <v>43724</v>
      </c>
      <c r="B258" s="149" t="s">
        <v>316</v>
      </c>
      <c r="C258" s="150" t="s">
        <v>20</v>
      </c>
      <c r="D258" s="151">
        <v>500</v>
      </c>
      <c r="E258" s="152">
        <v>1258</v>
      </c>
      <c r="F258" s="152">
        <v>1248</v>
      </c>
      <c r="G258" s="152">
        <v>0</v>
      </c>
      <c r="H258" s="149">
        <f>SUM(E258-F258)*D258</f>
        <v>5000</v>
      </c>
      <c r="I258" s="149">
        <v>0</v>
      </c>
      <c r="J258" s="153">
        <f t="shared" si="136"/>
        <v>5000</v>
      </c>
    </row>
    <row r="259" spans="1:10">
      <c r="A259" s="148">
        <v>43724</v>
      </c>
      <c r="B259" s="149" t="s">
        <v>31</v>
      </c>
      <c r="C259" s="150" t="s">
        <v>4</v>
      </c>
      <c r="D259" s="151">
        <v>500</v>
      </c>
      <c r="E259" s="152">
        <v>1065</v>
      </c>
      <c r="F259" s="152">
        <v>1049.5</v>
      </c>
      <c r="G259" s="152">
        <v>0</v>
      </c>
      <c r="H259" s="149">
        <f t="shared" ref="H259" si="150">SUM(F259-E259)*D259</f>
        <v>-7750</v>
      </c>
      <c r="I259" s="149">
        <v>0</v>
      </c>
      <c r="J259" s="153">
        <f t="shared" si="136"/>
        <v>-7750</v>
      </c>
    </row>
    <row r="260" spans="1:10">
      <c r="A260" s="148">
        <v>43721</v>
      </c>
      <c r="B260" s="149" t="s">
        <v>178</v>
      </c>
      <c r="C260" s="150" t="s">
        <v>4</v>
      </c>
      <c r="D260" s="151">
        <v>500</v>
      </c>
      <c r="E260" s="152">
        <v>920</v>
      </c>
      <c r="F260" s="152">
        <v>930</v>
      </c>
      <c r="G260" s="152">
        <v>940</v>
      </c>
      <c r="H260" s="149">
        <f t="shared" ref="H260" si="151">SUM(F260-E260)*D260</f>
        <v>5000</v>
      </c>
      <c r="I260" s="149">
        <f>SUM(G260-F260)*D260</f>
        <v>5000</v>
      </c>
      <c r="J260" s="153">
        <f t="shared" si="136"/>
        <v>10000</v>
      </c>
    </row>
    <row r="261" spans="1:10">
      <c r="A261" s="148">
        <v>43720</v>
      </c>
      <c r="B261" s="149" t="s">
        <v>58</v>
      </c>
      <c r="C261" s="150" t="s">
        <v>4</v>
      </c>
      <c r="D261" s="151">
        <v>500</v>
      </c>
      <c r="E261" s="152">
        <v>1400</v>
      </c>
      <c r="F261" s="152">
        <v>1412</v>
      </c>
      <c r="G261" s="152">
        <v>0</v>
      </c>
      <c r="H261" s="149">
        <f t="shared" ref="H261" si="152">SUM(F261-E261)*D261</f>
        <v>6000</v>
      </c>
      <c r="I261" s="149">
        <v>0</v>
      </c>
      <c r="J261" s="153">
        <f t="shared" si="136"/>
        <v>6000</v>
      </c>
    </row>
    <row r="262" spans="1:10">
      <c r="A262" s="148">
        <v>43719</v>
      </c>
      <c r="B262" s="149" t="s">
        <v>33</v>
      </c>
      <c r="C262" s="150" t="s">
        <v>4</v>
      </c>
      <c r="D262" s="151">
        <v>500</v>
      </c>
      <c r="E262" s="152">
        <v>1224</v>
      </c>
      <c r="F262" s="152">
        <v>1234</v>
      </c>
      <c r="G262" s="152">
        <v>1244</v>
      </c>
      <c r="H262" s="149">
        <f t="shared" ref="H262" si="153">SUM(F262-E262)*D262</f>
        <v>5000</v>
      </c>
      <c r="I262" s="149">
        <f>SUM(G262-F262)*D262</f>
        <v>5000</v>
      </c>
      <c r="J262" s="153">
        <f t="shared" si="136"/>
        <v>10000</v>
      </c>
    </row>
    <row r="263" spans="1:10">
      <c r="A263" s="148">
        <v>43717</v>
      </c>
      <c r="B263" s="149" t="s">
        <v>326</v>
      </c>
      <c r="C263" s="150" t="s">
        <v>4</v>
      </c>
      <c r="D263" s="151">
        <v>500</v>
      </c>
      <c r="E263" s="152">
        <v>1230</v>
      </c>
      <c r="F263" s="152">
        <v>1240</v>
      </c>
      <c r="G263" s="152">
        <v>1250</v>
      </c>
      <c r="H263" s="149">
        <f t="shared" ref="H263" si="154">SUM(F263-E263)*D263</f>
        <v>5000</v>
      </c>
      <c r="I263" s="149">
        <f>SUM(G263-F263)*D263</f>
        <v>5000</v>
      </c>
      <c r="J263" s="153">
        <f t="shared" si="136"/>
        <v>10000</v>
      </c>
    </row>
    <row r="264" spans="1:10">
      <c r="A264" s="148">
        <v>43717</v>
      </c>
      <c r="B264" s="149" t="s">
        <v>65</v>
      </c>
      <c r="C264" s="150" t="s">
        <v>4</v>
      </c>
      <c r="D264" s="151">
        <v>500</v>
      </c>
      <c r="E264" s="152">
        <v>1445</v>
      </c>
      <c r="F264" s="152">
        <v>1455</v>
      </c>
      <c r="G264" s="152">
        <v>1465</v>
      </c>
      <c r="H264" s="149">
        <f t="shared" ref="H264" si="155">SUM(F264-E264)*D264</f>
        <v>5000</v>
      </c>
      <c r="I264" s="149">
        <f>SUM(G264-F264)*D264</f>
        <v>5000</v>
      </c>
      <c r="J264" s="153">
        <f t="shared" si="136"/>
        <v>10000</v>
      </c>
    </row>
    <row r="265" spans="1:10">
      <c r="A265" s="148">
        <v>43714</v>
      </c>
      <c r="B265" s="149" t="s">
        <v>33</v>
      </c>
      <c r="C265" s="150" t="s">
        <v>4</v>
      </c>
      <c r="D265" s="151">
        <v>500</v>
      </c>
      <c r="E265" s="152">
        <v>1220</v>
      </c>
      <c r="F265" s="152">
        <v>1208</v>
      </c>
      <c r="G265" s="152">
        <v>0</v>
      </c>
      <c r="H265" s="149">
        <f t="shared" ref="H265" si="156">SUM(F265-E265)*D265</f>
        <v>-6000</v>
      </c>
      <c r="I265" s="149">
        <v>0</v>
      </c>
      <c r="J265" s="153">
        <f t="shared" si="136"/>
        <v>-6000</v>
      </c>
    </row>
    <row r="266" spans="1:10">
      <c r="A266" s="148">
        <v>43713</v>
      </c>
      <c r="B266" s="149" t="s">
        <v>93</v>
      </c>
      <c r="C266" s="150" t="s">
        <v>4</v>
      </c>
      <c r="D266" s="151">
        <v>500</v>
      </c>
      <c r="E266" s="152">
        <v>451</v>
      </c>
      <c r="F266" s="152">
        <v>452</v>
      </c>
      <c r="G266" s="152">
        <v>0</v>
      </c>
      <c r="H266" s="149">
        <f t="shared" ref="H266" si="157">SUM(F266-E266)*D266</f>
        <v>500</v>
      </c>
      <c r="I266" s="149">
        <v>0</v>
      </c>
      <c r="J266" s="153">
        <f t="shared" si="136"/>
        <v>500</v>
      </c>
    </row>
    <row r="267" spans="1:10">
      <c r="A267" s="148">
        <v>43712</v>
      </c>
      <c r="B267" s="149" t="s">
        <v>51</v>
      </c>
      <c r="C267" s="150" t="s">
        <v>4</v>
      </c>
      <c r="D267" s="151">
        <v>500</v>
      </c>
      <c r="E267" s="152">
        <v>836</v>
      </c>
      <c r="F267" s="152">
        <v>844</v>
      </c>
      <c r="G267" s="152">
        <v>0</v>
      </c>
      <c r="H267" s="149">
        <f t="shared" ref="H267" si="158">SUM(F267-E267)*D267</f>
        <v>4000</v>
      </c>
      <c r="I267" s="149">
        <v>0</v>
      </c>
      <c r="J267" s="153">
        <f t="shared" si="136"/>
        <v>4000</v>
      </c>
    </row>
    <row r="268" spans="1:10">
      <c r="A268" s="148">
        <v>43711</v>
      </c>
      <c r="B268" s="149" t="s">
        <v>79</v>
      </c>
      <c r="C268" s="150" t="s">
        <v>4</v>
      </c>
      <c r="D268" s="151">
        <v>500</v>
      </c>
      <c r="E268" s="152">
        <v>1015</v>
      </c>
      <c r="F268" s="152">
        <v>1022</v>
      </c>
      <c r="G268" s="152">
        <v>0</v>
      </c>
      <c r="H268" s="149">
        <f t="shared" ref="H268" si="159">SUM(F268-E268)*D268</f>
        <v>3500</v>
      </c>
      <c r="I268" s="149">
        <v>0</v>
      </c>
      <c r="J268" s="153">
        <f t="shared" si="136"/>
        <v>3500</v>
      </c>
    </row>
    <row r="270" spans="1:10">
      <c r="A270" s="169"/>
      <c r="B270" s="169"/>
      <c r="C270" s="169"/>
      <c r="D270" s="169"/>
      <c r="E270" s="169"/>
      <c r="F270" s="169"/>
      <c r="G270" s="169"/>
      <c r="H270" s="171">
        <f>SUM(H243:H268)</f>
        <v>66250</v>
      </c>
      <c r="I270" s="170"/>
      <c r="J270" s="171">
        <f>SUM(J243:J268)</f>
        <v>111750</v>
      </c>
    </row>
    <row r="271" spans="1:10">
      <c r="A271" s="201">
        <v>43678</v>
      </c>
      <c r="B271" s="172"/>
      <c r="C271" s="172"/>
      <c r="D271" s="172"/>
      <c r="E271" s="172"/>
      <c r="F271" s="172"/>
      <c r="G271" s="152"/>
      <c r="H271" s="149"/>
      <c r="I271" s="149"/>
      <c r="J271" s="153"/>
    </row>
    <row r="272" spans="1:10">
      <c r="A272" s="202" t="s">
        <v>304</v>
      </c>
      <c r="B272" s="203" t="s">
        <v>305</v>
      </c>
      <c r="C272" s="179" t="s">
        <v>306</v>
      </c>
      <c r="D272" s="204" t="s">
        <v>307</v>
      </c>
      <c r="E272" s="204" t="s">
        <v>308</v>
      </c>
      <c r="F272" s="179" t="s">
        <v>295</v>
      </c>
      <c r="G272" s="152"/>
      <c r="H272" s="149"/>
      <c r="I272" s="149"/>
      <c r="J272" s="149"/>
    </row>
    <row r="273" spans="1:10">
      <c r="A273" s="173" t="s">
        <v>325</v>
      </c>
      <c r="B273" s="174">
        <v>3</v>
      </c>
      <c r="C273" s="175">
        <f>SUM(A273-B273)</f>
        <v>20</v>
      </c>
      <c r="D273" s="176">
        <v>2</v>
      </c>
      <c r="E273" s="175">
        <f>SUM(C273-D273)</f>
        <v>18</v>
      </c>
      <c r="F273" s="175">
        <f>E273*100/C273</f>
        <v>90</v>
      </c>
      <c r="G273" s="152"/>
      <c r="H273" s="149"/>
      <c r="I273" s="149"/>
      <c r="J273" s="149"/>
    </row>
    <row r="274" spans="1:10" ht="15.75">
      <c r="A274" s="145"/>
      <c r="B274" s="146"/>
      <c r="C274" s="146"/>
      <c r="D274" s="147"/>
      <c r="E274" s="147"/>
      <c r="F274" s="168">
        <v>43678</v>
      </c>
      <c r="G274" s="143"/>
      <c r="H274" s="144"/>
      <c r="I274" s="144"/>
      <c r="J274" s="144"/>
    </row>
    <row r="276" spans="1:10">
      <c r="A276" s="148">
        <v>43707</v>
      </c>
      <c r="B276" s="149" t="s">
        <v>79</v>
      </c>
      <c r="C276" s="150" t="s">
        <v>4</v>
      </c>
      <c r="D276" s="151">
        <v>500</v>
      </c>
      <c r="E276" s="152">
        <v>1015</v>
      </c>
      <c r="F276" s="152">
        <v>1022</v>
      </c>
      <c r="G276" s="152">
        <v>0</v>
      </c>
      <c r="H276" s="149">
        <f t="shared" ref="H276:H279" si="160">SUM(F276-E276)*D276</f>
        <v>3500</v>
      </c>
      <c r="I276" s="149">
        <v>0</v>
      </c>
      <c r="J276" s="153">
        <f t="shared" ref="J276:J299" si="161">SUM(H276:I276)</f>
        <v>3500</v>
      </c>
    </row>
    <row r="277" spans="1:10">
      <c r="A277" s="148">
        <v>43707</v>
      </c>
      <c r="B277" s="149" t="s">
        <v>289</v>
      </c>
      <c r="C277" s="150" t="s">
        <v>4</v>
      </c>
      <c r="D277" s="151">
        <v>500</v>
      </c>
      <c r="E277" s="152">
        <v>1225</v>
      </c>
      <c r="F277" s="152">
        <v>1225</v>
      </c>
      <c r="G277" s="152">
        <v>0</v>
      </c>
      <c r="H277" s="149">
        <f t="shared" ref="H277" si="162">SUM(F277-E277)*D277</f>
        <v>0</v>
      </c>
      <c r="I277" s="149">
        <v>0</v>
      </c>
      <c r="J277" s="153">
        <f t="shared" si="161"/>
        <v>0</v>
      </c>
    </row>
    <row r="278" spans="1:10">
      <c r="A278" s="148">
        <v>43706</v>
      </c>
      <c r="B278" s="149" t="s">
        <v>58</v>
      </c>
      <c r="C278" s="150" t="s">
        <v>20</v>
      </c>
      <c r="D278" s="151">
        <v>500</v>
      </c>
      <c r="E278" s="152">
        <v>1350</v>
      </c>
      <c r="F278" s="152">
        <v>1340</v>
      </c>
      <c r="G278" s="152">
        <v>0</v>
      </c>
      <c r="H278" s="149">
        <f>SUM(E278-F278)*D278</f>
        <v>5000</v>
      </c>
      <c r="I278" s="149">
        <v>0</v>
      </c>
      <c r="J278" s="153">
        <f t="shared" si="161"/>
        <v>5000</v>
      </c>
    </row>
    <row r="279" spans="1:10">
      <c r="A279" s="148">
        <v>43705</v>
      </c>
      <c r="B279" s="149" t="s">
        <v>42</v>
      </c>
      <c r="C279" s="150" t="s">
        <v>4</v>
      </c>
      <c r="D279" s="151">
        <v>500</v>
      </c>
      <c r="E279" s="152">
        <v>1547</v>
      </c>
      <c r="F279" s="152">
        <v>1535</v>
      </c>
      <c r="G279" s="152">
        <v>0</v>
      </c>
      <c r="H279" s="149">
        <f t="shared" si="160"/>
        <v>-6000</v>
      </c>
      <c r="I279" s="149">
        <v>0</v>
      </c>
      <c r="J279" s="153">
        <f t="shared" si="161"/>
        <v>-6000</v>
      </c>
    </row>
    <row r="280" spans="1:10">
      <c r="A280" s="148">
        <v>43704</v>
      </c>
      <c r="B280" s="149" t="s">
        <v>33</v>
      </c>
      <c r="C280" s="150" t="s">
        <v>4</v>
      </c>
      <c r="D280" s="151">
        <v>500</v>
      </c>
      <c r="E280" s="152">
        <v>1193</v>
      </c>
      <c r="F280" s="152">
        <v>1203</v>
      </c>
      <c r="G280" s="152">
        <v>0</v>
      </c>
      <c r="H280" s="149">
        <f t="shared" ref="H280" si="163">SUM(F280-E280)*D280</f>
        <v>5000</v>
      </c>
      <c r="I280" s="149">
        <v>0</v>
      </c>
      <c r="J280" s="153">
        <f t="shared" si="161"/>
        <v>5000</v>
      </c>
    </row>
    <row r="281" spans="1:10">
      <c r="A281" s="148">
        <v>43703</v>
      </c>
      <c r="B281" s="149" t="s">
        <v>323</v>
      </c>
      <c r="C281" s="150" t="s">
        <v>4</v>
      </c>
      <c r="D281" s="151">
        <v>500</v>
      </c>
      <c r="E281" s="152">
        <v>1205</v>
      </c>
      <c r="F281" s="152">
        <v>1205</v>
      </c>
      <c r="G281" s="152">
        <v>0</v>
      </c>
      <c r="H281" s="149">
        <f t="shared" ref="H281" si="164">SUM(F281-E281)*D281</f>
        <v>0</v>
      </c>
      <c r="I281" s="149">
        <v>0</v>
      </c>
      <c r="J281" s="153">
        <f t="shared" si="161"/>
        <v>0</v>
      </c>
    </row>
    <row r="282" spans="1:10">
      <c r="A282" s="148">
        <v>43703</v>
      </c>
      <c r="B282" s="149" t="s">
        <v>178</v>
      </c>
      <c r="C282" s="150" t="s">
        <v>4</v>
      </c>
      <c r="D282" s="151">
        <v>500</v>
      </c>
      <c r="E282" s="152">
        <v>893</v>
      </c>
      <c r="F282" s="152">
        <v>900</v>
      </c>
      <c r="G282" s="152">
        <v>0</v>
      </c>
      <c r="H282" s="149">
        <f t="shared" ref="H282:H284" si="165">SUM(F282-E282)*D282</f>
        <v>3500</v>
      </c>
      <c r="I282" s="149">
        <v>0</v>
      </c>
      <c r="J282" s="153">
        <f t="shared" si="161"/>
        <v>3500</v>
      </c>
    </row>
    <row r="283" spans="1:10">
      <c r="A283" s="148">
        <v>43700</v>
      </c>
      <c r="B283" s="149" t="s">
        <v>42</v>
      </c>
      <c r="C283" s="150" t="s">
        <v>4</v>
      </c>
      <c r="D283" s="151">
        <v>500</v>
      </c>
      <c r="E283" s="152">
        <v>1473</v>
      </c>
      <c r="F283" s="152">
        <v>1483</v>
      </c>
      <c r="G283" s="152">
        <v>0</v>
      </c>
      <c r="H283" s="149">
        <f t="shared" si="165"/>
        <v>5000</v>
      </c>
      <c r="I283" s="149">
        <v>0</v>
      </c>
      <c r="J283" s="153">
        <f t="shared" si="161"/>
        <v>5000</v>
      </c>
    </row>
    <row r="284" spans="1:10">
      <c r="A284" s="148">
        <v>43699</v>
      </c>
      <c r="B284" s="149" t="s">
        <v>313</v>
      </c>
      <c r="C284" s="150" t="s">
        <v>4</v>
      </c>
      <c r="D284" s="151">
        <v>500</v>
      </c>
      <c r="E284" s="152">
        <v>1865</v>
      </c>
      <c r="F284" s="152">
        <v>1875</v>
      </c>
      <c r="G284" s="152">
        <v>0</v>
      </c>
      <c r="H284" s="149">
        <f t="shared" si="165"/>
        <v>5000</v>
      </c>
      <c r="I284" s="149">
        <v>0</v>
      </c>
      <c r="J284" s="153">
        <f t="shared" si="161"/>
        <v>5000</v>
      </c>
    </row>
    <row r="285" spans="1:10">
      <c r="A285" s="148">
        <v>43698</v>
      </c>
      <c r="B285" s="149" t="s">
        <v>316</v>
      </c>
      <c r="C285" s="150" t="s">
        <v>20</v>
      </c>
      <c r="D285" s="151">
        <v>500</v>
      </c>
      <c r="E285" s="152">
        <v>1294</v>
      </c>
      <c r="F285" s="152">
        <v>1284</v>
      </c>
      <c r="G285" s="152">
        <v>1274</v>
      </c>
      <c r="H285" s="149">
        <f>SUM(E285-F285)*D285</f>
        <v>5000</v>
      </c>
      <c r="I285" s="149">
        <f>SUM(F285-G285)*D285</f>
        <v>5000</v>
      </c>
      <c r="J285" s="153">
        <f t="shared" si="161"/>
        <v>10000</v>
      </c>
    </row>
    <row r="286" spans="1:10">
      <c r="A286" s="148">
        <v>43697</v>
      </c>
      <c r="B286" s="149" t="s">
        <v>313</v>
      </c>
      <c r="C286" s="150" t="s">
        <v>4</v>
      </c>
      <c r="D286" s="151">
        <v>500</v>
      </c>
      <c r="E286" s="152">
        <v>1845</v>
      </c>
      <c r="F286" s="152">
        <v>1845</v>
      </c>
      <c r="G286" s="152">
        <v>0</v>
      </c>
      <c r="H286" s="149">
        <f t="shared" ref="H286" si="166">SUM(F286-E286)*D286</f>
        <v>0</v>
      </c>
      <c r="I286" s="149">
        <v>0</v>
      </c>
      <c r="J286" s="153">
        <f t="shared" si="161"/>
        <v>0</v>
      </c>
    </row>
    <row r="287" spans="1:10">
      <c r="A287" s="148">
        <v>43696</v>
      </c>
      <c r="B287" s="149" t="s">
        <v>48</v>
      </c>
      <c r="C287" s="150" t="s">
        <v>4</v>
      </c>
      <c r="D287" s="151">
        <v>500</v>
      </c>
      <c r="E287" s="152">
        <v>1515</v>
      </c>
      <c r="F287" s="152">
        <v>1525</v>
      </c>
      <c r="G287" s="152">
        <v>1534</v>
      </c>
      <c r="H287" s="149">
        <f t="shared" ref="H287" si="167">SUM(F287-E287)*D287</f>
        <v>5000</v>
      </c>
      <c r="I287" s="149">
        <f>SUM(G287-F287)*D287</f>
        <v>4500</v>
      </c>
      <c r="J287" s="153">
        <f t="shared" si="161"/>
        <v>9500</v>
      </c>
    </row>
    <row r="288" spans="1:10">
      <c r="A288" s="148">
        <v>43693</v>
      </c>
      <c r="B288" s="149" t="s">
        <v>43</v>
      </c>
      <c r="C288" s="150" t="s">
        <v>4</v>
      </c>
      <c r="D288" s="151">
        <v>250</v>
      </c>
      <c r="E288" s="152">
        <v>3330</v>
      </c>
      <c r="F288" s="152">
        <v>3358</v>
      </c>
      <c r="G288" s="152">
        <v>0</v>
      </c>
      <c r="H288" s="149">
        <f t="shared" ref="H288" si="168">SUM(F288-E288)*D288</f>
        <v>7000</v>
      </c>
      <c r="I288" s="149">
        <v>0</v>
      </c>
      <c r="J288" s="153">
        <f t="shared" si="161"/>
        <v>7000</v>
      </c>
    </row>
    <row r="289" spans="1:10">
      <c r="A289" s="148">
        <v>43693</v>
      </c>
      <c r="B289" s="149" t="s">
        <v>324</v>
      </c>
      <c r="C289" s="150" t="s">
        <v>4</v>
      </c>
      <c r="D289" s="151">
        <v>500</v>
      </c>
      <c r="E289" s="152">
        <v>1465</v>
      </c>
      <c r="F289" s="152">
        <v>1478</v>
      </c>
      <c r="G289" s="152">
        <v>0</v>
      </c>
      <c r="H289" s="149">
        <f t="shared" ref="H289" si="169">SUM(F289-E289)*D289</f>
        <v>6500</v>
      </c>
      <c r="I289" s="149">
        <v>0</v>
      </c>
      <c r="J289" s="153">
        <f t="shared" si="161"/>
        <v>6500</v>
      </c>
    </row>
    <row r="290" spans="1:10">
      <c r="A290" s="148">
        <v>43691</v>
      </c>
      <c r="B290" s="149" t="s">
        <v>22</v>
      </c>
      <c r="C290" s="150" t="s">
        <v>20</v>
      </c>
      <c r="D290" s="151">
        <v>500</v>
      </c>
      <c r="E290" s="152">
        <v>1495</v>
      </c>
      <c r="F290" s="152">
        <v>1485</v>
      </c>
      <c r="G290" s="152">
        <v>0</v>
      </c>
      <c r="H290" s="149">
        <f>SUM(E290-F290)*D290</f>
        <v>5000</v>
      </c>
      <c r="I290" s="149">
        <v>0</v>
      </c>
      <c r="J290" s="153">
        <f t="shared" si="161"/>
        <v>5000</v>
      </c>
    </row>
    <row r="291" spans="1:10">
      <c r="A291" s="148">
        <v>43690</v>
      </c>
      <c r="B291" s="149" t="s">
        <v>48</v>
      </c>
      <c r="C291" s="150" t="s">
        <v>4</v>
      </c>
      <c r="D291" s="151">
        <v>500</v>
      </c>
      <c r="E291" s="152">
        <v>1472</v>
      </c>
      <c r="F291" s="152">
        <v>1482</v>
      </c>
      <c r="G291" s="152">
        <v>0</v>
      </c>
      <c r="H291" s="149">
        <f t="shared" ref="H291" si="170">SUM(F291-E291)*D291</f>
        <v>5000</v>
      </c>
      <c r="I291" s="149">
        <v>0</v>
      </c>
      <c r="J291" s="153">
        <f t="shared" si="161"/>
        <v>5000</v>
      </c>
    </row>
    <row r="292" spans="1:10">
      <c r="A292" s="148">
        <v>43686</v>
      </c>
      <c r="B292" s="149" t="s">
        <v>323</v>
      </c>
      <c r="C292" s="150" t="s">
        <v>4</v>
      </c>
      <c r="D292" s="151">
        <v>500</v>
      </c>
      <c r="E292" s="152">
        <v>1222</v>
      </c>
      <c r="F292" s="152">
        <v>1232</v>
      </c>
      <c r="G292" s="152">
        <v>0</v>
      </c>
      <c r="H292" s="149">
        <f t="shared" ref="H292" si="171">SUM(F292-E292)*D292</f>
        <v>5000</v>
      </c>
      <c r="I292" s="149">
        <v>0</v>
      </c>
      <c r="J292" s="153">
        <f t="shared" si="161"/>
        <v>5000</v>
      </c>
    </row>
    <row r="293" spans="1:10">
      <c r="A293" s="148">
        <v>43686</v>
      </c>
      <c r="B293" s="149" t="s">
        <v>315</v>
      </c>
      <c r="C293" s="150" t="s">
        <v>4</v>
      </c>
      <c r="D293" s="151">
        <v>500</v>
      </c>
      <c r="E293" s="152">
        <v>1575</v>
      </c>
      <c r="F293" s="152">
        <v>1581.5</v>
      </c>
      <c r="G293" s="152">
        <v>0</v>
      </c>
      <c r="H293" s="149">
        <f t="shared" ref="H293" si="172">SUM(F293-E293)*D293</f>
        <v>3250</v>
      </c>
      <c r="I293" s="149">
        <v>0</v>
      </c>
      <c r="J293" s="153">
        <f t="shared" si="161"/>
        <v>3250</v>
      </c>
    </row>
    <row r="294" spans="1:10">
      <c r="A294" s="148">
        <v>43685</v>
      </c>
      <c r="B294" s="149" t="s">
        <v>317</v>
      </c>
      <c r="C294" s="150" t="s">
        <v>4</v>
      </c>
      <c r="D294" s="151">
        <v>500</v>
      </c>
      <c r="E294" s="152">
        <v>1324</v>
      </c>
      <c r="F294" s="152">
        <v>1333</v>
      </c>
      <c r="G294" s="152">
        <v>0</v>
      </c>
      <c r="H294" s="149">
        <f t="shared" ref="H294" si="173">SUM(F294-E294)*D294</f>
        <v>4500</v>
      </c>
      <c r="I294" s="149">
        <v>0</v>
      </c>
      <c r="J294" s="153">
        <f t="shared" si="161"/>
        <v>4500</v>
      </c>
    </row>
    <row r="295" spans="1:10">
      <c r="A295" s="148">
        <v>43684</v>
      </c>
      <c r="B295" s="149" t="s">
        <v>51</v>
      </c>
      <c r="C295" s="150" t="s">
        <v>4</v>
      </c>
      <c r="D295" s="151">
        <v>500</v>
      </c>
      <c r="E295" s="152">
        <v>900</v>
      </c>
      <c r="F295" s="152">
        <v>910</v>
      </c>
      <c r="G295" s="152">
        <v>0</v>
      </c>
      <c r="H295" s="149">
        <f t="shared" ref="H295" si="174">SUM(F295-E295)*D295</f>
        <v>5000</v>
      </c>
      <c r="I295" s="149">
        <v>0</v>
      </c>
      <c r="J295" s="153">
        <f t="shared" si="161"/>
        <v>5000</v>
      </c>
    </row>
    <row r="296" spans="1:10">
      <c r="A296" s="148">
        <v>43683</v>
      </c>
      <c r="B296" s="149" t="s">
        <v>313</v>
      </c>
      <c r="C296" s="150" t="s">
        <v>4</v>
      </c>
      <c r="D296" s="151">
        <v>500</v>
      </c>
      <c r="E296" s="152">
        <v>1753</v>
      </c>
      <c r="F296" s="152">
        <v>1763</v>
      </c>
      <c r="G296" s="152">
        <v>0</v>
      </c>
      <c r="H296" s="149">
        <f t="shared" ref="H296:H298" si="175">SUM(F296-E296)*D296</f>
        <v>5000</v>
      </c>
      <c r="I296" s="149">
        <v>0</v>
      </c>
      <c r="J296" s="153">
        <f t="shared" si="161"/>
        <v>5000</v>
      </c>
    </row>
    <row r="297" spans="1:10">
      <c r="A297" s="148">
        <v>43682</v>
      </c>
      <c r="B297" s="149" t="s">
        <v>276</v>
      </c>
      <c r="C297" s="150" t="s">
        <v>20</v>
      </c>
      <c r="D297" s="151">
        <v>500</v>
      </c>
      <c r="E297" s="152">
        <v>1517</v>
      </c>
      <c r="F297" s="152">
        <v>1510</v>
      </c>
      <c r="G297" s="152">
        <v>0</v>
      </c>
      <c r="H297" s="149">
        <f>SUM(E297-F297)*D297</f>
        <v>3500</v>
      </c>
      <c r="I297" s="149">
        <v>0</v>
      </c>
      <c r="J297" s="153">
        <f t="shared" si="161"/>
        <v>3500</v>
      </c>
    </row>
    <row r="298" spans="1:10">
      <c r="A298" s="148">
        <v>43679</v>
      </c>
      <c r="B298" s="149" t="s">
        <v>315</v>
      </c>
      <c r="C298" s="150" t="s">
        <v>4</v>
      </c>
      <c r="D298" s="151">
        <v>500</v>
      </c>
      <c r="E298" s="152">
        <v>1531.5</v>
      </c>
      <c r="F298" s="152">
        <v>1540</v>
      </c>
      <c r="G298" s="152">
        <v>1550</v>
      </c>
      <c r="H298" s="149">
        <f t="shared" si="175"/>
        <v>4250</v>
      </c>
      <c r="I298" s="149">
        <f>SUM(G298-F298)*D298</f>
        <v>5000</v>
      </c>
      <c r="J298" s="153">
        <f t="shared" si="161"/>
        <v>9250</v>
      </c>
    </row>
    <row r="299" spans="1:10">
      <c r="A299" s="148">
        <v>43678</v>
      </c>
      <c r="B299" s="149" t="s">
        <v>25</v>
      </c>
      <c r="C299" s="150" t="s">
        <v>4</v>
      </c>
      <c r="D299" s="151">
        <v>500</v>
      </c>
      <c r="E299" s="152">
        <v>1380</v>
      </c>
      <c r="F299" s="152">
        <v>1365</v>
      </c>
      <c r="G299" s="152">
        <v>0</v>
      </c>
      <c r="H299" s="149">
        <f t="shared" ref="H299" si="176">SUM(F299-E299)*D299</f>
        <v>-7500</v>
      </c>
      <c r="I299" s="149">
        <v>0</v>
      </c>
      <c r="J299" s="153">
        <f t="shared" si="161"/>
        <v>-7500</v>
      </c>
    </row>
    <row r="300" spans="1:10">
      <c r="A300" s="169"/>
      <c r="B300" s="169"/>
      <c r="C300" s="169"/>
      <c r="D300" s="169"/>
      <c r="E300" s="169"/>
      <c r="F300" s="169"/>
      <c r="G300" s="169"/>
      <c r="H300" s="171">
        <f>SUM(H276:H299)</f>
        <v>77500</v>
      </c>
      <c r="I300" s="170"/>
      <c r="J300" s="171">
        <f>SUM(J276:J299)</f>
        <v>92000</v>
      </c>
    </row>
    <row r="301" spans="1:10">
      <c r="A301" s="201">
        <v>43647</v>
      </c>
      <c r="B301" s="172"/>
      <c r="C301" s="172"/>
      <c r="D301" s="172"/>
      <c r="E301" s="172"/>
      <c r="F301" s="172"/>
      <c r="G301" s="152"/>
      <c r="H301" s="149"/>
      <c r="I301" s="149"/>
      <c r="J301" s="153"/>
    </row>
    <row r="302" spans="1:10">
      <c r="A302" s="202" t="s">
        <v>304</v>
      </c>
      <c r="B302" s="203" t="s">
        <v>305</v>
      </c>
      <c r="C302" s="179" t="s">
        <v>306</v>
      </c>
      <c r="D302" s="204" t="s">
        <v>307</v>
      </c>
      <c r="E302" s="204" t="s">
        <v>308</v>
      </c>
      <c r="F302" s="179" t="s">
        <v>295</v>
      </c>
      <c r="G302" s="152"/>
      <c r="H302" s="149"/>
      <c r="I302" s="149"/>
      <c r="J302" s="149"/>
    </row>
    <row r="303" spans="1:10">
      <c r="A303" s="173" t="s">
        <v>309</v>
      </c>
      <c r="B303" s="174">
        <v>6</v>
      </c>
      <c r="C303" s="175">
        <f>SUM(A303-B303)</f>
        <v>22</v>
      </c>
      <c r="D303" s="176">
        <v>6</v>
      </c>
      <c r="E303" s="175">
        <f>SUM(C303-D303)</f>
        <v>16</v>
      </c>
      <c r="F303" s="175">
        <f>E303*100/C303</f>
        <v>72.727272727272734</v>
      </c>
      <c r="G303" s="152"/>
      <c r="H303" s="149"/>
      <c r="I303" s="149"/>
      <c r="J303" s="149"/>
    </row>
    <row r="304" spans="1:10" ht="15.75">
      <c r="A304" s="145"/>
      <c r="B304" s="146"/>
      <c r="C304" s="146"/>
      <c r="D304" s="147"/>
      <c r="E304" s="147"/>
      <c r="F304" s="168">
        <v>43647</v>
      </c>
      <c r="G304" s="143"/>
      <c r="H304" s="144"/>
      <c r="I304" s="144"/>
      <c r="J304" s="144"/>
    </row>
    <row r="306" spans="1:10">
      <c r="A306" s="148">
        <v>43677</v>
      </c>
      <c r="B306" s="149" t="s">
        <v>296</v>
      </c>
      <c r="C306" s="150" t="s">
        <v>4</v>
      </c>
      <c r="D306" s="151">
        <v>500</v>
      </c>
      <c r="E306" s="152">
        <v>2154</v>
      </c>
      <c r="F306" s="152">
        <v>2170</v>
      </c>
      <c r="G306" s="152">
        <v>0</v>
      </c>
      <c r="H306" s="149">
        <f t="shared" ref="H306" si="177">SUM(F306-E306)*D306</f>
        <v>8000</v>
      </c>
      <c r="I306" s="149">
        <v>0</v>
      </c>
      <c r="J306" s="153">
        <f t="shared" ref="J306:J331" si="178">SUM(H306:I306)</f>
        <v>8000</v>
      </c>
    </row>
    <row r="307" spans="1:10">
      <c r="A307" s="148">
        <v>43676</v>
      </c>
      <c r="B307" s="149" t="s">
        <v>296</v>
      </c>
      <c r="C307" s="150" t="s">
        <v>4</v>
      </c>
      <c r="D307" s="151">
        <v>500</v>
      </c>
      <c r="E307" s="152">
        <v>2120</v>
      </c>
      <c r="F307" s="152">
        <v>2140</v>
      </c>
      <c r="G307" s="152">
        <v>0</v>
      </c>
      <c r="H307" s="149">
        <f t="shared" ref="H307" si="179">SUM(F307-E307)*D307</f>
        <v>10000</v>
      </c>
      <c r="I307" s="149">
        <v>0</v>
      </c>
      <c r="J307" s="153">
        <f t="shared" si="178"/>
        <v>10000</v>
      </c>
    </row>
    <row r="308" spans="1:10">
      <c r="A308" s="148">
        <v>43675</v>
      </c>
      <c r="B308" s="149" t="s">
        <v>316</v>
      </c>
      <c r="C308" s="150" t="s">
        <v>4</v>
      </c>
      <c r="D308" s="151">
        <v>500</v>
      </c>
      <c r="E308" s="152">
        <v>1420</v>
      </c>
      <c r="F308" s="152">
        <v>1430</v>
      </c>
      <c r="G308" s="152">
        <v>0</v>
      </c>
      <c r="H308" s="149">
        <f t="shared" ref="H308" si="180">SUM(F308-E308)*D308</f>
        <v>5000</v>
      </c>
      <c r="I308" s="149">
        <v>0</v>
      </c>
      <c r="J308" s="153">
        <f t="shared" si="178"/>
        <v>5000</v>
      </c>
    </row>
    <row r="309" spans="1:10">
      <c r="A309" s="148">
        <v>43672</v>
      </c>
      <c r="B309" s="149" t="s">
        <v>33</v>
      </c>
      <c r="C309" s="150" t="s">
        <v>4</v>
      </c>
      <c r="D309" s="151">
        <v>500</v>
      </c>
      <c r="E309" s="152">
        <v>1200</v>
      </c>
      <c r="F309" s="152">
        <v>1210</v>
      </c>
      <c r="G309" s="152">
        <v>1219</v>
      </c>
      <c r="H309" s="149">
        <f t="shared" ref="H309" si="181">SUM(F309-E309)*D309</f>
        <v>5000</v>
      </c>
      <c r="I309" s="149">
        <f>SUM(G309-F309)*D309</f>
        <v>4500</v>
      </c>
      <c r="J309" s="153">
        <f t="shared" si="178"/>
        <v>9500</v>
      </c>
    </row>
    <row r="310" spans="1:10">
      <c r="A310" s="148">
        <v>43672</v>
      </c>
      <c r="B310" s="149" t="s">
        <v>65</v>
      </c>
      <c r="C310" s="150" t="s">
        <v>4</v>
      </c>
      <c r="D310" s="151">
        <v>500</v>
      </c>
      <c r="E310" s="152">
        <v>1510</v>
      </c>
      <c r="F310" s="152">
        <v>1517</v>
      </c>
      <c r="G310" s="152">
        <v>0</v>
      </c>
      <c r="H310" s="149">
        <f t="shared" ref="H310" si="182">SUM(F310-E310)*D310</f>
        <v>3500</v>
      </c>
      <c r="I310" s="149">
        <v>0</v>
      </c>
      <c r="J310" s="153">
        <f t="shared" si="178"/>
        <v>3500</v>
      </c>
    </row>
    <row r="311" spans="1:10">
      <c r="A311" s="148">
        <v>43671</v>
      </c>
      <c r="B311" s="149" t="s">
        <v>22</v>
      </c>
      <c r="C311" s="150" t="s">
        <v>4</v>
      </c>
      <c r="D311" s="151">
        <v>500</v>
      </c>
      <c r="E311" s="152">
        <v>1645</v>
      </c>
      <c r="F311" s="152">
        <v>1635</v>
      </c>
      <c r="G311" s="152">
        <v>1815</v>
      </c>
      <c r="H311" s="149">
        <f t="shared" ref="H311:H313" si="183">SUM(F311-E311)*D311</f>
        <v>-5000</v>
      </c>
      <c r="I311" s="149">
        <v>0</v>
      </c>
      <c r="J311" s="153">
        <f t="shared" si="178"/>
        <v>-5000</v>
      </c>
    </row>
    <row r="312" spans="1:10">
      <c r="A312" s="148">
        <v>43671</v>
      </c>
      <c r="B312" s="149" t="s">
        <v>79</v>
      </c>
      <c r="C312" s="150" t="s">
        <v>20</v>
      </c>
      <c r="D312" s="151">
        <v>500</v>
      </c>
      <c r="E312" s="152">
        <v>873</v>
      </c>
      <c r="F312" s="152">
        <v>885</v>
      </c>
      <c r="G312" s="152">
        <v>1815</v>
      </c>
      <c r="H312" s="149">
        <f>SUM(E312-F312)*D312</f>
        <v>-6000</v>
      </c>
      <c r="I312" s="149">
        <v>0</v>
      </c>
      <c r="J312" s="153">
        <f t="shared" si="178"/>
        <v>-6000</v>
      </c>
    </row>
    <row r="313" spans="1:10">
      <c r="A313" s="148">
        <v>43670</v>
      </c>
      <c r="B313" s="149" t="s">
        <v>66</v>
      </c>
      <c r="C313" s="150" t="s">
        <v>4</v>
      </c>
      <c r="D313" s="151">
        <v>500</v>
      </c>
      <c r="E313" s="152">
        <v>1795</v>
      </c>
      <c r="F313" s="152">
        <v>1805</v>
      </c>
      <c r="G313" s="152">
        <v>1815</v>
      </c>
      <c r="H313" s="149">
        <f t="shared" si="183"/>
        <v>5000</v>
      </c>
      <c r="I313" s="149">
        <f>SUM(G313-F313)*D313</f>
        <v>5000</v>
      </c>
      <c r="J313" s="153">
        <f t="shared" si="178"/>
        <v>10000</v>
      </c>
    </row>
    <row r="314" spans="1:10">
      <c r="A314" s="148">
        <v>43669</v>
      </c>
      <c r="B314" s="149" t="s">
        <v>31</v>
      </c>
      <c r="C314" s="150" t="s">
        <v>20</v>
      </c>
      <c r="D314" s="151">
        <v>500</v>
      </c>
      <c r="E314" s="152">
        <v>1020</v>
      </c>
      <c r="F314" s="152">
        <v>1010</v>
      </c>
      <c r="G314" s="152">
        <v>1000</v>
      </c>
      <c r="H314" s="149">
        <f>SUM(E314-F314)*D314</f>
        <v>5000</v>
      </c>
      <c r="I314" s="149">
        <f>SUM(F314-G314)*D314</f>
        <v>5000</v>
      </c>
      <c r="J314" s="153">
        <f t="shared" si="178"/>
        <v>10000</v>
      </c>
    </row>
    <row r="315" spans="1:10">
      <c r="A315" s="148">
        <v>43668</v>
      </c>
      <c r="B315" s="149" t="s">
        <v>84</v>
      </c>
      <c r="C315" s="150" t="s">
        <v>4</v>
      </c>
      <c r="D315" s="151">
        <v>500</v>
      </c>
      <c r="E315" s="152">
        <v>1522</v>
      </c>
      <c r="F315" s="152">
        <v>1531</v>
      </c>
      <c r="G315" s="152">
        <v>0</v>
      </c>
      <c r="H315" s="149">
        <f t="shared" ref="H315" si="184">SUM(F315-E315)*D315</f>
        <v>4500</v>
      </c>
      <c r="I315" s="149">
        <v>0</v>
      </c>
      <c r="J315" s="153">
        <f t="shared" si="178"/>
        <v>4500</v>
      </c>
    </row>
    <row r="316" spans="1:10">
      <c r="A316" s="148">
        <v>43665</v>
      </c>
      <c r="B316" s="149" t="s">
        <v>5</v>
      </c>
      <c r="C316" s="150" t="s">
        <v>4</v>
      </c>
      <c r="D316" s="151">
        <v>500</v>
      </c>
      <c r="E316" s="152">
        <v>940</v>
      </c>
      <c r="F316" s="152">
        <v>947.5</v>
      </c>
      <c r="G316" s="152">
        <v>0</v>
      </c>
      <c r="H316" s="149">
        <f t="shared" ref="H316" si="185">SUM(F316-E316)*D316</f>
        <v>3750</v>
      </c>
      <c r="I316" s="149">
        <v>0</v>
      </c>
      <c r="J316" s="153">
        <f t="shared" si="178"/>
        <v>3750</v>
      </c>
    </row>
    <row r="317" spans="1:10">
      <c r="A317" s="148">
        <v>43664</v>
      </c>
      <c r="B317" s="149" t="s">
        <v>87</v>
      </c>
      <c r="C317" s="150" t="s">
        <v>4</v>
      </c>
      <c r="D317" s="151">
        <v>500</v>
      </c>
      <c r="E317" s="152">
        <v>2420</v>
      </c>
      <c r="F317" s="152">
        <v>2420</v>
      </c>
      <c r="G317" s="152">
        <v>0</v>
      </c>
      <c r="H317" s="149">
        <f t="shared" ref="H317" si="186">SUM(F317-E317)*D317</f>
        <v>0</v>
      </c>
      <c r="I317" s="149">
        <v>0</v>
      </c>
      <c r="J317" s="153">
        <f t="shared" si="178"/>
        <v>0</v>
      </c>
    </row>
    <row r="318" spans="1:10">
      <c r="A318" s="148">
        <v>43663</v>
      </c>
      <c r="B318" s="149" t="s">
        <v>276</v>
      </c>
      <c r="C318" s="150" t="s">
        <v>4</v>
      </c>
      <c r="D318" s="151">
        <v>500</v>
      </c>
      <c r="E318" s="152">
        <v>1610</v>
      </c>
      <c r="F318" s="152">
        <v>1600</v>
      </c>
      <c r="G318" s="152">
        <v>0</v>
      </c>
      <c r="H318" s="149">
        <f t="shared" ref="H318" si="187">SUM(F318-E318)*D318</f>
        <v>-5000</v>
      </c>
      <c r="I318" s="149">
        <v>0</v>
      </c>
      <c r="J318" s="153">
        <f t="shared" si="178"/>
        <v>-5000</v>
      </c>
    </row>
    <row r="319" spans="1:10">
      <c r="A319" s="148">
        <v>43663</v>
      </c>
      <c r="B319" s="149" t="s">
        <v>49</v>
      </c>
      <c r="C319" s="150" t="s">
        <v>4</v>
      </c>
      <c r="D319" s="151">
        <v>1000</v>
      </c>
      <c r="E319" s="152">
        <v>660</v>
      </c>
      <c r="F319" s="152">
        <v>665</v>
      </c>
      <c r="G319" s="152">
        <v>670</v>
      </c>
      <c r="H319" s="149">
        <f t="shared" ref="H319" si="188">SUM(F319-E319)*D319</f>
        <v>5000</v>
      </c>
      <c r="I319" s="149">
        <f>SUM(G319-F319)*D319</f>
        <v>5000</v>
      </c>
      <c r="J319" s="153">
        <f t="shared" si="178"/>
        <v>10000</v>
      </c>
    </row>
    <row r="320" spans="1:10">
      <c r="A320" s="148">
        <v>43662</v>
      </c>
      <c r="B320" s="149" t="s">
        <v>65</v>
      </c>
      <c r="C320" s="150" t="s">
        <v>4</v>
      </c>
      <c r="D320" s="151">
        <v>500</v>
      </c>
      <c r="E320" s="152">
        <v>1500</v>
      </c>
      <c r="F320" s="152">
        <v>1506</v>
      </c>
      <c r="G320" s="152">
        <v>0</v>
      </c>
      <c r="H320" s="149">
        <f t="shared" ref="H320" si="189">SUM(F320-E320)*D320</f>
        <v>3000</v>
      </c>
      <c r="I320" s="149">
        <v>0</v>
      </c>
      <c r="J320" s="153">
        <f t="shared" si="178"/>
        <v>3000</v>
      </c>
    </row>
    <row r="321" spans="1:10">
      <c r="A321" s="148">
        <v>43658</v>
      </c>
      <c r="B321" s="149" t="s">
        <v>289</v>
      </c>
      <c r="C321" s="150" t="s">
        <v>4</v>
      </c>
      <c r="D321" s="151">
        <v>500</v>
      </c>
      <c r="E321" s="152">
        <v>1295</v>
      </c>
      <c r="F321" s="152">
        <v>1275</v>
      </c>
      <c r="G321" s="152">
        <v>875</v>
      </c>
      <c r="H321" s="149">
        <f t="shared" ref="H321:H324" si="190">SUM(F321-E321)*D321</f>
        <v>-10000</v>
      </c>
      <c r="I321" s="149">
        <v>0</v>
      </c>
      <c r="J321" s="153">
        <f t="shared" si="178"/>
        <v>-10000</v>
      </c>
    </row>
    <row r="322" spans="1:10">
      <c r="A322" s="148">
        <v>43657</v>
      </c>
      <c r="B322" s="149" t="s">
        <v>79</v>
      </c>
      <c r="C322" s="150" t="s">
        <v>20</v>
      </c>
      <c r="D322" s="151">
        <v>500</v>
      </c>
      <c r="E322" s="152">
        <v>895</v>
      </c>
      <c r="F322" s="152">
        <v>885</v>
      </c>
      <c r="G322" s="152">
        <v>875</v>
      </c>
      <c r="H322" s="149">
        <f>SUM(E322-F322)*D322</f>
        <v>5000</v>
      </c>
      <c r="I322" s="149">
        <f>SUM(F322-G322)*D322</f>
        <v>5000</v>
      </c>
      <c r="J322" s="153">
        <f t="shared" si="178"/>
        <v>10000</v>
      </c>
    </row>
    <row r="323" spans="1:10">
      <c r="A323" s="148">
        <v>43656</v>
      </c>
      <c r="B323" s="149" t="s">
        <v>65</v>
      </c>
      <c r="C323" s="150" t="s">
        <v>4</v>
      </c>
      <c r="D323" s="151">
        <v>500</v>
      </c>
      <c r="E323" s="152">
        <v>1480</v>
      </c>
      <c r="F323" s="152">
        <v>1490</v>
      </c>
      <c r="G323" s="152">
        <v>0</v>
      </c>
      <c r="H323" s="149">
        <f t="shared" si="190"/>
        <v>5000</v>
      </c>
      <c r="I323" s="149">
        <v>0</v>
      </c>
      <c r="J323" s="153">
        <f t="shared" si="178"/>
        <v>5000</v>
      </c>
    </row>
    <row r="324" spans="1:10">
      <c r="A324" s="148">
        <v>43655</v>
      </c>
      <c r="B324" s="149" t="s">
        <v>31</v>
      </c>
      <c r="C324" s="150" t="s">
        <v>4</v>
      </c>
      <c r="D324" s="151">
        <v>500</v>
      </c>
      <c r="E324" s="152">
        <v>1055</v>
      </c>
      <c r="F324" s="152">
        <v>1040</v>
      </c>
      <c r="G324" s="152">
        <v>0</v>
      </c>
      <c r="H324" s="149">
        <f t="shared" si="190"/>
        <v>-7500</v>
      </c>
      <c r="I324" s="149">
        <v>0</v>
      </c>
      <c r="J324" s="153">
        <f t="shared" si="178"/>
        <v>-7500</v>
      </c>
    </row>
    <row r="325" spans="1:10">
      <c r="A325" s="148">
        <v>43654</v>
      </c>
      <c r="B325" s="149" t="s">
        <v>68</v>
      </c>
      <c r="C325" s="150" t="s">
        <v>20</v>
      </c>
      <c r="D325" s="151">
        <v>500</v>
      </c>
      <c r="E325" s="152">
        <v>905</v>
      </c>
      <c r="F325" s="152">
        <v>898</v>
      </c>
      <c r="G325" s="152">
        <v>0</v>
      </c>
      <c r="H325" s="149">
        <f>SUM(E325-F325)*D325</f>
        <v>3500</v>
      </c>
      <c r="I325" s="149">
        <v>0</v>
      </c>
      <c r="J325" s="153">
        <f t="shared" si="178"/>
        <v>3500</v>
      </c>
    </row>
    <row r="326" spans="1:10">
      <c r="A326" s="148">
        <v>43654</v>
      </c>
      <c r="B326" s="149" t="s">
        <v>22</v>
      </c>
      <c r="C326" s="150" t="s">
        <v>20</v>
      </c>
      <c r="D326" s="151">
        <v>500</v>
      </c>
      <c r="E326" s="152">
        <v>1585</v>
      </c>
      <c r="F326" s="152">
        <v>1570</v>
      </c>
      <c r="G326" s="152">
        <v>0</v>
      </c>
      <c r="H326" s="149">
        <f>SUM(E326-F326)*D326</f>
        <v>7500</v>
      </c>
      <c r="I326" s="149">
        <v>0</v>
      </c>
      <c r="J326" s="153">
        <f t="shared" si="178"/>
        <v>7500</v>
      </c>
    </row>
    <row r="327" spans="1:10">
      <c r="A327" s="148">
        <v>43651</v>
      </c>
      <c r="B327" s="149" t="s">
        <v>315</v>
      </c>
      <c r="C327" s="150" t="s">
        <v>4</v>
      </c>
      <c r="D327" s="151">
        <v>500</v>
      </c>
      <c r="E327" s="152">
        <v>1371</v>
      </c>
      <c r="F327" s="152">
        <v>1357</v>
      </c>
      <c r="G327" s="152">
        <v>0</v>
      </c>
      <c r="H327" s="149">
        <f t="shared" ref="H327:H328" si="191">SUM(F327-E327)*D327</f>
        <v>-7000</v>
      </c>
      <c r="I327" s="149">
        <v>0</v>
      </c>
      <c r="J327" s="153">
        <f t="shared" si="178"/>
        <v>-7000</v>
      </c>
    </row>
    <row r="328" spans="1:10">
      <c r="A328" s="148">
        <v>43650</v>
      </c>
      <c r="B328" s="149" t="s">
        <v>37</v>
      </c>
      <c r="C328" s="150" t="s">
        <v>4</v>
      </c>
      <c r="D328" s="151">
        <v>500</v>
      </c>
      <c r="E328" s="152">
        <v>1591</v>
      </c>
      <c r="F328" s="152">
        <v>1601</v>
      </c>
      <c r="G328" s="152">
        <v>1620</v>
      </c>
      <c r="H328" s="149">
        <f t="shared" si="191"/>
        <v>5000</v>
      </c>
      <c r="I328" s="149">
        <f>SUM(G328-F328)*D328</f>
        <v>9500</v>
      </c>
      <c r="J328" s="153">
        <f t="shared" si="178"/>
        <v>14500</v>
      </c>
    </row>
    <row r="329" spans="1:10">
      <c r="A329" s="148">
        <v>43649</v>
      </c>
      <c r="B329" s="149" t="s">
        <v>58</v>
      </c>
      <c r="C329" s="150" t="s">
        <v>4</v>
      </c>
      <c r="D329" s="151">
        <v>500</v>
      </c>
      <c r="E329" s="152">
        <v>1460</v>
      </c>
      <c r="F329" s="152">
        <v>1475</v>
      </c>
      <c r="G329" s="152">
        <v>0</v>
      </c>
      <c r="H329" s="149">
        <f t="shared" ref="H329" si="192">SUM(F329-E329)*D329</f>
        <v>7500</v>
      </c>
      <c r="I329" s="149">
        <v>0</v>
      </c>
      <c r="J329" s="153">
        <f t="shared" si="178"/>
        <v>7500</v>
      </c>
    </row>
    <row r="330" spans="1:10">
      <c r="A330" s="148">
        <v>43647</v>
      </c>
      <c r="B330" s="149" t="s">
        <v>95</v>
      </c>
      <c r="C330" s="150" t="s">
        <v>4</v>
      </c>
      <c r="D330" s="151">
        <v>250</v>
      </c>
      <c r="E330" s="152">
        <v>2228</v>
      </c>
      <c r="F330" s="152">
        <v>2250</v>
      </c>
      <c r="G330" s="152">
        <v>0</v>
      </c>
      <c r="H330" s="149">
        <f t="shared" ref="H330" si="193">SUM(F330-E330)*D330</f>
        <v>5500</v>
      </c>
      <c r="I330" s="149">
        <v>0</v>
      </c>
      <c r="J330" s="153">
        <f t="shared" si="178"/>
        <v>5500</v>
      </c>
    </row>
    <row r="331" spans="1:10">
      <c r="A331" s="148">
        <v>43647</v>
      </c>
      <c r="B331" s="149" t="s">
        <v>22</v>
      </c>
      <c r="C331" s="150" t="s">
        <v>4</v>
      </c>
      <c r="D331" s="151">
        <v>500</v>
      </c>
      <c r="E331" s="152">
        <v>1615</v>
      </c>
      <c r="F331" s="152">
        <v>1615</v>
      </c>
      <c r="G331" s="152">
        <v>0</v>
      </c>
      <c r="H331" s="149">
        <f t="shared" ref="H331" si="194">SUM(F331-E331)*D331</f>
        <v>0</v>
      </c>
      <c r="I331" s="149">
        <v>0</v>
      </c>
      <c r="J331" s="153">
        <f t="shared" si="178"/>
        <v>0</v>
      </c>
    </row>
    <row r="333" spans="1:10">
      <c r="A333" s="169"/>
      <c r="B333" s="169"/>
      <c r="C333" s="169"/>
      <c r="D333" s="169"/>
      <c r="E333" s="169"/>
      <c r="F333" s="169"/>
      <c r="G333" s="169"/>
      <c r="H333" s="171">
        <f>SUM(H306:H331)</f>
        <v>56250</v>
      </c>
      <c r="I333" s="170"/>
      <c r="J333" s="171">
        <f>SUM(J306:J331)</f>
        <v>90250</v>
      </c>
    </row>
    <row r="334" spans="1:10">
      <c r="A334" s="201">
        <v>43617</v>
      </c>
      <c r="B334" s="172"/>
      <c r="C334" s="172"/>
      <c r="D334" s="172"/>
      <c r="E334" s="172"/>
      <c r="F334" s="172"/>
      <c r="G334" s="152"/>
      <c r="H334" s="149"/>
      <c r="I334" s="149"/>
      <c r="J334" s="153"/>
    </row>
    <row r="335" spans="1:10">
      <c r="A335" s="202" t="s">
        <v>304</v>
      </c>
      <c r="B335" s="203" t="s">
        <v>305</v>
      </c>
      <c r="C335" s="179" t="s">
        <v>306</v>
      </c>
      <c r="D335" s="204" t="s">
        <v>307</v>
      </c>
      <c r="E335" s="204" t="s">
        <v>308</v>
      </c>
      <c r="F335" s="179" t="s">
        <v>295</v>
      </c>
      <c r="G335" s="152"/>
      <c r="H335" s="149"/>
      <c r="I335" s="149"/>
      <c r="J335" s="149"/>
    </row>
    <row r="336" spans="1:10">
      <c r="A336" s="173" t="s">
        <v>309</v>
      </c>
      <c r="B336" s="174">
        <v>6</v>
      </c>
      <c r="C336" s="175">
        <f>SUM(A336-B336)</f>
        <v>22</v>
      </c>
      <c r="D336" s="176">
        <v>6</v>
      </c>
      <c r="E336" s="175">
        <f>SUM(C336-D336)</f>
        <v>16</v>
      </c>
      <c r="F336" s="175">
        <f>E336*100/C336</f>
        <v>72.727272727272734</v>
      </c>
      <c r="G336" s="152"/>
      <c r="H336" s="149"/>
      <c r="I336" s="149"/>
      <c r="J336" s="149"/>
    </row>
    <row r="337" spans="1:10" ht="15.75">
      <c r="A337" s="145"/>
      <c r="B337" s="146"/>
      <c r="C337" s="146"/>
      <c r="D337" s="147"/>
      <c r="E337" s="147"/>
      <c r="F337" s="168">
        <v>43617</v>
      </c>
      <c r="G337" s="143"/>
      <c r="H337" s="144"/>
      <c r="I337" s="144"/>
      <c r="J337" s="144"/>
    </row>
    <row r="338" spans="1:10">
      <c r="A338" s="148">
        <v>43644</v>
      </c>
      <c r="B338" s="149" t="s">
        <v>89</v>
      </c>
      <c r="C338" s="150" t="s">
        <v>4</v>
      </c>
      <c r="D338" s="151">
        <v>1000</v>
      </c>
      <c r="E338" s="152">
        <v>1570</v>
      </c>
      <c r="F338" s="152">
        <v>1555</v>
      </c>
      <c r="G338" s="152">
        <v>0</v>
      </c>
      <c r="H338" s="149">
        <f t="shared" ref="H338:H343" si="195">SUM(F338-E338)*D338</f>
        <v>-15000</v>
      </c>
      <c r="I338" s="149">
        <v>0</v>
      </c>
      <c r="J338" s="153">
        <f t="shared" ref="J338:J365" si="196">SUM(H338:I338)</f>
        <v>-15000</v>
      </c>
    </row>
    <row r="339" spans="1:10">
      <c r="A339" s="148">
        <v>43643</v>
      </c>
      <c r="B339" s="149" t="s">
        <v>87</v>
      </c>
      <c r="C339" s="150" t="s">
        <v>4</v>
      </c>
      <c r="D339" s="151">
        <v>500</v>
      </c>
      <c r="E339" s="152">
        <v>2458</v>
      </c>
      <c r="F339" s="152">
        <v>2480</v>
      </c>
      <c r="G339" s="152">
        <v>0</v>
      </c>
      <c r="H339" s="149">
        <f t="shared" si="195"/>
        <v>11000</v>
      </c>
      <c r="I339" s="149">
        <v>0</v>
      </c>
      <c r="J339" s="153">
        <f t="shared" si="196"/>
        <v>11000</v>
      </c>
    </row>
    <row r="340" spans="1:10">
      <c r="A340" s="148">
        <v>43642</v>
      </c>
      <c r="B340" s="149" t="s">
        <v>276</v>
      </c>
      <c r="C340" s="150" t="s">
        <v>4</v>
      </c>
      <c r="D340" s="151">
        <v>1000</v>
      </c>
      <c r="E340" s="152">
        <v>1572</v>
      </c>
      <c r="F340" s="152">
        <v>1585</v>
      </c>
      <c r="G340" s="152">
        <v>0</v>
      </c>
      <c r="H340" s="149">
        <f t="shared" si="195"/>
        <v>13000</v>
      </c>
      <c r="I340" s="149">
        <v>0</v>
      </c>
      <c r="J340" s="153">
        <f t="shared" si="196"/>
        <v>13000</v>
      </c>
    </row>
    <row r="341" spans="1:10">
      <c r="A341" s="148">
        <v>43641</v>
      </c>
      <c r="B341" s="149" t="s">
        <v>65</v>
      </c>
      <c r="C341" s="150" t="s">
        <v>4</v>
      </c>
      <c r="D341" s="151">
        <v>1000</v>
      </c>
      <c r="E341" s="152">
        <v>1483</v>
      </c>
      <c r="F341" s="152">
        <v>1491</v>
      </c>
      <c r="G341" s="152">
        <v>0</v>
      </c>
      <c r="H341" s="149">
        <f t="shared" si="195"/>
        <v>8000</v>
      </c>
      <c r="I341" s="149">
        <v>0</v>
      </c>
      <c r="J341" s="153">
        <f t="shared" si="196"/>
        <v>8000</v>
      </c>
    </row>
    <row r="342" spans="1:10">
      <c r="A342" s="148">
        <v>43641</v>
      </c>
      <c r="B342" s="149" t="s">
        <v>31</v>
      </c>
      <c r="C342" s="150" t="s">
        <v>4</v>
      </c>
      <c r="D342" s="151">
        <v>1000</v>
      </c>
      <c r="E342" s="152">
        <v>1120</v>
      </c>
      <c r="F342" s="152">
        <v>1120</v>
      </c>
      <c r="G342" s="152">
        <v>0</v>
      </c>
      <c r="H342" s="149">
        <f t="shared" si="195"/>
        <v>0</v>
      </c>
      <c r="I342" s="149">
        <v>0</v>
      </c>
      <c r="J342" s="153">
        <f t="shared" si="196"/>
        <v>0</v>
      </c>
    </row>
    <row r="343" spans="1:10">
      <c r="A343" s="148">
        <v>43640</v>
      </c>
      <c r="B343" s="149" t="s">
        <v>31</v>
      </c>
      <c r="C343" s="150" t="s">
        <v>4</v>
      </c>
      <c r="D343" s="151">
        <v>1000</v>
      </c>
      <c r="E343" s="152">
        <v>1107</v>
      </c>
      <c r="F343" s="152">
        <v>1117</v>
      </c>
      <c r="G343" s="152">
        <v>0</v>
      </c>
      <c r="H343" s="149">
        <f t="shared" si="195"/>
        <v>10000</v>
      </c>
      <c r="I343" s="149">
        <v>0</v>
      </c>
      <c r="J343" s="153">
        <f t="shared" si="196"/>
        <v>10000</v>
      </c>
    </row>
    <row r="344" spans="1:10">
      <c r="A344" s="148">
        <v>43637</v>
      </c>
      <c r="B344" s="149" t="s">
        <v>33</v>
      </c>
      <c r="C344" s="150" t="s">
        <v>20</v>
      </c>
      <c r="D344" s="151">
        <v>1000</v>
      </c>
      <c r="E344" s="152">
        <v>1268</v>
      </c>
      <c r="F344" s="152">
        <v>1259</v>
      </c>
      <c r="G344" s="152">
        <v>0</v>
      </c>
      <c r="H344" s="149">
        <f>SUM(E344-F344)*D344</f>
        <v>9000</v>
      </c>
      <c r="I344" s="149">
        <v>0</v>
      </c>
      <c r="J344" s="153">
        <f t="shared" si="196"/>
        <v>9000</v>
      </c>
    </row>
    <row r="345" spans="1:10">
      <c r="A345" s="148">
        <v>43637</v>
      </c>
      <c r="B345" s="149" t="s">
        <v>178</v>
      </c>
      <c r="C345" s="150" t="s">
        <v>4</v>
      </c>
      <c r="D345" s="151">
        <v>1000</v>
      </c>
      <c r="E345" s="152">
        <v>920</v>
      </c>
      <c r="F345" s="152">
        <v>920</v>
      </c>
      <c r="G345" s="152">
        <v>0</v>
      </c>
      <c r="H345" s="149">
        <f t="shared" ref="H345:H352" si="197">SUM(F345-E345)*D345</f>
        <v>0</v>
      </c>
      <c r="I345" s="149">
        <v>0</v>
      </c>
      <c r="J345" s="153">
        <f t="shared" si="196"/>
        <v>0</v>
      </c>
    </row>
    <row r="346" spans="1:10">
      <c r="A346" s="148">
        <v>43637</v>
      </c>
      <c r="B346" s="149" t="s">
        <v>316</v>
      </c>
      <c r="C346" s="150" t="s">
        <v>4</v>
      </c>
      <c r="D346" s="151">
        <v>1000</v>
      </c>
      <c r="E346" s="152">
        <v>1360</v>
      </c>
      <c r="F346" s="152">
        <v>1370</v>
      </c>
      <c r="G346" s="152">
        <v>0</v>
      </c>
      <c r="H346" s="149">
        <f t="shared" si="197"/>
        <v>10000</v>
      </c>
      <c r="I346" s="149">
        <v>0</v>
      </c>
      <c r="J346" s="153">
        <f t="shared" si="196"/>
        <v>10000</v>
      </c>
    </row>
    <row r="347" spans="1:10">
      <c r="A347" s="148">
        <v>43636</v>
      </c>
      <c r="B347" s="149" t="s">
        <v>36</v>
      </c>
      <c r="C347" s="150" t="s">
        <v>4</v>
      </c>
      <c r="D347" s="151">
        <v>500</v>
      </c>
      <c r="E347" s="152">
        <v>2200</v>
      </c>
      <c r="F347" s="152">
        <v>2200</v>
      </c>
      <c r="G347" s="152">
        <v>0</v>
      </c>
      <c r="H347" s="149">
        <f t="shared" si="197"/>
        <v>0</v>
      </c>
      <c r="I347" s="149">
        <v>0</v>
      </c>
      <c r="J347" s="153">
        <f t="shared" si="196"/>
        <v>0</v>
      </c>
    </row>
    <row r="348" spans="1:10">
      <c r="A348" s="148">
        <v>43636</v>
      </c>
      <c r="B348" s="149" t="s">
        <v>31</v>
      </c>
      <c r="C348" s="150" t="s">
        <v>4</v>
      </c>
      <c r="D348" s="151">
        <v>1000</v>
      </c>
      <c r="E348" s="152">
        <v>1080</v>
      </c>
      <c r="F348" s="152">
        <v>1080</v>
      </c>
      <c r="G348" s="152">
        <v>0</v>
      </c>
      <c r="H348" s="149">
        <f t="shared" si="197"/>
        <v>0</v>
      </c>
      <c r="I348" s="149">
        <v>0</v>
      </c>
      <c r="J348" s="153">
        <f t="shared" si="196"/>
        <v>0</v>
      </c>
    </row>
    <row r="349" spans="1:10">
      <c r="A349" s="148">
        <v>43636</v>
      </c>
      <c r="B349" s="149" t="s">
        <v>322</v>
      </c>
      <c r="C349" s="150" t="s">
        <v>4</v>
      </c>
      <c r="D349" s="151">
        <v>2000</v>
      </c>
      <c r="E349" s="152">
        <v>616</v>
      </c>
      <c r="F349" s="152">
        <v>622</v>
      </c>
      <c r="G349" s="152">
        <v>625</v>
      </c>
      <c r="H349" s="149">
        <f t="shared" si="197"/>
        <v>12000</v>
      </c>
      <c r="I349" s="149">
        <f>SUM(G349-F349)*D349</f>
        <v>6000</v>
      </c>
      <c r="J349" s="153">
        <f t="shared" si="196"/>
        <v>18000</v>
      </c>
    </row>
    <row r="350" spans="1:10">
      <c r="A350" s="148">
        <v>43635</v>
      </c>
      <c r="B350" s="149" t="s">
        <v>321</v>
      </c>
      <c r="C350" s="150" t="s">
        <v>4</v>
      </c>
      <c r="D350" s="151">
        <v>2000</v>
      </c>
      <c r="E350" s="152">
        <v>608</v>
      </c>
      <c r="F350" s="152">
        <v>613</v>
      </c>
      <c r="G350" s="152">
        <v>0</v>
      </c>
      <c r="H350" s="149">
        <f t="shared" si="197"/>
        <v>10000</v>
      </c>
      <c r="I350" s="149">
        <v>0</v>
      </c>
      <c r="J350" s="153">
        <f t="shared" si="196"/>
        <v>10000</v>
      </c>
    </row>
    <row r="351" spans="1:10">
      <c r="A351" s="148">
        <v>43634</v>
      </c>
      <c r="B351" s="149" t="s">
        <v>31</v>
      </c>
      <c r="C351" s="150" t="s">
        <v>4</v>
      </c>
      <c r="D351" s="151">
        <v>1000</v>
      </c>
      <c r="E351" s="152">
        <v>1055</v>
      </c>
      <c r="F351" s="152">
        <v>1065</v>
      </c>
      <c r="G351" s="152">
        <v>0</v>
      </c>
      <c r="H351" s="149">
        <f t="shared" si="197"/>
        <v>10000</v>
      </c>
      <c r="I351" s="149">
        <v>0</v>
      </c>
      <c r="J351" s="153">
        <f t="shared" si="196"/>
        <v>10000</v>
      </c>
    </row>
    <row r="352" spans="1:10">
      <c r="A352" s="148">
        <v>43630</v>
      </c>
      <c r="B352" s="149" t="s">
        <v>318</v>
      </c>
      <c r="C352" s="150" t="s">
        <v>4</v>
      </c>
      <c r="D352" s="151">
        <v>1000</v>
      </c>
      <c r="E352" s="152">
        <v>1155</v>
      </c>
      <c r="F352" s="152">
        <v>1165</v>
      </c>
      <c r="G352" s="152">
        <v>1175</v>
      </c>
      <c r="H352" s="149">
        <f t="shared" si="197"/>
        <v>10000</v>
      </c>
      <c r="I352" s="149">
        <f>SUM(G352-F352)*D352</f>
        <v>10000</v>
      </c>
      <c r="J352" s="153">
        <f t="shared" si="196"/>
        <v>20000</v>
      </c>
    </row>
    <row r="353" spans="1:10">
      <c r="A353" s="148">
        <v>43629</v>
      </c>
      <c r="B353" s="149" t="s">
        <v>33</v>
      </c>
      <c r="C353" s="150" t="s">
        <v>20</v>
      </c>
      <c r="D353" s="151">
        <v>1000</v>
      </c>
      <c r="E353" s="152">
        <v>1310</v>
      </c>
      <c r="F353" s="152">
        <v>1300.5</v>
      </c>
      <c r="G353" s="152">
        <v>0</v>
      </c>
      <c r="H353" s="149">
        <f>SUM(E353-F353)*D353</f>
        <v>9500</v>
      </c>
      <c r="I353" s="149">
        <v>0</v>
      </c>
      <c r="J353" s="153">
        <f t="shared" si="196"/>
        <v>9500</v>
      </c>
    </row>
    <row r="354" spans="1:10">
      <c r="A354" s="148">
        <v>43628</v>
      </c>
      <c r="B354" s="149" t="s">
        <v>96</v>
      </c>
      <c r="C354" s="150" t="s">
        <v>4</v>
      </c>
      <c r="D354" s="151">
        <v>5000</v>
      </c>
      <c r="E354" s="152">
        <v>64</v>
      </c>
      <c r="F354" s="152">
        <v>64</v>
      </c>
      <c r="G354" s="152">
        <v>0</v>
      </c>
      <c r="H354" s="149">
        <f t="shared" ref="H354" si="198">SUM(F354-E354)*D354</f>
        <v>0</v>
      </c>
      <c r="I354" s="149">
        <v>0</v>
      </c>
      <c r="J354" s="153">
        <f t="shared" si="196"/>
        <v>0</v>
      </c>
    </row>
    <row r="355" spans="1:10">
      <c r="A355" s="148">
        <v>43627</v>
      </c>
      <c r="B355" s="149" t="s">
        <v>317</v>
      </c>
      <c r="C355" s="150" t="s">
        <v>4</v>
      </c>
      <c r="D355" s="151">
        <v>1000</v>
      </c>
      <c r="E355" s="152">
        <v>1304</v>
      </c>
      <c r="F355" s="152">
        <v>1290</v>
      </c>
      <c r="G355" s="152">
        <v>0</v>
      </c>
      <c r="H355" s="149">
        <f t="shared" ref="H355" si="199">SUM(F355-E355)*D355</f>
        <v>-14000</v>
      </c>
      <c r="I355" s="149">
        <v>0</v>
      </c>
      <c r="J355" s="153">
        <f t="shared" si="196"/>
        <v>-14000</v>
      </c>
    </row>
    <row r="356" spans="1:10">
      <c r="A356" s="148">
        <v>43627</v>
      </c>
      <c r="B356" s="149" t="s">
        <v>25</v>
      </c>
      <c r="C356" s="150" t="s">
        <v>4</v>
      </c>
      <c r="D356" s="151">
        <v>1000</v>
      </c>
      <c r="E356" s="152">
        <v>1400</v>
      </c>
      <c r="F356" s="152">
        <v>1385</v>
      </c>
      <c r="G356" s="152">
        <v>0</v>
      </c>
      <c r="H356" s="149">
        <f t="shared" ref="H356" si="200">SUM(F356-E356)*D356</f>
        <v>-15000</v>
      </c>
      <c r="I356" s="149">
        <v>0</v>
      </c>
      <c r="J356" s="153">
        <f t="shared" si="196"/>
        <v>-15000</v>
      </c>
    </row>
    <row r="357" spans="1:10">
      <c r="A357" s="148">
        <v>43626</v>
      </c>
      <c r="B357" s="149" t="s">
        <v>25</v>
      </c>
      <c r="C357" s="150" t="s">
        <v>4</v>
      </c>
      <c r="D357" s="151">
        <v>1000</v>
      </c>
      <c r="E357" s="152">
        <v>1380</v>
      </c>
      <c r="F357" s="152">
        <v>1380</v>
      </c>
      <c r="G357" s="152">
        <v>0</v>
      </c>
      <c r="H357" s="149">
        <f t="shared" ref="H357" si="201">SUM(F357-E357)*D357</f>
        <v>0</v>
      </c>
      <c r="I357" s="149">
        <v>0</v>
      </c>
      <c r="J357" s="153">
        <f t="shared" si="196"/>
        <v>0</v>
      </c>
    </row>
    <row r="358" spans="1:10">
      <c r="A358" s="148">
        <v>43626</v>
      </c>
      <c r="B358" s="149" t="s">
        <v>140</v>
      </c>
      <c r="C358" s="150" t="s">
        <v>4</v>
      </c>
      <c r="D358" s="151">
        <v>1000</v>
      </c>
      <c r="E358" s="152">
        <v>1274</v>
      </c>
      <c r="F358" s="152">
        <v>1283</v>
      </c>
      <c r="G358" s="152">
        <v>0</v>
      </c>
      <c r="H358" s="149">
        <f t="shared" ref="H358" si="202">SUM(F358-E358)*D358</f>
        <v>9000</v>
      </c>
      <c r="I358" s="149">
        <v>0</v>
      </c>
      <c r="J358" s="153">
        <f t="shared" si="196"/>
        <v>9000</v>
      </c>
    </row>
    <row r="359" spans="1:10">
      <c r="A359" s="148">
        <v>43623</v>
      </c>
      <c r="B359" s="149" t="s">
        <v>25</v>
      </c>
      <c r="C359" s="150" t="s">
        <v>4</v>
      </c>
      <c r="D359" s="151">
        <v>1000</v>
      </c>
      <c r="E359" s="152">
        <v>1375</v>
      </c>
      <c r="F359" s="152">
        <v>1385</v>
      </c>
      <c r="G359" s="152">
        <v>1395</v>
      </c>
      <c r="H359" s="149">
        <f t="shared" ref="H359" si="203">SUM(F359-E359)*D359</f>
        <v>10000</v>
      </c>
      <c r="I359" s="149">
        <f>SUM(G359-F359)*D359</f>
        <v>10000</v>
      </c>
      <c r="J359" s="153">
        <f t="shared" si="196"/>
        <v>20000</v>
      </c>
    </row>
    <row r="360" spans="1:10">
      <c r="A360" s="148">
        <v>43622</v>
      </c>
      <c r="B360" s="149" t="s">
        <v>25</v>
      </c>
      <c r="C360" s="150" t="s">
        <v>4</v>
      </c>
      <c r="D360" s="151">
        <v>1000</v>
      </c>
      <c r="E360" s="152">
        <v>1370</v>
      </c>
      <c r="F360" s="152">
        <v>1365</v>
      </c>
      <c r="G360" s="152">
        <v>0</v>
      </c>
      <c r="H360" s="149">
        <f t="shared" ref="H360" si="204">SUM(F360-E360)*D360</f>
        <v>-5000</v>
      </c>
      <c r="I360" s="149">
        <v>0</v>
      </c>
      <c r="J360" s="153">
        <f t="shared" si="196"/>
        <v>-5000</v>
      </c>
    </row>
    <row r="361" spans="1:10">
      <c r="A361" s="148">
        <v>43622</v>
      </c>
      <c r="B361" s="149" t="s">
        <v>298</v>
      </c>
      <c r="C361" s="150" t="s">
        <v>4</v>
      </c>
      <c r="D361" s="151">
        <v>500</v>
      </c>
      <c r="E361" s="152">
        <v>2350</v>
      </c>
      <c r="F361" s="152">
        <v>2370</v>
      </c>
      <c r="G361" s="152">
        <v>2390</v>
      </c>
      <c r="H361" s="149">
        <f t="shared" ref="H361" si="205">SUM(F361-E361)*D361</f>
        <v>10000</v>
      </c>
      <c r="I361" s="149">
        <f>SUM(G361-F361)*D361</f>
        <v>10000</v>
      </c>
      <c r="J361" s="153">
        <f t="shared" si="196"/>
        <v>20000</v>
      </c>
    </row>
    <row r="362" spans="1:10">
      <c r="A362" s="148">
        <v>43620</v>
      </c>
      <c r="B362" s="149" t="s">
        <v>287</v>
      </c>
      <c r="C362" s="150" t="s">
        <v>4</v>
      </c>
      <c r="D362" s="151">
        <v>1000</v>
      </c>
      <c r="E362" s="152">
        <v>805</v>
      </c>
      <c r="F362" s="152">
        <v>795</v>
      </c>
      <c r="G362" s="152">
        <v>0</v>
      </c>
      <c r="H362" s="149">
        <f t="shared" ref="H362" si="206">SUM(F362-E362)*D362</f>
        <v>-10000</v>
      </c>
      <c r="I362" s="149">
        <v>0</v>
      </c>
      <c r="J362" s="153">
        <f t="shared" si="196"/>
        <v>-10000</v>
      </c>
    </row>
    <row r="363" spans="1:10">
      <c r="A363" s="148">
        <v>43620</v>
      </c>
      <c r="B363" s="149" t="s">
        <v>89</v>
      </c>
      <c r="C363" s="150" t="s">
        <v>4</v>
      </c>
      <c r="D363" s="151">
        <v>1000</v>
      </c>
      <c r="E363" s="152">
        <v>1582</v>
      </c>
      <c r="F363" s="152">
        <v>1565</v>
      </c>
      <c r="G363" s="152">
        <v>0</v>
      </c>
      <c r="H363" s="149">
        <f t="shared" ref="H363" si="207">SUM(F363-E363)*D363</f>
        <v>-17000</v>
      </c>
      <c r="I363" s="149">
        <v>0</v>
      </c>
      <c r="J363" s="153">
        <f t="shared" si="196"/>
        <v>-17000</v>
      </c>
    </row>
    <row r="364" spans="1:10">
      <c r="A364" s="148">
        <v>43619</v>
      </c>
      <c r="B364" s="149" t="s">
        <v>65</v>
      </c>
      <c r="C364" s="150" t="s">
        <v>4</v>
      </c>
      <c r="D364" s="151">
        <v>1000</v>
      </c>
      <c r="E364" s="152">
        <v>1530</v>
      </c>
      <c r="F364" s="152">
        <v>1532.5</v>
      </c>
      <c r="G364" s="152">
        <v>0</v>
      </c>
      <c r="H364" s="149">
        <f t="shared" ref="H364" si="208">SUM(F364-E364)*D364</f>
        <v>2500</v>
      </c>
      <c r="I364" s="149">
        <v>0</v>
      </c>
      <c r="J364" s="153">
        <f t="shared" si="196"/>
        <v>2500</v>
      </c>
    </row>
    <row r="365" spans="1:10">
      <c r="A365" s="148">
        <v>43619</v>
      </c>
      <c r="B365" s="149" t="s">
        <v>33</v>
      </c>
      <c r="C365" s="150" t="s">
        <v>4</v>
      </c>
      <c r="D365" s="151">
        <v>1000</v>
      </c>
      <c r="E365" s="152">
        <v>1343</v>
      </c>
      <c r="F365" s="152">
        <v>1351</v>
      </c>
      <c r="G365" s="152">
        <v>0</v>
      </c>
      <c r="H365" s="149">
        <f t="shared" ref="H365" si="209">SUM(F365-E365)*D365</f>
        <v>8000</v>
      </c>
      <c r="I365" s="149">
        <v>0</v>
      </c>
      <c r="J365" s="153">
        <f t="shared" si="196"/>
        <v>8000</v>
      </c>
    </row>
    <row r="366" spans="1:10">
      <c r="A366" s="169"/>
      <c r="B366" s="169"/>
      <c r="C366" s="169"/>
      <c r="D366" s="169"/>
      <c r="E366" s="169"/>
      <c r="F366" s="169"/>
      <c r="G366" s="169"/>
      <c r="H366" s="171">
        <f>SUM(H336:H365)</f>
        <v>76000</v>
      </c>
      <c r="I366" s="170"/>
      <c r="J366" s="171">
        <f>SUM(J336:J365)</f>
        <v>112000</v>
      </c>
    </row>
    <row r="367" spans="1:10">
      <c r="A367" s="201">
        <v>43586</v>
      </c>
      <c r="B367" s="172"/>
      <c r="C367" s="172"/>
      <c r="D367" s="172"/>
      <c r="E367" s="172"/>
      <c r="F367" s="172"/>
      <c r="G367" s="152"/>
      <c r="H367" s="149"/>
      <c r="I367" s="149"/>
      <c r="J367" s="153"/>
    </row>
    <row r="368" spans="1:10">
      <c r="A368" s="202" t="s">
        <v>304</v>
      </c>
      <c r="B368" s="203" t="s">
        <v>305</v>
      </c>
      <c r="C368" s="179" t="s">
        <v>306</v>
      </c>
      <c r="D368" s="204" t="s">
        <v>307</v>
      </c>
      <c r="E368" s="204" t="s">
        <v>308</v>
      </c>
      <c r="F368" s="179" t="s">
        <v>295</v>
      </c>
      <c r="G368" s="152"/>
      <c r="H368" s="149"/>
      <c r="I368" s="149"/>
      <c r="J368" s="149"/>
    </row>
    <row r="369" spans="1:10">
      <c r="A369" s="173" t="s">
        <v>319</v>
      </c>
      <c r="B369" s="174">
        <v>6</v>
      </c>
      <c r="C369" s="175">
        <f>SUM(A369-B369)</f>
        <v>26</v>
      </c>
      <c r="D369" s="176">
        <v>6</v>
      </c>
      <c r="E369" s="175">
        <f>SUM(C369-D369)</f>
        <v>20</v>
      </c>
      <c r="F369" s="175">
        <f>E369*100/C369</f>
        <v>76.92307692307692</v>
      </c>
      <c r="G369" s="152"/>
      <c r="H369" s="149"/>
      <c r="I369" s="149"/>
      <c r="J369" s="149"/>
    </row>
    <row r="370" spans="1:10">
      <c r="A370" s="148"/>
      <c r="B370" s="149"/>
      <c r="C370" s="150"/>
      <c r="D370" s="151"/>
      <c r="E370" s="152"/>
      <c r="F370" s="152"/>
      <c r="G370" s="152"/>
      <c r="H370" s="149"/>
      <c r="I370" s="149"/>
      <c r="J370" s="149"/>
    </row>
    <row r="371" spans="1:10">
      <c r="A371" s="205"/>
      <c r="B371" s="177"/>
      <c r="C371" s="177"/>
      <c r="D371" s="206"/>
      <c r="E371" s="206"/>
      <c r="F371" s="201">
        <v>43586</v>
      </c>
      <c r="G371" s="205"/>
      <c r="H371" s="177"/>
      <c r="I371" s="206"/>
      <c r="J371" s="206"/>
    </row>
    <row r="372" spans="1:10">
      <c r="A372" s="148"/>
      <c r="B372" s="149"/>
      <c r="C372" s="150"/>
      <c r="D372" s="151"/>
      <c r="E372" s="152"/>
      <c r="F372" s="152"/>
      <c r="G372" s="152"/>
      <c r="H372" s="149"/>
      <c r="I372" s="149"/>
      <c r="J372" s="153"/>
    </row>
    <row r="373" spans="1:10">
      <c r="A373" s="148">
        <v>43616</v>
      </c>
      <c r="B373" s="149" t="s">
        <v>66</v>
      </c>
      <c r="C373" s="150" t="s">
        <v>4</v>
      </c>
      <c r="D373" s="151">
        <v>1000</v>
      </c>
      <c r="E373" s="152">
        <v>1786</v>
      </c>
      <c r="F373" s="152">
        <v>1793</v>
      </c>
      <c r="G373" s="152">
        <v>0</v>
      </c>
      <c r="H373" s="149">
        <f t="shared" ref="H373" si="210">SUM(F373-E373)*D373</f>
        <v>7000</v>
      </c>
      <c r="I373" s="149">
        <v>0</v>
      </c>
      <c r="J373" s="153">
        <f t="shared" ref="J373:J404" si="211">SUM(H373:I373)</f>
        <v>7000</v>
      </c>
    </row>
    <row r="374" spans="1:10">
      <c r="A374" s="148">
        <v>43616</v>
      </c>
      <c r="B374" s="149" t="s">
        <v>51</v>
      </c>
      <c r="C374" s="150" t="s">
        <v>4</v>
      </c>
      <c r="D374" s="151">
        <v>1000</v>
      </c>
      <c r="E374" s="152">
        <v>1043</v>
      </c>
      <c r="F374" s="152">
        <v>1028</v>
      </c>
      <c r="G374" s="152">
        <v>0</v>
      </c>
      <c r="H374" s="149">
        <f t="shared" ref="H374" si="212">SUM(F374-E374)*D374</f>
        <v>-15000</v>
      </c>
      <c r="I374" s="149">
        <v>0</v>
      </c>
      <c r="J374" s="153">
        <f t="shared" si="211"/>
        <v>-15000</v>
      </c>
    </row>
    <row r="375" spans="1:10">
      <c r="A375" s="148">
        <v>43615</v>
      </c>
      <c r="B375" s="149" t="s">
        <v>140</v>
      </c>
      <c r="C375" s="150" t="s">
        <v>4</v>
      </c>
      <c r="D375" s="151">
        <v>1000</v>
      </c>
      <c r="E375" s="152">
        <v>1285</v>
      </c>
      <c r="F375" s="152">
        <v>1295</v>
      </c>
      <c r="G375" s="152">
        <v>1305</v>
      </c>
      <c r="H375" s="149">
        <f t="shared" ref="H375" si="213">SUM(F375-E375)*D375</f>
        <v>10000</v>
      </c>
      <c r="I375" s="149">
        <f>SUM(G375-F375)*D375</f>
        <v>10000</v>
      </c>
      <c r="J375" s="153">
        <f t="shared" si="211"/>
        <v>20000</v>
      </c>
    </row>
    <row r="376" spans="1:10">
      <c r="A376" s="148">
        <v>43614</v>
      </c>
      <c r="B376" s="149" t="s">
        <v>65</v>
      </c>
      <c r="C376" s="150" t="s">
        <v>4</v>
      </c>
      <c r="D376" s="151">
        <v>1000</v>
      </c>
      <c r="E376" s="152">
        <v>1522</v>
      </c>
      <c r="F376" s="152">
        <v>1532</v>
      </c>
      <c r="G376" s="152">
        <v>0</v>
      </c>
      <c r="H376" s="149">
        <f t="shared" ref="H376:H378" si="214">SUM(F376-E376)*D376</f>
        <v>10000</v>
      </c>
      <c r="I376" s="149">
        <v>0</v>
      </c>
      <c r="J376" s="153">
        <f t="shared" si="211"/>
        <v>10000</v>
      </c>
    </row>
    <row r="377" spans="1:10">
      <c r="A377" s="148">
        <v>43614</v>
      </c>
      <c r="B377" s="149" t="s">
        <v>296</v>
      </c>
      <c r="C377" s="150" t="s">
        <v>4</v>
      </c>
      <c r="D377" s="151">
        <v>200</v>
      </c>
      <c r="E377" s="152">
        <v>2120</v>
      </c>
      <c r="F377" s="152">
        <v>2130</v>
      </c>
      <c r="G377" s="152">
        <v>0</v>
      </c>
      <c r="H377" s="149">
        <f t="shared" si="214"/>
        <v>2000</v>
      </c>
      <c r="I377" s="149">
        <v>0</v>
      </c>
      <c r="J377" s="153">
        <f t="shared" si="211"/>
        <v>2000</v>
      </c>
    </row>
    <row r="378" spans="1:10">
      <c r="A378" s="148">
        <v>43613</v>
      </c>
      <c r="B378" s="149" t="s">
        <v>33</v>
      </c>
      <c r="C378" s="150" t="s">
        <v>4</v>
      </c>
      <c r="D378" s="151">
        <v>1000</v>
      </c>
      <c r="E378" s="152">
        <v>1350</v>
      </c>
      <c r="F378" s="152">
        <v>1335</v>
      </c>
      <c r="G378" s="152">
        <v>0</v>
      </c>
      <c r="H378" s="149">
        <f t="shared" si="214"/>
        <v>-15000</v>
      </c>
      <c r="I378" s="149">
        <v>0</v>
      </c>
      <c r="J378" s="153">
        <f t="shared" si="211"/>
        <v>-15000</v>
      </c>
    </row>
    <row r="379" spans="1:10">
      <c r="A379" s="148">
        <v>43612</v>
      </c>
      <c r="B379" s="149" t="s">
        <v>33</v>
      </c>
      <c r="C379" s="150" t="s">
        <v>4</v>
      </c>
      <c r="D379" s="151">
        <v>1000</v>
      </c>
      <c r="E379" s="152">
        <v>1336</v>
      </c>
      <c r="F379" s="152">
        <v>1336</v>
      </c>
      <c r="G379" s="152">
        <v>0</v>
      </c>
      <c r="H379" s="149">
        <v>0</v>
      </c>
      <c r="I379" s="149">
        <v>0</v>
      </c>
      <c r="J379" s="153">
        <f t="shared" si="211"/>
        <v>0</v>
      </c>
    </row>
    <row r="380" spans="1:10">
      <c r="A380" s="148">
        <v>43612</v>
      </c>
      <c r="B380" s="149" t="s">
        <v>79</v>
      </c>
      <c r="C380" s="150" t="s">
        <v>4</v>
      </c>
      <c r="D380" s="151">
        <v>1000</v>
      </c>
      <c r="E380" s="152">
        <v>1050</v>
      </c>
      <c r="F380" s="152">
        <v>1050</v>
      </c>
      <c r="G380" s="152">
        <v>0</v>
      </c>
      <c r="H380" s="149">
        <v>0</v>
      </c>
      <c r="I380" s="149">
        <v>0</v>
      </c>
      <c r="J380" s="153">
        <f t="shared" si="211"/>
        <v>0</v>
      </c>
    </row>
    <row r="381" spans="1:10">
      <c r="A381" s="148">
        <v>43609</v>
      </c>
      <c r="B381" s="149" t="s">
        <v>51</v>
      </c>
      <c r="C381" s="150" t="s">
        <v>4</v>
      </c>
      <c r="D381" s="151">
        <v>1000</v>
      </c>
      <c r="E381" s="152">
        <v>1011</v>
      </c>
      <c r="F381" s="152">
        <v>1020</v>
      </c>
      <c r="G381" s="152">
        <v>1030</v>
      </c>
      <c r="H381" s="149">
        <f t="shared" ref="H381" si="215">SUM(F381-E381)*D381</f>
        <v>9000</v>
      </c>
      <c r="I381" s="149">
        <f>SUM(G381-F381)*D381</f>
        <v>10000</v>
      </c>
      <c r="J381" s="153">
        <f t="shared" si="211"/>
        <v>19000</v>
      </c>
    </row>
    <row r="382" spans="1:10">
      <c r="A382" s="148">
        <v>43609</v>
      </c>
      <c r="B382" s="149" t="s">
        <v>316</v>
      </c>
      <c r="C382" s="150" t="s">
        <v>4</v>
      </c>
      <c r="D382" s="151">
        <v>1000</v>
      </c>
      <c r="E382" s="152">
        <v>1410</v>
      </c>
      <c r="F382" s="152">
        <v>1420</v>
      </c>
      <c r="G382" s="152">
        <v>0</v>
      </c>
      <c r="H382" s="149">
        <f t="shared" ref="H382" si="216">SUM(F382-E382)*D382</f>
        <v>10000</v>
      </c>
      <c r="I382" s="149">
        <v>0</v>
      </c>
      <c r="J382" s="153">
        <f t="shared" si="211"/>
        <v>10000</v>
      </c>
    </row>
    <row r="383" spans="1:10">
      <c r="A383" s="148">
        <v>43608</v>
      </c>
      <c r="B383" s="149" t="s">
        <v>58</v>
      </c>
      <c r="C383" s="150" t="s">
        <v>4</v>
      </c>
      <c r="D383" s="151">
        <v>1000</v>
      </c>
      <c r="E383" s="152">
        <v>1605</v>
      </c>
      <c r="F383" s="152">
        <v>1618</v>
      </c>
      <c r="G383" s="152">
        <v>0</v>
      </c>
      <c r="H383" s="149">
        <f t="shared" ref="H383" si="217">SUM(F383-E383)*D383</f>
        <v>13000</v>
      </c>
      <c r="I383" s="149">
        <v>0</v>
      </c>
      <c r="J383" s="153">
        <f t="shared" si="211"/>
        <v>13000</v>
      </c>
    </row>
    <row r="384" spans="1:10">
      <c r="A384" s="148">
        <v>43607</v>
      </c>
      <c r="B384" s="149" t="s">
        <v>65</v>
      </c>
      <c r="C384" s="150" t="s">
        <v>4</v>
      </c>
      <c r="D384" s="151">
        <v>1000</v>
      </c>
      <c r="E384" s="152">
        <v>1500</v>
      </c>
      <c r="F384" s="152">
        <v>1512</v>
      </c>
      <c r="G384" s="152">
        <v>0</v>
      </c>
      <c r="H384" s="149">
        <f t="shared" ref="H384" si="218">SUM(F384-E384)*D384</f>
        <v>12000</v>
      </c>
      <c r="I384" s="149">
        <v>0</v>
      </c>
      <c r="J384" s="153">
        <f t="shared" si="211"/>
        <v>12000</v>
      </c>
    </row>
    <row r="385" spans="1:10">
      <c r="A385" s="148">
        <v>43606</v>
      </c>
      <c r="B385" s="149" t="s">
        <v>31</v>
      </c>
      <c r="C385" s="150" t="s">
        <v>4</v>
      </c>
      <c r="D385" s="151">
        <v>1000</v>
      </c>
      <c r="E385" s="152">
        <v>1122</v>
      </c>
      <c r="F385" s="152">
        <v>1132</v>
      </c>
      <c r="G385" s="152">
        <v>1142</v>
      </c>
      <c r="H385" s="149">
        <f t="shared" ref="H385:H387" si="219">SUM(F385-E385)*D385</f>
        <v>10000</v>
      </c>
      <c r="I385" s="149">
        <f>SUM(G385-F385)*D385</f>
        <v>10000</v>
      </c>
      <c r="J385" s="153">
        <f t="shared" si="211"/>
        <v>20000</v>
      </c>
    </row>
    <row r="386" spans="1:10">
      <c r="A386" s="148">
        <v>43605</v>
      </c>
      <c r="B386" s="149" t="s">
        <v>25</v>
      </c>
      <c r="C386" s="150" t="s">
        <v>4</v>
      </c>
      <c r="D386" s="151">
        <v>1000</v>
      </c>
      <c r="E386" s="152">
        <v>1200</v>
      </c>
      <c r="F386" s="152">
        <v>1200</v>
      </c>
      <c r="G386" s="152">
        <v>0</v>
      </c>
      <c r="H386" s="149">
        <v>0</v>
      </c>
      <c r="I386" s="149">
        <v>0</v>
      </c>
      <c r="J386" s="153">
        <f t="shared" si="211"/>
        <v>0</v>
      </c>
    </row>
    <row r="387" spans="1:10">
      <c r="A387" s="148">
        <v>43605</v>
      </c>
      <c r="B387" s="149" t="s">
        <v>315</v>
      </c>
      <c r="C387" s="150" t="s">
        <v>4</v>
      </c>
      <c r="D387" s="151">
        <v>1000</v>
      </c>
      <c r="E387" s="152">
        <v>1355</v>
      </c>
      <c r="F387" s="152">
        <v>1365</v>
      </c>
      <c r="G387" s="152">
        <v>1375</v>
      </c>
      <c r="H387" s="149">
        <f t="shared" si="219"/>
        <v>10000</v>
      </c>
      <c r="I387" s="149">
        <f>SUM(G387-F387)*D387</f>
        <v>10000</v>
      </c>
      <c r="J387" s="153">
        <f t="shared" si="211"/>
        <v>20000</v>
      </c>
    </row>
    <row r="388" spans="1:10">
      <c r="A388" s="148">
        <v>43602</v>
      </c>
      <c r="B388" s="149" t="s">
        <v>35</v>
      </c>
      <c r="C388" s="150" t="s">
        <v>4</v>
      </c>
      <c r="D388" s="151">
        <v>200</v>
      </c>
      <c r="E388" s="152">
        <v>7675</v>
      </c>
      <c r="F388" s="152">
        <v>7725</v>
      </c>
      <c r="G388" s="152">
        <v>7780</v>
      </c>
      <c r="H388" s="149">
        <f t="shared" ref="H388:H393" si="220">SUM(F388-E388)*D388</f>
        <v>10000</v>
      </c>
      <c r="I388" s="149">
        <f>SUM(G388-F388)*D388</f>
        <v>11000</v>
      </c>
      <c r="J388" s="153">
        <f t="shared" si="211"/>
        <v>21000</v>
      </c>
    </row>
    <row r="389" spans="1:10">
      <c r="A389" s="148">
        <v>43601</v>
      </c>
      <c r="B389" s="149" t="s">
        <v>314</v>
      </c>
      <c r="C389" s="150" t="s">
        <v>4</v>
      </c>
      <c r="D389" s="151">
        <v>1000</v>
      </c>
      <c r="E389" s="152">
        <v>1255</v>
      </c>
      <c r="F389" s="152">
        <v>1260</v>
      </c>
      <c r="G389" s="152">
        <v>0</v>
      </c>
      <c r="H389" s="149">
        <f t="shared" si="220"/>
        <v>5000</v>
      </c>
      <c r="I389" s="149">
        <v>0</v>
      </c>
      <c r="J389" s="153">
        <f t="shared" si="211"/>
        <v>5000</v>
      </c>
    </row>
    <row r="390" spans="1:10">
      <c r="A390" s="148">
        <v>43601</v>
      </c>
      <c r="B390" s="149" t="s">
        <v>33</v>
      </c>
      <c r="C390" s="150" t="s">
        <v>4</v>
      </c>
      <c r="D390" s="151">
        <v>1000</v>
      </c>
      <c r="E390" s="152">
        <v>1055</v>
      </c>
      <c r="F390" s="152">
        <v>1040</v>
      </c>
      <c r="G390" s="152">
        <v>0</v>
      </c>
      <c r="H390" s="149">
        <f t="shared" si="220"/>
        <v>-15000</v>
      </c>
      <c r="I390" s="149">
        <v>0</v>
      </c>
      <c r="J390" s="153">
        <f t="shared" si="211"/>
        <v>-15000</v>
      </c>
    </row>
    <row r="391" spans="1:10">
      <c r="A391" s="148">
        <v>43601</v>
      </c>
      <c r="B391" s="149" t="s">
        <v>267</v>
      </c>
      <c r="C391" s="150" t="s">
        <v>4</v>
      </c>
      <c r="D391" s="151">
        <v>4000</v>
      </c>
      <c r="E391" s="152">
        <v>114.25</v>
      </c>
      <c r="F391" s="152">
        <v>115.5</v>
      </c>
      <c r="G391" s="152">
        <v>117</v>
      </c>
      <c r="H391" s="149">
        <f t="shared" si="220"/>
        <v>5000</v>
      </c>
      <c r="I391" s="149">
        <f>SUM(G391-F391)*D391</f>
        <v>6000</v>
      </c>
      <c r="J391" s="153">
        <f t="shared" si="211"/>
        <v>11000</v>
      </c>
    </row>
    <row r="392" spans="1:10">
      <c r="A392" s="148">
        <v>43600</v>
      </c>
      <c r="B392" s="149" t="s">
        <v>210</v>
      </c>
      <c r="C392" s="150" t="s">
        <v>4</v>
      </c>
      <c r="D392" s="151">
        <v>1000</v>
      </c>
      <c r="E392" s="152">
        <v>1400</v>
      </c>
      <c r="F392" s="152">
        <v>1385</v>
      </c>
      <c r="G392" s="152">
        <v>0</v>
      </c>
      <c r="H392" s="149">
        <f t="shared" si="220"/>
        <v>-15000</v>
      </c>
      <c r="I392" s="149">
        <v>0</v>
      </c>
      <c r="J392" s="153">
        <f t="shared" si="211"/>
        <v>-15000</v>
      </c>
    </row>
    <row r="393" spans="1:10">
      <c r="A393" s="148">
        <v>43600</v>
      </c>
      <c r="B393" s="149" t="s">
        <v>33</v>
      </c>
      <c r="C393" s="150" t="s">
        <v>4</v>
      </c>
      <c r="D393" s="151">
        <v>1000</v>
      </c>
      <c r="E393" s="152">
        <v>1231</v>
      </c>
      <c r="F393" s="152">
        <v>1226</v>
      </c>
      <c r="G393" s="152">
        <v>0</v>
      </c>
      <c r="H393" s="149">
        <f t="shared" si="220"/>
        <v>-5000</v>
      </c>
      <c r="I393" s="149">
        <v>0</v>
      </c>
      <c r="J393" s="153">
        <f t="shared" si="211"/>
        <v>-5000</v>
      </c>
    </row>
    <row r="394" spans="1:10">
      <c r="A394" s="148">
        <v>43599</v>
      </c>
      <c r="B394" s="149" t="s">
        <v>25</v>
      </c>
      <c r="C394" s="150" t="s">
        <v>4</v>
      </c>
      <c r="D394" s="151">
        <v>1000</v>
      </c>
      <c r="E394" s="152">
        <v>1152</v>
      </c>
      <c r="F394" s="152">
        <v>1142</v>
      </c>
      <c r="G394" s="152">
        <v>1132</v>
      </c>
      <c r="H394" s="149">
        <f>SUM(E394-F394)*D394</f>
        <v>10000</v>
      </c>
      <c r="I394" s="149">
        <f>SUM(F394-G394)*D394</f>
        <v>10000</v>
      </c>
      <c r="J394" s="153">
        <f t="shared" si="211"/>
        <v>20000</v>
      </c>
    </row>
    <row r="395" spans="1:10">
      <c r="A395" s="148">
        <v>43598</v>
      </c>
      <c r="B395" s="149" t="s">
        <v>313</v>
      </c>
      <c r="C395" s="150" t="s">
        <v>4</v>
      </c>
      <c r="D395" s="151">
        <v>1000</v>
      </c>
      <c r="E395" s="152">
        <v>1713</v>
      </c>
      <c r="F395" s="152">
        <v>1698</v>
      </c>
      <c r="G395" s="152">
        <v>0</v>
      </c>
      <c r="H395" s="149">
        <f>SUM(F395-E395)*D395</f>
        <v>-15000</v>
      </c>
      <c r="I395" s="149">
        <v>0</v>
      </c>
      <c r="J395" s="153">
        <f t="shared" si="211"/>
        <v>-15000</v>
      </c>
    </row>
    <row r="396" spans="1:10">
      <c r="A396" s="148">
        <v>43595</v>
      </c>
      <c r="B396" s="149" t="s">
        <v>79</v>
      </c>
      <c r="C396" s="150" t="s">
        <v>4</v>
      </c>
      <c r="D396" s="151">
        <v>1000</v>
      </c>
      <c r="E396" s="152">
        <v>1071</v>
      </c>
      <c r="F396" s="152">
        <v>1082</v>
      </c>
      <c r="G396" s="152">
        <v>0</v>
      </c>
      <c r="H396" s="149">
        <f>SUM(F396-E396)*D396</f>
        <v>11000</v>
      </c>
      <c r="I396" s="149">
        <v>0</v>
      </c>
      <c r="J396" s="153">
        <f t="shared" si="211"/>
        <v>11000</v>
      </c>
    </row>
    <row r="397" spans="1:10">
      <c r="A397" s="148">
        <v>43594</v>
      </c>
      <c r="B397" s="149" t="s">
        <v>25</v>
      </c>
      <c r="C397" s="150" t="s">
        <v>4</v>
      </c>
      <c r="D397" s="151">
        <v>1000</v>
      </c>
      <c r="E397" s="152">
        <v>1184</v>
      </c>
      <c r="F397" s="152">
        <v>1194</v>
      </c>
      <c r="G397" s="152">
        <v>0</v>
      </c>
      <c r="H397" s="149">
        <f>SUM(F397-E397)*D397</f>
        <v>10000</v>
      </c>
      <c r="I397" s="149">
        <v>0</v>
      </c>
      <c r="J397" s="153">
        <f t="shared" si="211"/>
        <v>10000</v>
      </c>
    </row>
    <row r="398" spans="1:10">
      <c r="A398" s="148">
        <v>43594</v>
      </c>
      <c r="B398" s="149" t="s">
        <v>21</v>
      </c>
      <c r="C398" s="150" t="s">
        <v>20</v>
      </c>
      <c r="D398" s="151">
        <v>4000</v>
      </c>
      <c r="E398" s="152">
        <v>383</v>
      </c>
      <c r="F398" s="152">
        <v>383</v>
      </c>
      <c r="G398" s="152">
        <v>0</v>
      </c>
      <c r="H398" s="149">
        <f>SUM(E398-F398)*D398</f>
        <v>0</v>
      </c>
      <c r="I398" s="149">
        <v>0</v>
      </c>
      <c r="J398" s="153">
        <f t="shared" si="211"/>
        <v>0</v>
      </c>
    </row>
    <row r="399" spans="1:10">
      <c r="A399" s="148">
        <v>43593</v>
      </c>
      <c r="B399" s="149" t="s">
        <v>312</v>
      </c>
      <c r="C399" s="150" t="s">
        <v>20</v>
      </c>
      <c r="D399" s="151">
        <v>4000</v>
      </c>
      <c r="E399" s="152">
        <v>192</v>
      </c>
      <c r="F399" s="152">
        <v>192</v>
      </c>
      <c r="G399" s="152">
        <v>0</v>
      </c>
      <c r="H399" s="149">
        <f>SUM(E399-F399)*D399</f>
        <v>0</v>
      </c>
      <c r="I399" s="149">
        <v>0</v>
      </c>
      <c r="J399" s="153">
        <f t="shared" si="211"/>
        <v>0</v>
      </c>
    </row>
    <row r="400" spans="1:10">
      <c r="A400" s="148">
        <v>43593</v>
      </c>
      <c r="B400" s="149" t="s">
        <v>311</v>
      </c>
      <c r="C400" s="150" t="s">
        <v>20</v>
      </c>
      <c r="D400" s="151">
        <v>4000</v>
      </c>
      <c r="E400" s="152">
        <v>216</v>
      </c>
      <c r="F400" s="152">
        <v>214.5</v>
      </c>
      <c r="G400" s="152">
        <v>0</v>
      </c>
      <c r="H400" s="149">
        <f>SUM(E400-F400)*D400</f>
        <v>6000</v>
      </c>
      <c r="I400" s="149">
        <v>0</v>
      </c>
      <c r="J400" s="153">
        <f t="shared" si="211"/>
        <v>6000</v>
      </c>
    </row>
    <row r="401" spans="1:10">
      <c r="A401" s="148">
        <v>43591</v>
      </c>
      <c r="B401" s="149" t="s">
        <v>210</v>
      </c>
      <c r="C401" s="150" t="s">
        <v>4</v>
      </c>
      <c r="D401" s="151">
        <v>1000</v>
      </c>
      <c r="E401" s="152">
        <v>1416</v>
      </c>
      <c r="F401" s="152">
        <v>1416</v>
      </c>
      <c r="G401" s="152">
        <v>0</v>
      </c>
      <c r="H401" s="149">
        <f t="shared" ref="H401" si="221">SUM(F401-E401)*D401</f>
        <v>0</v>
      </c>
      <c r="I401" s="149">
        <v>0</v>
      </c>
      <c r="J401" s="153">
        <f t="shared" si="211"/>
        <v>0</v>
      </c>
    </row>
    <row r="402" spans="1:10">
      <c r="A402" s="148">
        <v>43588</v>
      </c>
      <c r="B402" s="149" t="s">
        <v>33</v>
      </c>
      <c r="C402" s="150" t="s">
        <v>4</v>
      </c>
      <c r="D402" s="151">
        <v>1000</v>
      </c>
      <c r="E402" s="152">
        <v>1345</v>
      </c>
      <c r="F402" s="152">
        <v>1330</v>
      </c>
      <c r="G402" s="152">
        <v>0</v>
      </c>
      <c r="H402" s="149">
        <f t="shared" ref="H402" si="222">SUM(F402-E402)*D402</f>
        <v>-15000</v>
      </c>
      <c r="I402" s="149">
        <v>0</v>
      </c>
      <c r="J402" s="153">
        <f t="shared" si="211"/>
        <v>-15000</v>
      </c>
    </row>
    <row r="403" spans="1:10">
      <c r="A403" s="148">
        <v>43587</v>
      </c>
      <c r="B403" s="149" t="s">
        <v>33</v>
      </c>
      <c r="C403" s="150" t="s">
        <v>4</v>
      </c>
      <c r="D403" s="151">
        <v>1000</v>
      </c>
      <c r="E403" s="152">
        <v>1355</v>
      </c>
      <c r="F403" s="152">
        <v>1360</v>
      </c>
      <c r="G403" s="152">
        <v>0</v>
      </c>
      <c r="H403" s="149">
        <f t="shared" ref="H403" si="223">SUM(F403-E403)*D403</f>
        <v>5000</v>
      </c>
      <c r="I403" s="149">
        <v>0</v>
      </c>
      <c r="J403" s="153">
        <f t="shared" si="211"/>
        <v>5000</v>
      </c>
    </row>
    <row r="404" spans="1:10">
      <c r="A404" s="148">
        <v>43587</v>
      </c>
      <c r="B404" s="149" t="s">
        <v>210</v>
      </c>
      <c r="C404" s="150" t="s">
        <v>4</v>
      </c>
      <c r="D404" s="151">
        <v>1000</v>
      </c>
      <c r="E404" s="152">
        <v>1417</v>
      </c>
      <c r="F404" s="152">
        <v>1427</v>
      </c>
      <c r="G404" s="152">
        <v>0</v>
      </c>
      <c r="H404" s="149">
        <f t="shared" ref="H404" si="224">SUM(F404-E404)*D404</f>
        <v>10000</v>
      </c>
      <c r="I404" s="149">
        <v>0</v>
      </c>
      <c r="J404" s="153">
        <f t="shared" si="211"/>
        <v>10000</v>
      </c>
    </row>
    <row r="405" spans="1:10">
      <c r="A405" s="148"/>
      <c r="B405" s="149"/>
      <c r="C405" s="150"/>
      <c r="D405" s="151"/>
      <c r="E405" s="152"/>
      <c r="F405" s="152"/>
      <c r="G405" s="152"/>
      <c r="H405" s="149"/>
      <c r="I405" s="149"/>
      <c r="J405" s="149"/>
    </row>
    <row r="406" spans="1:10">
      <c r="A406" s="205"/>
      <c r="B406" s="177"/>
      <c r="C406" s="177"/>
      <c r="D406" s="206"/>
      <c r="E406" s="206"/>
      <c r="F406" s="206"/>
      <c r="G406" s="169" t="s">
        <v>279</v>
      </c>
      <c r="H406" s="171">
        <f>SUM(H373:H404)</f>
        <v>70000</v>
      </c>
      <c r="I406" s="170"/>
      <c r="J406" s="171">
        <f>SUM(J373:J404)</f>
        <v>137000</v>
      </c>
    </row>
    <row r="407" spans="1:10">
      <c r="A407" s="201">
        <v>43556</v>
      </c>
      <c r="B407" s="172"/>
      <c r="C407" s="172"/>
      <c r="D407" s="172"/>
      <c r="E407" s="172"/>
      <c r="F407" s="172"/>
      <c r="G407" s="172"/>
      <c r="H407" s="172"/>
      <c r="I407" s="172"/>
      <c r="J407" s="172"/>
    </row>
    <row r="408" spans="1:10">
      <c r="A408" s="202" t="s">
        <v>304</v>
      </c>
      <c r="B408" s="203" t="s">
        <v>305</v>
      </c>
      <c r="C408" s="179" t="s">
        <v>306</v>
      </c>
      <c r="D408" s="204" t="s">
        <v>307</v>
      </c>
      <c r="E408" s="204" t="s">
        <v>308</v>
      </c>
      <c r="F408" s="179" t="s">
        <v>295</v>
      </c>
      <c r="G408" s="172"/>
      <c r="H408" s="172"/>
      <c r="I408" s="172"/>
      <c r="J408" s="172"/>
    </row>
    <row r="409" spans="1:10">
      <c r="A409" s="173" t="s">
        <v>309</v>
      </c>
      <c r="B409" s="174">
        <v>5</v>
      </c>
      <c r="C409" s="175">
        <f>SUM(A409-B409)</f>
        <v>23</v>
      </c>
      <c r="D409" s="176">
        <v>6</v>
      </c>
      <c r="E409" s="175">
        <f>SUM(C409-D409)</f>
        <v>17</v>
      </c>
      <c r="F409" s="175">
        <f>E409*100/C409</f>
        <v>73.913043478260875</v>
      </c>
      <c r="G409" s="172"/>
      <c r="H409" s="172"/>
      <c r="I409" s="172"/>
      <c r="J409" s="172"/>
    </row>
    <row r="410" spans="1:10">
      <c r="A410" s="172"/>
      <c r="B410" s="172"/>
      <c r="C410" s="172"/>
      <c r="D410" s="172"/>
      <c r="E410" s="172"/>
      <c r="F410" s="172"/>
      <c r="G410" s="172"/>
      <c r="H410" s="172"/>
      <c r="I410" s="172"/>
      <c r="J410" s="172"/>
    </row>
    <row r="411" spans="1:10">
      <c r="A411" s="161"/>
      <c r="B411" s="162"/>
      <c r="C411" s="163"/>
      <c r="D411" s="164"/>
      <c r="E411" s="165"/>
      <c r="F411" s="201">
        <v>43556</v>
      </c>
      <c r="G411" s="165"/>
      <c r="H411" s="162"/>
      <c r="I411" s="162"/>
      <c r="J411" s="166"/>
    </row>
    <row r="412" spans="1:10">
      <c r="A412" s="148"/>
      <c r="B412" s="149"/>
      <c r="C412" s="150"/>
      <c r="D412" s="151"/>
      <c r="E412" s="152"/>
      <c r="F412" s="152"/>
      <c r="G412" s="152"/>
      <c r="H412" s="149"/>
      <c r="I412" s="149"/>
      <c r="J412" s="153"/>
    </row>
    <row r="413" spans="1:10">
      <c r="A413" s="148">
        <v>43585</v>
      </c>
      <c r="B413" s="149" t="s">
        <v>66</v>
      </c>
      <c r="C413" s="150" t="s">
        <v>4</v>
      </c>
      <c r="D413" s="151">
        <v>1000</v>
      </c>
      <c r="E413" s="152">
        <v>1730</v>
      </c>
      <c r="F413" s="152">
        <v>1745</v>
      </c>
      <c r="G413" s="152">
        <v>1755</v>
      </c>
      <c r="H413" s="149">
        <f t="shared" ref="H413" si="225">SUM(F413-E413)*D413</f>
        <v>15000</v>
      </c>
      <c r="I413" s="149">
        <f>SUM(G413-F413)*D413</f>
        <v>10000</v>
      </c>
      <c r="J413" s="153">
        <f t="shared" ref="J413:J440" si="226">SUM(H413:I413)</f>
        <v>25000</v>
      </c>
    </row>
    <row r="414" spans="1:10">
      <c r="A414" s="148">
        <v>43581</v>
      </c>
      <c r="B414" s="149" t="s">
        <v>33</v>
      </c>
      <c r="C414" s="150" t="s">
        <v>4</v>
      </c>
      <c r="D414" s="151">
        <v>1000</v>
      </c>
      <c r="E414" s="152">
        <v>1340</v>
      </c>
      <c r="F414" s="152">
        <v>1343</v>
      </c>
      <c r="G414" s="152">
        <v>0</v>
      </c>
      <c r="H414" s="149">
        <f t="shared" ref="H414" si="227">SUM(F414-E414)*D414</f>
        <v>3000</v>
      </c>
      <c r="I414" s="149">
        <v>0</v>
      </c>
      <c r="J414" s="153">
        <f t="shared" si="226"/>
        <v>3000</v>
      </c>
    </row>
    <row r="415" spans="1:10">
      <c r="A415" s="148">
        <v>43580</v>
      </c>
      <c r="B415" s="149" t="s">
        <v>303</v>
      </c>
      <c r="C415" s="150" t="s">
        <v>4</v>
      </c>
      <c r="D415" s="151">
        <v>4000</v>
      </c>
      <c r="E415" s="152">
        <v>126</v>
      </c>
      <c r="F415" s="152">
        <v>127.5</v>
      </c>
      <c r="G415" s="152">
        <v>0</v>
      </c>
      <c r="H415" s="149">
        <f t="shared" ref="H415" si="228">SUM(F415-E415)*D415</f>
        <v>6000</v>
      </c>
      <c r="I415" s="149">
        <v>0</v>
      </c>
      <c r="J415" s="153">
        <f t="shared" si="226"/>
        <v>6000</v>
      </c>
    </row>
    <row r="416" spans="1:10">
      <c r="A416" s="148">
        <v>43580</v>
      </c>
      <c r="B416" s="149" t="s">
        <v>33</v>
      </c>
      <c r="C416" s="150" t="s">
        <v>4</v>
      </c>
      <c r="D416" s="151">
        <v>1000</v>
      </c>
      <c r="E416" s="152">
        <v>1350</v>
      </c>
      <c r="F416" s="152">
        <v>1348</v>
      </c>
      <c r="G416" s="152">
        <v>0</v>
      </c>
      <c r="H416" s="149">
        <f t="shared" ref="H416" si="229">SUM(F416-E416)*D416</f>
        <v>-2000</v>
      </c>
      <c r="I416" s="149">
        <v>0</v>
      </c>
      <c r="J416" s="153">
        <f t="shared" si="226"/>
        <v>-2000</v>
      </c>
    </row>
    <row r="417" spans="1:10">
      <c r="A417" s="148">
        <v>43580</v>
      </c>
      <c r="B417" s="149" t="s">
        <v>5</v>
      </c>
      <c r="C417" s="150" t="s">
        <v>4</v>
      </c>
      <c r="D417" s="151">
        <v>1000</v>
      </c>
      <c r="E417" s="152">
        <v>922</v>
      </c>
      <c r="F417" s="152">
        <v>910</v>
      </c>
      <c r="G417" s="152">
        <v>0</v>
      </c>
      <c r="H417" s="149">
        <f t="shared" ref="H417" si="230">SUM(F417-E417)*D417</f>
        <v>-12000</v>
      </c>
      <c r="I417" s="149">
        <v>0</v>
      </c>
      <c r="J417" s="153">
        <f t="shared" si="226"/>
        <v>-12000</v>
      </c>
    </row>
    <row r="418" spans="1:10">
      <c r="A418" s="148">
        <v>43579</v>
      </c>
      <c r="B418" s="149" t="s">
        <v>96</v>
      </c>
      <c r="C418" s="150" t="s">
        <v>4</v>
      </c>
      <c r="D418" s="151">
        <v>4000</v>
      </c>
      <c r="E418" s="152">
        <v>133</v>
      </c>
      <c r="F418" s="152">
        <v>134.5</v>
      </c>
      <c r="G418" s="152">
        <v>136</v>
      </c>
      <c r="H418" s="149">
        <f t="shared" ref="H418" si="231">SUM(F418-E418)*D418</f>
        <v>6000</v>
      </c>
      <c r="I418" s="149">
        <f>SUM(G418-F418)*D418</f>
        <v>6000</v>
      </c>
      <c r="J418" s="153">
        <f t="shared" si="226"/>
        <v>12000</v>
      </c>
    </row>
    <row r="419" spans="1:10">
      <c r="A419" s="148">
        <v>43578</v>
      </c>
      <c r="B419" s="149" t="s">
        <v>68</v>
      </c>
      <c r="C419" s="150" t="s">
        <v>4</v>
      </c>
      <c r="D419" s="151">
        <v>1000</v>
      </c>
      <c r="E419" s="152">
        <v>1083</v>
      </c>
      <c r="F419" s="152">
        <v>1083</v>
      </c>
      <c r="G419" s="152">
        <v>0</v>
      </c>
      <c r="H419" s="149">
        <f t="shared" ref="H419" si="232">SUM(F419-E419)*D419</f>
        <v>0</v>
      </c>
      <c r="I419" s="149">
        <v>0</v>
      </c>
      <c r="J419" s="153">
        <f t="shared" si="226"/>
        <v>0</v>
      </c>
    </row>
    <row r="420" spans="1:10">
      <c r="A420" s="148">
        <v>43577</v>
      </c>
      <c r="B420" s="149" t="s">
        <v>302</v>
      </c>
      <c r="C420" s="150" t="s">
        <v>4</v>
      </c>
      <c r="D420" s="151">
        <v>1000</v>
      </c>
      <c r="E420" s="152">
        <v>1670</v>
      </c>
      <c r="F420" s="152">
        <v>1670</v>
      </c>
      <c r="G420" s="152">
        <v>0</v>
      </c>
      <c r="H420" s="149">
        <f t="shared" ref="H420" si="233">SUM(F420-E420)*D420</f>
        <v>0</v>
      </c>
      <c r="I420" s="149">
        <v>0</v>
      </c>
      <c r="J420" s="153">
        <f t="shared" si="226"/>
        <v>0</v>
      </c>
    </row>
    <row r="421" spans="1:10">
      <c r="A421" s="148">
        <v>43577</v>
      </c>
      <c r="B421" s="149" t="s">
        <v>289</v>
      </c>
      <c r="C421" s="150" t="s">
        <v>4</v>
      </c>
      <c r="D421" s="151">
        <v>1000</v>
      </c>
      <c r="E421" s="152">
        <v>1350</v>
      </c>
      <c r="F421" s="152">
        <v>1355</v>
      </c>
      <c r="G421" s="152">
        <v>0</v>
      </c>
      <c r="H421" s="149">
        <f t="shared" ref="H421" si="234">SUM(F421-E421)*D421</f>
        <v>5000</v>
      </c>
      <c r="I421" s="149">
        <v>0</v>
      </c>
      <c r="J421" s="153">
        <f t="shared" si="226"/>
        <v>5000</v>
      </c>
    </row>
    <row r="422" spans="1:10">
      <c r="A422" s="148">
        <v>43573</v>
      </c>
      <c r="B422" s="149" t="s">
        <v>289</v>
      </c>
      <c r="C422" s="150" t="s">
        <v>4</v>
      </c>
      <c r="D422" s="151">
        <v>1000</v>
      </c>
      <c r="E422" s="152">
        <v>1380</v>
      </c>
      <c r="F422" s="152">
        <v>1385</v>
      </c>
      <c r="G422" s="152">
        <v>0</v>
      </c>
      <c r="H422" s="149">
        <f t="shared" ref="H422" si="235">SUM(F422-E422)*D422</f>
        <v>5000</v>
      </c>
      <c r="I422" s="149">
        <v>0</v>
      </c>
      <c r="J422" s="153">
        <f t="shared" si="226"/>
        <v>5000</v>
      </c>
    </row>
    <row r="423" spans="1:10">
      <c r="A423" s="148">
        <v>43571</v>
      </c>
      <c r="B423" s="149" t="s">
        <v>301</v>
      </c>
      <c r="C423" s="150" t="s">
        <v>4</v>
      </c>
      <c r="D423" s="151">
        <v>1000</v>
      </c>
      <c r="E423" s="152">
        <v>1115</v>
      </c>
      <c r="F423" s="152">
        <v>1125</v>
      </c>
      <c r="G423" s="152">
        <v>1135</v>
      </c>
      <c r="H423" s="149">
        <f t="shared" ref="H423" si="236">SUM(F423-E423)*D423</f>
        <v>10000</v>
      </c>
      <c r="I423" s="149">
        <f>SUM(G423-F423)*D423</f>
        <v>10000</v>
      </c>
      <c r="J423" s="153">
        <f t="shared" si="226"/>
        <v>20000</v>
      </c>
    </row>
    <row r="424" spans="1:10">
      <c r="A424" s="148">
        <v>43570</v>
      </c>
      <c r="B424" s="149" t="s">
        <v>33</v>
      </c>
      <c r="C424" s="150" t="s">
        <v>4</v>
      </c>
      <c r="D424" s="151">
        <v>1000</v>
      </c>
      <c r="E424" s="152">
        <v>1375</v>
      </c>
      <c r="F424" s="152">
        <v>1385</v>
      </c>
      <c r="G424" s="152">
        <v>0</v>
      </c>
      <c r="H424" s="149">
        <f t="shared" ref="H424:H425" si="237">SUM(F424-E424)*D424</f>
        <v>10000</v>
      </c>
      <c r="I424" s="149">
        <v>0</v>
      </c>
      <c r="J424" s="153">
        <f t="shared" si="226"/>
        <v>10000</v>
      </c>
    </row>
    <row r="425" spans="1:10">
      <c r="A425" s="148">
        <v>43567</v>
      </c>
      <c r="B425" s="149" t="s">
        <v>68</v>
      </c>
      <c r="C425" s="150" t="s">
        <v>4</v>
      </c>
      <c r="D425" s="151">
        <v>1000</v>
      </c>
      <c r="E425" s="152">
        <v>1110</v>
      </c>
      <c r="F425" s="152">
        <v>1117</v>
      </c>
      <c r="G425" s="152">
        <v>0</v>
      </c>
      <c r="H425" s="149">
        <f t="shared" si="237"/>
        <v>7000</v>
      </c>
      <c r="I425" s="149">
        <v>0</v>
      </c>
      <c r="J425" s="153">
        <f t="shared" si="226"/>
        <v>7000</v>
      </c>
    </row>
    <row r="426" spans="1:10">
      <c r="A426" s="148">
        <v>43567</v>
      </c>
      <c r="B426" s="149" t="s">
        <v>299</v>
      </c>
      <c r="C426" s="150" t="s">
        <v>4</v>
      </c>
      <c r="D426" s="151">
        <v>1000</v>
      </c>
      <c r="E426" s="152">
        <v>1420</v>
      </c>
      <c r="F426" s="152">
        <v>1430</v>
      </c>
      <c r="G426" s="152">
        <v>0</v>
      </c>
      <c r="H426" s="149">
        <f t="shared" ref="H426" si="238">SUM(F426-E426)*D426</f>
        <v>10000</v>
      </c>
      <c r="I426" s="149">
        <v>0</v>
      </c>
      <c r="J426" s="153">
        <f t="shared" si="226"/>
        <v>10000</v>
      </c>
    </row>
    <row r="427" spans="1:10">
      <c r="A427" s="148">
        <v>43566</v>
      </c>
      <c r="B427" s="149" t="s">
        <v>151</v>
      </c>
      <c r="C427" s="150" t="s">
        <v>4</v>
      </c>
      <c r="D427" s="151">
        <v>1000</v>
      </c>
      <c r="E427" s="152">
        <v>1105</v>
      </c>
      <c r="F427" s="152">
        <v>1105</v>
      </c>
      <c r="G427" s="152">
        <v>0</v>
      </c>
      <c r="H427" s="149">
        <f t="shared" ref="H427" si="239">SUM(F427-E427)*D427</f>
        <v>0</v>
      </c>
      <c r="I427" s="149">
        <v>0</v>
      </c>
      <c r="J427" s="153">
        <f t="shared" si="226"/>
        <v>0</v>
      </c>
    </row>
    <row r="428" spans="1:10">
      <c r="A428" s="148">
        <v>43566</v>
      </c>
      <c r="B428" s="149" t="s">
        <v>276</v>
      </c>
      <c r="C428" s="150" t="s">
        <v>4</v>
      </c>
      <c r="D428" s="151">
        <v>1000</v>
      </c>
      <c r="E428" s="152">
        <v>1660</v>
      </c>
      <c r="F428" s="152">
        <v>1670</v>
      </c>
      <c r="G428" s="152">
        <v>1680</v>
      </c>
      <c r="H428" s="149">
        <f t="shared" ref="H428" si="240">SUM(F428-E428)*D428</f>
        <v>10000</v>
      </c>
      <c r="I428" s="149">
        <f>SUM(G428-F428)*D428</f>
        <v>10000</v>
      </c>
      <c r="J428" s="153">
        <f t="shared" si="226"/>
        <v>20000</v>
      </c>
    </row>
    <row r="429" spans="1:10">
      <c r="A429" s="148">
        <v>43565</v>
      </c>
      <c r="B429" s="149" t="s">
        <v>297</v>
      </c>
      <c r="C429" s="150" t="s">
        <v>4</v>
      </c>
      <c r="D429" s="151">
        <v>4000</v>
      </c>
      <c r="E429" s="152">
        <v>100</v>
      </c>
      <c r="F429" s="152">
        <v>101</v>
      </c>
      <c r="G429" s="152">
        <v>102</v>
      </c>
      <c r="H429" s="149">
        <f t="shared" ref="H429" si="241">SUM(F429-E429)*D429</f>
        <v>4000</v>
      </c>
      <c r="I429" s="149">
        <f>SUM(G429-F429)*D429</f>
        <v>4000</v>
      </c>
      <c r="J429" s="153">
        <f t="shared" si="226"/>
        <v>8000</v>
      </c>
    </row>
    <row r="430" spans="1:10">
      <c r="A430" s="148">
        <v>43565</v>
      </c>
      <c r="B430" s="149" t="s">
        <v>298</v>
      </c>
      <c r="C430" s="150" t="s">
        <v>4</v>
      </c>
      <c r="D430" s="151">
        <v>1000</v>
      </c>
      <c r="E430" s="152">
        <v>1930</v>
      </c>
      <c r="F430" s="152">
        <v>1937</v>
      </c>
      <c r="G430" s="152">
        <v>0</v>
      </c>
      <c r="H430" s="149">
        <f t="shared" ref="H430" si="242">SUM(F430-E430)*D430</f>
        <v>7000</v>
      </c>
      <c r="I430" s="149">
        <v>0</v>
      </c>
      <c r="J430" s="153">
        <f t="shared" si="226"/>
        <v>7000</v>
      </c>
    </row>
    <row r="431" spans="1:10">
      <c r="A431" s="148">
        <v>43565</v>
      </c>
      <c r="B431" s="149" t="s">
        <v>65</v>
      </c>
      <c r="C431" s="150" t="s">
        <v>4</v>
      </c>
      <c r="D431" s="151">
        <v>1000</v>
      </c>
      <c r="E431" s="152">
        <v>1365</v>
      </c>
      <c r="F431" s="152">
        <v>1350</v>
      </c>
      <c r="G431" s="152">
        <v>0</v>
      </c>
      <c r="H431" s="149">
        <f t="shared" ref="H431" si="243">SUM(F431-E431)*D431</f>
        <v>-15000</v>
      </c>
      <c r="I431" s="149">
        <v>0</v>
      </c>
      <c r="J431" s="153">
        <f t="shared" si="226"/>
        <v>-15000</v>
      </c>
    </row>
    <row r="432" spans="1:10">
      <c r="A432" s="148">
        <v>43564</v>
      </c>
      <c r="B432" s="149" t="s">
        <v>296</v>
      </c>
      <c r="C432" s="150" t="s">
        <v>4</v>
      </c>
      <c r="D432" s="151">
        <v>200</v>
      </c>
      <c r="E432" s="152">
        <v>2090</v>
      </c>
      <c r="F432" s="152">
        <v>2075</v>
      </c>
      <c r="G432" s="152">
        <v>0</v>
      </c>
      <c r="H432" s="149">
        <f t="shared" ref="H432:H433" si="244">SUM(F432-E432)*D432</f>
        <v>-3000</v>
      </c>
      <c r="I432" s="149">
        <v>0</v>
      </c>
      <c r="J432" s="153">
        <f t="shared" si="226"/>
        <v>-3000</v>
      </c>
    </row>
    <row r="433" spans="1:10">
      <c r="A433" s="148">
        <v>43563</v>
      </c>
      <c r="B433" s="149" t="s">
        <v>65</v>
      </c>
      <c r="C433" s="150" t="s">
        <v>4</v>
      </c>
      <c r="D433" s="151">
        <v>1000</v>
      </c>
      <c r="E433" s="152">
        <v>1345</v>
      </c>
      <c r="F433" s="152">
        <v>1330</v>
      </c>
      <c r="G433" s="152">
        <v>0</v>
      </c>
      <c r="H433" s="149">
        <f t="shared" si="244"/>
        <v>-15000</v>
      </c>
      <c r="I433" s="149">
        <v>0</v>
      </c>
      <c r="J433" s="153">
        <f t="shared" si="226"/>
        <v>-15000</v>
      </c>
    </row>
    <row r="434" spans="1:10">
      <c r="A434" s="148">
        <v>43560</v>
      </c>
      <c r="B434" s="149" t="s">
        <v>31</v>
      </c>
      <c r="C434" s="150" t="s">
        <v>4</v>
      </c>
      <c r="D434" s="151">
        <v>1000</v>
      </c>
      <c r="E434" s="152">
        <v>1220</v>
      </c>
      <c r="F434" s="152">
        <v>1230</v>
      </c>
      <c r="G434" s="152">
        <v>0</v>
      </c>
      <c r="H434" s="149">
        <f t="shared" ref="H434" si="245">SUM(F434-E434)*D434</f>
        <v>10000</v>
      </c>
      <c r="I434" s="149">
        <v>0</v>
      </c>
      <c r="J434" s="153">
        <f t="shared" si="226"/>
        <v>10000</v>
      </c>
    </row>
    <row r="435" spans="1:10">
      <c r="A435" s="148">
        <v>43558</v>
      </c>
      <c r="B435" s="149" t="s">
        <v>3</v>
      </c>
      <c r="C435" s="150" t="s">
        <v>4</v>
      </c>
      <c r="D435" s="151">
        <v>1000</v>
      </c>
      <c r="E435" s="152">
        <v>1030</v>
      </c>
      <c r="F435" s="152">
        <v>1030</v>
      </c>
      <c r="G435" s="152">
        <v>0</v>
      </c>
      <c r="H435" s="149">
        <f t="shared" ref="H435" si="246">SUM(F435-E435)*D435</f>
        <v>0</v>
      </c>
      <c r="I435" s="149">
        <v>0</v>
      </c>
      <c r="J435" s="153">
        <f t="shared" si="226"/>
        <v>0</v>
      </c>
    </row>
    <row r="436" spans="1:10">
      <c r="A436" s="148">
        <v>43558</v>
      </c>
      <c r="B436" s="149" t="s">
        <v>294</v>
      </c>
      <c r="C436" s="150" t="s">
        <v>4</v>
      </c>
      <c r="D436" s="151">
        <v>1000</v>
      </c>
      <c r="E436" s="152">
        <v>920</v>
      </c>
      <c r="F436" s="152">
        <v>930</v>
      </c>
      <c r="G436" s="152">
        <v>0</v>
      </c>
      <c r="H436" s="149">
        <f t="shared" ref="H436" si="247">SUM(F436-E436)*D436</f>
        <v>10000</v>
      </c>
      <c r="I436" s="149">
        <v>0</v>
      </c>
      <c r="J436" s="153">
        <f t="shared" si="226"/>
        <v>10000</v>
      </c>
    </row>
    <row r="437" spans="1:10">
      <c r="A437" s="148">
        <v>43557</v>
      </c>
      <c r="B437" s="149" t="s">
        <v>293</v>
      </c>
      <c r="C437" s="150" t="s">
        <v>4</v>
      </c>
      <c r="D437" s="151">
        <v>4000</v>
      </c>
      <c r="E437" s="152">
        <v>139.25</v>
      </c>
      <c r="F437" s="152">
        <v>139.25</v>
      </c>
      <c r="G437" s="152">
        <v>0</v>
      </c>
      <c r="H437" s="149">
        <f t="shared" ref="H437" si="248">SUM(F437-E437)*D437</f>
        <v>0</v>
      </c>
      <c r="I437" s="149">
        <v>0</v>
      </c>
      <c r="J437" s="153">
        <f t="shared" si="226"/>
        <v>0</v>
      </c>
    </row>
    <row r="438" spans="1:10">
      <c r="A438" s="148">
        <v>43557</v>
      </c>
      <c r="B438" s="149" t="s">
        <v>74</v>
      </c>
      <c r="C438" s="150" t="s">
        <v>4</v>
      </c>
      <c r="D438" s="151">
        <v>2000</v>
      </c>
      <c r="E438" s="152">
        <v>624</v>
      </c>
      <c r="F438" s="152">
        <v>617</v>
      </c>
      <c r="G438" s="152">
        <v>0</v>
      </c>
      <c r="H438" s="149">
        <f t="shared" ref="H438" si="249">SUM(F438-E438)*D438</f>
        <v>-14000</v>
      </c>
      <c r="I438" s="149">
        <v>0</v>
      </c>
      <c r="J438" s="153">
        <f t="shared" si="226"/>
        <v>-14000</v>
      </c>
    </row>
    <row r="439" spans="1:10">
      <c r="A439" s="148">
        <v>43557</v>
      </c>
      <c r="B439" s="149" t="s">
        <v>287</v>
      </c>
      <c r="C439" s="150" t="s">
        <v>4</v>
      </c>
      <c r="D439" s="151">
        <v>1000</v>
      </c>
      <c r="E439" s="152">
        <v>1010</v>
      </c>
      <c r="F439" s="152">
        <v>1018</v>
      </c>
      <c r="G439" s="152">
        <v>0</v>
      </c>
      <c r="H439" s="149">
        <f t="shared" ref="H439" si="250">SUM(F439-E439)*D439</f>
        <v>8000</v>
      </c>
      <c r="I439" s="149">
        <v>0</v>
      </c>
      <c r="J439" s="153">
        <f t="shared" si="226"/>
        <v>8000</v>
      </c>
    </row>
    <row r="440" spans="1:10">
      <c r="A440" s="148">
        <v>43556</v>
      </c>
      <c r="B440" s="149" t="s">
        <v>289</v>
      </c>
      <c r="C440" s="150" t="s">
        <v>4</v>
      </c>
      <c r="D440" s="151">
        <v>1000</v>
      </c>
      <c r="E440" s="152">
        <v>1375</v>
      </c>
      <c r="F440" s="152">
        <v>1385</v>
      </c>
      <c r="G440" s="152">
        <v>1395</v>
      </c>
      <c r="H440" s="149">
        <f t="shared" ref="H440" si="251">SUM(F440-E440)*D440</f>
        <v>10000</v>
      </c>
      <c r="I440" s="149">
        <f>SUM(G440-F440)*D440</f>
        <v>10000</v>
      </c>
      <c r="J440" s="153">
        <f t="shared" si="226"/>
        <v>20000</v>
      </c>
    </row>
    <row r="441" spans="1:10">
      <c r="A441" s="172"/>
      <c r="B441" s="172"/>
      <c r="C441" s="172"/>
      <c r="D441" s="172"/>
      <c r="E441" s="172"/>
      <c r="F441" s="172"/>
      <c r="G441" s="172"/>
      <c r="H441" s="172"/>
      <c r="I441" s="172"/>
      <c r="J441" s="172"/>
    </row>
    <row r="442" spans="1:10">
      <c r="A442" s="169"/>
      <c r="B442" s="169"/>
      <c r="C442" s="169"/>
      <c r="D442" s="169"/>
      <c r="E442" s="169"/>
      <c r="F442" s="169"/>
      <c r="G442" s="169" t="s">
        <v>279</v>
      </c>
      <c r="H442" s="171">
        <f>SUM(H411:H440)</f>
        <v>75000</v>
      </c>
      <c r="I442" s="170"/>
      <c r="J442" s="171">
        <f>SUM(J411:J440)</f>
        <v>125000</v>
      </c>
    </row>
    <row r="443" spans="1:10">
      <c r="A443" s="172"/>
      <c r="B443" s="172"/>
      <c r="C443" s="172"/>
      <c r="D443" s="172"/>
      <c r="E443" s="172"/>
      <c r="F443" s="172"/>
      <c r="G443" s="172"/>
      <c r="H443" s="172"/>
      <c r="I443" s="172"/>
      <c r="J443" s="172"/>
    </row>
    <row r="444" spans="1:10">
      <c r="A444" s="205"/>
      <c r="B444" s="177"/>
      <c r="C444" s="177"/>
      <c r="D444" s="206"/>
      <c r="E444" s="206"/>
      <c r="F444" s="201">
        <v>43525</v>
      </c>
      <c r="G444" s="177"/>
      <c r="H444" s="178"/>
      <c r="I444" s="178"/>
      <c r="J444" s="178"/>
    </row>
    <row r="445" spans="1:10">
      <c r="A445" s="172"/>
      <c r="B445" s="172"/>
      <c r="C445" s="172"/>
      <c r="D445" s="172"/>
      <c r="E445" s="172"/>
      <c r="F445" s="172"/>
      <c r="G445" s="172"/>
      <c r="H445" s="172"/>
      <c r="I445" s="179" t="s">
        <v>295</v>
      </c>
      <c r="J445" s="207">
        <v>0.78</v>
      </c>
    </row>
    <row r="446" spans="1:10">
      <c r="A446" s="148">
        <v>43553</v>
      </c>
      <c r="B446" s="149" t="s">
        <v>79</v>
      </c>
      <c r="C446" s="150" t="s">
        <v>4</v>
      </c>
      <c r="D446" s="151">
        <v>1000</v>
      </c>
      <c r="E446" s="152">
        <v>1050</v>
      </c>
      <c r="F446" s="152">
        <v>1060</v>
      </c>
      <c r="G446" s="152">
        <v>0</v>
      </c>
      <c r="H446" s="149">
        <f t="shared" ref="H446" si="252">SUM(F446-E446)*D446</f>
        <v>10000</v>
      </c>
      <c r="I446" s="149">
        <v>0</v>
      </c>
      <c r="J446" s="153">
        <f t="shared" ref="J446:J477" si="253">SUM(H446:I446)</f>
        <v>10000</v>
      </c>
    </row>
    <row r="447" spans="1:10">
      <c r="A447" s="148">
        <v>43553</v>
      </c>
      <c r="B447" s="149" t="s">
        <v>277</v>
      </c>
      <c r="C447" s="150" t="s">
        <v>4</v>
      </c>
      <c r="D447" s="151">
        <v>4000</v>
      </c>
      <c r="E447" s="152">
        <v>104.25</v>
      </c>
      <c r="F447" s="152">
        <v>105.5</v>
      </c>
      <c r="G447" s="152">
        <v>107.5</v>
      </c>
      <c r="H447" s="149">
        <f t="shared" ref="H447" si="254">SUM(F447-E447)*D447</f>
        <v>5000</v>
      </c>
      <c r="I447" s="149">
        <f>SUM(G447-F447)*D447</f>
        <v>8000</v>
      </c>
      <c r="J447" s="153">
        <f t="shared" si="253"/>
        <v>13000</v>
      </c>
    </row>
    <row r="448" spans="1:10">
      <c r="A448" s="148">
        <v>43552</v>
      </c>
      <c r="B448" s="149" t="s">
        <v>288</v>
      </c>
      <c r="C448" s="150" t="s">
        <v>4</v>
      </c>
      <c r="D448" s="151">
        <v>4000</v>
      </c>
      <c r="E448" s="152">
        <v>97</v>
      </c>
      <c r="F448" s="152">
        <v>97.5</v>
      </c>
      <c r="G448" s="152">
        <v>0</v>
      </c>
      <c r="H448" s="149">
        <f t="shared" ref="H448" si="255">SUM(F448-E448)*D448</f>
        <v>2000</v>
      </c>
      <c r="I448" s="149">
        <v>0</v>
      </c>
      <c r="J448" s="153">
        <f t="shared" si="253"/>
        <v>2000</v>
      </c>
    </row>
    <row r="449" spans="1:10">
      <c r="A449" s="148">
        <v>43552</v>
      </c>
      <c r="B449" s="149" t="s">
        <v>25</v>
      </c>
      <c r="C449" s="150" t="s">
        <v>4</v>
      </c>
      <c r="D449" s="151">
        <v>1000</v>
      </c>
      <c r="E449" s="152">
        <v>1180</v>
      </c>
      <c r="F449" s="152">
        <v>1185</v>
      </c>
      <c r="G449" s="152">
        <v>0</v>
      </c>
      <c r="H449" s="149">
        <f t="shared" ref="H449" si="256">SUM(F449-E449)*D449</f>
        <v>5000</v>
      </c>
      <c r="I449" s="149">
        <v>0</v>
      </c>
      <c r="J449" s="153">
        <f t="shared" si="253"/>
        <v>5000</v>
      </c>
    </row>
    <row r="450" spans="1:10">
      <c r="A450" s="148">
        <v>43551</v>
      </c>
      <c r="B450" s="149" t="s">
        <v>286</v>
      </c>
      <c r="C450" s="150" t="s">
        <v>4</v>
      </c>
      <c r="D450" s="151">
        <v>1000</v>
      </c>
      <c r="E450" s="152">
        <v>1410</v>
      </c>
      <c r="F450" s="152">
        <v>1420</v>
      </c>
      <c r="G450" s="152">
        <v>1430</v>
      </c>
      <c r="H450" s="149">
        <f t="shared" ref="H450" si="257">SUM(F450-E450)*D450</f>
        <v>10000</v>
      </c>
      <c r="I450" s="149">
        <f>SUM(G450-F450)*D450</f>
        <v>10000</v>
      </c>
      <c r="J450" s="153">
        <f t="shared" si="253"/>
        <v>20000</v>
      </c>
    </row>
    <row r="451" spans="1:10">
      <c r="A451" s="148">
        <v>43551</v>
      </c>
      <c r="B451" s="149" t="s">
        <v>5</v>
      </c>
      <c r="C451" s="150" t="s">
        <v>4</v>
      </c>
      <c r="D451" s="151">
        <v>1000</v>
      </c>
      <c r="E451" s="152">
        <v>990</v>
      </c>
      <c r="F451" s="152">
        <v>975</v>
      </c>
      <c r="G451" s="152">
        <v>0</v>
      </c>
      <c r="H451" s="149">
        <f t="shared" ref="H451" si="258">SUM(F451-E451)*D451</f>
        <v>-15000</v>
      </c>
      <c r="I451" s="149">
        <v>0</v>
      </c>
      <c r="J451" s="153">
        <f t="shared" si="253"/>
        <v>-15000</v>
      </c>
    </row>
    <row r="452" spans="1:10">
      <c r="A452" s="148">
        <v>43550</v>
      </c>
      <c r="B452" s="149" t="s">
        <v>287</v>
      </c>
      <c r="C452" s="150" t="s">
        <v>4</v>
      </c>
      <c r="D452" s="151">
        <v>1000</v>
      </c>
      <c r="E452" s="152">
        <v>933.5</v>
      </c>
      <c r="F452" s="152">
        <v>943</v>
      </c>
      <c r="G452" s="152">
        <v>953</v>
      </c>
      <c r="H452" s="149">
        <f t="shared" ref="H452" si="259">SUM(F452-E452)*D452</f>
        <v>9500</v>
      </c>
      <c r="I452" s="149">
        <f>SUM(G452-F452)*D452</f>
        <v>10000</v>
      </c>
      <c r="J452" s="153">
        <f t="shared" si="253"/>
        <v>19500</v>
      </c>
    </row>
    <row r="453" spans="1:10">
      <c r="A453" s="148">
        <v>43549</v>
      </c>
      <c r="B453" s="149" t="s">
        <v>31</v>
      </c>
      <c r="C453" s="150" t="s">
        <v>4</v>
      </c>
      <c r="D453" s="151">
        <v>1000</v>
      </c>
      <c r="E453" s="152">
        <v>1205</v>
      </c>
      <c r="F453" s="152">
        <v>1208</v>
      </c>
      <c r="G453" s="152">
        <v>0</v>
      </c>
      <c r="H453" s="149">
        <f t="shared" ref="H453:H454" si="260">SUM(F453-E453)*D453</f>
        <v>3000</v>
      </c>
      <c r="I453" s="149">
        <v>0</v>
      </c>
      <c r="J453" s="153">
        <f t="shared" si="253"/>
        <v>3000</v>
      </c>
    </row>
    <row r="454" spans="1:10">
      <c r="A454" s="148">
        <v>43546</v>
      </c>
      <c r="B454" s="149" t="s">
        <v>33</v>
      </c>
      <c r="C454" s="150" t="s">
        <v>4</v>
      </c>
      <c r="D454" s="151">
        <v>1000</v>
      </c>
      <c r="E454" s="152">
        <v>1430</v>
      </c>
      <c r="F454" s="152">
        <v>1435</v>
      </c>
      <c r="G454" s="152">
        <v>0</v>
      </c>
      <c r="H454" s="149">
        <f t="shared" si="260"/>
        <v>5000</v>
      </c>
      <c r="I454" s="149">
        <v>0</v>
      </c>
      <c r="J454" s="153">
        <f t="shared" si="253"/>
        <v>5000</v>
      </c>
    </row>
    <row r="455" spans="1:10">
      <c r="A455" s="148">
        <v>43544</v>
      </c>
      <c r="B455" s="149" t="s">
        <v>37</v>
      </c>
      <c r="C455" s="150" t="s">
        <v>4</v>
      </c>
      <c r="D455" s="151">
        <v>1000</v>
      </c>
      <c r="E455" s="152">
        <v>1340</v>
      </c>
      <c r="F455" s="152">
        <v>1350</v>
      </c>
      <c r="G455" s="152">
        <v>1360</v>
      </c>
      <c r="H455" s="149">
        <f t="shared" ref="H455" si="261">SUM(F455-E455)*D455</f>
        <v>10000</v>
      </c>
      <c r="I455" s="149">
        <f>SUM(G455-F455)*D455</f>
        <v>10000</v>
      </c>
      <c r="J455" s="153">
        <f t="shared" si="253"/>
        <v>20000</v>
      </c>
    </row>
    <row r="456" spans="1:10">
      <c r="A456" s="148">
        <v>43543</v>
      </c>
      <c r="B456" s="149" t="s">
        <v>276</v>
      </c>
      <c r="C456" s="150" t="s">
        <v>4</v>
      </c>
      <c r="D456" s="151">
        <v>1000</v>
      </c>
      <c r="E456" s="152">
        <v>1560</v>
      </c>
      <c r="F456" s="152">
        <v>1570</v>
      </c>
      <c r="G456" s="152">
        <v>1578</v>
      </c>
      <c r="H456" s="149">
        <f t="shared" ref="H456" si="262">SUM(F456-E456)*D456</f>
        <v>10000</v>
      </c>
      <c r="I456" s="149">
        <f>SUM(G456-F456)*D456</f>
        <v>8000</v>
      </c>
      <c r="J456" s="153">
        <f t="shared" si="253"/>
        <v>18000</v>
      </c>
    </row>
    <row r="457" spans="1:10">
      <c r="A457" s="148">
        <v>43542</v>
      </c>
      <c r="B457" s="149" t="s">
        <v>38</v>
      </c>
      <c r="C457" s="150" t="s">
        <v>4</v>
      </c>
      <c r="D457" s="151">
        <v>1000</v>
      </c>
      <c r="E457" s="152">
        <v>1660</v>
      </c>
      <c r="F457" s="152">
        <v>1670</v>
      </c>
      <c r="G457" s="152">
        <v>1680</v>
      </c>
      <c r="H457" s="149">
        <f t="shared" ref="H457" si="263">SUM(F457-E457)*D457</f>
        <v>10000</v>
      </c>
      <c r="I457" s="149">
        <f>SUM(G457-F457)*D457</f>
        <v>10000</v>
      </c>
      <c r="J457" s="153">
        <f t="shared" si="253"/>
        <v>20000</v>
      </c>
    </row>
    <row r="458" spans="1:10">
      <c r="A458" s="148">
        <v>43542</v>
      </c>
      <c r="B458" s="149" t="s">
        <v>5</v>
      </c>
      <c r="C458" s="150" t="s">
        <v>4</v>
      </c>
      <c r="D458" s="151">
        <v>1000</v>
      </c>
      <c r="E458" s="152">
        <v>980</v>
      </c>
      <c r="F458" s="152">
        <v>990</v>
      </c>
      <c r="G458" s="152">
        <v>1000</v>
      </c>
      <c r="H458" s="149">
        <f t="shared" ref="H458" si="264">SUM(F458-E458)*D458</f>
        <v>10000</v>
      </c>
      <c r="I458" s="149">
        <f>SUM(G458-F458)*D458</f>
        <v>10000</v>
      </c>
      <c r="J458" s="153">
        <f t="shared" si="253"/>
        <v>20000</v>
      </c>
    </row>
    <row r="459" spans="1:10">
      <c r="A459" s="148">
        <v>43539</v>
      </c>
      <c r="B459" s="149" t="s">
        <v>87</v>
      </c>
      <c r="C459" s="150" t="s">
        <v>4</v>
      </c>
      <c r="D459" s="151">
        <v>200</v>
      </c>
      <c r="E459" s="152">
        <v>2555</v>
      </c>
      <c r="F459" s="152">
        <v>2555</v>
      </c>
      <c r="G459" s="152">
        <v>0</v>
      </c>
      <c r="H459" s="149">
        <f t="shared" ref="H459" si="265">SUM(F459-E459)*D459</f>
        <v>0</v>
      </c>
      <c r="I459" s="149">
        <v>0</v>
      </c>
      <c r="J459" s="153">
        <f t="shared" si="253"/>
        <v>0</v>
      </c>
    </row>
    <row r="460" spans="1:10">
      <c r="A460" s="148">
        <v>43539</v>
      </c>
      <c r="B460" s="149" t="s">
        <v>6</v>
      </c>
      <c r="C460" s="150" t="s">
        <v>4</v>
      </c>
      <c r="D460" s="151">
        <v>1000</v>
      </c>
      <c r="E460" s="152">
        <v>975</v>
      </c>
      <c r="F460" s="152">
        <v>975</v>
      </c>
      <c r="G460" s="152">
        <v>0</v>
      </c>
      <c r="H460" s="149">
        <f t="shared" ref="H460" si="266">SUM(F460-E460)*D460</f>
        <v>0</v>
      </c>
      <c r="I460" s="149">
        <v>0</v>
      </c>
      <c r="J460" s="153">
        <f t="shared" si="253"/>
        <v>0</v>
      </c>
    </row>
    <row r="461" spans="1:10">
      <c r="A461" s="148">
        <v>43538</v>
      </c>
      <c r="B461" s="149" t="s">
        <v>65</v>
      </c>
      <c r="C461" s="150" t="s">
        <v>4</v>
      </c>
      <c r="D461" s="151">
        <v>1000</v>
      </c>
      <c r="E461" s="152">
        <v>1262</v>
      </c>
      <c r="F461" s="152">
        <v>1272</v>
      </c>
      <c r="G461" s="152">
        <v>0</v>
      </c>
      <c r="H461" s="149">
        <f t="shared" ref="H461" si="267">SUM(F461-E461)*D461</f>
        <v>10000</v>
      </c>
      <c r="I461" s="149">
        <v>0</v>
      </c>
      <c r="J461" s="153">
        <f t="shared" si="253"/>
        <v>10000</v>
      </c>
    </row>
    <row r="462" spans="1:10">
      <c r="A462" s="148">
        <v>43538</v>
      </c>
      <c r="B462" s="149" t="s">
        <v>286</v>
      </c>
      <c r="C462" s="150" t="s">
        <v>4</v>
      </c>
      <c r="D462" s="151">
        <v>1000</v>
      </c>
      <c r="E462" s="152">
        <v>1380</v>
      </c>
      <c r="F462" s="152">
        <v>1390</v>
      </c>
      <c r="G462" s="152">
        <v>0</v>
      </c>
      <c r="H462" s="149">
        <f t="shared" ref="H462" si="268">SUM(F462-E462)*D462</f>
        <v>10000</v>
      </c>
      <c r="I462" s="149">
        <v>0</v>
      </c>
      <c r="J462" s="153">
        <f t="shared" si="253"/>
        <v>10000</v>
      </c>
    </row>
    <row r="463" spans="1:10">
      <c r="A463" s="148">
        <v>43537</v>
      </c>
      <c r="B463" s="149" t="s">
        <v>5</v>
      </c>
      <c r="C463" s="150" t="s">
        <v>4</v>
      </c>
      <c r="D463" s="151">
        <v>1000</v>
      </c>
      <c r="E463" s="152">
        <v>926</v>
      </c>
      <c r="F463" s="152">
        <v>933</v>
      </c>
      <c r="G463" s="152">
        <v>943</v>
      </c>
      <c r="H463" s="149">
        <f t="shared" ref="H463" si="269">SUM(F463-E463)*D463</f>
        <v>7000</v>
      </c>
      <c r="I463" s="149">
        <f>SUM(G463-F463)*D463</f>
        <v>10000</v>
      </c>
      <c r="J463" s="153">
        <f t="shared" si="253"/>
        <v>17000</v>
      </c>
    </row>
    <row r="464" spans="1:10">
      <c r="A464" s="148">
        <v>43536</v>
      </c>
      <c r="B464" s="149" t="s">
        <v>285</v>
      </c>
      <c r="C464" s="150" t="s">
        <v>4</v>
      </c>
      <c r="D464" s="151">
        <v>1000</v>
      </c>
      <c r="E464" s="152">
        <v>1046</v>
      </c>
      <c r="F464" s="152">
        <v>1056</v>
      </c>
      <c r="G464" s="152">
        <v>1066</v>
      </c>
      <c r="H464" s="149">
        <f t="shared" ref="H464" si="270">SUM(F464-E464)*D464</f>
        <v>10000</v>
      </c>
      <c r="I464" s="149">
        <f>SUM(G464-F464)*D464</f>
        <v>10000</v>
      </c>
      <c r="J464" s="153">
        <f t="shared" si="253"/>
        <v>20000</v>
      </c>
    </row>
    <row r="465" spans="1:10">
      <c r="A465" s="148">
        <v>43536</v>
      </c>
      <c r="B465" s="149" t="s">
        <v>37</v>
      </c>
      <c r="C465" s="150" t="s">
        <v>4</v>
      </c>
      <c r="D465" s="151">
        <v>1000</v>
      </c>
      <c r="E465" s="152">
        <v>1280</v>
      </c>
      <c r="F465" s="152">
        <v>1264</v>
      </c>
      <c r="G465" s="152">
        <v>0</v>
      </c>
      <c r="H465" s="149">
        <f t="shared" ref="H465" si="271">SUM(F465-E465)*D465</f>
        <v>-16000</v>
      </c>
      <c r="I465" s="149">
        <v>0</v>
      </c>
      <c r="J465" s="153">
        <f t="shared" si="253"/>
        <v>-16000</v>
      </c>
    </row>
    <row r="466" spans="1:10">
      <c r="A466" s="148">
        <v>43535</v>
      </c>
      <c r="B466" s="149" t="s">
        <v>65</v>
      </c>
      <c r="C466" s="150" t="s">
        <v>4</v>
      </c>
      <c r="D466" s="151">
        <v>1000</v>
      </c>
      <c r="E466" s="152">
        <v>1250</v>
      </c>
      <c r="F466" s="152">
        <v>1260</v>
      </c>
      <c r="G466" s="152">
        <v>0</v>
      </c>
      <c r="H466" s="149">
        <f t="shared" ref="H466:H467" si="272">SUM(F466-E466)*D466</f>
        <v>10000</v>
      </c>
      <c r="I466" s="149">
        <v>0</v>
      </c>
      <c r="J466" s="153">
        <f t="shared" si="253"/>
        <v>10000</v>
      </c>
    </row>
    <row r="467" spans="1:10">
      <c r="A467" s="148">
        <v>43535</v>
      </c>
      <c r="B467" s="149" t="s">
        <v>284</v>
      </c>
      <c r="C467" s="150" t="s">
        <v>4</v>
      </c>
      <c r="D467" s="151">
        <v>1000</v>
      </c>
      <c r="E467" s="152">
        <v>817</v>
      </c>
      <c r="F467" s="152">
        <v>825</v>
      </c>
      <c r="G467" s="152">
        <v>0</v>
      </c>
      <c r="H467" s="149">
        <f t="shared" si="272"/>
        <v>8000</v>
      </c>
      <c r="I467" s="149">
        <v>0</v>
      </c>
      <c r="J467" s="153">
        <f t="shared" si="253"/>
        <v>8000</v>
      </c>
    </row>
    <row r="468" spans="1:10">
      <c r="A468" s="148">
        <v>43535</v>
      </c>
      <c r="B468" s="149" t="s">
        <v>5</v>
      </c>
      <c r="C468" s="150" t="s">
        <v>4</v>
      </c>
      <c r="D468" s="151">
        <v>1000</v>
      </c>
      <c r="E468" s="152">
        <v>914</v>
      </c>
      <c r="F468" s="152">
        <v>914</v>
      </c>
      <c r="G468" s="152">
        <v>0</v>
      </c>
      <c r="H468" s="149">
        <f t="shared" ref="H468" si="273">SUM(F468-E468)*D468</f>
        <v>0</v>
      </c>
      <c r="I468" s="149">
        <v>0</v>
      </c>
      <c r="J468" s="153">
        <f t="shared" si="253"/>
        <v>0</v>
      </c>
    </row>
    <row r="469" spans="1:10">
      <c r="A469" s="148">
        <v>43535</v>
      </c>
      <c r="B469" s="149" t="s">
        <v>38</v>
      </c>
      <c r="C469" s="150" t="s">
        <v>4</v>
      </c>
      <c r="D469" s="151">
        <v>1000</v>
      </c>
      <c r="E469" s="152">
        <v>1555</v>
      </c>
      <c r="F469" s="152">
        <v>1540</v>
      </c>
      <c r="G469" s="152">
        <v>0</v>
      </c>
      <c r="H469" s="149">
        <f t="shared" ref="H469" si="274">SUM(F469-E469)*D469</f>
        <v>-15000</v>
      </c>
      <c r="I469" s="149">
        <v>0</v>
      </c>
      <c r="J469" s="153">
        <f t="shared" si="253"/>
        <v>-15000</v>
      </c>
    </row>
    <row r="470" spans="1:10">
      <c r="A470" s="148">
        <v>43532</v>
      </c>
      <c r="B470" s="149" t="s">
        <v>37</v>
      </c>
      <c r="C470" s="150" t="s">
        <v>4</v>
      </c>
      <c r="D470" s="151">
        <v>1000</v>
      </c>
      <c r="E470" s="152">
        <v>1040</v>
      </c>
      <c r="F470" s="152">
        <v>1050</v>
      </c>
      <c r="G470" s="152">
        <v>0</v>
      </c>
      <c r="H470" s="149">
        <f t="shared" ref="H470:H475" si="275">SUM(F470-E470)*D470</f>
        <v>10000</v>
      </c>
      <c r="I470" s="149">
        <v>0</v>
      </c>
      <c r="J470" s="153">
        <f t="shared" si="253"/>
        <v>10000</v>
      </c>
    </row>
    <row r="471" spans="1:10">
      <c r="A471" s="148">
        <v>43531</v>
      </c>
      <c r="B471" s="149" t="s">
        <v>46</v>
      </c>
      <c r="C471" s="150" t="s">
        <v>4</v>
      </c>
      <c r="D471" s="151">
        <v>4000</v>
      </c>
      <c r="E471" s="152">
        <v>232</v>
      </c>
      <c r="F471" s="152">
        <v>233.8</v>
      </c>
      <c r="G471" s="152">
        <v>0</v>
      </c>
      <c r="H471" s="149">
        <f t="shared" si="275"/>
        <v>7200.0000000000455</v>
      </c>
      <c r="I471" s="149">
        <v>0</v>
      </c>
      <c r="J471" s="153">
        <f t="shared" si="253"/>
        <v>7200.0000000000455</v>
      </c>
    </row>
    <row r="472" spans="1:10">
      <c r="A472" s="148">
        <v>43531</v>
      </c>
      <c r="B472" s="149" t="s">
        <v>93</v>
      </c>
      <c r="C472" s="150" t="s">
        <v>4</v>
      </c>
      <c r="D472" s="151">
        <v>1000</v>
      </c>
      <c r="E472" s="152">
        <v>790</v>
      </c>
      <c r="F472" s="152">
        <v>780</v>
      </c>
      <c r="G472" s="152">
        <v>0</v>
      </c>
      <c r="H472" s="149">
        <f t="shared" si="275"/>
        <v>-10000</v>
      </c>
      <c r="I472" s="149">
        <v>0</v>
      </c>
      <c r="J472" s="153">
        <f t="shared" si="253"/>
        <v>-10000</v>
      </c>
    </row>
    <row r="473" spans="1:10">
      <c r="A473" s="148">
        <v>43530</v>
      </c>
      <c r="B473" s="149" t="s">
        <v>33</v>
      </c>
      <c r="C473" s="150" t="s">
        <v>4</v>
      </c>
      <c r="D473" s="151">
        <v>1000</v>
      </c>
      <c r="E473" s="152">
        <v>1297</v>
      </c>
      <c r="F473" s="152">
        <v>1307</v>
      </c>
      <c r="G473" s="152">
        <v>1317</v>
      </c>
      <c r="H473" s="149">
        <f t="shared" si="275"/>
        <v>10000</v>
      </c>
      <c r="I473" s="149">
        <f>SUM(G473-F473)*D473</f>
        <v>10000</v>
      </c>
      <c r="J473" s="153">
        <f t="shared" si="253"/>
        <v>20000</v>
      </c>
    </row>
    <row r="474" spans="1:10">
      <c r="A474" s="148">
        <v>43529</v>
      </c>
      <c r="B474" s="149" t="s">
        <v>49</v>
      </c>
      <c r="C474" s="150" t="s">
        <v>4</v>
      </c>
      <c r="D474" s="151">
        <v>1000</v>
      </c>
      <c r="E474" s="152">
        <v>675</v>
      </c>
      <c r="F474" s="152">
        <v>682</v>
      </c>
      <c r="G474" s="152">
        <v>690</v>
      </c>
      <c r="H474" s="149">
        <f t="shared" si="275"/>
        <v>7000</v>
      </c>
      <c r="I474" s="149">
        <f>SUM(G474-F474)*D474</f>
        <v>8000</v>
      </c>
      <c r="J474" s="153">
        <f t="shared" si="253"/>
        <v>15000</v>
      </c>
    </row>
    <row r="475" spans="1:10">
      <c r="A475" s="148">
        <v>43529</v>
      </c>
      <c r="B475" s="149" t="s">
        <v>37</v>
      </c>
      <c r="C475" s="150" t="s">
        <v>4</v>
      </c>
      <c r="D475" s="151">
        <v>1000</v>
      </c>
      <c r="E475" s="152">
        <v>1143</v>
      </c>
      <c r="F475" s="152">
        <v>1153</v>
      </c>
      <c r="G475" s="152">
        <v>1163</v>
      </c>
      <c r="H475" s="149">
        <f t="shared" si="275"/>
        <v>10000</v>
      </c>
      <c r="I475" s="149">
        <f>SUM(G475-F475)*D475</f>
        <v>10000</v>
      </c>
      <c r="J475" s="153">
        <f t="shared" si="253"/>
        <v>20000</v>
      </c>
    </row>
    <row r="476" spans="1:10">
      <c r="A476" s="148">
        <v>43529</v>
      </c>
      <c r="B476" s="149" t="s">
        <v>79</v>
      </c>
      <c r="C476" s="150" t="s">
        <v>4</v>
      </c>
      <c r="D476" s="151">
        <v>1000</v>
      </c>
      <c r="E476" s="152">
        <v>1000</v>
      </c>
      <c r="F476" s="152">
        <v>1000</v>
      </c>
      <c r="G476" s="152">
        <v>0</v>
      </c>
      <c r="H476" s="149">
        <v>0</v>
      </c>
      <c r="I476" s="149">
        <v>0</v>
      </c>
      <c r="J476" s="153">
        <f t="shared" si="253"/>
        <v>0</v>
      </c>
    </row>
    <row r="477" spans="1:10">
      <c r="A477" s="148">
        <v>43525</v>
      </c>
      <c r="B477" s="149" t="s">
        <v>31</v>
      </c>
      <c r="C477" s="150" t="s">
        <v>4</v>
      </c>
      <c r="D477" s="151">
        <v>1000</v>
      </c>
      <c r="E477" s="152">
        <v>1155</v>
      </c>
      <c r="F477" s="152">
        <v>1164</v>
      </c>
      <c r="G477" s="152">
        <v>0</v>
      </c>
      <c r="H477" s="149">
        <f>SUM(F477-E477)*D477</f>
        <v>9000</v>
      </c>
      <c r="I477" s="149">
        <v>0</v>
      </c>
      <c r="J477" s="153">
        <f t="shared" si="253"/>
        <v>9000</v>
      </c>
    </row>
    <row r="478" spans="1:10">
      <c r="A478" s="172"/>
      <c r="B478" s="172"/>
      <c r="C478" s="172"/>
      <c r="D478" s="172"/>
      <c r="E478" s="172"/>
      <c r="F478" s="172"/>
      <c r="G478" s="172"/>
      <c r="H478" s="172"/>
      <c r="I478" s="172"/>
      <c r="J478" s="172"/>
    </row>
    <row r="479" spans="1:10">
      <c r="A479" s="169"/>
      <c r="B479" s="169"/>
      <c r="C479" s="169"/>
      <c r="D479" s="169"/>
      <c r="E479" s="169"/>
      <c r="F479" s="169"/>
      <c r="G479" s="169" t="s">
        <v>279</v>
      </c>
      <c r="H479" s="171">
        <f>SUM(H446:H477)</f>
        <v>141700.00000000006</v>
      </c>
      <c r="I479" s="170"/>
      <c r="J479" s="171">
        <f>SUM(J446:J477)</f>
        <v>255700.00000000006</v>
      </c>
    </row>
    <row r="480" spans="1:10">
      <c r="A480" s="172"/>
      <c r="B480" s="172"/>
      <c r="C480" s="172"/>
      <c r="D480" s="172"/>
      <c r="E480" s="172"/>
      <c r="F480" s="172"/>
      <c r="G480" s="172"/>
      <c r="H480" s="172"/>
      <c r="I480" s="172"/>
      <c r="J480" s="172"/>
    </row>
    <row r="481" spans="1:10">
      <c r="A481" s="205"/>
      <c r="B481" s="177"/>
      <c r="C481" s="177"/>
      <c r="D481" s="206"/>
      <c r="E481" s="206"/>
      <c r="F481" s="201">
        <v>43497</v>
      </c>
      <c r="G481" s="177"/>
      <c r="H481" s="178"/>
      <c r="I481" s="178"/>
      <c r="J481" s="178"/>
    </row>
    <row r="482" spans="1:10">
      <c r="A482" s="172"/>
      <c r="B482" s="172"/>
      <c r="C482" s="172"/>
      <c r="D482" s="172"/>
      <c r="E482" s="172"/>
      <c r="F482" s="172"/>
      <c r="G482" s="172"/>
      <c r="H482" s="172"/>
      <c r="I482" s="179" t="s">
        <v>295</v>
      </c>
      <c r="J482" s="207">
        <v>0.74</v>
      </c>
    </row>
    <row r="483" spans="1:10">
      <c r="A483" s="148">
        <v>43524</v>
      </c>
      <c r="B483" s="149" t="s">
        <v>31</v>
      </c>
      <c r="C483" s="150" t="s">
        <v>4</v>
      </c>
      <c r="D483" s="151">
        <v>1000</v>
      </c>
      <c r="E483" s="152">
        <v>1135</v>
      </c>
      <c r="F483" s="152">
        <v>1142</v>
      </c>
      <c r="G483" s="152">
        <v>0</v>
      </c>
      <c r="H483" s="149">
        <f>SUM(F483-E483)*D483</f>
        <v>7000</v>
      </c>
      <c r="I483" s="149">
        <v>0</v>
      </c>
      <c r="J483" s="149">
        <f t="shared" ref="J483:J521" si="276">SUM(H483:I483)</f>
        <v>7000</v>
      </c>
    </row>
    <row r="484" spans="1:10">
      <c r="A484" s="148">
        <v>43524</v>
      </c>
      <c r="B484" s="149" t="s">
        <v>283</v>
      </c>
      <c r="C484" s="150" t="s">
        <v>4</v>
      </c>
      <c r="D484" s="151">
        <v>4000</v>
      </c>
      <c r="E484" s="152">
        <v>172</v>
      </c>
      <c r="F484" s="152">
        <v>172</v>
      </c>
      <c r="G484" s="152">
        <v>0</v>
      </c>
      <c r="H484" s="149">
        <f t="shared" ref="H484:H521" si="277">SUM(F484-E484)*D484</f>
        <v>0</v>
      </c>
      <c r="I484" s="149">
        <v>0</v>
      </c>
      <c r="J484" s="149">
        <f t="shared" si="276"/>
        <v>0</v>
      </c>
    </row>
    <row r="485" spans="1:10">
      <c r="A485" s="148">
        <v>43523</v>
      </c>
      <c r="B485" s="149" t="s">
        <v>31</v>
      </c>
      <c r="C485" s="150" t="s">
        <v>4</v>
      </c>
      <c r="D485" s="151">
        <v>1000</v>
      </c>
      <c r="E485" s="152">
        <v>1128</v>
      </c>
      <c r="F485" s="152">
        <v>1138</v>
      </c>
      <c r="G485" s="152">
        <v>0</v>
      </c>
      <c r="H485" s="149">
        <f t="shared" si="277"/>
        <v>10000</v>
      </c>
      <c r="I485" s="149">
        <v>0</v>
      </c>
      <c r="J485" s="149">
        <f t="shared" si="276"/>
        <v>10000</v>
      </c>
    </row>
    <row r="486" spans="1:10">
      <c r="A486" s="148">
        <v>43522</v>
      </c>
      <c r="B486" s="149" t="s">
        <v>39</v>
      </c>
      <c r="C486" s="150" t="s">
        <v>4</v>
      </c>
      <c r="D486" s="151">
        <v>1000</v>
      </c>
      <c r="E486" s="152">
        <v>774</v>
      </c>
      <c r="F486" s="152">
        <v>785</v>
      </c>
      <c r="G486" s="152">
        <v>0</v>
      </c>
      <c r="H486" s="149">
        <f t="shared" si="277"/>
        <v>11000</v>
      </c>
      <c r="I486" s="149">
        <v>0</v>
      </c>
      <c r="J486" s="149">
        <f t="shared" si="276"/>
        <v>11000</v>
      </c>
    </row>
    <row r="487" spans="1:10">
      <c r="A487" s="148">
        <v>43522</v>
      </c>
      <c r="B487" s="149" t="s">
        <v>31</v>
      </c>
      <c r="C487" s="150" t="s">
        <v>4</v>
      </c>
      <c r="D487" s="151">
        <v>1000</v>
      </c>
      <c r="E487" s="152">
        <v>1110</v>
      </c>
      <c r="F487" s="152">
        <v>1120</v>
      </c>
      <c r="G487" s="152">
        <v>1130</v>
      </c>
      <c r="H487" s="149">
        <f t="shared" si="277"/>
        <v>10000</v>
      </c>
      <c r="I487" s="149">
        <f>SUM(G487-F487)*D487</f>
        <v>10000</v>
      </c>
      <c r="J487" s="149">
        <f t="shared" si="276"/>
        <v>20000</v>
      </c>
    </row>
    <row r="488" spans="1:10">
      <c r="A488" s="148">
        <v>43522</v>
      </c>
      <c r="B488" s="149" t="s">
        <v>37</v>
      </c>
      <c r="C488" s="150" t="s">
        <v>4</v>
      </c>
      <c r="D488" s="151">
        <v>1000</v>
      </c>
      <c r="E488" s="152">
        <v>1130</v>
      </c>
      <c r="F488" s="152">
        <v>1115</v>
      </c>
      <c r="G488" s="152">
        <v>0</v>
      </c>
      <c r="H488" s="149">
        <f t="shared" si="277"/>
        <v>-15000</v>
      </c>
      <c r="I488" s="149">
        <v>0</v>
      </c>
      <c r="J488" s="149">
        <f t="shared" si="276"/>
        <v>-15000</v>
      </c>
    </row>
    <row r="489" spans="1:10">
      <c r="A489" s="148">
        <v>43521</v>
      </c>
      <c r="B489" s="149" t="s">
        <v>48</v>
      </c>
      <c r="C489" s="150" t="s">
        <v>4</v>
      </c>
      <c r="D489" s="151">
        <v>1000</v>
      </c>
      <c r="E489" s="152">
        <v>1495</v>
      </c>
      <c r="F489" s="152">
        <v>1505</v>
      </c>
      <c r="G489" s="152">
        <v>0</v>
      </c>
      <c r="H489" s="149">
        <f t="shared" si="277"/>
        <v>10000</v>
      </c>
      <c r="I489" s="149">
        <v>0</v>
      </c>
      <c r="J489" s="149">
        <f t="shared" si="276"/>
        <v>10000</v>
      </c>
    </row>
    <row r="490" spans="1:10">
      <c r="A490" s="148">
        <v>43521</v>
      </c>
      <c r="B490" s="149" t="s">
        <v>31</v>
      </c>
      <c r="C490" s="150" t="s">
        <v>4</v>
      </c>
      <c r="D490" s="151">
        <v>1000</v>
      </c>
      <c r="E490" s="152">
        <v>1100</v>
      </c>
      <c r="F490" s="152">
        <v>1100</v>
      </c>
      <c r="G490" s="152">
        <v>0</v>
      </c>
      <c r="H490" s="149">
        <f t="shared" si="277"/>
        <v>0</v>
      </c>
      <c r="I490" s="149">
        <v>0</v>
      </c>
      <c r="J490" s="149">
        <f t="shared" si="276"/>
        <v>0</v>
      </c>
    </row>
    <row r="491" spans="1:10">
      <c r="A491" s="148">
        <v>43518</v>
      </c>
      <c r="B491" s="149" t="s">
        <v>275</v>
      </c>
      <c r="C491" s="150" t="s">
        <v>4</v>
      </c>
      <c r="D491" s="151">
        <v>2000</v>
      </c>
      <c r="E491" s="152">
        <v>142</v>
      </c>
      <c r="F491" s="152">
        <v>140</v>
      </c>
      <c r="G491" s="152">
        <v>0</v>
      </c>
      <c r="H491" s="149">
        <f t="shared" si="277"/>
        <v>-4000</v>
      </c>
      <c r="I491" s="149">
        <v>0</v>
      </c>
      <c r="J491" s="149">
        <f t="shared" si="276"/>
        <v>-4000</v>
      </c>
    </row>
    <row r="492" spans="1:10">
      <c r="A492" s="148">
        <v>43518</v>
      </c>
      <c r="B492" s="149" t="s">
        <v>31</v>
      </c>
      <c r="C492" s="150" t="s">
        <v>4</v>
      </c>
      <c r="D492" s="151">
        <v>1000</v>
      </c>
      <c r="E492" s="152">
        <v>1070</v>
      </c>
      <c r="F492" s="152">
        <v>1074</v>
      </c>
      <c r="G492" s="152">
        <v>0</v>
      </c>
      <c r="H492" s="149">
        <f t="shared" si="277"/>
        <v>4000</v>
      </c>
      <c r="I492" s="149">
        <v>0</v>
      </c>
      <c r="J492" s="149">
        <f t="shared" si="276"/>
        <v>4000</v>
      </c>
    </row>
    <row r="493" spans="1:10">
      <c r="A493" s="148">
        <v>43517</v>
      </c>
      <c r="B493" s="149" t="s">
        <v>79</v>
      </c>
      <c r="C493" s="150" t="s">
        <v>4</v>
      </c>
      <c r="D493" s="151">
        <v>1000</v>
      </c>
      <c r="E493" s="152">
        <v>996</v>
      </c>
      <c r="F493" s="152">
        <v>1005.5</v>
      </c>
      <c r="G493" s="152">
        <v>0</v>
      </c>
      <c r="H493" s="149">
        <f t="shared" si="277"/>
        <v>9500</v>
      </c>
      <c r="I493" s="149">
        <v>0</v>
      </c>
      <c r="J493" s="149">
        <f t="shared" si="276"/>
        <v>9500</v>
      </c>
    </row>
    <row r="494" spans="1:10">
      <c r="A494" s="148">
        <v>43516</v>
      </c>
      <c r="B494" s="149" t="s">
        <v>276</v>
      </c>
      <c r="C494" s="150" t="s">
        <v>4</v>
      </c>
      <c r="D494" s="151">
        <v>1000</v>
      </c>
      <c r="E494" s="152">
        <v>1380</v>
      </c>
      <c r="F494" s="152">
        <v>1386</v>
      </c>
      <c r="G494" s="152">
        <v>0</v>
      </c>
      <c r="H494" s="149">
        <f t="shared" si="277"/>
        <v>6000</v>
      </c>
      <c r="I494" s="149">
        <v>0</v>
      </c>
      <c r="J494" s="149">
        <f t="shared" si="276"/>
        <v>6000</v>
      </c>
    </row>
    <row r="495" spans="1:10">
      <c r="A495" s="148">
        <v>43516</v>
      </c>
      <c r="B495" s="149" t="s">
        <v>31</v>
      </c>
      <c r="C495" s="150" t="s">
        <v>4</v>
      </c>
      <c r="D495" s="151">
        <v>1000</v>
      </c>
      <c r="E495" s="152">
        <v>1035</v>
      </c>
      <c r="F495" s="152">
        <v>1035</v>
      </c>
      <c r="G495" s="152">
        <v>0</v>
      </c>
      <c r="H495" s="149">
        <f t="shared" si="277"/>
        <v>0</v>
      </c>
      <c r="I495" s="149">
        <v>0</v>
      </c>
      <c r="J495" s="149">
        <f t="shared" si="276"/>
        <v>0</v>
      </c>
    </row>
    <row r="496" spans="1:10">
      <c r="A496" s="148">
        <v>43516</v>
      </c>
      <c r="B496" s="149" t="s">
        <v>65</v>
      </c>
      <c r="C496" s="150" t="s">
        <v>4</v>
      </c>
      <c r="D496" s="151">
        <v>1000</v>
      </c>
      <c r="E496" s="152">
        <v>1290</v>
      </c>
      <c r="F496" s="152">
        <v>1290</v>
      </c>
      <c r="G496" s="152">
        <v>0</v>
      </c>
      <c r="H496" s="149">
        <f t="shared" si="277"/>
        <v>0</v>
      </c>
      <c r="I496" s="149">
        <v>0</v>
      </c>
      <c r="J496" s="149">
        <f t="shared" si="276"/>
        <v>0</v>
      </c>
    </row>
    <row r="497" spans="1:10">
      <c r="A497" s="148">
        <v>43515</v>
      </c>
      <c r="B497" s="149" t="s">
        <v>277</v>
      </c>
      <c r="C497" s="150" t="s">
        <v>4</v>
      </c>
      <c r="D497" s="151">
        <v>5000</v>
      </c>
      <c r="E497" s="152">
        <v>84</v>
      </c>
      <c r="F497" s="152">
        <v>84.9</v>
      </c>
      <c r="G497" s="152">
        <v>0</v>
      </c>
      <c r="H497" s="149">
        <f t="shared" si="277"/>
        <v>4500.0000000000282</v>
      </c>
      <c r="I497" s="149">
        <v>0</v>
      </c>
      <c r="J497" s="149">
        <f t="shared" si="276"/>
        <v>4500.0000000000282</v>
      </c>
    </row>
    <row r="498" spans="1:10">
      <c r="A498" s="148">
        <v>43515</v>
      </c>
      <c r="B498" s="149" t="s">
        <v>278</v>
      </c>
      <c r="C498" s="150" t="s">
        <v>4</v>
      </c>
      <c r="D498" s="151">
        <v>6000</v>
      </c>
      <c r="E498" s="152">
        <v>106</v>
      </c>
      <c r="F498" s="152">
        <v>107.5</v>
      </c>
      <c r="G498" s="152">
        <v>108.75</v>
      </c>
      <c r="H498" s="149">
        <f t="shared" si="277"/>
        <v>9000</v>
      </c>
      <c r="I498" s="149">
        <v>7500</v>
      </c>
      <c r="J498" s="149">
        <f t="shared" si="276"/>
        <v>16500</v>
      </c>
    </row>
    <row r="499" spans="1:10">
      <c r="A499" s="148">
        <v>43514</v>
      </c>
      <c r="B499" s="149" t="s">
        <v>33</v>
      </c>
      <c r="C499" s="150" t="s">
        <v>4</v>
      </c>
      <c r="D499" s="151">
        <v>1000</v>
      </c>
      <c r="E499" s="152">
        <v>1340</v>
      </c>
      <c r="F499" s="152">
        <v>1350</v>
      </c>
      <c r="G499" s="152">
        <v>0</v>
      </c>
      <c r="H499" s="149">
        <f t="shared" si="277"/>
        <v>10000</v>
      </c>
      <c r="I499" s="149">
        <v>0</v>
      </c>
      <c r="J499" s="149">
        <f t="shared" si="276"/>
        <v>10000</v>
      </c>
    </row>
    <row r="500" spans="1:10">
      <c r="A500" s="180">
        <v>43511</v>
      </c>
      <c r="B500" s="174" t="s">
        <v>154</v>
      </c>
      <c r="C500" s="174" t="s">
        <v>20</v>
      </c>
      <c r="D500" s="154">
        <v>1000</v>
      </c>
      <c r="E500" s="175">
        <v>475</v>
      </c>
      <c r="F500" s="175">
        <v>469.1</v>
      </c>
      <c r="G500" s="152">
        <v>0</v>
      </c>
      <c r="H500" s="149">
        <f t="shared" si="277"/>
        <v>-5899.9999999999773</v>
      </c>
      <c r="I500" s="149">
        <v>0</v>
      </c>
      <c r="J500" s="149">
        <f t="shared" si="276"/>
        <v>-5899.9999999999773</v>
      </c>
    </row>
    <row r="501" spans="1:10">
      <c r="A501" s="180">
        <v>43511</v>
      </c>
      <c r="B501" s="174" t="s">
        <v>237</v>
      </c>
      <c r="C501" s="174" t="s">
        <v>20</v>
      </c>
      <c r="D501" s="154">
        <v>4000</v>
      </c>
      <c r="E501" s="175">
        <v>211.4</v>
      </c>
      <c r="F501" s="175">
        <v>208.75</v>
      </c>
      <c r="G501" s="152">
        <v>0</v>
      </c>
      <c r="H501" s="149">
        <f t="shared" si="277"/>
        <v>-10600.000000000022</v>
      </c>
      <c r="I501" s="149">
        <v>0</v>
      </c>
      <c r="J501" s="149">
        <f t="shared" si="276"/>
        <v>-10600.000000000022</v>
      </c>
    </row>
    <row r="502" spans="1:10">
      <c r="A502" s="180">
        <v>43510</v>
      </c>
      <c r="B502" s="174" t="s">
        <v>250</v>
      </c>
      <c r="C502" s="174" t="s">
        <v>20</v>
      </c>
      <c r="D502" s="154">
        <v>2000</v>
      </c>
      <c r="E502" s="175">
        <v>398.75</v>
      </c>
      <c r="F502" s="175">
        <v>402.75</v>
      </c>
      <c r="G502" s="152">
        <v>0</v>
      </c>
      <c r="H502" s="149">
        <f t="shared" si="277"/>
        <v>8000</v>
      </c>
      <c r="I502" s="149">
        <v>0</v>
      </c>
      <c r="J502" s="149">
        <f t="shared" si="276"/>
        <v>8000</v>
      </c>
    </row>
    <row r="503" spans="1:10">
      <c r="A503" s="180">
        <v>43509</v>
      </c>
      <c r="B503" s="174" t="s">
        <v>141</v>
      </c>
      <c r="C503" s="174" t="s">
        <v>20</v>
      </c>
      <c r="D503" s="154">
        <v>1000</v>
      </c>
      <c r="E503" s="175">
        <v>1490.45</v>
      </c>
      <c r="F503" s="175">
        <v>1500.05</v>
      </c>
      <c r="G503" s="152">
        <v>0</v>
      </c>
      <c r="H503" s="149">
        <f t="shared" si="277"/>
        <v>9599.9999999999091</v>
      </c>
      <c r="I503" s="149">
        <v>0</v>
      </c>
      <c r="J503" s="149">
        <f t="shared" si="276"/>
        <v>9599.9999999999091</v>
      </c>
    </row>
    <row r="504" spans="1:10">
      <c r="A504" s="180">
        <v>43508</v>
      </c>
      <c r="B504" s="174" t="s">
        <v>197</v>
      </c>
      <c r="C504" s="174" t="s">
        <v>20</v>
      </c>
      <c r="D504" s="154">
        <v>4000</v>
      </c>
      <c r="E504" s="175">
        <v>126.5</v>
      </c>
      <c r="F504" s="175">
        <v>124.95</v>
      </c>
      <c r="G504" s="152">
        <v>0</v>
      </c>
      <c r="H504" s="149">
        <f t="shared" si="277"/>
        <v>-6199.9999999999891</v>
      </c>
      <c r="I504" s="149">
        <v>0</v>
      </c>
      <c r="J504" s="149">
        <f t="shared" si="276"/>
        <v>-6199.9999999999891</v>
      </c>
    </row>
    <row r="505" spans="1:10">
      <c r="A505" s="180">
        <v>43508</v>
      </c>
      <c r="B505" s="174" t="s">
        <v>175</v>
      </c>
      <c r="C505" s="174" t="s">
        <v>20</v>
      </c>
      <c r="D505" s="154">
        <v>2000</v>
      </c>
      <c r="E505" s="175">
        <v>646.1</v>
      </c>
      <c r="F505" s="175">
        <v>638</v>
      </c>
      <c r="G505" s="152">
        <v>0</v>
      </c>
      <c r="H505" s="149">
        <f t="shared" si="277"/>
        <v>-16200.000000000045</v>
      </c>
      <c r="I505" s="149">
        <v>0</v>
      </c>
      <c r="J505" s="149">
        <f t="shared" si="276"/>
        <v>-16200.000000000045</v>
      </c>
    </row>
    <row r="506" spans="1:10">
      <c r="A506" s="181">
        <v>43508</v>
      </c>
      <c r="B506" s="182" t="s">
        <v>154</v>
      </c>
      <c r="C506" s="182" t="s">
        <v>4</v>
      </c>
      <c r="D506" s="154">
        <v>2000</v>
      </c>
      <c r="E506" s="183">
        <v>487</v>
      </c>
      <c r="F506" s="183">
        <v>491</v>
      </c>
      <c r="G506" s="184">
        <v>497</v>
      </c>
      <c r="H506" s="149">
        <f t="shared" si="277"/>
        <v>8000</v>
      </c>
      <c r="I506" s="149">
        <f>SUM(G506-F506)*D506</f>
        <v>12000</v>
      </c>
      <c r="J506" s="149">
        <f t="shared" si="276"/>
        <v>20000</v>
      </c>
    </row>
    <row r="507" spans="1:10">
      <c r="A507" s="180">
        <v>43508</v>
      </c>
      <c r="B507" s="174" t="s">
        <v>47</v>
      </c>
      <c r="C507" s="174" t="s">
        <v>20</v>
      </c>
      <c r="D507" s="154">
        <v>2000</v>
      </c>
      <c r="E507" s="175">
        <v>528.65</v>
      </c>
      <c r="F507" s="175">
        <v>533.70000000000005</v>
      </c>
      <c r="G507" s="152">
        <v>0</v>
      </c>
      <c r="H507" s="149">
        <f t="shared" si="277"/>
        <v>10100.000000000136</v>
      </c>
      <c r="I507" s="149">
        <v>0</v>
      </c>
      <c r="J507" s="149">
        <f t="shared" si="276"/>
        <v>10100.000000000136</v>
      </c>
    </row>
    <row r="508" spans="1:10">
      <c r="A508" s="180">
        <v>43507</v>
      </c>
      <c r="B508" s="174" t="s">
        <v>210</v>
      </c>
      <c r="C508" s="174" t="s">
        <v>20</v>
      </c>
      <c r="D508" s="154">
        <v>1000</v>
      </c>
      <c r="E508" s="175">
        <v>1305.8</v>
      </c>
      <c r="F508" s="175">
        <v>1302.05</v>
      </c>
      <c r="G508" s="152">
        <v>0</v>
      </c>
      <c r="H508" s="149">
        <f t="shared" si="277"/>
        <v>-3750</v>
      </c>
      <c r="I508" s="149">
        <v>0</v>
      </c>
      <c r="J508" s="149">
        <f t="shared" si="276"/>
        <v>-3750</v>
      </c>
    </row>
    <row r="509" spans="1:10">
      <c r="A509" s="180">
        <v>43507</v>
      </c>
      <c r="B509" s="174" t="s">
        <v>271</v>
      </c>
      <c r="C509" s="174" t="s">
        <v>4</v>
      </c>
      <c r="D509" s="154">
        <v>2000</v>
      </c>
      <c r="E509" s="175">
        <v>372</v>
      </c>
      <c r="F509" s="175">
        <v>376.65</v>
      </c>
      <c r="G509" s="152">
        <v>0</v>
      </c>
      <c r="H509" s="149">
        <f t="shared" si="277"/>
        <v>9299.9999999999545</v>
      </c>
      <c r="I509" s="149">
        <v>0</v>
      </c>
      <c r="J509" s="149">
        <f t="shared" si="276"/>
        <v>9299.9999999999545</v>
      </c>
    </row>
    <row r="510" spans="1:10">
      <c r="A510" s="180">
        <v>43507</v>
      </c>
      <c r="B510" s="174" t="s">
        <v>270</v>
      </c>
      <c r="C510" s="174" t="s">
        <v>4</v>
      </c>
      <c r="D510" s="154">
        <v>1000</v>
      </c>
      <c r="E510" s="175">
        <v>975</v>
      </c>
      <c r="F510" s="175">
        <v>960</v>
      </c>
      <c r="G510" s="152">
        <v>0</v>
      </c>
      <c r="H510" s="149">
        <f t="shared" si="277"/>
        <v>-15000</v>
      </c>
      <c r="I510" s="149">
        <v>0</v>
      </c>
      <c r="J510" s="149">
        <f t="shared" si="276"/>
        <v>-15000</v>
      </c>
    </row>
    <row r="511" spans="1:10">
      <c r="A511" s="180">
        <v>43504</v>
      </c>
      <c r="B511" s="174" t="s">
        <v>143</v>
      </c>
      <c r="C511" s="174" t="s">
        <v>4</v>
      </c>
      <c r="D511" s="154">
        <v>1000</v>
      </c>
      <c r="E511" s="175">
        <v>910</v>
      </c>
      <c r="F511" s="175">
        <v>895</v>
      </c>
      <c r="G511" s="152">
        <v>0</v>
      </c>
      <c r="H511" s="149">
        <f t="shared" si="277"/>
        <v>-15000</v>
      </c>
      <c r="I511" s="149">
        <v>0</v>
      </c>
      <c r="J511" s="149">
        <f t="shared" si="276"/>
        <v>-15000</v>
      </c>
    </row>
    <row r="512" spans="1:10">
      <c r="A512" s="181">
        <v>43503</v>
      </c>
      <c r="B512" s="182" t="s">
        <v>274</v>
      </c>
      <c r="C512" s="182" t="s">
        <v>4</v>
      </c>
      <c r="D512" s="154">
        <v>4000</v>
      </c>
      <c r="E512" s="183">
        <v>300</v>
      </c>
      <c r="F512" s="183">
        <v>303</v>
      </c>
      <c r="G512" s="184">
        <v>306</v>
      </c>
      <c r="H512" s="149">
        <f t="shared" si="277"/>
        <v>12000</v>
      </c>
      <c r="I512" s="149">
        <f>SUM(G512-F512)*D512</f>
        <v>12000</v>
      </c>
      <c r="J512" s="149">
        <f t="shared" si="276"/>
        <v>24000</v>
      </c>
    </row>
    <row r="513" spans="1:10">
      <c r="A513" s="180">
        <v>43503</v>
      </c>
      <c r="B513" s="174" t="s">
        <v>71</v>
      </c>
      <c r="C513" s="174" t="s">
        <v>4</v>
      </c>
      <c r="D513" s="154">
        <v>1000</v>
      </c>
      <c r="E513" s="175">
        <v>1340</v>
      </c>
      <c r="F513" s="175">
        <v>1347</v>
      </c>
      <c r="G513" s="152">
        <v>0</v>
      </c>
      <c r="H513" s="149">
        <f t="shared" si="277"/>
        <v>7000</v>
      </c>
      <c r="I513" s="149">
        <v>0</v>
      </c>
      <c r="J513" s="149">
        <f t="shared" si="276"/>
        <v>7000</v>
      </c>
    </row>
    <row r="514" spans="1:10">
      <c r="A514" s="180">
        <v>43502</v>
      </c>
      <c r="B514" s="174" t="s">
        <v>84</v>
      </c>
      <c r="C514" s="174" t="s">
        <v>4</v>
      </c>
      <c r="D514" s="154">
        <v>1000</v>
      </c>
      <c r="E514" s="175">
        <v>1190</v>
      </c>
      <c r="F514" s="175">
        <v>1200</v>
      </c>
      <c r="G514" s="152">
        <v>0</v>
      </c>
      <c r="H514" s="149">
        <f t="shared" si="277"/>
        <v>10000</v>
      </c>
      <c r="I514" s="149">
        <v>0</v>
      </c>
      <c r="J514" s="149">
        <f t="shared" si="276"/>
        <v>10000</v>
      </c>
    </row>
    <row r="515" spans="1:10">
      <c r="A515" s="180">
        <v>43501</v>
      </c>
      <c r="B515" s="174" t="s">
        <v>84</v>
      </c>
      <c r="C515" s="174" t="s">
        <v>4</v>
      </c>
      <c r="D515" s="154">
        <v>1000</v>
      </c>
      <c r="E515" s="175">
        <v>1170</v>
      </c>
      <c r="F515" s="175">
        <v>1180</v>
      </c>
      <c r="G515" s="152">
        <v>0</v>
      </c>
      <c r="H515" s="149">
        <f t="shared" si="277"/>
        <v>10000</v>
      </c>
      <c r="I515" s="149">
        <v>0</v>
      </c>
      <c r="J515" s="149">
        <f t="shared" si="276"/>
        <v>10000</v>
      </c>
    </row>
    <row r="516" spans="1:10">
      <c r="A516" s="180">
        <v>43501</v>
      </c>
      <c r="B516" s="174" t="s">
        <v>171</v>
      </c>
      <c r="C516" s="174" t="s">
        <v>4</v>
      </c>
      <c r="D516" s="154">
        <v>1000</v>
      </c>
      <c r="E516" s="175">
        <v>1053</v>
      </c>
      <c r="F516" s="175">
        <v>1063</v>
      </c>
      <c r="G516" s="152">
        <v>0</v>
      </c>
      <c r="H516" s="149">
        <f t="shared" si="277"/>
        <v>10000</v>
      </c>
      <c r="I516" s="149">
        <v>0</v>
      </c>
      <c r="J516" s="149">
        <f t="shared" si="276"/>
        <v>10000</v>
      </c>
    </row>
    <row r="517" spans="1:10">
      <c r="A517" s="180">
        <v>43500</v>
      </c>
      <c r="B517" s="174" t="s">
        <v>210</v>
      </c>
      <c r="C517" s="174" t="s">
        <v>4</v>
      </c>
      <c r="D517" s="154">
        <v>1000</v>
      </c>
      <c r="E517" s="175">
        <v>1270</v>
      </c>
      <c r="F517" s="175">
        <v>1273</v>
      </c>
      <c r="G517" s="152">
        <v>0</v>
      </c>
      <c r="H517" s="149">
        <f t="shared" si="277"/>
        <v>3000</v>
      </c>
      <c r="I517" s="149">
        <v>0</v>
      </c>
      <c r="J517" s="149">
        <f t="shared" si="276"/>
        <v>3000</v>
      </c>
    </row>
    <row r="518" spans="1:10">
      <c r="A518" s="181">
        <v>43500</v>
      </c>
      <c r="B518" s="182" t="s">
        <v>251</v>
      </c>
      <c r="C518" s="182" t="s">
        <v>4</v>
      </c>
      <c r="D518" s="154">
        <v>1000</v>
      </c>
      <c r="E518" s="183">
        <v>1897.85</v>
      </c>
      <c r="F518" s="183">
        <v>1921.55</v>
      </c>
      <c r="G518" s="184">
        <v>1950.4</v>
      </c>
      <c r="H518" s="149">
        <f t="shared" si="277"/>
        <v>23700.000000000044</v>
      </c>
      <c r="I518" s="149">
        <f>SUM(G518-F518)*D518</f>
        <v>28850.000000000138</v>
      </c>
      <c r="J518" s="149">
        <f t="shared" si="276"/>
        <v>52550.000000000182</v>
      </c>
    </row>
    <row r="519" spans="1:10">
      <c r="A519" s="181">
        <v>43500</v>
      </c>
      <c r="B519" s="182" t="s">
        <v>118</v>
      </c>
      <c r="C519" s="182" t="s">
        <v>20</v>
      </c>
      <c r="D519" s="154">
        <v>2000</v>
      </c>
      <c r="E519" s="183">
        <v>650</v>
      </c>
      <c r="F519" s="183">
        <v>644</v>
      </c>
      <c r="G519" s="184">
        <v>636</v>
      </c>
      <c r="H519" s="149">
        <f t="shared" si="277"/>
        <v>-12000</v>
      </c>
      <c r="I519" s="149">
        <v>0</v>
      </c>
      <c r="J519" s="149">
        <f t="shared" si="276"/>
        <v>-12000</v>
      </c>
    </row>
    <row r="520" spans="1:10">
      <c r="A520" s="180">
        <v>43497</v>
      </c>
      <c r="B520" s="174" t="s">
        <v>273</v>
      </c>
      <c r="C520" s="174" t="s">
        <v>4</v>
      </c>
      <c r="D520" s="154">
        <v>2000</v>
      </c>
      <c r="E520" s="175">
        <v>423</v>
      </c>
      <c r="F520" s="175">
        <v>427</v>
      </c>
      <c r="G520" s="152">
        <v>0</v>
      </c>
      <c r="H520" s="149">
        <f t="shared" si="277"/>
        <v>8000</v>
      </c>
      <c r="I520" s="149">
        <v>0</v>
      </c>
      <c r="J520" s="149">
        <f t="shared" si="276"/>
        <v>8000</v>
      </c>
    </row>
    <row r="521" spans="1:10">
      <c r="A521" s="180">
        <v>43497</v>
      </c>
      <c r="B521" s="174" t="s">
        <v>210</v>
      </c>
      <c r="C521" s="174" t="s">
        <v>4</v>
      </c>
      <c r="D521" s="154">
        <v>1000</v>
      </c>
      <c r="E521" s="175">
        <v>1260</v>
      </c>
      <c r="F521" s="175">
        <v>1270</v>
      </c>
      <c r="G521" s="152">
        <v>0</v>
      </c>
      <c r="H521" s="149">
        <f t="shared" si="277"/>
        <v>10000</v>
      </c>
      <c r="I521" s="149">
        <v>0</v>
      </c>
      <c r="J521" s="149">
        <f t="shared" si="276"/>
        <v>10000</v>
      </c>
    </row>
    <row r="522" spans="1:10">
      <c r="A522" s="172"/>
      <c r="B522" s="172"/>
      <c r="C522" s="172"/>
      <c r="D522" s="172"/>
      <c r="E522" s="172"/>
      <c r="F522" s="172"/>
      <c r="G522" s="172"/>
      <c r="H522" s="185"/>
      <c r="I522" s="185"/>
      <c r="J522" s="172"/>
    </row>
    <row r="523" spans="1:10">
      <c r="A523" s="169"/>
      <c r="B523" s="169"/>
      <c r="C523" s="169"/>
      <c r="D523" s="169"/>
      <c r="E523" s="169"/>
      <c r="F523" s="169"/>
      <c r="G523" s="169" t="s">
        <v>279</v>
      </c>
      <c r="H523" s="171">
        <f>SUM(H483:H521)</f>
        <v>126050.00000000004</v>
      </c>
      <c r="I523" s="170"/>
      <c r="J523" s="171">
        <f>SUM(J483:J521)</f>
        <v>196400.00000000017</v>
      </c>
    </row>
    <row r="524" spans="1:10">
      <c r="A524" s="172"/>
      <c r="B524" s="172"/>
      <c r="C524" s="172"/>
      <c r="D524" s="172"/>
      <c r="E524" s="172"/>
      <c r="F524" s="172"/>
      <c r="G524" s="172"/>
      <c r="H524" s="172"/>
      <c r="I524" s="179" t="s">
        <v>295</v>
      </c>
      <c r="J524" s="207">
        <v>0.77</v>
      </c>
    </row>
    <row r="525" spans="1:10">
      <c r="A525" s="186"/>
      <c r="B525" s="187"/>
      <c r="C525" s="187"/>
      <c r="D525" s="187"/>
      <c r="E525" s="187"/>
      <c r="F525" s="188">
        <v>43466</v>
      </c>
      <c r="G525" s="187"/>
      <c r="H525" s="208"/>
      <c r="I525" s="187"/>
      <c r="J525" s="172"/>
    </row>
    <row r="526" spans="1:10">
      <c r="A526" s="189">
        <v>43496</v>
      </c>
      <c r="B526" s="190" t="s">
        <v>272</v>
      </c>
      <c r="C526" s="191">
        <v>659</v>
      </c>
      <c r="D526" s="190" t="s">
        <v>20</v>
      </c>
      <c r="E526" s="192">
        <v>758.2</v>
      </c>
      <c r="F526" s="192">
        <v>752.85</v>
      </c>
      <c r="G526" s="193"/>
      <c r="H526" s="194"/>
      <c r="I526" s="209" t="e">
        <f>(#REF!+H526)/C526</f>
        <v>#REF!</v>
      </c>
      <c r="J526" s="172"/>
    </row>
    <row r="527" spans="1:10">
      <c r="A527" s="189">
        <v>43496</v>
      </c>
      <c r="B527" s="190" t="s">
        <v>92</v>
      </c>
      <c r="C527" s="191">
        <v>245</v>
      </c>
      <c r="D527" s="190" t="s">
        <v>4</v>
      </c>
      <c r="E527" s="192">
        <v>2038.15</v>
      </c>
      <c r="F527" s="192">
        <v>2063.6</v>
      </c>
      <c r="G527" s="193"/>
      <c r="H527" s="194"/>
      <c r="I527" s="209" t="e">
        <f>(#REF!+H527)/C527</f>
        <v>#REF!</v>
      </c>
      <c r="J527" s="172"/>
    </row>
    <row r="528" spans="1:10">
      <c r="A528" s="189">
        <v>43495</v>
      </c>
      <c r="B528" s="190" t="s">
        <v>240</v>
      </c>
      <c r="C528" s="191">
        <v>2509</v>
      </c>
      <c r="D528" s="190" t="s">
        <v>20</v>
      </c>
      <c r="E528" s="192">
        <v>199.25</v>
      </c>
      <c r="F528" s="192">
        <v>197.4</v>
      </c>
      <c r="G528" s="193"/>
      <c r="H528" s="194"/>
      <c r="I528" s="209" t="e">
        <f>(#REF!+H528)/C528</f>
        <v>#REF!</v>
      </c>
      <c r="J528" s="172"/>
    </row>
    <row r="529" spans="1:10">
      <c r="A529" s="189">
        <v>43495</v>
      </c>
      <c r="B529" s="190" t="s">
        <v>251</v>
      </c>
      <c r="C529" s="191">
        <v>263</v>
      </c>
      <c r="D529" s="190" t="s">
        <v>4</v>
      </c>
      <c r="E529" s="192">
        <v>1897.85</v>
      </c>
      <c r="F529" s="192">
        <v>1921.55</v>
      </c>
      <c r="G529" s="193">
        <v>1950.4</v>
      </c>
      <c r="H529" s="194">
        <f>(IF(D529="SHORT",IF(G529="",0,E529-G529),IF(D529="LONG",IF(G529="",0,G529-F529))))*C529</f>
        <v>7587.5500000000357</v>
      </c>
      <c r="I529" s="209" t="e">
        <f>(#REF!+H529)/C529</f>
        <v>#REF!</v>
      </c>
      <c r="J529" s="172"/>
    </row>
    <row r="530" spans="1:10">
      <c r="A530" s="195">
        <v>43494</v>
      </c>
      <c r="B530" s="196" t="s">
        <v>84</v>
      </c>
      <c r="C530" s="197">
        <f>50000/E530</f>
        <v>42.480883602378931</v>
      </c>
      <c r="D530" s="196" t="s">
        <v>4</v>
      </c>
      <c r="E530" s="198">
        <v>1177</v>
      </c>
      <c r="F530" s="198">
        <v>1182.5</v>
      </c>
      <c r="G530" s="199"/>
      <c r="H530" s="200"/>
      <c r="I530" s="210" t="e">
        <f>(#REF!+H530)/C530</f>
        <v>#REF!</v>
      </c>
      <c r="J530" s="172"/>
    </row>
    <row r="531" spans="1:10">
      <c r="A531" s="195">
        <v>43489</v>
      </c>
      <c r="B531" s="196" t="s">
        <v>186</v>
      </c>
      <c r="C531" s="197">
        <v>1517</v>
      </c>
      <c r="D531" s="196" t="s">
        <v>20</v>
      </c>
      <c r="E531" s="198">
        <v>329.5</v>
      </c>
      <c r="F531" s="198">
        <v>325.39999999999998</v>
      </c>
      <c r="G531" s="199"/>
      <c r="H531" s="200"/>
      <c r="I531" s="210" t="e">
        <f>(#REF!+H531)/C531</f>
        <v>#REF!</v>
      </c>
      <c r="J531" s="172"/>
    </row>
    <row r="532" spans="1:10">
      <c r="A532" s="195">
        <v>43489</v>
      </c>
      <c r="B532" s="196" t="s">
        <v>268</v>
      </c>
      <c r="C532" s="197">
        <v>77</v>
      </c>
      <c r="D532" s="196" t="s">
        <v>20</v>
      </c>
      <c r="E532" s="198">
        <v>6480</v>
      </c>
      <c r="F532" s="198">
        <v>6399</v>
      </c>
      <c r="G532" s="199"/>
      <c r="H532" s="200"/>
      <c r="I532" s="210" t="e">
        <f>(#REF!+H532)/C532</f>
        <v>#REF!</v>
      </c>
      <c r="J532" s="172"/>
    </row>
    <row r="533" spans="1:10">
      <c r="A533" s="195">
        <v>43489</v>
      </c>
      <c r="B533" s="196" t="s">
        <v>249</v>
      </c>
      <c r="C533" s="197">
        <v>1626</v>
      </c>
      <c r="D533" s="196" t="s">
        <v>20</v>
      </c>
      <c r="E533" s="198">
        <v>307.5</v>
      </c>
      <c r="F533" s="198">
        <v>303.64999999999998</v>
      </c>
      <c r="G533" s="199"/>
      <c r="H533" s="200"/>
      <c r="I533" s="210" t="e">
        <f>(#REF!+H533)/C533</f>
        <v>#REF!</v>
      </c>
      <c r="J533" s="172"/>
    </row>
    <row r="534" spans="1:10">
      <c r="A534" s="195">
        <v>43488</v>
      </c>
      <c r="B534" s="196" t="s">
        <v>141</v>
      </c>
      <c r="C534" s="197">
        <v>335</v>
      </c>
      <c r="D534" s="196" t="s">
        <v>20</v>
      </c>
      <c r="E534" s="198">
        <v>1491.55</v>
      </c>
      <c r="F534" s="198">
        <v>1506.5</v>
      </c>
      <c r="G534" s="199"/>
      <c r="H534" s="200"/>
      <c r="I534" s="210" t="e">
        <f>(#REF!+H534)/C534</f>
        <v>#REF!</v>
      </c>
      <c r="J534" s="172"/>
    </row>
    <row r="535" spans="1:10">
      <c r="A535" s="195">
        <v>43487</v>
      </c>
      <c r="B535" s="196" t="s">
        <v>269</v>
      </c>
      <c r="C535" s="197">
        <v>1881</v>
      </c>
      <c r="D535" s="196" t="s">
        <v>4</v>
      </c>
      <c r="E535" s="198">
        <v>265.75</v>
      </c>
      <c r="F535" s="198">
        <v>263.2</v>
      </c>
      <c r="G535" s="199"/>
      <c r="H535" s="200"/>
      <c r="I535" s="210" t="e">
        <f>(#REF!+H535)/C535</f>
        <v>#REF!</v>
      </c>
      <c r="J535" s="172"/>
    </row>
    <row r="536" spans="1:10">
      <c r="A536" s="195">
        <v>43487</v>
      </c>
      <c r="B536" s="196" t="s">
        <v>198</v>
      </c>
      <c r="C536" s="197">
        <v>3456</v>
      </c>
      <c r="D536" s="196" t="s">
        <v>20</v>
      </c>
      <c r="E536" s="198">
        <v>144.65</v>
      </c>
      <c r="F536" s="198">
        <v>144.19999999999999</v>
      </c>
      <c r="G536" s="199"/>
      <c r="H536" s="200"/>
      <c r="I536" s="210" t="e">
        <f>(#REF!+H536)/C536</f>
        <v>#REF!</v>
      </c>
      <c r="J536" s="172"/>
    </row>
    <row r="537" spans="1:10">
      <c r="A537" s="195">
        <v>43486</v>
      </c>
      <c r="B537" s="196" t="s">
        <v>270</v>
      </c>
      <c r="C537" s="197">
        <v>435</v>
      </c>
      <c r="D537" s="196" t="s">
        <v>4</v>
      </c>
      <c r="E537" s="198">
        <v>1147.55</v>
      </c>
      <c r="F537" s="198">
        <v>1161.8499999999999</v>
      </c>
      <c r="G537" s="199"/>
      <c r="H537" s="200"/>
      <c r="I537" s="210" t="e">
        <f>(#REF!+H537)/C537</f>
        <v>#REF!</v>
      </c>
      <c r="J537" s="172"/>
    </row>
    <row r="538" spans="1:10">
      <c r="A538" s="195">
        <v>43486</v>
      </c>
      <c r="B538" s="196" t="s">
        <v>268</v>
      </c>
      <c r="C538" s="197">
        <v>78</v>
      </c>
      <c r="D538" s="196" t="s">
        <v>4</v>
      </c>
      <c r="E538" s="198">
        <v>6351</v>
      </c>
      <c r="F538" s="198">
        <v>6390</v>
      </c>
      <c r="G538" s="199"/>
      <c r="H538" s="200"/>
      <c r="I538" s="210" t="e">
        <f>(#REF!+H538)/C538</f>
        <v>#REF!</v>
      </c>
      <c r="J538" s="172"/>
    </row>
    <row r="539" spans="1:10">
      <c r="A539" s="195">
        <v>43483</v>
      </c>
      <c r="B539" s="196" t="s">
        <v>99</v>
      </c>
      <c r="C539" s="197">
        <v>1096</v>
      </c>
      <c r="D539" s="196" t="s">
        <v>20</v>
      </c>
      <c r="E539" s="198">
        <v>456.2</v>
      </c>
      <c r="F539" s="198">
        <v>454.5</v>
      </c>
      <c r="G539" s="199"/>
      <c r="H539" s="200"/>
      <c r="I539" s="210" t="e">
        <f>(#REF!+H539)/C539</f>
        <v>#REF!</v>
      </c>
      <c r="J539" s="172"/>
    </row>
    <row r="540" spans="1:10">
      <c r="A540" s="195">
        <v>43483</v>
      </c>
      <c r="B540" s="196" t="s">
        <v>193</v>
      </c>
      <c r="C540" s="197">
        <v>1999</v>
      </c>
      <c r="D540" s="196" t="s">
        <v>20</v>
      </c>
      <c r="E540" s="198">
        <v>250.1</v>
      </c>
      <c r="F540" s="198">
        <v>247.1</v>
      </c>
      <c r="G540" s="199"/>
      <c r="H540" s="200"/>
      <c r="I540" s="210" t="e">
        <f>(#REF!+H540)/C540</f>
        <v>#REF!</v>
      </c>
      <c r="J540" s="172"/>
    </row>
    <row r="541" spans="1:10">
      <c r="A541" s="195">
        <v>43482</v>
      </c>
      <c r="B541" s="196" t="s">
        <v>267</v>
      </c>
      <c r="C541" s="197">
        <v>3219</v>
      </c>
      <c r="D541" s="196" t="s">
        <v>20</v>
      </c>
      <c r="E541" s="198">
        <v>155.30000000000001</v>
      </c>
      <c r="F541" s="198">
        <v>154.15</v>
      </c>
      <c r="G541" s="199"/>
      <c r="H541" s="200"/>
      <c r="I541" s="210" t="e">
        <f>(#REF!+H541)/C541</f>
        <v>#REF!</v>
      </c>
      <c r="J541" s="172"/>
    </row>
    <row r="542" spans="1:10">
      <c r="A542" s="195">
        <v>43482</v>
      </c>
      <c r="B542" s="196" t="s">
        <v>120</v>
      </c>
      <c r="C542" s="197">
        <v>2697</v>
      </c>
      <c r="D542" s="196" t="s">
        <v>20</v>
      </c>
      <c r="E542" s="198">
        <v>185.35</v>
      </c>
      <c r="F542" s="198">
        <v>183.75</v>
      </c>
      <c r="G542" s="199"/>
      <c r="H542" s="200"/>
      <c r="I542" s="210" t="e">
        <f>(#REF!+H542)/C542</f>
        <v>#REF!</v>
      </c>
      <c r="J542" s="172"/>
    </row>
    <row r="543" spans="1:10">
      <c r="A543" s="189">
        <v>43481</v>
      </c>
      <c r="B543" s="190" t="s">
        <v>251</v>
      </c>
      <c r="C543" s="191">
        <v>263</v>
      </c>
      <c r="D543" s="190" t="s">
        <v>4</v>
      </c>
      <c r="E543" s="192">
        <v>1897.85</v>
      </c>
      <c r="F543" s="192">
        <v>1921.55</v>
      </c>
      <c r="G543" s="193">
        <v>1950.4</v>
      </c>
      <c r="H543" s="194">
        <f>(IF(D543="SHORT",IF(G543="",0,E543-G543),IF(D543="LONG",IF(G543="",0,G543-F543))))*C543</f>
        <v>7587.5500000000357</v>
      </c>
      <c r="I543" s="209" t="e">
        <f>(#REF!+H543)/C543</f>
        <v>#REF!</v>
      </c>
      <c r="J543" s="172"/>
    </row>
    <row r="544" spans="1:10">
      <c r="A544" s="189">
        <v>43480</v>
      </c>
      <c r="B544" s="190" t="s">
        <v>129</v>
      </c>
      <c r="C544" s="191">
        <v>3138</v>
      </c>
      <c r="D544" s="190" t="s">
        <v>4</v>
      </c>
      <c r="E544" s="192">
        <v>159.30000000000001</v>
      </c>
      <c r="F544" s="192">
        <v>161.25</v>
      </c>
      <c r="G544" s="193">
        <v>163.69999999999999</v>
      </c>
      <c r="H544" s="194">
        <f>(IF(D544="SHORT",IF(G544="",0,E544-G544),IF(D544="LONG",IF(G544="",0,G544-F544))))*C544</f>
        <v>7688.099999999964</v>
      </c>
      <c r="I544" s="209" t="e">
        <f>(#REF!+H544)/C544</f>
        <v>#REF!</v>
      </c>
      <c r="J544" s="172"/>
    </row>
    <row r="545" spans="1:10">
      <c r="A545" s="195">
        <v>43480</v>
      </c>
      <c r="B545" s="196" t="s">
        <v>114</v>
      </c>
      <c r="C545" s="197">
        <v>3345</v>
      </c>
      <c r="D545" s="196" t="s">
        <v>4</v>
      </c>
      <c r="E545" s="198">
        <v>149.44999999999999</v>
      </c>
      <c r="F545" s="198">
        <v>147.94999999999999</v>
      </c>
      <c r="G545" s="199"/>
      <c r="H545" s="200"/>
      <c r="I545" s="210" t="e">
        <f>(#REF!+H545)/C545</f>
        <v>#REF!</v>
      </c>
      <c r="J545" s="172"/>
    </row>
    <row r="546" spans="1:10">
      <c r="A546" s="195">
        <v>43479</v>
      </c>
      <c r="B546" s="196" t="s">
        <v>191</v>
      </c>
      <c r="C546" s="197">
        <v>1705</v>
      </c>
      <c r="D546" s="196" t="s">
        <v>4</v>
      </c>
      <c r="E546" s="198">
        <v>293.2</v>
      </c>
      <c r="F546" s="198">
        <v>296.89999999999998</v>
      </c>
      <c r="G546" s="199"/>
      <c r="H546" s="200"/>
      <c r="I546" s="210" t="e">
        <f>(#REF!+H546)/C546</f>
        <v>#REF!</v>
      </c>
      <c r="J546" s="172"/>
    </row>
    <row r="547" spans="1:10">
      <c r="A547" s="195">
        <v>43479</v>
      </c>
      <c r="B547" s="196" t="s">
        <v>194</v>
      </c>
      <c r="C547" s="197">
        <v>644</v>
      </c>
      <c r="D547" s="196" t="s">
        <v>20</v>
      </c>
      <c r="E547" s="198">
        <v>776.15</v>
      </c>
      <c r="F547" s="198">
        <v>775.15</v>
      </c>
      <c r="G547" s="199"/>
      <c r="H547" s="200"/>
      <c r="I547" s="210" t="e">
        <f>(#REF!+H547)/C547</f>
        <v>#REF!</v>
      </c>
      <c r="J547" s="172"/>
    </row>
    <row r="548" spans="1:10">
      <c r="A548" s="195">
        <v>43479</v>
      </c>
      <c r="B548" s="196" t="s">
        <v>262</v>
      </c>
      <c r="C548" s="197">
        <v>5555</v>
      </c>
      <c r="D548" s="196" t="s">
        <v>20</v>
      </c>
      <c r="E548" s="198">
        <v>90</v>
      </c>
      <c r="F548" s="198">
        <v>90.9</v>
      </c>
      <c r="G548" s="199"/>
      <c r="H548" s="200"/>
      <c r="I548" s="210" t="e">
        <f>(#REF!+H548)/C548</f>
        <v>#REF!</v>
      </c>
      <c r="J548" s="172"/>
    </row>
    <row r="549" spans="1:10">
      <c r="A549" s="195">
        <v>43475</v>
      </c>
      <c r="B549" s="196" t="s">
        <v>196</v>
      </c>
      <c r="C549" s="197">
        <v>4089</v>
      </c>
      <c r="D549" s="196" t="s">
        <v>20</v>
      </c>
      <c r="E549" s="198">
        <v>122.25</v>
      </c>
      <c r="F549" s="198">
        <v>122.65</v>
      </c>
      <c r="G549" s="199"/>
      <c r="H549" s="200"/>
      <c r="I549" s="210" t="e">
        <f>(#REF!+H549)/C549</f>
        <v>#REF!</v>
      </c>
      <c r="J549" s="172"/>
    </row>
    <row r="550" spans="1:10">
      <c r="A550" s="195">
        <v>43474</v>
      </c>
      <c r="B550" s="196" t="s">
        <v>153</v>
      </c>
      <c r="C550" s="197">
        <v>598</v>
      </c>
      <c r="D550" s="196" t="s">
        <v>4</v>
      </c>
      <c r="E550" s="198">
        <v>835.7</v>
      </c>
      <c r="F550" s="198">
        <v>827.3</v>
      </c>
      <c r="G550" s="199"/>
      <c r="H550" s="200"/>
      <c r="I550" s="210" t="e">
        <f>(#REF!+H550)/C550</f>
        <v>#REF!</v>
      </c>
      <c r="J550" s="172"/>
    </row>
    <row r="551" spans="1:10">
      <c r="A551" s="189">
        <v>43473</v>
      </c>
      <c r="B551" s="190" t="s">
        <v>149</v>
      </c>
      <c r="C551" s="191">
        <v>6273</v>
      </c>
      <c r="D551" s="190" t="s">
        <v>4</v>
      </c>
      <c r="E551" s="192">
        <v>79.7</v>
      </c>
      <c r="F551" s="192">
        <v>80.7</v>
      </c>
      <c r="G551" s="193">
        <v>81.900000000000006</v>
      </c>
      <c r="H551" s="194">
        <f>(IF(D551="SHORT",IF(G551="",0,E551-G551),IF(D551="LONG",IF(G551="",0,G551-F551))))*C551</f>
        <v>7527.6000000000176</v>
      </c>
      <c r="I551" s="209" t="e">
        <f>(#REF!+H551)/C551</f>
        <v>#REF!</v>
      </c>
      <c r="J551" s="172"/>
    </row>
    <row r="552" spans="1:10">
      <c r="A552" s="195">
        <v>43473</v>
      </c>
      <c r="B552" s="196" t="s">
        <v>137</v>
      </c>
      <c r="C552" s="197">
        <v>4384</v>
      </c>
      <c r="D552" s="196" t="s">
        <v>4</v>
      </c>
      <c r="E552" s="198">
        <v>114.05</v>
      </c>
      <c r="F552" s="198">
        <v>115.45</v>
      </c>
      <c r="G552" s="199"/>
      <c r="H552" s="200"/>
      <c r="I552" s="210" t="e">
        <f>(#REF!+H552)/C552</f>
        <v>#REF!</v>
      </c>
      <c r="J552" s="172"/>
    </row>
    <row r="553" spans="1:10">
      <c r="A553" s="195">
        <v>43472</v>
      </c>
      <c r="B553" s="196" t="s">
        <v>233</v>
      </c>
      <c r="C553" s="197">
        <v>4140</v>
      </c>
      <c r="D553" s="196" t="s">
        <v>4</v>
      </c>
      <c r="E553" s="198">
        <v>120.75</v>
      </c>
      <c r="F553" s="198">
        <v>119.5</v>
      </c>
      <c r="G553" s="198"/>
      <c r="H553" s="200"/>
      <c r="I553" s="210" t="e">
        <f>(#REF!+H553)/C553</f>
        <v>#REF!</v>
      </c>
      <c r="J553" s="172"/>
    </row>
    <row r="554" spans="1:10">
      <c r="A554" s="195">
        <v>43469</v>
      </c>
      <c r="B554" s="196" t="s">
        <v>209</v>
      </c>
      <c r="C554" s="197">
        <v>3465</v>
      </c>
      <c r="D554" s="196" t="s">
        <v>4</v>
      </c>
      <c r="E554" s="198">
        <v>144.30000000000001</v>
      </c>
      <c r="F554" s="198">
        <v>146.1</v>
      </c>
      <c r="G554" s="198"/>
      <c r="H554" s="200"/>
      <c r="I554" s="210" t="e">
        <f>(#REF!+H554)/C554</f>
        <v>#REF!</v>
      </c>
      <c r="J554" s="172"/>
    </row>
    <row r="555" spans="1:10">
      <c r="A555" s="195">
        <v>43468</v>
      </c>
      <c r="B555" s="196" t="s">
        <v>121</v>
      </c>
      <c r="C555" s="197">
        <v>1367</v>
      </c>
      <c r="D555" s="196" t="s">
        <v>20</v>
      </c>
      <c r="E555" s="198">
        <v>365.5</v>
      </c>
      <c r="F555" s="198">
        <v>362.15</v>
      </c>
      <c r="G555" s="198"/>
      <c r="H555" s="200"/>
      <c r="I555" s="210" t="e">
        <f>(#REF!+H555)/C555</f>
        <v>#REF!</v>
      </c>
      <c r="J555" s="172"/>
    </row>
    <row r="556" spans="1:10">
      <c r="A556" s="195">
        <v>43468</v>
      </c>
      <c r="B556" s="196" t="s">
        <v>140</v>
      </c>
      <c r="C556" s="197">
        <v>473</v>
      </c>
      <c r="D556" s="196" t="s">
        <v>20</v>
      </c>
      <c r="E556" s="198">
        <v>1055.55</v>
      </c>
      <c r="F556" s="198">
        <v>1042.3499999999999</v>
      </c>
      <c r="G556" s="198"/>
      <c r="H556" s="200"/>
      <c r="I556" s="210" t="e">
        <f>(#REF!+H556)/C556</f>
        <v>#REF!</v>
      </c>
      <c r="J556" s="172"/>
    </row>
    <row r="557" spans="1:10">
      <c r="A557" s="195">
        <v>43467</v>
      </c>
      <c r="B557" s="196" t="s">
        <v>142</v>
      </c>
      <c r="C557" s="197">
        <v>5549</v>
      </c>
      <c r="D557" s="196" t="s">
        <v>20</v>
      </c>
      <c r="E557" s="198">
        <v>90.1</v>
      </c>
      <c r="F557" s="198">
        <v>89</v>
      </c>
      <c r="G557" s="198"/>
      <c r="H557" s="200"/>
      <c r="I557" s="210" t="e">
        <f>(#REF!+H557)/C557</f>
        <v>#REF!</v>
      </c>
      <c r="J557" s="172"/>
    </row>
    <row r="558" spans="1:10">
      <c r="A558" s="195">
        <v>43467</v>
      </c>
      <c r="B558" s="196" t="s">
        <v>266</v>
      </c>
      <c r="C558" s="197">
        <v>551</v>
      </c>
      <c r="D558" s="196" t="s">
        <v>20</v>
      </c>
      <c r="E558" s="198">
        <v>906.1</v>
      </c>
      <c r="F558" s="198">
        <v>894.75</v>
      </c>
      <c r="G558" s="198"/>
      <c r="H558" s="200"/>
      <c r="I558" s="210" t="e">
        <f>(#REF!+H558)/C558</f>
        <v>#REF!</v>
      </c>
      <c r="J558" s="172"/>
    </row>
    <row r="559" spans="1:10">
      <c r="A559" s="195">
        <v>43467</v>
      </c>
      <c r="B559" s="196" t="s">
        <v>123</v>
      </c>
      <c r="C559" s="197">
        <v>6644</v>
      </c>
      <c r="D559" s="196" t="s">
        <v>4</v>
      </c>
      <c r="E559" s="198">
        <v>75.25</v>
      </c>
      <c r="F559" s="198">
        <v>74.45</v>
      </c>
      <c r="G559" s="198"/>
      <c r="H559" s="200"/>
      <c r="I559" s="210" t="e">
        <f>(#REF!+H559)/C559</f>
        <v>#REF!</v>
      </c>
      <c r="J559" s="172"/>
    </row>
    <row r="560" spans="1:10">
      <c r="A560" s="195">
        <v>43466</v>
      </c>
      <c r="B560" s="196" t="s">
        <v>265</v>
      </c>
      <c r="C560" s="197">
        <v>1590</v>
      </c>
      <c r="D560" s="196" t="s">
        <v>20</v>
      </c>
      <c r="E560" s="198">
        <v>314.45</v>
      </c>
      <c r="F560" s="198">
        <v>314.14999999999998</v>
      </c>
      <c r="G560" s="198"/>
      <c r="H560" s="200"/>
      <c r="I560" s="210" t="e">
        <f>(#REF!+H560)/C560</f>
        <v>#REF!</v>
      </c>
      <c r="J560" s="172"/>
    </row>
    <row r="561" spans="1:10">
      <c r="A561" s="169"/>
      <c r="B561" s="169"/>
      <c r="C561" s="169"/>
      <c r="D561" s="169"/>
      <c r="E561" s="169"/>
      <c r="F561" s="169"/>
      <c r="G561" s="169" t="s">
        <v>279</v>
      </c>
      <c r="H561" s="170"/>
      <c r="I561" s="170" t="s">
        <v>280</v>
      </c>
      <c r="J561" s="172"/>
    </row>
  </sheetData>
  <mergeCells count="10">
    <mergeCell ref="A6:J6"/>
    <mergeCell ref="E2:H2"/>
    <mergeCell ref="A3:J3"/>
    <mergeCell ref="A4:A5"/>
    <mergeCell ref="B4:B5"/>
    <mergeCell ref="C4:C5"/>
    <mergeCell ref="D4:D5"/>
    <mergeCell ref="E4:E5"/>
    <mergeCell ref="F4:G4"/>
    <mergeCell ref="H4:I4"/>
  </mergeCells>
  <conditionalFormatting sqref="J481 J444 J274 J241 J337 J304 J168 J110 J204 J141 J78 J42 J4:J5 J7">
    <cfRule type="cellIs" dxfId="1" priority="17" stopIfTrue="1" operator="lessThan">
      <formula>0</formula>
    </cfRule>
  </conditionalFormatting>
  <conditionalFormatting sqref="J38">
    <cfRule type="cellIs" dxfId="0" priority="2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ignoredErrors>
    <ignoredError sqref="H21 H22:J23 J20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="90" zoomScaleNormal="90" workbookViewId="0">
      <selection activeCell="E8" sqref="E8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  <col min="5" max="5" width="10.5703125" bestFit="1" customWidth="1"/>
    <col min="6" max="6" width="12.5703125" bestFit="1" customWidth="1"/>
  </cols>
  <sheetData>
    <row r="1" spans="1:6" ht="22.5">
      <c r="A1" s="232" t="s">
        <v>200</v>
      </c>
      <c r="B1" s="233"/>
      <c r="C1" s="233"/>
      <c r="D1" s="233"/>
      <c r="E1" s="159"/>
      <c r="F1" s="159"/>
    </row>
    <row r="2" spans="1:6" ht="15.75">
      <c r="A2" s="100" t="s">
        <v>201</v>
      </c>
      <c r="B2" s="100" t="s">
        <v>202</v>
      </c>
      <c r="C2" s="100" t="s">
        <v>203</v>
      </c>
      <c r="D2" s="100" t="s">
        <v>204</v>
      </c>
      <c r="E2" s="100" t="s">
        <v>201</v>
      </c>
      <c r="F2" s="100" t="s">
        <v>295</v>
      </c>
    </row>
    <row r="3" spans="1:6" ht="15.75">
      <c r="A3" s="101" t="s">
        <v>205</v>
      </c>
      <c r="B3" s="102">
        <v>100000</v>
      </c>
      <c r="C3" s="101">
        <v>119705</v>
      </c>
      <c r="D3" s="103">
        <f t="shared" ref="D3:D5" si="0">C3/B3</f>
        <v>1.1970499999999999</v>
      </c>
      <c r="E3" s="157" t="s">
        <v>290</v>
      </c>
      <c r="F3" s="158">
        <v>0.77</v>
      </c>
    </row>
    <row r="4" spans="1:6" ht="15.75">
      <c r="A4" s="101" t="s">
        <v>206</v>
      </c>
      <c r="B4" s="102">
        <v>100000</v>
      </c>
      <c r="C4" s="101">
        <v>172291</v>
      </c>
      <c r="D4" s="103">
        <f t="shared" si="0"/>
        <v>1.7229099999999999</v>
      </c>
      <c r="E4" s="157" t="s">
        <v>291</v>
      </c>
      <c r="F4" s="158">
        <v>0.74</v>
      </c>
    </row>
    <row r="5" spans="1:6" ht="15.75">
      <c r="A5" s="101" t="s">
        <v>207</v>
      </c>
      <c r="B5" s="102">
        <v>100000</v>
      </c>
      <c r="C5" s="101">
        <v>122944</v>
      </c>
      <c r="D5" s="103">
        <f t="shared" si="0"/>
        <v>1.2294400000000001</v>
      </c>
      <c r="E5" s="157" t="s">
        <v>292</v>
      </c>
      <c r="F5" s="158">
        <v>0.78</v>
      </c>
    </row>
    <row r="6" spans="1:6" ht="15.75">
      <c r="A6" s="101" t="s">
        <v>222</v>
      </c>
      <c r="B6" s="102">
        <v>100000</v>
      </c>
      <c r="C6" s="101">
        <v>108627</v>
      </c>
      <c r="D6" s="103">
        <f t="shared" ref="D6:D8" si="1">C6/B6</f>
        <v>1.0862700000000001</v>
      </c>
      <c r="E6" s="157" t="s">
        <v>310</v>
      </c>
      <c r="F6" s="160">
        <v>0.73909999999999998</v>
      </c>
    </row>
    <row r="7" spans="1:6" ht="15.75">
      <c r="A7" s="101" t="s">
        <v>231</v>
      </c>
      <c r="B7" s="102">
        <v>100000</v>
      </c>
      <c r="C7" s="101">
        <v>230487</v>
      </c>
      <c r="D7" s="103">
        <f t="shared" si="1"/>
        <v>2.3048700000000002</v>
      </c>
      <c r="E7" s="167" t="s">
        <v>320</v>
      </c>
      <c r="F7" s="160">
        <v>0.74</v>
      </c>
    </row>
    <row r="8" spans="1:6" ht="15.75">
      <c r="A8" s="101" t="s">
        <v>242</v>
      </c>
      <c r="B8" s="102">
        <v>100000</v>
      </c>
      <c r="C8" s="101">
        <v>143076</v>
      </c>
      <c r="D8" s="103">
        <f t="shared" si="1"/>
        <v>1.43076</v>
      </c>
    </row>
    <row r="9" spans="1:6" ht="15.75">
      <c r="A9" s="101" t="s">
        <v>264</v>
      </c>
      <c r="B9" s="102">
        <v>100000</v>
      </c>
      <c r="C9" s="101">
        <v>172860</v>
      </c>
      <c r="D9" s="103">
        <f t="shared" ref="D9:D14" si="2">C9/B9</f>
        <v>1.7285999999999999</v>
      </c>
    </row>
    <row r="10" spans="1:6" ht="15.75">
      <c r="A10" s="155" t="s">
        <v>290</v>
      </c>
      <c r="B10" s="156">
        <v>100000</v>
      </c>
      <c r="C10" s="101">
        <v>121311</v>
      </c>
      <c r="D10" s="103">
        <f t="shared" si="2"/>
        <v>1.2131099999999999</v>
      </c>
    </row>
    <row r="11" spans="1:6" ht="15.75">
      <c r="A11" s="155" t="s">
        <v>291</v>
      </c>
      <c r="B11" s="156">
        <v>100000</v>
      </c>
      <c r="C11" s="101">
        <v>206400</v>
      </c>
      <c r="D11" s="103">
        <f t="shared" si="2"/>
        <v>2.0640000000000001</v>
      </c>
    </row>
    <row r="12" spans="1:6" ht="15.75">
      <c r="A12" s="155" t="s">
        <v>292</v>
      </c>
      <c r="B12" s="156">
        <v>100000</v>
      </c>
      <c r="C12" s="101">
        <v>352700</v>
      </c>
      <c r="D12" s="103">
        <f t="shared" si="2"/>
        <v>3.5270000000000001</v>
      </c>
    </row>
    <row r="13" spans="1:6" ht="15.75">
      <c r="A13" s="157" t="s">
        <v>310</v>
      </c>
      <c r="B13" s="156">
        <v>100000</v>
      </c>
      <c r="C13" s="101">
        <v>129000</v>
      </c>
      <c r="D13" s="103">
        <f t="shared" si="2"/>
        <v>1.29</v>
      </c>
    </row>
    <row r="14" spans="1:6" ht="15.75">
      <c r="A14" s="167" t="s">
        <v>320</v>
      </c>
      <c r="B14" s="156">
        <v>100000</v>
      </c>
      <c r="C14" s="101">
        <v>137000</v>
      </c>
      <c r="D14" s="103">
        <f t="shared" si="2"/>
        <v>1.37</v>
      </c>
    </row>
    <row r="31" spans="1:4" ht="22.5">
      <c r="A31" s="232" t="s">
        <v>300</v>
      </c>
      <c r="B31" s="233"/>
      <c r="C31" s="233"/>
      <c r="D31" s="233"/>
    </row>
    <row r="32" spans="1:4" ht="15.75">
      <c r="A32" s="100" t="s">
        <v>201</v>
      </c>
      <c r="B32" s="100" t="s">
        <v>202</v>
      </c>
      <c r="C32" s="100" t="s">
        <v>203</v>
      </c>
      <c r="D32" s="100" t="s">
        <v>204</v>
      </c>
    </row>
    <row r="33" spans="1:4" ht="15.75">
      <c r="A33" s="155" t="s">
        <v>290</v>
      </c>
      <c r="B33" s="156">
        <v>100000</v>
      </c>
      <c r="C33" s="101">
        <v>90920</v>
      </c>
      <c r="D33" s="103">
        <f t="shared" ref="D33:D37" si="3">C33/B33</f>
        <v>0.90920000000000001</v>
      </c>
    </row>
    <row r="34" spans="1:4" ht="15.75">
      <c r="A34" s="155" t="s">
        <v>291</v>
      </c>
      <c r="B34" s="156">
        <v>100000</v>
      </c>
      <c r="C34" s="101">
        <v>126050</v>
      </c>
      <c r="D34" s="103">
        <f t="shared" si="3"/>
        <v>1.2605</v>
      </c>
    </row>
    <row r="35" spans="1:4" ht="15.75">
      <c r="A35" s="155" t="s">
        <v>292</v>
      </c>
      <c r="B35" s="156">
        <v>100000</v>
      </c>
      <c r="C35" s="101">
        <v>141700</v>
      </c>
      <c r="D35" s="103">
        <f t="shared" si="3"/>
        <v>1.417</v>
      </c>
    </row>
    <row r="36" spans="1:4" ht="15.75">
      <c r="A36" s="157" t="s">
        <v>310</v>
      </c>
      <c r="B36" s="156">
        <v>100000</v>
      </c>
      <c r="C36" s="101">
        <v>75000</v>
      </c>
      <c r="D36" s="103">
        <f t="shared" si="3"/>
        <v>0.75</v>
      </c>
    </row>
    <row r="37" spans="1:4" ht="15.75">
      <c r="A37" s="167" t="s">
        <v>320</v>
      </c>
      <c r="B37" s="156">
        <v>100000</v>
      </c>
      <c r="C37" s="101">
        <v>70000</v>
      </c>
      <c r="D37" s="103">
        <f t="shared" si="3"/>
        <v>0.7</v>
      </c>
    </row>
  </sheetData>
  <mergeCells count="2">
    <mergeCell ref="A1:D1"/>
    <mergeCell ref="A31:D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1"/>
  <sheetViews>
    <sheetView topLeftCell="A4" workbookViewId="0">
      <selection activeCell="B12" sqref="B12"/>
    </sheetView>
  </sheetViews>
  <sheetFormatPr defaultRowHeight="15"/>
  <cols>
    <col min="1" max="1" width="13.85546875" customWidth="1"/>
    <col min="2" max="2" width="24" customWidth="1"/>
    <col min="3" max="3" width="10.140625" customWidth="1"/>
    <col min="4" max="4" width="10.5703125" customWidth="1"/>
    <col min="5" max="7" width="11.85546875" customWidth="1"/>
    <col min="8" max="9" width="12.7109375" customWidth="1"/>
    <col min="10" max="10" width="12.28515625" customWidth="1"/>
    <col min="11" max="11" width="21.7109375" customWidth="1"/>
  </cols>
  <sheetData>
    <row r="1" spans="1:11" ht="52.5" customHeight="1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5.75">
      <c r="A2" s="244" t="s">
        <v>116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26.25">
      <c r="A3" s="245" t="s">
        <v>103</v>
      </c>
      <c r="B3" s="245"/>
      <c r="C3" s="246" t="s">
        <v>208</v>
      </c>
      <c r="D3" s="247"/>
      <c r="E3" s="49"/>
      <c r="F3" s="49"/>
      <c r="G3" s="49"/>
      <c r="H3" s="248"/>
      <c r="I3" s="248"/>
      <c r="J3" s="50"/>
      <c r="K3" s="50"/>
    </row>
    <row r="4" spans="1:11" ht="15" customHeight="1">
      <c r="A4" s="240" t="s">
        <v>1</v>
      </c>
      <c r="B4" s="234" t="s">
        <v>104</v>
      </c>
      <c r="C4" s="234" t="s">
        <v>105</v>
      </c>
      <c r="D4" s="234" t="s">
        <v>106</v>
      </c>
      <c r="E4" s="234" t="s">
        <v>107</v>
      </c>
      <c r="F4" s="234" t="s">
        <v>108</v>
      </c>
      <c r="G4" s="234" t="s">
        <v>109</v>
      </c>
      <c r="H4" s="236" t="s">
        <v>110</v>
      </c>
      <c r="I4" s="237"/>
      <c r="J4" s="234" t="s">
        <v>111</v>
      </c>
      <c r="K4" s="234" t="s">
        <v>112</v>
      </c>
    </row>
    <row r="5" spans="1:11" ht="15" customHeight="1">
      <c r="A5" s="241"/>
      <c r="B5" s="235"/>
      <c r="C5" s="235"/>
      <c r="D5" s="235"/>
      <c r="E5" s="235"/>
      <c r="F5" s="235"/>
      <c r="G5" s="235"/>
      <c r="H5" s="238"/>
      <c r="I5" s="239"/>
      <c r="J5" s="235"/>
      <c r="K5" s="235"/>
    </row>
    <row r="6" spans="1:11" s="5" customFormat="1" ht="18" customHeight="1">
      <c r="A6" s="140">
        <v>43462</v>
      </c>
      <c r="B6" s="58" t="s">
        <v>66</v>
      </c>
      <c r="C6" s="138">
        <v>314</v>
      </c>
      <c r="D6" s="58" t="s">
        <v>4</v>
      </c>
      <c r="E6" s="53">
        <v>1591.8</v>
      </c>
      <c r="F6" s="53">
        <v>1611.65</v>
      </c>
      <c r="G6" s="53"/>
      <c r="H6" s="54">
        <f t="shared" ref="H6" si="0">(IF(D6="SHORT",E6-F6,IF(D6="LONG",F6-E6)))*C6</f>
        <v>6232.9000000000433</v>
      </c>
      <c r="I6" s="55"/>
      <c r="J6" s="56">
        <f t="shared" ref="J6" si="1">(H6+I6)/C6</f>
        <v>19.850000000000136</v>
      </c>
      <c r="K6" s="57">
        <f t="shared" ref="K6" si="2">SUM(H6:I6)</f>
        <v>6232.9000000000433</v>
      </c>
    </row>
    <row r="7" spans="1:11" s="5" customFormat="1" ht="18" customHeight="1">
      <c r="A7" s="140">
        <v>43462</v>
      </c>
      <c r="B7" s="58" t="s">
        <v>263</v>
      </c>
      <c r="C7" s="138">
        <v>5330</v>
      </c>
      <c r="D7" s="58" t="s">
        <v>4</v>
      </c>
      <c r="E7" s="53">
        <v>93.8</v>
      </c>
      <c r="F7" s="53">
        <v>95</v>
      </c>
      <c r="G7" s="53"/>
      <c r="H7" s="54">
        <f t="shared" ref="H7:H8" si="3">(IF(D7="SHORT",E7-F7,IF(D7="LONG",F7-E7)))*C7</f>
        <v>6396.0000000000155</v>
      </c>
      <c r="I7" s="55"/>
      <c r="J7" s="56">
        <f t="shared" ref="J7:J8" si="4">(H7+I7)/C7</f>
        <v>1.2000000000000028</v>
      </c>
      <c r="K7" s="57">
        <f t="shared" ref="K7:K8" si="5">SUM(H7:I7)</f>
        <v>6396.0000000000155</v>
      </c>
    </row>
    <row r="8" spans="1:11" s="5" customFormat="1" ht="18" customHeight="1">
      <c r="A8" s="140">
        <v>43462</v>
      </c>
      <c r="B8" s="58" t="s">
        <v>251</v>
      </c>
      <c r="C8" s="138">
        <v>284</v>
      </c>
      <c r="D8" s="58" t="s">
        <v>4</v>
      </c>
      <c r="E8" s="53">
        <v>1758.9</v>
      </c>
      <c r="F8" s="53">
        <v>1780.85</v>
      </c>
      <c r="G8" s="53"/>
      <c r="H8" s="54">
        <f t="shared" si="3"/>
        <v>6233.7999999999483</v>
      </c>
      <c r="I8" s="55"/>
      <c r="J8" s="56">
        <f t="shared" si="4"/>
        <v>21.949999999999818</v>
      </c>
      <c r="K8" s="57">
        <f t="shared" si="5"/>
        <v>6233.7999999999483</v>
      </c>
    </row>
    <row r="9" spans="1:11" s="5" customFormat="1" ht="18" customHeight="1">
      <c r="A9" s="140">
        <v>43461</v>
      </c>
      <c r="B9" s="58" t="s">
        <v>181</v>
      </c>
      <c r="C9" s="138">
        <v>1532</v>
      </c>
      <c r="D9" s="58" t="s">
        <v>4</v>
      </c>
      <c r="E9" s="53">
        <v>326.25</v>
      </c>
      <c r="F9" s="53">
        <v>330.35</v>
      </c>
      <c r="G9" s="53"/>
      <c r="H9" s="54">
        <f t="shared" ref="H9:H11" si="6">(IF(D9="SHORT",E9-F9,IF(D9="LONG",F9-E9)))*C9</f>
        <v>6281.2000000000353</v>
      </c>
      <c r="I9" s="55"/>
      <c r="J9" s="56">
        <f t="shared" ref="J9:J11" si="7">(H9+I9)/C9</f>
        <v>4.1000000000000227</v>
      </c>
      <c r="K9" s="57">
        <f t="shared" ref="K9:K11" si="8">SUM(H9:I9)</f>
        <v>6281.2000000000353</v>
      </c>
    </row>
    <row r="10" spans="1:11" s="79" customFormat="1" ht="18" customHeight="1">
      <c r="A10" s="77">
        <v>43461</v>
      </c>
      <c r="B10" s="78" t="s">
        <v>246</v>
      </c>
      <c r="C10" s="141">
        <v>337</v>
      </c>
      <c r="D10" s="78" t="s">
        <v>4</v>
      </c>
      <c r="E10" s="76">
        <v>1481.95</v>
      </c>
      <c r="F10" s="76">
        <v>1500.45</v>
      </c>
      <c r="G10" s="61">
        <v>1522.95</v>
      </c>
      <c r="H10" s="62">
        <f t="shared" si="6"/>
        <v>6234.5</v>
      </c>
      <c r="I10" s="63">
        <f t="shared" ref="I10" si="9">(IF(D10="SHORT",IF(G10="",0,E10-G10),IF(D10="LONG",IF(G10="",0,G10-F10))))*C10</f>
        <v>7582.5</v>
      </c>
      <c r="J10" s="64">
        <f t="shared" si="7"/>
        <v>41</v>
      </c>
      <c r="K10" s="65">
        <f t="shared" si="8"/>
        <v>13817</v>
      </c>
    </row>
    <row r="11" spans="1:11" s="79" customFormat="1" ht="18" customHeight="1">
      <c r="A11" s="77">
        <v>43460</v>
      </c>
      <c r="B11" s="78" t="s">
        <v>189</v>
      </c>
      <c r="C11" s="141">
        <v>5017</v>
      </c>
      <c r="D11" s="78" t="s">
        <v>4</v>
      </c>
      <c r="E11" s="76">
        <v>99.65</v>
      </c>
      <c r="F11" s="76">
        <v>102.4</v>
      </c>
      <c r="G11" s="76"/>
      <c r="H11" s="62">
        <f t="shared" si="6"/>
        <v>13796.75</v>
      </c>
      <c r="I11" s="63"/>
      <c r="J11" s="64">
        <f t="shared" si="7"/>
        <v>2.75</v>
      </c>
      <c r="K11" s="65">
        <f t="shared" si="8"/>
        <v>13796.75</v>
      </c>
    </row>
    <row r="12" spans="1:11" s="5" customFormat="1" ht="18" customHeight="1">
      <c r="A12" s="140">
        <v>43460</v>
      </c>
      <c r="B12" s="58" t="s">
        <v>262</v>
      </c>
      <c r="C12" s="138">
        <v>5408</v>
      </c>
      <c r="D12" s="58" t="s">
        <v>4</v>
      </c>
      <c r="E12" s="53">
        <v>92.45</v>
      </c>
      <c r="F12" s="53">
        <v>93.6</v>
      </c>
      <c r="G12" s="53"/>
      <c r="H12" s="54">
        <f t="shared" ref="H12:H14" si="10">(IF(D12="SHORT",E12-F12,IF(D12="LONG",F12-E12)))*C12</f>
        <v>6219.1999999999534</v>
      </c>
      <c r="I12" s="55"/>
      <c r="J12" s="56">
        <f t="shared" ref="J12:J14" si="11">(H12+I12)/C12</f>
        <v>1.1499999999999915</v>
      </c>
      <c r="K12" s="57">
        <f t="shared" ref="K12:K14" si="12">SUM(H12:I12)</f>
        <v>6219.1999999999534</v>
      </c>
    </row>
    <row r="13" spans="1:11" s="5" customFormat="1" ht="18" customHeight="1">
      <c r="A13" s="140">
        <v>43460</v>
      </c>
      <c r="B13" s="58" t="s">
        <v>261</v>
      </c>
      <c r="C13" s="138">
        <v>185</v>
      </c>
      <c r="D13" s="58" t="s">
        <v>4</v>
      </c>
      <c r="E13" s="53">
        <v>2695.5</v>
      </c>
      <c r="F13" s="53">
        <v>2729.15</v>
      </c>
      <c r="G13" s="53"/>
      <c r="H13" s="54">
        <f t="shared" si="10"/>
        <v>6225.2500000000164</v>
      </c>
      <c r="I13" s="55"/>
      <c r="J13" s="56">
        <f t="shared" si="11"/>
        <v>33.650000000000091</v>
      </c>
      <c r="K13" s="57">
        <f t="shared" si="12"/>
        <v>6225.2500000000164</v>
      </c>
    </row>
    <row r="14" spans="1:11" s="79" customFormat="1" ht="18" customHeight="1">
      <c r="A14" s="77">
        <v>43460</v>
      </c>
      <c r="B14" s="78" t="s">
        <v>225</v>
      </c>
      <c r="C14" s="141">
        <v>1366</v>
      </c>
      <c r="D14" s="78" t="s">
        <v>4</v>
      </c>
      <c r="E14" s="76">
        <v>366</v>
      </c>
      <c r="F14" s="76">
        <v>370.55</v>
      </c>
      <c r="G14" s="61">
        <v>376.15</v>
      </c>
      <c r="H14" s="62">
        <f t="shared" si="10"/>
        <v>6215.3000000000156</v>
      </c>
      <c r="I14" s="63">
        <f t="shared" ref="I14" si="13">(IF(D14="SHORT",IF(G14="",0,E14-G14),IF(D14="LONG",IF(G14="",0,G14-F14))))*C14</f>
        <v>7649.5999999999531</v>
      </c>
      <c r="J14" s="64">
        <f t="shared" si="11"/>
        <v>10.149999999999977</v>
      </c>
      <c r="K14" s="65">
        <f t="shared" si="12"/>
        <v>13864.899999999969</v>
      </c>
    </row>
    <row r="15" spans="1:11" s="5" customFormat="1" ht="18" customHeight="1">
      <c r="A15" s="140">
        <v>43458</v>
      </c>
      <c r="B15" s="58" t="s">
        <v>239</v>
      </c>
      <c r="C15" s="138">
        <v>2111</v>
      </c>
      <c r="D15" s="84" t="s">
        <v>20</v>
      </c>
      <c r="E15" s="53">
        <v>236.85</v>
      </c>
      <c r="F15" s="53">
        <v>239.25</v>
      </c>
      <c r="G15" s="53"/>
      <c r="H15" s="54">
        <f t="shared" ref="H15:H16" si="14">(IF(D15="SHORT",E15-F15,IF(D15="LONG",F15-E15)))*C15</f>
        <v>-5066.4000000000124</v>
      </c>
      <c r="I15" s="55"/>
      <c r="J15" s="56">
        <f t="shared" ref="J15:J16" si="15">(H15+I15)/C15</f>
        <v>-2.4000000000000057</v>
      </c>
      <c r="K15" s="57">
        <f t="shared" ref="K15:K16" si="16">SUM(H15:I15)</f>
        <v>-5066.4000000000124</v>
      </c>
    </row>
    <row r="16" spans="1:11" s="5" customFormat="1" ht="18" customHeight="1">
      <c r="A16" s="140">
        <v>43458</v>
      </c>
      <c r="B16" s="58" t="s">
        <v>260</v>
      </c>
      <c r="C16" s="138">
        <v>2260</v>
      </c>
      <c r="D16" s="58" t="s">
        <v>20</v>
      </c>
      <c r="E16" s="53">
        <v>221.15</v>
      </c>
      <c r="F16" s="53">
        <v>218.35</v>
      </c>
      <c r="G16" s="53"/>
      <c r="H16" s="54">
        <f t="shared" si="14"/>
        <v>6328.0000000000255</v>
      </c>
      <c r="I16" s="55"/>
      <c r="J16" s="56">
        <f t="shared" si="15"/>
        <v>2.8000000000000114</v>
      </c>
      <c r="K16" s="57">
        <f t="shared" si="16"/>
        <v>6328.0000000000255</v>
      </c>
    </row>
    <row r="17" spans="1:11" s="5" customFormat="1" ht="18" customHeight="1">
      <c r="A17" s="140">
        <v>43455</v>
      </c>
      <c r="B17" s="84" t="s">
        <v>210</v>
      </c>
      <c r="C17" s="138">
        <v>405</v>
      </c>
      <c r="D17" s="84" t="s">
        <v>20</v>
      </c>
      <c r="E17" s="53">
        <v>1233</v>
      </c>
      <c r="F17" s="53">
        <v>1226</v>
      </c>
      <c r="G17" s="53"/>
      <c r="H17" s="54">
        <f t="shared" ref="H17:H18" si="17">(IF(D17="SHORT",E17-F17,IF(D17="LONG",F17-E17)))*C17</f>
        <v>2835</v>
      </c>
      <c r="I17" s="55"/>
      <c r="J17" s="56">
        <f t="shared" ref="J17:J18" si="18">(H17+I17)/C17</f>
        <v>7</v>
      </c>
      <c r="K17" s="57">
        <f t="shared" ref="K17:K18" si="19">SUM(H17:I17)</f>
        <v>2835</v>
      </c>
    </row>
    <row r="18" spans="1:11" s="5" customFormat="1" ht="18" customHeight="1">
      <c r="A18" s="140">
        <v>43455</v>
      </c>
      <c r="B18" s="84" t="s">
        <v>168</v>
      </c>
      <c r="C18" s="138">
        <v>218</v>
      </c>
      <c r="D18" s="84" t="s">
        <v>20</v>
      </c>
      <c r="E18" s="53">
        <v>2287.75</v>
      </c>
      <c r="F18" s="53">
        <v>2310.65</v>
      </c>
      <c r="G18" s="53"/>
      <c r="H18" s="54">
        <f t="shared" si="17"/>
        <v>-4992.2000000000198</v>
      </c>
      <c r="I18" s="55"/>
      <c r="J18" s="56">
        <f t="shared" si="18"/>
        <v>-22.900000000000091</v>
      </c>
      <c r="K18" s="57">
        <f t="shared" si="19"/>
        <v>-4992.2000000000198</v>
      </c>
    </row>
    <row r="19" spans="1:11" s="5" customFormat="1" ht="18" customHeight="1">
      <c r="A19" s="140">
        <v>43454</v>
      </c>
      <c r="B19" s="84" t="s">
        <v>209</v>
      </c>
      <c r="C19" s="138">
        <v>3354</v>
      </c>
      <c r="D19" s="84" t="s">
        <v>4</v>
      </c>
      <c r="E19" s="53">
        <v>149.05000000000001</v>
      </c>
      <c r="F19" s="53">
        <v>150.94999999999999</v>
      </c>
      <c r="G19" s="53"/>
      <c r="H19" s="54">
        <f t="shared" ref="H19" si="20">(IF(D19="SHORT",E19-F19,IF(D19="LONG",F19-E19)))*C19</f>
        <v>6372.599999999924</v>
      </c>
      <c r="I19" s="55"/>
      <c r="J19" s="56">
        <f t="shared" ref="J19" si="21">(H19+I19)/C19</f>
        <v>1.8999999999999773</v>
      </c>
      <c r="K19" s="57">
        <f t="shared" ref="K19" si="22">SUM(H19:I19)</f>
        <v>6372.599999999924</v>
      </c>
    </row>
    <row r="20" spans="1:11" s="79" customFormat="1" ht="15.75" customHeight="1">
      <c r="A20" s="77">
        <v>43453</v>
      </c>
      <c r="B20" s="78" t="s">
        <v>220</v>
      </c>
      <c r="C20" s="78">
        <v>1010</v>
      </c>
      <c r="D20" s="78" t="s">
        <v>4</v>
      </c>
      <c r="E20" s="76">
        <v>495</v>
      </c>
      <c r="F20" s="76">
        <v>501.15</v>
      </c>
      <c r="G20" s="61">
        <v>508.7</v>
      </c>
      <c r="H20" s="62">
        <f t="shared" ref="H20:H23" si="23">(IF(D20="SHORT",E20-F20,IF(D20="LONG",F20-E20)))*C20</f>
        <v>6211.4999999999773</v>
      </c>
      <c r="I20" s="63">
        <f t="shared" ref="I20" si="24">(IF(D20="SHORT",IF(G20="",0,E20-G20),IF(D20="LONG",IF(G20="",0,G20-F20))))*C20</f>
        <v>7625.5000000000118</v>
      </c>
      <c r="J20" s="64">
        <f t="shared" ref="J20:J23" si="25">(H20+I20)/C20</f>
        <v>13.699999999999989</v>
      </c>
      <c r="K20" s="65">
        <f t="shared" ref="K20:K23" si="26">SUM(H20:I20)</f>
        <v>13836.999999999989</v>
      </c>
    </row>
    <row r="21" spans="1:11" s="87" customFormat="1" ht="15.75" customHeight="1">
      <c r="A21" s="71">
        <v>43453</v>
      </c>
      <c r="B21" s="58" t="s">
        <v>126</v>
      </c>
      <c r="C21" s="58">
        <v>4679</v>
      </c>
      <c r="D21" s="58" t="s">
        <v>4</v>
      </c>
      <c r="E21" s="85">
        <v>106.85</v>
      </c>
      <c r="F21" s="85">
        <v>108.15</v>
      </c>
      <c r="G21" s="139"/>
      <c r="H21" s="54">
        <f t="shared" si="23"/>
        <v>6082.7000000000535</v>
      </c>
      <c r="I21" s="55"/>
      <c r="J21" s="56">
        <f t="shared" si="25"/>
        <v>1.3000000000000114</v>
      </c>
      <c r="K21" s="57">
        <f t="shared" si="26"/>
        <v>6082.7000000000535</v>
      </c>
    </row>
    <row r="22" spans="1:11" s="87" customFormat="1" ht="15.75" customHeight="1">
      <c r="A22" s="71">
        <v>43453</v>
      </c>
      <c r="B22" s="58" t="s">
        <v>251</v>
      </c>
      <c r="C22" s="58">
        <v>283</v>
      </c>
      <c r="D22" s="58" t="s">
        <v>4</v>
      </c>
      <c r="E22" s="85">
        <v>1761.4</v>
      </c>
      <c r="F22" s="85">
        <v>1782.5</v>
      </c>
      <c r="G22" s="139"/>
      <c r="H22" s="54">
        <f t="shared" si="23"/>
        <v>5971.2999999999738</v>
      </c>
      <c r="I22" s="55"/>
      <c r="J22" s="56">
        <f t="shared" si="25"/>
        <v>21.099999999999909</v>
      </c>
      <c r="K22" s="57">
        <f t="shared" si="26"/>
        <v>5971.2999999999738</v>
      </c>
    </row>
    <row r="23" spans="1:11" s="5" customFormat="1" ht="18" customHeight="1">
      <c r="A23" s="51">
        <v>43452</v>
      </c>
      <c r="B23" s="58" t="s">
        <v>113</v>
      </c>
      <c r="C23" s="138">
        <v>868</v>
      </c>
      <c r="D23" s="58" t="s">
        <v>4</v>
      </c>
      <c r="E23" s="53">
        <v>575.6</v>
      </c>
      <c r="F23" s="53">
        <v>582.75</v>
      </c>
      <c r="G23" s="53"/>
      <c r="H23" s="54">
        <f t="shared" si="23"/>
        <v>6206.1999999999807</v>
      </c>
      <c r="I23" s="55"/>
      <c r="J23" s="56">
        <f t="shared" si="25"/>
        <v>7.1499999999999782</v>
      </c>
      <c r="K23" s="57">
        <f t="shared" si="26"/>
        <v>6206.1999999999807</v>
      </c>
    </row>
    <row r="24" spans="1:11" s="5" customFormat="1" ht="18" customHeight="1">
      <c r="A24" s="51">
        <v>43452</v>
      </c>
      <c r="B24" s="58" t="s">
        <v>214</v>
      </c>
      <c r="C24" s="138">
        <v>2319</v>
      </c>
      <c r="D24" s="58" t="s">
        <v>20</v>
      </c>
      <c r="E24" s="53">
        <v>215.6</v>
      </c>
      <c r="F24" s="53">
        <v>216.2</v>
      </c>
      <c r="G24" s="53"/>
      <c r="H24" s="54">
        <f t="shared" ref="H24:H25" si="27">(IF(D24="SHORT",E24-F24,IF(D24="LONG",F24-E24)))*C24</f>
        <v>-1391.3999999999869</v>
      </c>
      <c r="I24" s="55"/>
      <c r="J24" s="56">
        <f t="shared" ref="J24:J25" si="28">(H24+I24)/C24</f>
        <v>-0.59999999999999432</v>
      </c>
      <c r="K24" s="57">
        <f t="shared" ref="K24:K25" si="29">SUM(H24:I24)</f>
        <v>-1391.3999999999869</v>
      </c>
    </row>
    <row r="25" spans="1:11" s="5" customFormat="1" ht="18" customHeight="1">
      <c r="A25" s="51">
        <v>43451</v>
      </c>
      <c r="B25" s="58" t="s">
        <v>244</v>
      </c>
      <c r="C25" s="138">
        <v>1270</v>
      </c>
      <c r="D25" s="84" t="s">
        <v>4</v>
      </c>
      <c r="E25" s="53">
        <v>393.6</v>
      </c>
      <c r="F25" s="53">
        <v>393.2</v>
      </c>
      <c r="G25" s="53"/>
      <c r="H25" s="54">
        <f t="shared" si="27"/>
        <v>-508.00000000004331</v>
      </c>
      <c r="I25" s="55"/>
      <c r="J25" s="56">
        <f t="shared" si="28"/>
        <v>-0.40000000000003411</v>
      </c>
      <c r="K25" s="57">
        <f t="shared" si="29"/>
        <v>-508.00000000004331</v>
      </c>
    </row>
    <row r="26" spans="1:11" s="5" customFormat="1" ht="18" customHeight="1">
      <c r="A26" s="51">
        <v>43451</v>
      </c>
      <c r="B26" s="58" t="s">
        <v>259</v>
      </c>
      <c r="C26" s="138">
        <v>15060</v>
      </c>
      <c r="D26" s="84" t="s">
        <v>4</v>
      </c>
      <c r="E26" s="53">
        <v>33.200000000000003</v>
      </c>
      <c r="F26" s="53">
        <v>33.299999999999997</v>
      </c>
      <c r="G26" s="53"/>
      <c r="H26" s="54">
        <f t="shared" ref="H26" si="30">(IF(D26="SHORT",E26-F26,IF(D26="LONG",F26-E26)))*C26</f>
        <v>1505.9999999999145</v>
      </c>
      <c r="I26" s="55"/>
      <c r="J26" s="56">
        <f t="shared" ref="J26" si="31">(H26+I26)/C26</f>
        <v>9.999999999999433E-2</v>
      </c>
      <c r="K26" s="57">
        <f t="shared" ref="K26" si="32">SUM(H26:I26)</f>
        <v>1505.9999999999145</v>
      </c>
    </row>
    <row r="27" spans="1:11" s="5" customFormat="1" ht="18" customHeight="1">
      <c r="A27" s="51">
        <v>43448</v>
      </c>
      <c r="B27" s="84" t="s">
        <v>171</v>
      </c>
      <c r="C27" s="138">
        <v>417</v>
      </c>
      <c r="D27" s="84" t="s">
        <v>4</v>
      </c>
      <c r="E27" s="53">
        <v>1197.3</v>
      </c>
      <c r="F27" s="53">
        <v>1185.3</v>
      </c>
      <c r="G27" s="53"/>
      <c r="H27" s="54">
        <f t="shared" ref="H27:H28" si="33">(IF(D27="SHORT",E27-F27,IF(D27="LONG",F27-E27)))*C27</f>
        <v>-5004</v>
      </c>
      <c r="I27" s="55"/>
      <c r="J27" s="56">
        <f t="shared" ref="J27:J28" si="34">(H27+I27)/C27</f>
        <v>-12</v>
      </c>
      <c r="K27" s="57">
        <f t="shared" ref="K27:K28" si="35">SUM(H27:I27)</f>
        <v>-5004</v>
      </c>
    </row>
    <row r="28" spans="1:11" s="5" customFormat="1" ht="18" customHeight="1">
      <c r="A28" s="51">
        <v>43448</v>
      </c>
      <c r="B28" s="84" t="s">
        <v>258</v>
      </c>
      <c r="C28" s="138">
        <v>1098</v>
      </c>
      <c r="D28" s="84" t="s">
        <v>4</v>
      </c>
      <c r="E28" s="53">
        <v>455.35</v>
      </c>
      <c r="F28" s="53">
        <v>450.75</v>
      </c>
      <c r="G28" s="53"/>
      <c r="H28" s="54">
        <f t="shared" si="33"/>
        <v>-5050.8000000000247</v>
      </c>
      <c r="I28" s="55"/>
      <c r="J28" s="56">
        <f t="shared" si="34"/>
        <v>-4.6000000000000227</v>
      </c>
      <c r="K28" s="57">
        <f t="shared" si="35"/>
        <v>-5050.8000000000247</v>
      </c>
    </row>
    <row r="29" spans="1:11" s="87" customFormat="1" ht="15.75" customHeight="1">
      <c r="A29" s="71">
        <v>43447</v>
      </c>
      <c r="B29" s="58" t="s">
        <v>159</v>
      </c>
      <c r="C29" s="58">
        <v>685</v>
      </c>
      <c r="D29" s="58" t="s">
        <v>20</v>
      </c>
      <c r="E29" s="85">
        <v>729.45</v>
      </c>
      <c r="F29" s="85">
        <v>726.6</v>
      </c>
      <c r="G29" s="133"/>
      <c r="H29" s="54">
        <f t="shared" ref="H29:H30" si="36">(IF(D29="SHORT",E29-F29,IF(D29="LONG",F29-E29)))*C29</f>
        <v>1952.2500000000155</v>
      </c>
      <c r="I29" s="55"/>
      <c r="J29" s="56">
        <f t="shared" ref="J29:J30" si="37">(H29+I29)/C29</f>
        <v>2.8500000000000227</v>
      </c>
      <c r="K29" s="57">
        <f t="shared" ref="K29:K30" si="38">SUM(H29:I29)</f>
        <v>1952.2500000000155</v>
      </c>
    </row>
    <row r="30" spans="1:11" s="87" customFormat="1" ht="15.75" customHeight="1">
      <c r="A30" s="71">
        <v>43447</v>
      </c>
      <c r="B30" s="58" t="s">
        <v>257</v>
      </c>
      <c r="C30" s="58">
        <v>712</v>
      </c>
      <c r="D30" s="58" t="s">
        <v>20</v>
      </c>
      <c r="E30" s="85">
        <v>701.5</v>
      </c>
      <c r="F30" s="85">
        <v>698</v>
      </c>
      <c r="G30" s="133"/>
      <c r="H30" s="54">
        <f t="shared" si="36"/>
        <v>2492</v>
      </c>
      <c r="I30" s="55"/>
      <c r="J30" s="56">
        <f t="shared" si="37"/>
        <v>3.5</v>
      </c>
      <c r="K30" s="57">
        <f t="shared" si="38"/>
        <v>2492</v>
      </c>
    </row>
    <row r="31" spans="1:11" s="87" customFormat="1" ht="15.75" customHeight="1">
      <c r="A31" s="71">
        <v>43446</v>
      </c>
      <c r="B31" s="58" t="s">
        <v>92</v>
      </c>
      <c r="C31" s="58">
        <v>240</v>
      </c>
      <c r="D31" s="58" t="s">
        <v>4</v>
      </c>
      <c r="E31" s="85">
        <v>2077.5</v>
      </c>
      <c r="F31" s="85">
        <v>2103.4499999999998</v>
      </c>
      <c r="G31" s="133"/>
      <c r="H31" s="54">
        <f t="shared" ref="H31:H33" si="39">(IF(D31="SHORT",E31-F31,IF(D31="LONG",F31-E31)))*C31</f>
        <v>6227.9999999999563</v>
      </c>
      <c r="I31" s="55"/>
      <c r="J31" s="56">
        <f t="shared" ref="J31:J33" si="40">(H31+I31)/C31</f>
        <v>25.949999999999818</v>
      </c>
      <c r="K31" s="57">
        <f t="shared" ref="K31:K33" si="41">SUM(H31:I31)</f>
        <v>6227.9999999999563</v>
      </c>
    </row>
    <row r="32" spans="1:11" s="87" customFormat="1" ht="15.75" customHeight="1">
      <c r="A32" s="71">
        <v>43446</v>
      </c>
      <c r="B32" s="58" t="s">
        <v>237</v>
      </c>
      <c r="C32" s="58">
        <v>1887</v>
      </c>
      <c r="D32" s="58" t="s">
        <v>4</v>
      </c>
      <c r="E32" s="85">
        <v>264.89999999999998</v>
      </c>
      <c r="F32" s="85">
        <v>262.25</v>
      </c>
      <c r="G32" s="133"/>
      <c r="H32" s="54">
        <f t="shared" si="39"/>
        <v>-5000.5499999999574</v>
      </c>
      <c r="I32" s="55"/>
      <c r="J32" s="56">
        <f t="shared" si="40"/>
        <v>-2.6499999999999773</v>
      </c>
      <c r="K32" s="57">
        <f t="shared" si="41"/>
        <v>-5000.5499999999574</v>
      </c>
    </row>
    <row r="33" spans="1:11" s="87" customFormat="1" ht="15.75" customHeight="1">
      <c r="A33" s="71">
        <v>43446</v>
      </c>
      <c r="B33" s="58" t="s">
        <v>121</v>
      </c>
      <c r="C33" s="58">
        <v>1452</v>
      </c>
      <c r="D33" s="58" t="s">
        <v>4</v>
      </c>
      <c r="E33" s="85">
        <v>344.2</v>
      </c>
      <c r="F33" s="85">
        <v>348.5</v>
      </c>
      <c r="G33" s="133"/>
      <c r="H33" s="54">
        <f t="shared" si="39"/>
        <v>6243.6000000000167</v>
      </c>
      <c r="I33" s="55"/>
      <c r="J33" s="56">
        <f t="shared" si="40"/>
        <v>4.3000000000000114</v>
      </c>
      <c r="K33" s="57">
        <f t="shared" si="41"/>
        <v>6243.6000000000167</v>
      </c>
    </row>
    <row r="34" spans="1:11" s="87" customFormat="1" ht="15.75" customHeight="1">
      <c r="A34" s="71">
        <v>43445</v>
      </c>
      <c r="B34" s="58" t="s">
        <v>120</v>
      </c>
      <c r="C34" s="58">
        <v>3184</v>
      </c>
      <c r="D34" s="58" t="s">
        <v>4</v>
      </c>
      <c r="E34" s="85">
        <v>157</v>
      </c>
      <c r="F34" s="85">
        <v>158.94999999999999</v>
      </c>
      <c r="G34" s="133"/>
      <c r="H34" s="54">
        <f t="shared" ref="H34" si="42">(IF(D34="SHORT",E34-F34,IF(D34="LONG",F34-E34)))*C34</f>
        <v>6208.7999999999638</v>
      </c>
      <c r="I34" s="55"/>
      <c r="J34" s="56">
        <f t="shared" ref="J34" si="43">(H34+I34)/C34</f>
        <v>1.9499999999999886</v>
      </c>
      <c r="K34" s="57">
        <f t="shared" ref="K34" si="44">SUM(H34:I34)</f>
        <v>6208.7999999999638</v>
      </c>
    </row>
    <row r="35" spans="1:11" s="87" customFormat="1" ht="15.75" customHeight="1">
      <c r="A35" s="71">
        <v>43444</v>
      </c>
      <c r="B35" s="58" t="s">
        <v>236</v>
      </c>
      <c r="C35" s="58">
        <v>992</v>
      </c>
      <c r="D35" s="58" t="s">
        <v>20</v>
      </c>
      <c r="E35" s="85">
        <v>503.9</v>
      </c>
      <c r="F35" s="85">
        <v>505.5</v>
      </c>
      <c r="G35" s="133"/>
      <c r="H35" s="54">
        <f t="shared" ref="H35:H36" si="45">(IF(D35="SHORT",E35-F35,IF(D35="LONG",F35-E35)))*C35</f>
        <v>-1587.2000000000226</v>
      </c>
      <c r="I35" s="55"/>
      <c r="J35" s="56">
        <f t="shared" ref="J35:J36" si="46">(H35+I35)/C35</f>
        <v>-1.6000000000000227</v>
      </c>
      <c r="K35" s="57">
        <f t="shared" ref="K35:K36" si="47">SUM(H35:I35)</f>
        <v>-1587.2000000000226</v>
      </c>
    </row>
    <row r="36" spans="1:11" s="87" customFormat="1" ht="15.75" customHeight="1">
      <c r="A36" s="71">
        <v>43444</v>
      </c>
      <c r="B36" s="58" t="s">
        <v>117</v>
      </c>
      <c r="C36" s="58">
        <v>1363</v>
      </c>
      <c r="D36" s="58" t="s">
        <v>20</v>
      </c>
      <c r="E36" s="85">
        <v>330.1</v>
      </c>
      <c r="F36" s="85">
        <v>326</v>
      </c>
      <c r="G36" s="133"/>
      <c r="H36" s="54">
        <f t="shared" si="45"/>
        <v>5588.3000000000311</v>
      </c>
      <c r="I36" s="55"/>
      <c r="J36" s="56">
        <f t="shared" si="46"/>
        <v>4.1000000000000227</v>
      </c>
      <c r="K36" s="57">
        <f t="shared" si="47"/>
        <v>5588.3000000000311</v>
      </c>
    </row>
    <row r="37" spans="1:11" s="87" customFormat="1" ht="15.75" customHeight="1">
      <c r="A37" s="71">
        <v>43441</v>
      </c>
      <c r="B37" s="58" t="s">
        <v>176</v>
      </c>
      <c r="C37" s="58">
        <v>868</v>
      </c>
      <c r="D37" s="58" t="s">
        <v>20</v>
      </c>
      <c r="E37" s="85">
        <v>518</v>
      </c>
      <c r="F37" s="85">
        <v>511.5</v>
      </c>
      <c r="G37" s="133"/>
      <c r="H37" s="54">
        <f t="shared" ref="H37:H38" si="48">(IF(D37="SHORT",E37-F37,IF(D37="LONG",F37-E37)))*C37</f>
        <v>5642</v>
      </c>
      <c r="I37" s="55"/>
      <c r="J37" s="56">
        <f t="shared" ref="J37:J38" si="49">(H37+I37)/C37</f>
        <v>6.5</v>
      </c>
      <c r="K37" s="57">
        <f t="shared" ref="K37:K38" si="50">SUM(H37:I37)</f>
        <v>5642</v>
      </c>
    </row>
    <row r="38" spans="1:11" s="87" customFormat="1" ht="15.75" customHeight="1">
      <c r="A38" s="71">
        <v>43441</v>
      </c>
      <c r="B38" s="58" t="s">
        <v>256</v>
      </c>
      <c r="C38" s="58">
        <v>525</v>
      </c>
      <c r="D38" s="58" t="s">
        <v>20</v>
      </c>
      <c r="E38" s="85">
        <v>856.5</v>
      </c>
      <c r="F38" s="85">
        <v>865.1</v>
      </c>
      <c r="G38" s="133"/>
      <c r="H38" s="54">
        <f t="shared" si="48"/>
        <v>-4515.0000000000118</v>
      </c>
      <c r="I38" s="55"/>
      <c r="J38" s="56">
        <f t="shared" si="49"/>
        <v>-8.6000000000000227</v>
      </c>
      <c r="K38" s="57">
        <f t="shared" si="50"/>
        <v>-4515.0000000000118</v>
      </c>
    </row>
    <row r="39" spans="1:11" s="87" customFormat="1" ht="15.75" customHeight="1">
      <c r="A39" s="71">
        <v>43440</v>
      </c>
      <c r="B39" s="58" t="s">
        <v>151</v>
      </c>
      <c r="C39" s="58">
        <v>773</v>
      </c>
      <c r="D39" s="58" t="s">
        <v>20</v>
      </c>
      <c r="E39" s="85">
        <v>913.6</v>
      </c>
      <c r="F39" s="85">
        <v>902.15</v>
      </c>
      <c r="G39" s="133"/>
      <c r="H39" s="54">
        <f t="shared" ref="H39:H41" si="51">(IF(D39="SHORT",E39-F39,IF(D39="LONG",F39-E39)))*C39</f>
        <v>8850.8500000000349</v>
      </c>
      <c r="I39" s="55"/>
      <c r="J39" s="56">
        <f t="shared" ref="J39:J41" si="52">(H39+I39)/C39</f>
        <v>11.450000000000045</v>
      </c>
      <c r="K39" s="57">
        <f t="shared" ref="K39:K41" si="53">SUM(H39:I39)</f>
        <v>8850.8500000000349</v>
      </c>
    </row>
    <row r="40" spans="1:11" s="87" customFormat="1" ht="15.75" customHeight="1">
      <c r="A40" s="71">
        <v>43440</v>
      </c>
      <c r="B40" s="58" t="s">
        <v>128</v>
      </c>
      <c r="C40" s="58">
        <v>356</v>
      </c>
      <c r="D40" s="58" t="s">
        <v>20</v>
      </c>
      <c r="E40" s="85">
        <v>1264</v>
      </c>
      <c r="F40" s="85">
        <v>1276.9000000000001</v>
      </c>
      <c r="G40" s="133"/>
      <c r="H40" s="54">
        <f t="shared" si="51"/>
        <v>-4592.4000000000324</v>
      </c>
      <c r="I40" s="55"/>
      <c r="J40" s="56">
        <f t="shared" si="52"/>
        <v>-12.900000000000091</v>
      </c>
      <c r="K40" s="57">
        <f t="shared" si="53"/>
        <v>-4592.4000000000324</v>
      </c>
    </row>
    <row r="41" spans="1:11" s="87" customFormat="1" ht="15.75" customHeight="1">
      <c r="A41" s="71">
        <v>43440</v>
      </c>
      <c r="B41" s="58" t="s">
        <v>196</v>
      </c>
      <c r="C41" s="58">
        <v>4271</v>
      </c>
      <c r="D41" s="58" t="s">
        <v>20</v>
      </c>
      <c r="E41" s="85">
        <v>105.35</v>
      </c>
      <c r="F41" s="85">
        <v>104</v>
      </c>
      <c r="G41" s="133"/>
      <c r="H41" s="54">
        <f t="shared" si="51"/>
        <v>5765.8499999999758</v>
      </c>
      <c r="I41" s="55"/>
      <c r="J41" s="56">
        <f t="shared" si="52"/>
        <v>1.3499999999999943</v>
      </c>
      <c r="K41" s="57">
        <f t="shared" si="53"/>
        <v>5765.8499999999758</v>
      </c>
    </row>
    <row r="42" spans="1:11" s="87" customFormat="1" ht="15.75" customHeight="1">
      <c r="A42" s="71">
        <v>43439</v>
      </c>
      <c r="B42" s="58" t="s">
        <v>138</v>
      </c>
      <c r="C42" s="58">
        <v>773</v>
      </c>
      <c r="D42" s="58" t="s">
        <v>20</v>
      </c>
      <c r="E42" s="85">
        <v>581.45000000000005</v>
      </c>
      <c r="F42" s="85">
        <v>574.15</v>
      </c>
      <c r="G42" s="133"/>
      <c r="H42" s="54">
        <f t="shared" ref="H42:H43" si="54">(IF(D42="SHORT",E42-F42,IF(D42="LONG",F42-E42)))*C42</f>
        <v>5642.9000000000524</v>
      </c>
      <c r="I42" s="55"/>
      <c r="J42" s="56">
        <f t="shared" ref="J42:J43" si="55">(H42+I42)/C42</f>
        <v>7.3000000000000682</v>
      </c>
      <c r="K42" s="57">
        <f>SUM(H42:I42)</f>
        <v>5642.9000000000524</v>
      </c>
    </row>
    <row r="43" spans="1:11" s="87" customFormat="1" ht="15.75" customHeight="1">
      <c r="A43" s="71">
        <v>43439</v>
      </c>
      <c r="B43" s="58" t="s">
        <v>132</v>
      </c>
      <c r="C43" s="58">
        <v>1977</v>
      </c>
      <c r="D43" s="58" t="s">
        <v>20</v>
      </c>
      <c r="E43" s="85">
        <v>227.55</v>
      </c>
      <c r="F43" s="85">
        <v>226.35</v>
      </c>
      <c r="G43" s="133"/>
      <c r="H43" s="54">
        <f t="shared" si="54"/>
        <v>2372.4000000000337</v>
      </c>
      <c r="I43" s="55"/>
      <c r="J43" s="56">
        <f t="shared" si="55"/>
        <v>1.2000000000000171</v>
      </c>
      <c r="K43" s="57">
        <f t="shared" ref="K43" si="56">SUM(H43:I43)</f>
        <v>2372.4000000000337</v>
      </c>
    </row>
    <row r="44" spans="1:11" s="87" customFormat="1" ht="15.75" customHeight="1">
      <c r="A44" s="71">
        <v>43438</v>
      </c>
      <c r="B44" s="58" t="s">
        <v>121</v>
      </c>
      <c r="C44" s="58">
        <v>1259</v>
      </c>
      <c r="D44" s="58" t="s">
        <v>4</v>
      </c>
      <c r="E44" s="85">
        <v>357.2</v>
      </c>
      <c r="F44" s="85">
        <v>358.5</v>
      </c>
      <c r="G44" s="133"/>
      <c r="H44" s="54">
        <f t="shared" ref="H44:H45" si="57">(IF(D44="SHORT",E44-F44,IF(D44="LONG",F44-E44)))*C44</f>
        <v>1636.7000000000144</v>
      </c>
      <c r="I44" s="55"/>
      <c r="J44" s="56">
        <f t="shared" ref="J44:J45" si="58">(H44+I44)/C44</f>
        <v>1.3000000000000114</v>
      </c>
      <c r="K44" s="57">
        <f t="shared" ref="K44:K45" si="59">SUM(H44:I44)</f>
        <v>1636.7000000000144</v>
      </c>
    </row>
    <row r="45" spans="1:11" s="87" customFormat="1" ht="15.75" customHeight="1">
      <c r="A45" s="71">
        <v>43438</v>
      </c>
      <c r="B45" s="58" t="s">
        <v>255</v>
      </c>
      <c r="C45" s="58">
        <v>2036</v>
      </c>
      <c r="D45" s="58" t="s">
        <v>20</v>
      </c>
      <c r="E45" s="85">
        <v>221</v>
      </c>
      <c r="F45" s="85">
        <v>218.2</v>
      </c>
      <c r="G45" s="133"/>
      <c r="H45" s="54">
        <f t="shared" si="57"/>
        <v>5700.8000000000229</v>
      </c>
      <c r="I45" s="55"/>
      <c r="J45" s="56">
        <f t="shared" si="58"/>
        <v>2.8000000000000114</v>
      </c>
      <c r="K45" s="57">
        <f t="shared" si="59"/>
        <v>5700.8000000000229</v>
      </c>
    </row>
    <row r="46" spans="1:11" s="87" customFormat="1" ht="15.75" customHeight="1">
      <c r="A46" s="71">
        <v>43437</v>
      </c>
      <c r="B46" s="58" t="s">
        <v>254</v>
      </c>
      <c r="C46" s="58">
        <v>1907</v>
      </c>
      <c r="D46" s="58" t="s">
        <v>4</v>
      </c>
      <c r="E46" s="85">
        <v>235.9</v>
      </c>
      <c r="F46" s="85">
        <v>238.85</v>
      </c>
      <c r="G46" s="133"/>
      <c r="H46" s="54">
        <f t="shared" ref="H46:H47" si="60">(IF(D46="SHORT",E46-F46,IF(D46="LONG",F46-E46)))*C46</f>
        <v>5625.6499999999787</v>
      </c>
      <c r="I46" s="55"/>
      <c r="J46" s="56">
        <f t="shared" ref="J46:J47" si="61">(H46+I46)/C46</f>
        <v>2.9499999999999886</v>
      </c>
      <c r="K46" s="57">
        <f t="shared" ref="K46" si="62">SUM(H46:I46)</f>
        <v>5625.6499999999787</v>
      </c>
    </row>
    <row r="47" spans="1:11" s="79" customFormat="1" ht="15.75" customHeight="1">
      <c r="A47" s="77">
        <v>43437</v>
      </c>
      <c r="B47" s="78" t="s">
        <v>185</v>
      </c>
      <c r="C47" s="78">
        <v>131</v>
      </c>
      <c r="D47" s="78" t="s">
        <v>4</v>
      </c>
      <c r="E47" s="76">
        <v>3421</v>
      </c>
      <c r="F47" s="76">
        <v>3463.75</v>
      </c>
      <c r="G47" s="61">
        <v>3515.75</v>
      </c>
      <c r="H47" s="62">
        <f t="shared" si="60"/>
        <v>5600.25</v>
      </c>
      <c r="I47" s="63">
        <f t="shared" ref="I47" si="63">(IF(D47="SHORT",IF(G47="",0,E47-G47),IF(D47="LONG",IF(G47="",0,G47-F47))))*C47</f>
        <v>6812</v>
      </c>
      <c r="J47" s="64">
        <f t="shared" si="61"/>
        <v>94.75</v>
      </c>
      <c r="K47" s="65">
        <f>SUM(H47:I47)</f>
        <v>12412.25</v>
      </c>
    </row>
    <row r="48" spans="1:11" ht="15" customHeight="1">
      <c r="A48" s="137"/>
      <c r="B48" s="134"/>
      <c r="C48" s="134"/>
      <c r="D48" s="134"/>
      <c r="E48" s="134"/>
      <c r="F48" s="134"/>
      <c r="G48" s="134"/>
      <c r="H48" s="135"/>
      <c r="I48" s="136"/>
      <c r="J48" s="134"/>
      <c r="K48" s="134"/>
    </row>
    <row r="49" spans="1:11" s="87" customFormat="1" ht="15.75" customHeight="1">
      <c r="A49" s="71">
        <v>43434</v>
      </c>
      <c r="B49" s="58" t="s">
        <v>129</v>
      </c>
      <c r="C49" s="58">
        <v>2912</v>
      </c>
      <c r="D49" s="58" t="s">
        <v>4</v>
      </c>
      <c r="E49" s="85">
        <v>154.5</v>
      </c>
      <c r="F49" s="85">
        <v>156.44999999999999</v>
      </c>
      <c r="G49" s="133"/>
      <c r="H49" s="54">
        <f t="shared" ref="H49:H51" si="64">(IF(D49="SHORT",E49-F49,IF(D49="LONG",F49-E49)))*C49</f>
        <v>5678.3999999999669</v>
      </c>
      <c r="I49" s="55"/>
      <c r="J49" s="56">
        <f t="shared" ref="J49:J51" si="65">(H49+I49)/C49</f>
        <v>1.9499999999999886</v>
      </c>
      <c r="K49" s="57">
        <f t="shared" ref="K49:K51" si="66">SUM(H49:I49)</f>
        <v>5678.3999999999669</v>
      </c>
    </row>
    <row r="50" spans="1:11" s="87" customFormat="1" ht="15.75" customHeight="1">
      <c r="A50" s="71">
        <v>43434</v>
      </c>
      <c r="B50" s="58" t="s">
        <v>238</v>
      </c>
      <c r="C50" s="58">
        <v>381</v>
      </c>
      <c r="D50" s="58" t="s">
        <v>4</v>
      </c>
      <c r="E50" s="85">
        <v>1180.3</v>
      </c>
      <c r="F50" s="85">
        <v>1168.25</v>
      </c>
      <c r="G50" s="133"/>
      <c r="H50" s="54">
        <f t="shared" si="64"/>
        <v>-4591.0499999999829</v>
      </c>
      <c r="I50" s="55"/>
      <c r="J50" s="56">
        <f t="shared" si="65"/>
        <v>-12.049999999999955</v>
      </c>
      <c r="K50" s="57">
        <f t="shared" si="66"/>
        <v>-4591.0499999999829</v>
      </c>
    </row>
    <row r="51" spans="1:11" s="87" customFormat="1" ht="15.75" customHeight="1">
      <c r="A51" s="71">
        <v>43434</v>
      </c>
      <c r="B51" s="58" t="s">
        <v>253</v>
      </c>
      <c r="C51" s="58">
        <v>4891</v>
      </c>
      <c r="D51" s="58" t="s">
        <v>4</v>
      </c>
      <c r="E51" s="85">
        <v>92</v>
      </c>
      <c r="F51" s="85">
        <v>93.15</v>
      </c>
      <c r="G51" s="133"/>
      <c r="H51" s="54">
        <f t="shared" si="64"/>
        <v>5624.6500000000278</v>
      </c>
      <c r="I51" s="55"/>
      <c r="J51" s="56">
        <f t="shared" si="65"/>
        <v>1.1500000000000057</v>
      </c>
      <c r="K51" s="57">
        <f t="shared" si="66"/>
        <v>5624.6500000000278</v>
      </c>
    </row>
    <row r="52" spans="1:11" s="87" customFormat="1" ht="15.75" customHeight="1">
      <c r="A52" s="71">
        <v>43433</v>
      </c>
      <c r="B52" s="58" t="s">
        <v>252</v>
      </c>
      <c r="C52" s="58">
        <v>5328</v>
      </c>
      <c r="D52" s="58" t="s">
        <v>4</v>
      </c>
      <c r="E52" s="85">
        <v>84.45</v>
      </c>
      <c r="F52" s="85">
        <v>85.3</v>
      </c>
      <c r="G52" s="133"/>
      <c r="H52" s="54">
        <f t="shared" ref="H52:H54" si="67">(IF(D52="SHORT",E52-F52,IF(D52="LONG",F52-E52)))*C52</f>
        <v>4528.7999999999702</v>
      </c>
      <c r="I52" s="55"/>
      <c r="J52" s="56">
        <f t="shared" ref="J52:J54" si="68">(H52+I52)/C52</f>
        <v>0.84999999999999443</v>
      </c>
      <c r="K52" s="57">
        <f t="shared" ref="K52:K53" si="69">SUM(H52:I52)</f>
        <v>4528.7999999999702</v>
      </c>
    </row>
    <row r="53" spans="1:11" s="87" customFormat="1" ht="15.75" customHeight="1">
      <c r="A53" s="71">
        <v>43433</v>
      </c>
      <c r="B53" s="58" t="s">
        <v>99</v>
      </c>
      <c r="C53" s="58">
        <v>1030</v>
      </c>
      <c r="D53" s="58" t="s">
        <v>4</v>
      </c>
      <c r="E53" s="85">
        <v>436.6</v>
      </c>
      <c r="F53" s="85">
        <v>432.1</v>
      </c>
      <c r="G53" s="133"/>
      <c r="H53" s="54">
        <f t="shared" si="67"/>
        <v>-4635</v>
      </c>
      <c r="I53" s="55"/>
      <c r="J53" s="56">
        <f t="shared" si="68"/>
        <v>-4.5</v>
      </c>
      <c r="K53" s="57">
        <f t="shared" si="69"/>
        <v>-4635</v>
      </c>
    </row>
    <row r="54" spans="1:11" s="87" customFormat="1" ht="15.75" customHeight="1">
      <c r="A54" s="71">
        <v>43432</v>
      </c>
      <c r="B54" s="58" t="s">
        <v>84</v>
      </c>
      <c r="C54" s="58">
        <v>433</v>
      </c>
      <c r="D54" s="58" t="s">
        <v>4</v>
      </c>
      <c r="E54" s="85">
        <v>1038.8</v>
      </c>
      <c r="F54" s="85">
        <v>1051.75</v>
      </c>
      <c r="G54" s="133"/>
      <c r="H54" s="54">
        <f t="shared" si="67"/>
        <v>5607.3500000000195</v>
      </c>
      <c r="I54" s="55"/>
      <c r="J54" s="56">
        <f t="shared" si="68"/>
        <v>12.950000000000045</v>
      </c>
      <c r="K54" s="57">
        <f>SUM(H54:I54)</f>
        <v>5607.3500000000195</v>
      </c>
    </row>
    <row r="55" spans="1:11" s="87" customFormat="1" ht="15.75" customHeight="1">
      <c r="A55" s="71">
        <v>43432</v>
      </c>
      <c r="B55" s="58" t="s">
        <v>251</v>
      </c>
      <c r="C55" s="58">
        <v>268</v>
      </c>
      <c r="D55" s="58" t="s">
        <v>20</v>
      </c>
      <c r="E55" s="85">
        <v>1676.1</v>
      </c>
      <c r="F55" s="85">
        <v>1693.2</v>
      </c>
      <c r="G55" s="133"/>
      <c r="H55" s="54">
        <f t="shared" ref="H55:H56" si="70">(IF(D55="SHORT",E55-F55,IF(D55="LONG",F55-E55)))*C55</f>
        <v>-4582.8000000000366</v>
      </c>
      <c r="I55" s="55"/>
      <c r="J55" s="56">
        <f t="shared" ref="J55:J56" si="71">(H55+I55)/C55</f>
        <v>-17.100000000000136</v>
      </c>
      <c r="K55" s="57">
        <f t="shared" ref="K55:K56" si="72">SUM(H55:I55)</f>
        <v>-4582.8000000000366</v>
      </c>
    </row>
    <row r="56" spans="1:11" s="87" customFormat="1" ht="15.75" customHeight="1">
      <c r="A56" s="71">
        <v>43432</v>
      </c>
      <c r="B56" s="58" t="s">
        <v>237</v>
      </c>
      <c r="C56" s="58">
        <v>1675</v>
      </c>
      <c r="D56" s="58" t="s">
        <v>4</v>
      </c>
      <c r="E56" s="85">
        <v>268.60000000000002</v>
      </c>
      <c r="F56" s="85">
        <v>266.14999999999998</v>
      </c>
      <c r="G56" s="133"/>
      <c r="H56" s="54">
        <f t="shared" si="70"/>
        <v>-4103.7500000000764</v>
      </c>
      <c r="I56" s="55"/>
      <c r="J56" s="56">
        <f t="shared" si="71"/>
        <v>-2.4500000000000455</v>
      </c>
      <c r="K56" s="57">
        <f t="shared" si="72"/>
        <v>-4103.7500000000764</v>
      </c>
    </row>
    <row r="57" spans="1:11" s="87" customFormat="1" ht="15.75" customHeight="1">
      <c r="A57" s="71">
        <v>43431</v>
      </c>
      <c r="B57" s="58" t="s">
        <v>142</v>
      </c>
      <c r="C57" s="58">
        <v>5110</v>
      </c>
      <c r="D57" s="58" t="s">
        <v>4</v>
      </c>
      <c r="E57" s="85">
        <v>88.05</v>
      </c>
      <c r="F57" s="85">
        <v>88.35</v>
      </c>
      <c r="G57" s="133"/>
      <c r="H57" s="54">
        <f t="shared" ref="H57:H58" si="73">(IF(D57="SHORT",E57-F57,IF(D57="LONG",F57-E57)))*C57</f>
        <v>1532.9999999999854</v>
      </c>
      <c r="I57" s="55"/>
      <c r="J57" s="56">
        <f t="shared" ref="J57:J58" si="74">(H57+I57)/C57</f>
        <v>0.29999999999999716</v>
      </c>
      <c r="K57" s="57">
        <f t="shared" ref="K57:K58" si="75">SUM(H57:I57)</f>
        <v>1532.9999999999854</v>
      </c>
    </row>
    <row r="58" spans="1:11" s="87" customFormat="1" ht="15.75" customHeight="1">
      <c r="A58" s="71">
        <v>43431</v>
      </c>
      <c r="B58" s="58" t="s">
        <v>240</v>
      </c>
      <c r="C58" s="58">
        <v>1923</v>
      </c>
      <c r="D58" s="58" t="s">
        <v>4</v>
      </c>
      <c r="E58" s="85">
        <v>233.9</v>
      </c>
      <c r="F58" s="85">
        <v>236.8</v>
      </c>
      <c r="G58" s="133"/>
      <c r="H58" s="54">
        <f t="shared" si="73"/>
        <v>5576.7000000000107</v>
      </c>
      <c r="I58" s="55"/>
      <c r="J58" s="56">
        <f t="shared" si="74"/>
        <v>2.9000000000000057</v>
      </c>
      <c r="K58" s="57">
        <f t="shared" si="75"/>
        <v>5576.7000000000107</v>
      </c>
    </row>
    <row r="59" spans="1:11" s="87" customFormat="1" ht="15.75" customHeight="1">
      <c r="A59" s="71">
        <v>43430</v>
      </c>
      <c r="B59" s="58" t="s">
        <v>250</v>
      </c>
      <c r="C59" s="58">
        <v>849</v>
      </c>
      <c r="D59" s="58" t="s">
        <v>20</v>
      </c>
      <c r="E59" s="85">
        <v>529.85</v>
      </c>
      <c r="F59" s="85">
        <v>523.20000000000005</v>
      </c>
      <c r="G59" s="133"/>
      <c r="H59" s="54">
        <f t="shared" ref="H59:H60" si="76">(IF(D59="SHORT",E59-F59,IF(D59="LONG",F59-E59)))*C59</f>
        <v>5645.8499999999804</v>
      </c>
      <c r="I59" s="55"/>
      <c r="J59" s="56">
        <f t="shared" ref="J59:J60" si="77">(H59+I59)/C59</f>
        <v>6.6499999999999773</v>
      </c>
      <c r="K59" s="57">
        <f>SUM(H59:I59)</f>
        <v>5645.8499999999804</v>
      </c>
    </row>
    <row r="60" spans="1:11" s="87" customFormat="1" ht="15.75" customHeight="1">
      <c r="A60" s="71">
        <v>43430</v>
      </c>
      <c r="B60" s="58" t="s">
        <v>157</v>
      </c>
      <c r="C60" s="58">
        <v>294</v>
      </c>
      <c r="D60" s="58" t="s">
        <v>20</v>
      </c>
      <c r="E60" s="85">
        <v>1530.45</v>
      </c>
      <c r="F60" s="85">
        <v>1511.3</v>
      </c>
      <c r="G60" s="133"/>
      <c r="H60" s="54">
        <f t="shared" si="76"/>
        <v>5630.1000000000267</v>
      </c>
      <c r="I60" s="55"/>
      <c r="J60" s="56">
        <f t="shared" si="77"/>
        <v>19.150000000000091</v>
      </c>
      <c r="K60" s="57">
        <f t="shared" ref="K60" si="78">SUM(H60:I60)</f>
        <v>5630.1000000000267</v>
      </c>
    </row>
    <row r="61" spans="1:11" s="87" customFormat="1" ht="15.75" customHeight="1">
      <c r="A61" s="71">
        <v>43426</v>
      </c>
      <c r="B61" s="58" t="s">
        <v>190</v>
      </c>
      <c r="C61" s="58">
        <v>2849</v>
      </c>
      <c r="D61" s="58" t="s">
        <v>20</v>
      </c>
      <c r="E61" s="85">
        <v>157.94999999999999</v>
      </c>
      <c r="F61" s="85">
        <v>156</v>
      </c>
      <c r="G61" s="133"/>
      <c r="H61" s="54">
        <f t="shared" ref="H61:H63" si="79">(IF(D61="SHORT",E61-F61,IF(D61="LONG",F61-E61)))*C61</f>
        <v>5555.5499999999674</v>
      </c>
      <c r="I61" s="55"/>
      <c r="J61" s="56">
        <f t="shared" ref="J61:J63" si="80">(H61+I61)/C61</f>
        <v>1.9499999999999886</v>
      </c>
      <c r="K61" s="57">
        <f t="shared" ref="K61:K63" si="81">SUM(H61:I61)</f>
        <v>5555.5499999999674</v>
      </c>
    </row>
    <row r="62" spans="1:11" s="87" customFormat="1" ht="15.75" customHeight="1">
      <c r="A62" s="71">
        <v>43426</v>
      </c>
      <c r="B62" s="58" t="s">
        <v>135</v>
      </c>
      <c r="C62" s="58">
        <v>245</v>
      </c>
      <c r="D62" s="58" t="s">
        <v>20</v>
      </c>
      <c r="E62" s="85">
        <v>1836.15</v>
      </c>
      <c r="F62" s="85">
        <v>1813.2</v>
      </c>
      <c r="G62" s="133"/>
      <c r="H62" s="54">
        <f t="shared" si="79"/>
        <v>5622.7500000000109</v>
      </c>
      <c r="I62" s="55"/>
      <c r="J62" s="56">
        <f t="shared" si="80"/>
        <v>22.950000000000045</v>
      </c>
      <c r="K62" s="57">
        <f t="shared" si="81"/>
        <v>5622.7500000000109</v>
      </c>
    </row>
    <row r="63" spans="1:11" s="87" customFormat="1" ht="15.75" customHeight="1">
      <c r="A63" s="71">
        <v>43426</v>
      </c>
      <c r="B63" s="58" t="s">
        <v>3</v>
      </c>
      <c r="C63" s="58">
        <v>593</v>
      </c>
      <c r="D63" s="58" t="s">
        <v>4</v>
      </c>
      <c r="E63" s="85">
        <v>758.65</v>
      </c>
      <c r="F63" s="85">
        <v>751.8</v>
      </c>
      <c r="G63" s="133"/>
      <c r="H63" s="54">
        <f t="shared" si="79"/>
        <v>-4062.0500000000134</v>
      </c>
      <c r="I63" s="55"/>
      <c r="J63" s="56">
        <f t="shared" si="80"/>
        <v>-6.8500000000000227</v>
      </c>
      <c r="K63" s="57">
        <f t="shared" si="81"/>
        <v>-4062.0500000000134</v>
      </c>
    </row>
    <row r="64" spans="1:11" s="87" customFormat="1" ht="15.75" customHeight="1">
      <c r="A64" s="71">
        <v>43425</v>
      </c>
      <c r="B64" s="58" t="s">
        <v>250</v>
      </c>
      <c r="C64" s="58">
        <v>851</v>
      </c>
      <c r="D64" s="58" t="s">
        <v>20</v>
      </c>
      <c r="E64" s="85">
        <v>528.4</v>
      </c>
      <c r="F64" s="85">
        <v>533.70000000000005</v>
      </c>
      <c r="G64" s="133"/>
      <c r="H64" s="54">
        <f t="shared" ref="H64:H65" si="82">(IF(D64="SHORT",E64-F64,IF(D64="LONG",F64-E64)))*C64</f>
        <v>-4510.3000000000584</v>
      </c>
      <c r="I64" s="55"/>
      <c r="J64" s="56">
        <f t="shared" ref="J64:J65" si="83">(H64+I64)/C64</f>
        <v>-5.3000000000000682</v>
      </c>
      <c r="K64" s="57">
        <f t="shared" ref="K64:K65" si="84">SUM(H64:I64)</f>
        <v>-4510.3000000000584</v>
      </c>
    </row>
    <row r="65" spans="1:11" s="87" customFormat="1" ht="15.75" customHeight="1">
      <c r="A65" s="71">
        <v>43425</v>
      </c>
      <c r="B65" s="58" t="s">
        <v>44</v>
      </c>
      <c r="C65" s="58">
        <v>530</v>
      </c>
      <c r="D65" s="58" t="s">
        <v>20</v>
      </c>
      <c r="E65" s="85">
        <v>847.65</v>
      </c>
      <c r="F65" s="85">
        <v>850.55</v>
      </c>
      <c r="G65" s="133"/>
      <c r="H65" s="54">
        <f t="shared" si="82"/>
        <v>-1536.9999999999879</v>
      </c>
      <c r="I65" s="55"/>
      <c r="J65" s="56">
        <f t="shared" si="83"/>
        <v>-2.8999999999999773</v>
      </c>
      <c r="K65" s="57">
        <f t="shared" si="84"/>
        <v>-1536.9999999999879</v>
      </c>
    </row>
    <row r="66" spans="1:11" s="87" customFormat="1" ht="15.75" customHeight="1">
      <c r="A66" s="71">
        <v>43424</v>
      </c>
      <c r="B66" s="58" t="s">
        <v>190</v>
      </c>
      <c r="C66" s="58">
        <v>2844</v>
      </c>
      <c r="D66" s="58" t="s">
        <v>20</v>
      </c>
      <c r="E66" s="85">
        <v>158.19999999999999</v>
      </c>
      <c r="F66" s="85">
        <v>156.19999999999999</v>
      </c>
      <c r="G66" s="133"/>
      <c r="H66" s="54">
        <f t="shared" ref="H66:H67" si="85">(IF(D66="SHORT",E66-F66,IF(D66="LONG",F66-E66)))*C66</f>
        <v>5688</v>
      </c>
      <c r="I66" s="55"/>
      <c r="J66" s="56">
        <f t="shared" ref="J66:J67" si="86">(H66+I66)/C66</f>
        <v>2</v>
      </c>
      <c r="K66" s="57">
        <f t="shared" ref="K66:K67" si="87">SUM(H66:I66)</f>
        <v>5688</v>
      </c>
    </row>
    <row r="67" spans="1:11" s="87" customFormat="1" ht="15.75" customHeight="1">
      <c r="A67" s="71">
        <v>43424</v>
      </c>
      <c r="B67" s="58" t="s">
        <v>249</v>
      </c>
      <c r="C67" s="58">
        <v>1392</v>
      </c>
      <c r="D67" s="58" t="s">
        <v>20</v>
      </c>
      <c r="E67" s="85">
        <v>323.14999999999998</v>
      </c>
      <c r="F67" s="85">
        <v>319.10000000000002</v>
      </c>
      <c r="G67" s="133"/>
      <c r="H67" s="54">
        <f t="shared" si="85"/>
        <v>5637.5999999999367</v>
      </c>
      <c r="I67" s="55"/>
      <c r="J67" s="56">
        <f t="shared" si="86"/>
        <v>4.0499999999999545</v>
      </c>
      <c r="K67" s="57">
        <f t="shared" si="87"/>
        <v>5637.5999999999367</v>
      </c>
    </row>
    <row r="68" spans="1:11" s="79" customFormat="1" ht="15.75" customHeight="1">
      <c r="A68" s="77">
        <v>43423</v>
      </c>
      <c r="B68" s="78" t="s">
        <v>102</v>
      </c>
      <c r="C68" s="78">
        <v>1315</v>
      </c>
      <c r="D68" s="78" t="s">
        <v>4</v>
      </c>
      <c r="E68" s="76">
        <v>342.2</v>
      </c>
      <c r="F68" s="76">
        <v>346.45</v>
      </c>
      <c r="G68" s="61">
        <v>351.7</v>
      </c>
      <c r="H68" s="62">
        <f t="shared" ref="H68:H69" si="88">(IF(D68="SHORT",E68-F68,IF(D68="LONG",F68-E68)))*C68</f>
        <v>5588.75</v>
      </c>
      <c r="I68" s="63">
        <f t="shared" ref="I68" si="89">(IF(D68="SHORT",IF(G68="",0,E68-G68),IF(D68="LONG",IF(G68="",0,G68-F68))))*C68</f>
        <v>6903.75</v>
      </c>
      <c r="J68" s="64">
        <f t="shared" ref="J68:J69" si="90">(H68+I68)/C68</f>
        <v>9.5</v>
      </c>
      <c r="K68" s="65">
        <f t="shared" ref="K68:K69" si="91">SUM(H68:I68)</f>
        <v>12492.5</v>
      </c>
    </row>
    <row r="69" spans="1:11" s="87" customFormat="1" ht="15.75" customHeight="1">
      <c r="A69" s="71">
        <v>43423</v>
      </c>
      <c r="B69" s="58" t="s">
        <v>195</v>
      </c>
      <c r="C69" s="58">
        <v>2513</v>
      </c>
      <c r="D69" s="58" t="s">
        <v>4</v>
      </c>
      <c r="E69" s="85">
        <v>179</v>
      </c>
      <c r="F69" s="85">
        <v>181.25</v>
      </c>
      <c r="G69" s="133"/>
      <c r="H69" s="54">
        <f t="shared" si="88"/>
        <v>5654.25</v>
      </c>
      <c r="I69" s="55"/>
      <c r="J69" s="56">
        <f t="shared" si="90"/>
        <v>2.25</v>
      </c>
      <c r="K69" s="57">
        <f t="shared" si="91"/>
        <v>5654.25</v>
      </c>
    </row>
    <row r="70" spans="1:11" s="79" customFormat="1" ht="15.75" customHeight="1">
      <c r="A70" s="77">
        <v>43420</v>
      </c>
      <c r="B70" s="78" t="s">
        <v>188</v>
      </c>
      <c r="C70" s="78">
        <v>1041</v>
      </c>
      <c r="D70" s="78" t="s">
        <v>4</v>
      </c>
      <c r="E70" s="76">
        <v>432.15</v>
      </c>
      <c r="F70" s="76">
        <v>435.4</v>
      </c>
      <c r="G70" s="61">
        <v>439.3</v>
      </c>
      <c r="H70" s="62">
        <f t="shared" ref="H70:H71" si="92">(IF(D70="SHORT",E70-F70,IF(D70="LONG",F70-E70)))*C70</f>
        <v>3383.25</v>
      </c>
      <c r="I70" s="63">
        <f t="shared" ref="I70" si="93">(IF(D70="SHORT",IF(G70="",0,E70-G70),IF(D70="LONG",IF(G70="",0,G70-F70))))*C70</f>
        <v>4059.9000000000356</v>
      </c>
      <c r="J70" s="64">
        <f t="shared" ref="J70:J71" si="94">(H70+I70)/C70</f>
        <v>7.150000000000035</v>
      </c>
      <c r="K70" s="65">
        <f t="shared" ref="K70:K71" si="95">SUM(H70:I70)</f>
        <v>7443.150000000036</v>
      </c>
    </row>
    <row r="71" spans="1:11" s="87" customFormat="1" ht="15.75" customHeight="1">
      <c r="A71" s="71">
        <v>43420</v>
      </c>
      <c r="B71" s="58" t="s">
        <v>153</v>
      </c>
      <c r="C71" s="58">
        <v>549</v>
      </c>
      <c r="D71" s="58" t="s">
        <v>4</v>
      </c>
      <c r="E71" s="85">
        <v>818.85</v>
      </c>
      <c r="F71" s="85">
        <v>829.05</v>
      </c>
      <c r="G71" s="132"/>
      <c r="H71" s="54">
        <f t="shared" si="92"/>
        <v>5599.7999999999629</v>
      </c>
      <c r="I71" s="55"/>
      <c r="J71" s="56">
        <f t="shared" si="94"/>
        <v>10.199999999999932</v>
      </c>
      <c r="K71" s="57">
        <f t="shared" si="95"/>
        <v>5599.7999999999629</v>
      </c>
    </row>
    <row r="72" spans="1:11" s="79" customFormat="1" ht="15.75" customHeight="1">
      <c r="A72" s="77">
        <v>43419</v>
      </c>
      <c r="B72" s="78" t="s">
        <v>239</v>
      </c>
      <c r="C72" s="78">
        <v>1903</v>
      </c>
      <c r="D72" s="78" t="s">
        <v>4</v>
      </c>
      <c r="E72" s="76">
        <v>236.4</v>
      </c>
      <c r="F72" s="76">
        <v>239.35</v>
      </c>
      <c r="G72" s="61">
        <v>242.95</v>
      </c>
      <c r="H72" s="62">
        <f t="shared" ref="H72:H73" si="96">(IF(D72="SHORT",E72-F72,IF(D72="LONG",F72-E72)))*C72</f>
        <v>5613.8499999999785</v>
      </c>
      <c r="I72" s="63">
        <f t="shared" ref="I72" si="97">(IF(D72="SHORT",IF(G72="",0,E72-G72),IF(D72="LONG",IF(G72="",0,G72-F72))))*C72</f>
        <v>6850.7999999999893</v>
      </c>
      <c r="J72" s="64">
        <f t="shared" ref="J72:J73" si="98">(H72+I72)/C72</f>
        <v>6.5499999999999838</v>
      </c>
      <c r="K72" s="65">
        <f t="shared" ref="K72:K73" si="99">SUM(H72:I72)</f>
        <v>12464.649999999969</v>
      </c>
    </row>
    <row r="73" spans="1:11" s="87" customFormat="1" ht="15.75" customHeight="1">
      <c r="A73" s="71">
        <v>43419</v>
      </c>
      <c r="B73" s="58" t="s">
        <v>132</v>
      </c>
      <c r="C73" s="58">
        <v>1824</v>
      </c>
      <c r="D73" s="58" t="s">
        <v>4</v>
      </c>
      <c r="E73" s="85">
        <v>246.7</v>
      </c>
      <c r="F73" s="85">
        <v>249.75</v>
      </c>
      <c r="G73" s="131"/>
      <c r="H73" s="54">
        <f t="shared" si="96"/>
        <v>5563.2000000000207</v>
      </c>
      <c r="I73" s="55"/>
      <c r="J73" s="56">
        <f t="shared" si="98"/>
        <v>3.0500000000000114</v>
      </c>
      <c r="K73" s="57">
        <f t="shared" si="99"/>
        <v>5563.2000000000207</v>
      </c>
    </row>
    <row r="74" spans="1:11" s="87" customFormat="1" ht="15.75" customHeight="1">
      <c r="A74" s="71">
        <v>43418</v>
      </c>
      <c r="B74" s="58" t="s">
        <v>117</v>
      </c>
      <c r="C74" s="58">
        <v>1393</v>
      </c>
      <c r="D74" s="58" t="s">
        <v>4</v>
      </c>
      <c r="E74" s="85">
        <v>323</v>
      </c>
      <c r="F74" s="85">
        <v>327</v>
      </c>
      <c r="G74" s="130"/>
      <c r="H74" s="54">
        <f t="shared" ref="H74:H75" si="100">(IF(D74="SHORT",E74-F74,IF(D74="LONG",F74-E74)))*C74</f>
        <v>5572</v>
      </c>
      <c r="I74" s="55"/>
      <c r="J74" s="56">
        <f t="shared" ref="J74:J75" si="101">(H74+I74)/C74</f>
        <v>4</v>
      </c>
      <c r="K74" s="57">
        <f t="shared" ref="K74:K75" si="102">SUM(H74:I74)</f>
        <v>5572</v>
      </c>
    </row>
    <row r="75" spans="1:11" s="87" customFormat="1" ht="15.75" customHeight="1">
      <c r="A75" s="71">
        <v>43418</v>
      </c>
      <c r="B75" s="58" t="s">
        <v>248</v>
      </c>
      <c r="C75" s="58">
        <v>4335</v>
      </c>
      <c r="D75" s="58" t="s">
        <v>20</v>
      </c>
      <c r="E75" s="85">
        <v>103.8</v>
      </c>
      <c r="F75" s="85">
        <v>102.5</v>
      </c>
      <c r="G75" s="130"/>
      <c r="H75" s="54">
        <f t="shared" si="100"/>
        <v>5635.4999999999873</v>
      </c>
      <c r="I75" s="55"/>
      <c r="J75" s="56">
        <f t="shared" si="101"/>
        <v>1.2999999999999972</v>
      </c>
      <c r="K75" s="57">
        <f t="shared" si="102"/>
        <v>5635.4999999999873</v>
      </c>
    </row>
    <row r="76" spans="1:11" s="87" customFormat="1" ht="15.75" customHeight="1">
      <c r="A76" s="71">
        <v>43417</v>
      </c>
      <c r="B76" s="58" t="s">
        <v>213</v>
      </c>
      <c r="C76" s="58">
        <v>1358</v>
      </c>
      <c r="D76" s="58" t="s">
        <v>4</v>
      </c>
      <c r="E76" s="85">
        <v>331.15</v>
      </c>
      <c r="F76" s="85">
        <v>335.25</v>
      </c>
      <c r="G76" s="130"/>
      <c r="H76" s="54">
        <f t="shared" ref="H76" si="103">(IF(D76="SHORT",E76-F76,IF(D76="LONG",F76-E76)))*C76</f>
        <v>5567.8000000000311</v>
      </c>
      <c r="I76" s="55"/>
      <c r="J76" s="56">
        <f t="shared" ref="J76" si="104">(H76+I76)/C76</f>
        <v>4.1000000000000227</v>
      </c>
      <c r="K76" s="57">
        <f t="shared" ref="K76" si="105">SUM(H76:I76)</f>
        <v>5567.8000000000311</v>
      </c>
    </row>
    <row r="77" spans="1:11" s="87" customFormat="1" ht="15.75" customHeight="1">
      <c r="A77" s="71">
        <v>43416</v>
      </c>
      <c r="B77" s="58" t="s">
        <v>247</v>
      </c>
      <c r="C77" s="58">
        <v>1032</v>
      </c>
      <c r="D77" s="58" t="s">
        <v>20</v>
      </c>
      <c r="E77" s="85">
        <v>435.85</v>
      </c>
      <c r="F77" s="85">
        <v>430.4</v>
      </c>
      <c r="G77" s="130"/>
      <c r="H77" s="54">
        <f t="shared" ref="H77:H78" si="106">(IF(D77="SHORT",E77-F77,IF(D77="LONG",F77-E77)))*C77</f>
        <v>5624.4000000000469</v>
      </c>
      <c r="I77" s="55"/>
      <c r="J77" s="56">
        <f t="shared" ref="J77:J78" si="107">(H77+I77)/C77</f>
        <v>5.4500000000000455</v>
      </c>
      <c r="K77" s="57">
        <f t="shared" ref="K77:K78" si="108">SUM(H77:I77)</f>
        <v>5624.4000000000469</v>
      </c>
    </row>
    <row r="78" spans="1:11" s="87" customFormat="1" ht="15.75" customHeight="1">
      <c r="A78" s="71">
        <v>43416</v>
      </c>
      <c r="B78" s="58" t="s">
        <v>246</v>
      </c>
      <c r="C78" s="58">
        <v>320</v>
      </c>
      <c r="D78" s="58" t="s">
        <v>20</v>
      </c>
      <c r="E78" s="85">
        <v>1403</v>
      </c>
      <c r="F78" s="85">
        <v>1399</v>
      </c>
      <c r="G78" s="130"/>
      <c r="H78" s="54">
        <f t="shared" si="106"/>
        <v>1280</v>
      </c>
      <c r="I78" s="55"/>
      <c r="J78" s="56">
        <f t="shared" si="107"/>
        <v>4</v>
      </c>
      <c r="K78" s="57">
        <f t="shared" si="108"/>
        <v>1280</v>
      </c>
    </row>
    <row r="79" spans="1:11" s="87" customFormat="1" ht="15.75" customHeight="1">
      <c r="A79" s="71">
        <v>43410</v>
      </c>
      <c r="B79" s="58" t="s">
        <v>132</v>
      </c>
      <c r="C79" s="58">
        <v>1948</v>
      </c>
      <c r="D79" s="58" t="s">
        <v>20</v>
      </c>
      <c r="E79" s="85">
        <v>230.95</v>
      </c>
      <c r="F79" s="85">
        <v>228.05</v>
      </c>
      <c r="G79" s="130"/>
      <c r="H79" s="54">
        <f t="shared" ref="H79:H80" si="109">(IF(D79="SHORT",E79-F79,IF(D79="LONG",F79-E79)))*C79</f>
        <v>5649.1999999999553</v>
      </c>
      <c r="I79" s="55"/>
      <c r="J79" s="56">
        <f t="shared" ref="J79:J80" si="110">(H79+I79)/C79</f>
        <v>2.8999999999999768</v>
      </c>
      <c r="K79" s="57">
        <f t="shared" ref="K79:K80" si="111">SUM(H79:I79)</f>
        <v>5649.1999999999553</v>
      </c>
    </row>
    <row r="80" spans="1:11" s="87" customFormat="1" ht="15.75" customHeight="1">
      <c r="A80" s="71">
        <v>43410</v>
      </c>
      <c r="B80" s="58" t="s">
        <v>245</v>
      </c>
      <c r="C80" s="58">
        <v>443</v>
      </c>
      <c r="D80" s="58" t="s">
        <v>20</v>
      </c>
      <c r="E80" s="85">
        <v>1014.1</v>
      </c>
      <c r="F80" s="85">
        <v>1001.4</v>
      </c>
      <c r="G80" s="130"/>
      <c r="H80" s="54">
        <f t="shared" si="109"/>
        <v>5626.1000000000204</v>
      </c>
      <c r="I80" s="55"/>
      <c r="J80" s="56">
        <f t="shared" si="110"/>
        <v>12.700000000000045</v>
      </c>
      <c r="K80" s="57">
        <f t="shared" si="111"/>
        <v>5626.1000000000204</v>
      </c>
    </row>
    <row r="81" spans="1:11" s="87" customFormat="1" ht="15.75" customHeight="1">
      <c r="A81" s="71">
        <v>43409</v>
      </c>
      <c r="B81" s="58" t="s">
        <v>153</v>
      </c>
      <c r="C81" s="58">
        <v>530</v>
      </c>
      <c r="D81" s="58" t="s">
        <v>4</v>
      </c>
      <c r="E81" s="85">
        <v>848</v>
      </c>
      <c r="F81" s="85">
        <v>854</v>
      </c>
      <c r="G81" s="130"/>
      <c r="H81" s="54">
        <f t="shared" ref="H81" si="112">(IF(D81="SHORT",E81-F81,IF(D81="LONG",F81-E81)))*C81</f>
        <v>3180</v>
      </c>
      <c r="I81" s="55"/>
      <c r="J81" s="56">
        <f>(H81+I81)/C81</f>
        <v>6</v>
      </c>
      <c r="K81" s="57">
        <f t="shared" ref="K81" si="113">SUM(H81:I81)</f>
        <v>3180</v>
      </c>
    </row>
    <row r="82" spans="1:11" s="87" customFormat="1" ht="15.75" customHeight="1">
      <c r="A82" s="71">
        <v>43409</v>
      </c>
      <c r="B82" s="58" t="s">
        <v>244</v>
      </c>
      <c r="C82" s="58">
        <v>1173</v>
      </c>
      <c r="D82" s="58" t="s">
        <v>20</v>
      </c>
      <c r="E82" s="85">
        <v>383.5</v>
      </c>
      <c r="F82" s="85">
        <v>387.45</v>
      </c>
      <c r="G82" s="130"/>
      <c r="H82" s="54">
        <f t="shared" ref="H82:H83" si="114">(IF(D82="SHORT",E82-F82,IF(D82="LONG",F82-E82)))*C82</f>
        <v>-4633.3499999999867</v>
      </c>
      <c r="I82" s="55"/>
      <c r="J82" s="56">
        <f>(H82+I82)/C82</f>
        <v>-3.9499999999999886</v>
      </c>
      <c r="K82" s="57">
        <f t="shared" ref="K82:K83" si="115">SUM(H82:I82)</f>
        <v>-4633.3499999999867</v>
      </c>
    </row>
    <row r="83" spans="1:11" s="79" customFormat="1" ht="15.75" customHeight="1">
      <c r="A83" s="77">
        <v>43409</v>
      </c>
      <c r="B83" s="78" t="s">
        <v>243</v>
      </c>
      <c r="C83" s="78">
        <v>5844</v>
      </c>
      <c r="D83" s="78" t="s">
        <v>4</v>
      </c>
      <c r="E83" s="76">
        <v>77</v>
      </c>
      <c r="F83" s="76">
        <v>78</v>
      </c>
      <c r="G83" s="61">
        <v>79.150000000000006</v>
      </c>
      <c r="H83" s="62">
        <f t="shared" si="114"/>
        <v>5844</v>
      </c>
      <c r="I83" s="63">
        <f t="shared" ref="I83" si="116">(IF(D83="SHORT",IF(G83="",0,E83-G83),IF(D83="LONG",IF(G83="",0,G83-F83))))*C83</f>
        <v>6720.6000000000331</v>
      </c>
      <c r="J83" s="64">
        <f t="shared" ref="J83" si="117">(H83+I83)/C83</f>
        <v>2.1500000000000057</v>
      </c>
      <c r="K83" s="65">
        <f t="shared" si="115"/>
        <v>12564.600000000033</v>
      </c>
    </row>
    <row r="84" spans="1:11" s="87" customFormat="1" ht="15.75" customHeight="1">
      <c r="A84" s="71">
        <v>43406</v>
      </c>
      <c r="B84" s="58" t="s">
        <v>153</v>
      </c>
      <c r="C84" s="58">
        <v>530</v>
      </c>
      <c r="D84" s="58" t="s">
        <v>4</v>
      </c>
      <c r="E84" s="85">
        <v>848.45</v>
      </c>
      <c r="F84" s="85">
        <v>859.05</v>
      </c>
      <c r="G84" s="129"/>
      <c r="H84" s="54">
        <f t="shared" ref="H84:H85" si="118">(IF(D84="SHORT",E84-F84,IF(D84="LONG",F84-E84)))*C84</f>
        <v>5617.9999999999518</v>
      </c>
      <c r="I84" s="55"/>
      <c r="J84" s="56">
        <f t="shared" ref="J84:J85" si="119">(H84+I84)/C84</f>
        <v>10.599999999999909</v>
      </c>
      <c r="K84" s="57">
        <f t="shared" ref="K84:K85" si="120">SUM(H84:I84)</f>
        <v>5617.9999999999518</v>
      </c>
    </row>
    <row r="85" spans="1:11" s="79" customFormat="1" ht="15.75" customHeight="1">
      <c r="A85" s="77">
        <v>43406</v>
      </c>
      <c r="B85" s="78" t="s">
        <v>241</v>
      </c>
      <c r="C85" s="78">
        <v>2420</v>
      </c>
      <c r="D85" s="78" t="s">
        <v>4</v>
      </c>
      <c r="E85" s="76">
        <v>185.9</v>
      </c>
      <c r="F85" s="76">
        <v>188.25</v>
      </c>
      <c r="G85" s="61">
        <v>191.05</v>
      </c>
      <c r="H85" s="62">
        <f t="shared" si="118"/>
        <v>5686.9999999999864</v>
      </c>
      <c r="I85" s="63">
        <f t="shared" ref="I85" si="121">(IF(D85="SHORT",IF(G85="",0,E85-G85),IF(D85="LONG",IF(G85="",0,G85-F85))))*C85</f>
        <v>6776.0000000000273</v>
      </c>
      <c r="J85" s="64">
        <f t="shared" si="119"/>
        <v>5.1500000000000057</v>
      </c>
      <c r="K85" s="65">
        <f t="shared" si="120"/>
        <v>12463.000000000015</v>
      </c>
    </row>
    <row r="86" spans="1:11" s="87" customFormat="1" ht="15.75" customHeight="1">
      <c r="A86" s="71">
        <v>43405</v>
      </c>
      <c r="B86" s="58" t="s">
        <v>121</v>
      </c>
      <c r="C86" s="58">
        <v>1259</v>
      </c>
      <c r="D86" s="58" t="s">
        <v>4</v>
      </c>
      <c r="E86" s="85">
        <v>357.2</v>
      </c>
      <c r="F86" s="85">
        <v>353.55</v>
      </c>
      <c r="G86" s="124"/>
      <c r="H86" s="54">
        <f t="shared" ref="H86" si="122">(IF(D86="SHORT",E86-F86,IF(D86="LONG",F86-E86)))*C86</f>
        <v>-4595.3499999999713</v>
      </c>
      <c r="I86" s="55"/>
      <c r="J86" s="56">
        <f t="shared" ref="J86" si="123">(H86+I86)/C86</f>
        <v>-3.6499999999999773</v>
      </c>
      <c r="K86" s="57">
        <f t="shared" ref="K86" si="124">SUM(H86:I86)</f>
        <v>-4595.3499999999713</v>
      </c>
    </row>
    <row r="87" spans="1:11" ht="15" customHeight="1">
      <c r="A87" s="128"/>
      <c r="B87" s="125"/>
      <c r="C87" s="125"/>
      <c r="D87" s="125"/>
      <c r="E87" s="125"/>
      <c r="F87" s="125"/>
      <c r="G87" s="125"/>
      <c r="H87" s="126"/>
      <c r="I87" s="127"/>
      <c r="J87" s="125"/>
      <c r="K87" s="125"/>
    </row>
    <row r="88" spans="1:11" s="87" customFormat="1" ht="15.75" customHeight="1">
      <c r="A88" s="71">
        <v>43404</v>
      </c>
      <c r="B88" s="58" t="s">
        <v>217</v>
      </c>
      <c r="C88" s="58">
        <v>286</v>
      </c>
      <c r="D88" s="58" t="s">
        <v>20</v>
      </c>
      <c r="E88" s="85">
        <v>1573.25</v>
      </c>
      <c r="F88" s="85">
        <v>1589.3</v>
      </c>
      <c r="G88" s="124"/>
      <c r="H88" s="54">
        <f t="shared" ref="H88:H89" si="125">(IF(D88="SHORT",E88-F88,IF(D88="LONG",F88-E88)))*C88</f>
        <v>-4590.2999999999865</v>
      </c>
      <c r="I88" s="55"/>
      <c r="J88" s="56">
        <f t="shared" ref="J88:J89" si="126">(H88+I88)/C88</f>
        <v>-16.049999999999955</v>
      </c>
      <c r="K88" s="57">
        <f t="shared" ref="K88:K89" si="127">SUM(H88:I88)</f>
        <v>-4590.2999999999865</v>
      </c>
    </row>
    <row r="89" spans="1:11" s="79" customFormat="1" ht="15.75" customHeight="1">
      <c r="A89" s="77">
        <v>43404</v>
      </c>
      <c r="B89" s="78" t="s">
        <v>165</v>
      </c>
      <c r="C89" s="78">
        <v>1033</v>
      </c>
      <c r="D89" s="78" t="s">
        <v>4</v>
      </c>
      <c r="E89" s="76">
        <v>435.4</v>
      </c>
      <c r="F89" s="76">
        <v>440.8</v>
      </c>
      <c r="G89" s="61">
        <v>447.45</v>
      </c>
      <c r="H89" s="62">
        <f t="shared" si="125"/>
        <v>5578.2000000000353</v>
      </c>
      <c r="I89" s="63">
        <f t="shared" ref="I89" si="128">(IF(D89="SHORT",IF(G89="",0,E89-G89),IF(D89="LONG",IF(G89="",0,G89-F89))))*C89</f>
        <v>6869.4499999999762</v>
      </c>
      <c r="J89" s="64">
        <f t="shared" si="126"/>
        <v>12.050000000000011</v>
      </c>
      <c r="K89" s="65">
        <f t="shared" si="127"/>
        <v>12447.650000000012</v>
      </c>
    </row>
    <row r="90" spans="1:11" s="87" customFormat="1" ht="15.75" customHeight="1">
      <c r="A90" s="71">
        <v>43403</v>
      </c>
      <c r="B90" s="58" t="s">
        <v>212</v>
      </c>
      <c r="C90" s="58">
        <v>628</v>
      </c>
      <c r="D90" s="58" t="s">
        <v>20</v>
      </c>
      <c r="E90" s="85">
        <v>715.85</v>
      </c>
      <c r="F90" s="85">
        <v>710.65</v>
      </c>
      <c r="G90" s="123"/>
      <c r="H90" s="54">
        <f t="shared" ref="H90:H92" si="129">(IF(D90="SHORT",E90-F90,IF(D90="LONG",F90-E90)))*C90</f>
        <v>3265.6000000000286</v>
      </c>
      <c r="I90" s="55"/>
      <c r="J90" s="56">
        <f t="shared" ref="J90:J92" si="130">(H90+I90)/C90</f>
        <v>5.2000000000000455</v>
      </c>
      <c r="K90" s="57">
        <f t="shared" ref="K90:K92" si="131">SUM(H90:I90)</f>
        <v>3265.6000000000286</v>
      </c>
    </row>
    <row r="91" spans="1:11" s="87" customFormat="1" ht="15.75" customHeight="1">
      <c r="A91" s="71">
        <v>43403</v>
      </c>
      <c r="B91" s="58" t="s">
        <v>153</v>
      </c>
      <c r="C91" s="58">
        <v>568</v>
      </c>
      <c r="D91" s="58" t="s">
        <v>20</v>
      </c>
      <c r="E91" s="85">
        <v>791.5</v>
      </c>
      <c r="F91" s="85">
        <v>799.6</v>
      </c>
      <c r="G91" s="123"/>
      <c r="H91" s="54">
        <f t="shared" si="129"/>
        <v>-4600.8000000000129</v>
      </c>
      <c r="I91" s="55"/>
      <c r="J91" s="56">
        <f t="shared" si="130"/>
        <v>-8.1000000000000227</v>
      </c>
      <c r="K91" s="57">
        <f t="shared" si="131"/>
        <v>-4600.8000000000129</v>
      </c>
    </row>
    <row r="92" spans="1:11" s="87" customFormat="1" ht="15.75" customHeight="1">
      <c r="A92" s="71">
        <v>43403</v>
      </c>
      <c r="B92" s="58" t="s">
        <v>119</v>
      </c>
      <c r="C92" s="58">
        <v>1590</v>
      </c>
      <c r="D92" s="58" t="s">
        <v>4</v>
      </c>
      <c r="E92" s="85">
        <v>282.95</v>
      </c>
      <c r="F92" s="85">
        <v>280.05</v>
      </c>
      <c r="G92" s="123"/>
      <c r="H92" s="54">
        <f t="shared" si="129"/>
        <v>-4610.9999999999636</v>
      </c>
      <c r="I92" s="55"/>
      <c r="J92" s="56">
        <f t="shared" si="130"/>
        <v>-2.8999999999999773</v>
      </c>
      <c r="K92" s="57">
        <f t="shared" si="131"/>
        <v>-4610.9999999999636</v>
      </c>
    </row>
    <row r="93" spans="1:11" s="79" customFormat="1" ht="15.75" customHeight="1">
      <c r="A93" s="77">
        <v>43402</v>
      </c>
      <c r="B93" s="78" t="s">
        <v>240</v>
      </c>
      <c r="C93" s="78">
        <v>1978</v>
      </c>
      <c r="D93" s="78" t="s">
        <v>4</v>
      </c>
      <c r="E93" s="76">
        <v>227.4</v>
      </c>
      <c r="F93" s="76">
        <v>230.25</v>
      </c>
      <c r="G93" s="61">
        <v>233.7</v>
      </c>
      <c r="H93" s="62">
        <f t="shared" ref="H93:H94" si="132">(IF(D93="SHORT",E93-F93,IF(D93="LONG",F93-E93)))*C93</f>
        <v>5637.2999999999884</v>
      </c>
      <c r="I93" s="63">
        <f t="shared" ref="I93" si="133">(IF(D93="SHORT",IF(G93="",0,E93-G93),IF(D93="LONG",IF(G93="",0,G93-F93))))*C93</f>
        <v>6824.0999999999776</v>
      </c>
      <c r="J93" s="64">
        <f t="shared" ref="J93" si="134">(H93+I93)/C93</f>
        <v>6.2999999999999821</v>
      </c>
      <c r="K93" s="65">
        <f t="shared" ref="K93:K94" si="135">SUM(H93:I93)</f>
        <v>12461.399999999965</v>
      </c>
    </row>
    <row r="94" spans="1:11" s="87" customFormat="1" ht="15.75" customHeight="1">
      <c r="A94" s="71">
        <v>43402</v>
      </c>
      <c r="B94" s="58" t="s">
        <v>230</v>
      </c>
      <c r="C94" s="58">
        <v>720</v>
      </c>
      <c r="D94" s="58" t="s">
        <v>4</v>
      </c>
      <c r="E94" s="85">
        <v>624.95000000000005</v>
      </c>
      <c r="F94" s="85">
        <v>619.29999999999995</v>
      </c>
      <c r="G94" s="123"/>
      <c r="H94" s="54">
        <f t="shared" si="132"/>
        <v>-4068.0000000000655</v>
      </c>
      <c r="I94" s="55"/>
      <c r="J94" s="56">
        <f>(H94+I94)/C94</f>
        <v>-5.6500000000000909</v>
      </c>
      <c r="K94" s="57">
        <f t="shared" si="135"/>
        <v>-4068.0000000000655</v>
      </c>
    </row>
    <row r="95" spans="1:11" s="87" customFormat="1" ht="15.75" customHeight="1">
      <c r="A95" s="71">
        <v>43399</v>
      </c>
      <c r="B95" s="58" t="s">
        <v>36</v>
      </c>
      <c r="C95" s="58">
        <v>264</v>
      </c>
      <c r="D95" s="58" t="s">
        <v>4</v>
      </c>
      <c r="E95" s="85">
        <v>1703.6</v>
      </c>
      <c r="F95" s="85">
        <v>1715.5</v>
      </c>
      <c r="G95" s="122"/>
      <c r="H95" s="54">
        <f t="shared" ref="H95:H96" si="136">(IF(D95="SHORT",E95-F95,IF(D95="LONG",F95-E95)))*C95</f>
        <v>3141.600000000024</v>
      </c>
      <c r="I95" s="55"/>
      <c r="J95" s="56">
        <f t="shared" ref="J95:J96" si="137">(H95+I95)/C95</f>
        <v>11.900000000000091</v>
      </c>
      <c r="K95" s="57">
        <f t="shared" ref="K95:K96" si="138">SUM(H95:I95)</f>
        <v>3141.600000000024</v>
      </c>
    </row>
    <row r="96" spans="1:11" s="87" customFormat="1" ht="15.75" customHeight="1">
      <c r="A96" s="71">
        <v>43399</v>
      </c>
      <c r="B96" s="58" t="s">
        <v>159</v>
      </c>
      <c r="C96" s="58">
        <v>587</v>
      </c>
      <c r="D96" s="58" t="s">
        <v>4</v>
      </c>
      <c r="E96" s="85">
        <v>765.75</v>
      </c>
      <c r="F96" s="85">
        <v>775.3</v>
      </c>
      <c r="G96" s="122"/>
      <c r="H96" s="54">
        <f t="shared" si="136"/>
        <v>5605.8499999999731</v>
      </c>
      <c r="I96" s="55"/>
      <c r="J96" s="56">
        <f t="shared" si="137"/>
        <v>9.5499999999999545</v>
      </c>
      <c r="K96" s="57">
        <f t="shared" si="138"/>
        <v>5605.8499999999731</v>
      </c>
    </row>
    <row r="97" spans="1:11" s="79" customFormat="1" ht="15.75" customHeight="1">
      <c r="A97" s="77">
        <v>43398</v>
      </c>
      <c r="B97" s="78" t="s">
        <v>239</v>
      </c>
      <c r="C97" s="78">
        <v>2460</v>
      </c>
      <c r="D97" s="78" t="s">
        <v>4</v>
      </c>
      <c r="E97" s="76">
        <v>182.9</v>
      </c>
      <c r="F97" s="76">
        <v>185.2</v>
      </c>
      <c r="G97" s="61">
        <v>188</v>
      </c>
      <c r="H97" s="62">
        <f t="shared" ref="H97:H99" si="139">(IF(D97="SHORT",E97-F97,IF(D97="LONG",F97-E97)))*C97</f>
        <v>5657.9999999999582</v>
      </c>
      <c r="I97" s="63">
        <f t="shared" ref="I97" si="140">(IF(D97="SHORT",IF(G97="",0,E97-G97),IF(D97="LONG",IF(G97="",0,G97-F97))))*C97</f>
        <v>6888.0000000000282</v>
      </c>
      <c r="J97" s="64">
        <f t="shared" ref="J97:J99" si="141">(H97+I97)/C97</f>
        <v>5.0999999999999943</v>
      </c>
      <c r="K97" s="65">
        <f t="shared" ref="K97:K99" si="142">SUM(H97:I97)</f>
        <v>12545.999999999985</v>
      </c>
    </row>
    <row r="98" spans="1:11" s="87" customFormat="1" ht="15.75" customHeight="1">
      <c r="A98" s="71">
        <v>43398</v>
      </c>
      <c r="B98" s="58" t="s">
        <v>226</v>
      </c>
      <c r="C98" s="58">
        <v>802</v>
      </c>
      <c r="D98" s="58" t="s">
        <v>20</v>
      </c>
      <c r="E98" s="85">
        <v>560.5</v>
      </c>
      <c r="F98" s="85">
        <v>553.5</v>
      </c>
      <c r="G98" s="122"/>
      <c r="H98" s="54">
        <f t="shared" si="139"/>
        <v>5614</v>
      </c>
      <c r="I98" s="55"/>
      <c r="J98" s="56">
        <f t="shared" si="141"/>
        <v>7</v>
      </c>
      <c r="K98" s="57">
        <f t="shared" si="142"/>
        <v>5614</v>
      </c>
    </row>
    <row r="99" spans="1:11" s="87" customFormat="1" ht="15.75" customHeight="1">
      <c r="A99" s="71">
        <v>43398</v>
      </c>
      <c r="B99" s="58" t="s">
        <v>238</v>
      </c>
      <c r="C99" s="58">
        <v>438</v>
      </c>
      <c r="D99" s="58" t="s">
        <v>20</v>
      </c>
      <c r="E99" s="85">
        <v>1025.5</v>
      </c>
      <c r="F99" s="85">
        <v>1031</v>
      </c>
      <c r="G99" s="122"/>
      <c r="H99" s="54">
        <f t="shared" si="139"/>
        <v>-2409</v>
      </c>
      <c r="I99" s="55"/>
      <c r="J99" s="56">
        <f t="shared" si="141"/>
        <v>-5.5</v>
      </c>
      <c r="K99" s="57">
        <f t="shared" si="142"/>
        <v>-2409</v>
      </c>
    </row>
    <row r="100" spans="1:11" s="79" customFormat="1" ht="15.75" customHeight="1">
      <c r="A100" s="77">
        <v>43397</v>
      </c>
      <c r="B100" s="78" t="s">
        <v>237</v>
      </c>
      <c r="C100" s="78">
        <v>1689</v>
      </c>
      <c r="D100" s="78" t="s">
        <v>20</v>
      </c>
      <c r="E100" s="76">
        <v>266.35000000000002</v>
      </c>
      <c r="F100" s="76">
        <v>263</v>
      </c>
      <c r="G100" s="61">
        <v>259.05</v>
      </c>
      <c r="H100" s="62">
        <f t="shared" ref="H100" si="143">(IF(D100="SHORT",E100-F100,IF(D100="LONG",F100-E100)))*C100</f>
        <v>5658.1500000000387</v>
      </c>
      <c r="I100" s="63">
        <f t="shared" ref="I100" si="144">(IF(D100="SHORT",IF(G100="",0,E100-G100),IF(D100="LONG",IF(G100="",0,G100-F100))))*C100</f>
        <v>12329.700000000019</v>
      </c>
      <c r="J100" s="64">
        <f t="shared" ref="J100" si="145">(H100+I100)/C100</f>
        <v>10.650000000000034</v>
      </c>
      <c r="K100" s="65">
        <f>SUM(H100:I100)</f>
        <v>17987.850000000057</v>
      </c>
    </row>
    <row r="101" spans="1:11" s="87" customFormat="1" ht="15.75" customHeight="1">
      <c r="A101" s="71">
        <v>43396</v>
      </c>
      <c r="B101" s="58" t="s">
        <v>194</v>
      </c>
      <c r="C101" s="58">
        <v>606</v>
      </c>
      <c r="D101" s="58" t="s">
        <v>4</v>
      </c>
      <c r="E101" s="85">
        <v>742.15</v>
      </c>
      <c r="F101" s="85">
        <v>746.1</v>
      </c>
      <c r="G101" s="121"/>
      <c r="H101" s="54">
        <f t="shared" ref="H101" si="146">(IF(D101="SHORT",E101-F101,IF(D101="LONG",F101-E101)))*C101</f>
        <v>2393.7000000000276</v>
      </c>
      <c r="I101" s="55"/>
      <c r="J101" s="56">
        <f t="shared" ref="J101" si="147">(H101+I101)/C101</f>
        <v>3.9500000000000455</v>
      </c>
      <c r="K101" s="57">
        <f t="shared" ref="K101" si="148">SUM(H101:I101)</f>
        <v>2393.7000000000276</v>
      </c>
    </row>
    <row r="102" spans="1:11" s="87" customFormat="1" ht="15.75" customHeight="1">
      <c r="A102" s="71">
        <v>43395</v>
      </c>
      <c r="B102" s="58" t="s">
        <v>236</v>
      </c>
      <c r="C102" s="58">
        <v>801</v>
      </c>
      <c r="D102" s="58" t="s">
        <v>20</v>
      </c>
      <c r="E102" s="85">
        <v>561.75</v>
      </c>
      <c r="F102" s="85">
        <v>554.75</v>
      </c>
      <c r="G102" s="121"/>
      <c r="H102" s="54">
        <f t="shared" ref="H102:H103" si="149">(IF(D102="SHORT",E102-F102,IF(D102="LONG",F102-E102)))*C102</f>
        <v>5607</v>
      </c>
      <c r="I102" s="55"/>
      <c r="J102" s="56">
        <f t="shared" ref="J102:J103" si="150">(H102+I102)/C102</f>
        <v>7</v>
      </c>
      <c r="K102" s="57">
        <f t="shared" ref="K102:K103" si="151">SUM(H102:I102)</f>
        <v>5607</v>
      </c>
    </row>
    <row r="103" spans="1:11" s="87" customFormat="1" ht="15.75" customHeight="1">
      <c r="A103" s="71">
        <v>43395</v>
      </c>
      <c r="B103" s="58" t="s">
        <v>234</v>
      </c>
      <c r="C103" s="58">
        <v>6493</v>
      </c>
      <c r="D103" s="58" t="s">
        <v>20</v>
      </c>
      <c r="E103" s="85">
        <v>69.3</v>
      </c>
      <c r="F103" s="85">
        <v>70</v>
      </c>
      <c r="G103" s="121"/>
      <c r="H103" s="54">
        <f t="shared" si="149"/>
        <v>-4545.1000000000186</v>
      </c>
      <c r="I103" s="55"/>
      <c r="J103" s="56">
        <f t="shared" si="150"/>
        <v>-0.70000000000000284</v>
      </c>
      <c r="K103" s="57">
        <f t="shared" si="151"/>
        <v>-4545.1000000000186</v>
      </c>
    </row>
    <row r="104" spans="1:11" s="87" customFormat="1" ht="15.75" customHeight="1">
      <c r="A104" s="71">
        <v>43392</v>
      </c>
      <c r="B104" s="58" t="s">
        <v>44</v>
      </c>
      <c r="C104" s="58">
        <v>505</v>
      </c>
      <c r="D104" s="58" t="s">
        <v>20</v>
      </c>
      <c r="E104" s="85">
        <v>890.6</v>
      </c>
      <c r="F104" s="85">
        <v>879.5</v>
      </c>
      <c r="G104" s="121"/>
      <c r="H104" s="54">
        <f t="shared" ref="H104:H105" si="152">(IF(D104="SHORT",E104-F104,IF(D104="LONG",F104-E104)))*C104</f>
        <v>5605.5000000000118</v>
      </c>
      <c r="I104" s="55"/>
      <c r="J104" s="56">
        <f t="shared" ref="J104:J105" si="153">(H104+I104)/C104</f>
        <v>11.100000000000023</v>
      </c>
      <c r="K104" s="57">
        <f t="shared" ref="K104:K105" si="154">SUM(H104:I104)</f>
        <v>5605.5000000000118</v>
      </c>
    </row>
    <row r="105" spans="1:11" s="87" customFormat="1" ht="15.75" customHeight="1">
      <c r="A105" s="71">
        <v>43392</v>
      </c>
      <c r="B105" s="58" t="s">
        <v>194</v>
      </c>
      <c r="C105" s="58">
        <v>624</v>
      </c>
      <c r="D105" s="58" t="s">
        <v>20</v>
      </c>
      <c r="E105" s="85">
        <v>721</v>
      </c>
      <c r="F105" s="85">
        <v>728.35</v>
      </c>
      <c r="G105" s="121"/>
      <c r="H105" s="54">
        <f t="shared" si="152"/>
        <v>-4586.4000000000142</v>
      </c>
      <c r="I105" s="55"/>
      <c r="J105" s="56">
        <f t="shared" si="153"/>
        <v>-7.3500000000000227</v>
      </c>
      <c r="K105" s="57">
        <f t="shared" si="154"/>
        <v>-4586.4000000000142</v>
      </c>
    </row>
    <row r="106" spans="1:11" s="79" customFormat="1" ht="15.75" customHeight="1">
      <c r="A106" s="77">
        <v>43390</v>
      </c>
      <c r="B106" s="78" t="s">
        <v>123</v>
      </c>
      <c r="C106" s="78">
        <v>5421</v>
      </c>
      <c r="D106" s="78" t="s">
        <v>20</v>
      </c>
      <c r="E106" s="76">
        <v>83</v>
      </c>
      <c r="F106" s="76">
        <v>81.95</v>
      </c>
      <c r="G106" s="61">
        <v>80.7</v>
      </c>
      <c r="H106" s="62">
        <f t="shared" ref="H106:H107" si="155">(IF(D106="SHORT",E106-F106,IF(D106="LONG",F106-E106)))*C106</f>
        <v>5692.0499999999847</v>
      </c>
      <c r="I106" s="63">
        <f t="shared" ref="I106" si="156">(IF(D106="SHORT",IF(G106="",0,E106-G106),IF(D106="LONG",IF(G106="",0,G106-F106))))*C106</f>
        <v>12468.299999999985</v>
      </c>
      <c r="J106" s="64">
        <f t="shared" ref="J106:J107" si="157">(H106+I106)/C106</f>
        <v>3.3499999999999943</v>
      </c>
      <c r="K106" s="65">
        <f>SUM(H106:I106)</f>
        <v>18160.349999999969</v>
      </c>
    </row>
    <row r="107" spans="1:11" s="87" customFormat="1" ht="15.75" customHeight="1">
      <c r="A107" s="71">
        <v>43390</v>
      </c>
      <c r="B107" s="58" t="s">
        <v>235</v>
      </c>
      <c r="C107" s="58">
        <v>712</v>
      </c>
      <c r="D107" s="58" t="s">
        <v>20</v>
      </c>
      <c r="E107" s="85">
        <v>631.54999999999995</v>
      </c>
      <c r="F107" s="85">
        <v>638</v>
      </c>
      <c r="G107" s="121"/>
      <c r="H107" s="54">
        <f t="shared" si="155"/>
        <v>-4592.4000000000324</v>
      </c>
      <c r="I107" s="55"/>
      <c r="J107" s="56">
        <f t="shared" si="157"/>
        <v>-6.4500000000000455</v>
      </c>
      <c r="K107" s="57">
        <f t="shared" ref="K107" si="158">SUM(H107:I107)</f>
        <v>-4592.4000000000324</v>
      </c>
    </row>
    <row r="108" spans="1:11" s="79" customFormat="1" ht="15.75" customHeight="1">
      <c r="A108" s="77">
        <v>43389</v>
      </c>
      <c r="B108" s="78" t="s">
        <v>234</v>
      </c>
      <c r="C108" s="78">
        <v>6289</v>
      </c>
      <c r="D108" s="78" t="s">
        <v>4</v>
      </c>
      <c r="E108" s="76">
        <v>71.55</v>
      </c>
      <c r="F108" s="76">
        <v>72.45</v>
      </c>
      <c r="G108" s="61">
        <v>73.55</v>
      </c>
      <c r="H108" s="62">
        <f t="shared" ref="H108" si="159">(IF(D108="SHORT",E108-F108,IF(D108="LONG",F108-E108)))*C108</f>
        <v>5660.1000000000358</v>
      </c>
      <c r="I108" s="63">
        <f t="shared" ref="I108" si="160">(IF(D108="SHORT",IF(G108="",0,E108-G108),IF(D108="LONG",IF(G108="",0,G108-F108))))*C108</f>
        <v>6917.8999999999642</v>
      </c>
      <c r="J108" s="64">
        <f t="shared" ref="J108" si="161">(H108+I108)/C108</f>
        <v>2</v>
      </c>
      <c r="K108" s="65">
        <f t="shared" ref="K108" si="162">SUM(H108:I108)</f>
        <v>12578</v>
      </c>
    </row>
    <row r="109" spans="1:11" s="87" customFormat="1" ht="15.75" customHeight="1">
      <c r="A109" s="71">
        <v>43388</v>
      </c>
      <c r="B109" s="58" t="s">
        <v>184</v>
      </c>
      <c r="C109" s="58">
        <v>419</v>
      </c>
      <c r="D109" s="58" t="s">
        <v>4</v>
      </c>
      <c r="E109" s="85">
        <v>1072</v>
      </c>
      <c r="F109" s="85">
        <v>1061.05</v>
      </c>
      <c r="G109" s="120"/>
      <c r="H109" s="54">
        <f t="shared" ref="H109" si="163">(IF(D109="SHORT",E109-F109,IF(D109="LONG",F109-E109)))*C109</f>
        <v>-4588.0500000000193</v>
      </c>
      <c r="I109" s="55"/>
      <c r="J109" s="56">
        <f t="shared" ref="J109" si="164">(H109+I109)/C109</f>
        <v>-10.950000000000045</v>
      </c>
      <c r="K109" s="57">
        <f t="shared" ref="K109" si="165">SUM(H109:I109)</f>
        <v>-4588.0500000000193</v>
      </c>
    </row>
    <row r="110" spans="1:11" s="87" customFormat="1" ht="15.75" customHeight="1">
      <c r="A110" s="71">
        <v>43385</v>
      </c>
      <c r="B110" s="58" t="s">
        <v>151</v>
      </c>
      <c r="C110" s="58">
        <v>561</v>
      </c>
      <c r="D110" s="58" t="s">
        <v>4</v>
      </c>
      <c r="E110" s="85">
        <v>801.15</v>
      </c>
      <c r="F110" s="85">
        <v>806</v>
      </c>
      <c r="G110" s="120"/>
      <c r="H110" s="54">
        <f t="shared" ref="H110:H112" si="166">(IF(D110="SHORT",E110-F110,IF(D110="LONG",F110-E110)))*C110</f>
        <v>2720.8500000000126</v>
      </c>
      <c r="I110" s="55"/>
      <c r="J110" s="56">
        <f t="shared" ref="J110:J112" si="167">(H110+I110)/C110</f>
        <v>4.8500000000000227</v>
      </c>
      <c r="K110" s="57">
        <f t="shared" ref="K110:K112" si="168">SUM(H110:I110)</f>
        <v>2720.8500000000126</v>
      </c>
    </row>
    <row r="111" spans="1:11" s="87" customFormat="1" ht="15.75" customHeight="1">
      <c r="A111" s="71">
        <v>43385</v>
      </c>
      <c r="B111" s="58" t="s">
        <v>183</v>
      </c>
      <c r="C111" s="58">
        <v>2250</v>
      </c>
      <c r="D111" s="58" t="s">
        <v>4</v>
      </c>
      <c r="E111" s="85">
        <v>200</v>
      </c>
      <c r="F111" s="85">
        <v>202.5</v>
      </c>
      <c r="G111" s="120"/>
      <c r="H111" s="54">
        <f t="shared" si="166"/>
        <v>5625</v>
      </c>
      <c r="I111" s="55"/>
      <c r="J111" s="56">
        <f t="shared" si="167"/>
        <v>2.5</v>
      </c>
      <c r="K111" s="57">
        <f t="shared" si="168"/>
        <v>5625</v>
      </c>
    </row>
    <row r="112" spans="1:11" s="87" customFormat="1" ht="15.75" customHeight="1">
      <c r="A112" s="71">
        <v>43385</v>
      </c>
      <c r="B112" s="58" t="s">
        <v>221</v>
      </c>
      <c r="C112" s="58">
        <v>2375</v>
      </c>
      <c r="D112" s="58" t="s">
        <v>4</v>
      </c>
      <c r="E112" s="85">
        <v>189.45</v>
      </c>
      <c r="F112" s="85">
        <v>187.5</v>
      </c>
      <c r="G112" s="120"/>
      <c r="H112" s="54">
        <f t="shared" si="166"/>
        <v>-4631.2499999999727</v>
      </c>
      <c r="I112" s="55"/>
      <c r="J112" s="56">
        <f t="shared" si="167"/>
        <v>-1.9499999999999884</v>
      </c>
      <c r="K112" s="57">
        <f t="shared" si="168"/>
        <v>-4631.2499999999727</v>
      </c>
    </row>
    <row r="113" spans="1:11" s="79" customFormat="1" ht="15.75" customHeight="1">
      <c r="A113" s="77">
        <v>43384</v>
      </c>
      <c r="B113" s="78" t="s">
        <v>167</v>
      </c>
      <c r="C113" s="78">
        <v>4772</v>
      </c>
      <c r="D113" s="78" t="s">
        <v>20</v>
      </c>
      <c r="E113" s="76">
        <v>94.3</v>
      </c>
      <c r="F113" s="76">
        <v>93.1</v>
      </c>
      <c r="G113" s="61">
        <v>91.7</v>
      </c>
      <c r="H113" s="62">
        <f t="shared" ref="H113" si="169">(IF(D113="SHORT",E113-F113,IF(D113="LONG",F113-E113)))*C113</f>
        <v>5726.4000000000133</v>
      </c>
      <c r="I113" s="63">
        <f t="shared" ref="I113" si="170">(IF(D113="SHORT",IF(G113="",0,E113-G113),IF(D113="LONG",IF(G113="",0,G113-F113))))*C113</f>
        <v>12407.199999999973</v>
      </c>
      <c r="J113" s="64">
        <f t="shared" ref="J113" si="171">(H113+I113)/C113</f>
        <v>3.7999999999999976</v>
      </c>
      <c r="K113" s="65">
        <f t="shared" ref="K113" si="172">SUM(H113:I113)</f>
        <v>18133.599999999988</v>
      </c>
    </row>
    <row r="114" spans="1:11" s="87" customFormat="1" ht="15.75" customHeight="1">
      <c r="A114" s="71">
        <v>43383</v>
      </c>
      <c r="B114" s="58" t="s">
        <v>186</v>
      </c>
      <c r="C114" s="58">
        <v>1118</v>
      </c>
      <c r="D114" s="58" t="s">
        <v>4</v>
      </c>
      <c r="E114" s="85">
        <v>402.35</v>
      </c>
      <c r="F114" s="85">
        <v>398.2</v>
      </c>
      <c r="G114" s="120"/>
      <c r="H114" s="54">
        <f t="shared" ref="H114:H116" si="173">(IF(D114="SHORT",E114-F114,IF(D114="LONG",F114-E114)))*C114</f>
        <v>-4639.700000000038</v>
      </c>
      <c r="I114" s="55"/>
      <c r="J114" s="56">
        <f t="shared" ref="J114:J116" si="174">(H114+I114)/C114</f>
        <v>-4.1500000000000341</v>
      </c>
      <c r="K114" s="57">
        <f t="shared" ref="K114:K116" si="175">SUM(H114:I114)</f>
        <v>-4639.700000000038</v>
      </c>
    </row>
    <row r="115" spans="1:11" s="87" customFormat="1" ht="15.75" customHeight="1">
      <c r="A115" s="71">
        <v>43383</v>
      </c>
      <c r="B115" s="58" t="s">
        <v>119</v>
      </c>
      <c r="C115" s="58">
        <v>1633</v>
      </c>
      <c r="D115" s="58" t="s">
        <v>4</v>
      </c>
      <c r="E115" s="85">
        <v>275.55</v>
      </c>
      <c r="F115" s="85">
        <v>272.7</v>
      </c>
      <c r="G115" s="120"/>
      <c r="H115" s="54">
        <f t="shared" si="173"/>
        <v>-4654.0500000000375</v>
      </c>
      <c r="I115" s="55"/>
      <c r="J115" s="56">
        <f t="shared" si="174"/>
        <v>-2.8500000000000227</v>
      </c>
      <c r="K115" s="57">
        <f t="shared" si="175"/>
        <v>-4654.0500000000375</v>
      </c>
    </row>
    <row r="116" spans="1:11" s="87" customFormat="1" ht="15.75" customHeight="1">
      <c r="A116" s="71">
        <v>43383</v>
      </c>
      <c r="B116" s="58" t="s">
        <v>147</v>
      </c>
      <c r="C116" s="58">
        <v>4314</v>
      </c>
      <c r="D116" s="58" t="s">
        <v>4</v>
      </c>
      <c r="E116" s="85">
        <v>104.3</v>
      </c>
      <c r="F116" s="85">
        <v>105.6</v>
      </c>
      <c r="G116" s="120"/>
      <c r="H116" s="54">
        <f t="shared" si="173"/>
        <v>5608.199999999988</v>
      </c>
      <c r="I116" s="55"/>
      <c r="J116" s="56">
        <f t="shared" si="174"/>
        <v>1.2999999999999972</v>
      </c>
      <c r="K116" s="57">
        <f t="shared" si="175"/>
        <v>5608.199999999988</v>
      </c>
    </row>
    <row r="117" spans="1:11" s="79" customFormat="1" ht="15.75" customHeight="1">
      <c r="A117" s="77">
        <v>43382</v>
      </c>
      <c r="B117" s="78" t="s">
        <v>147</v>
      </c>
      <c r="C117" s="78">
        <v>4435</v>
      </c>
      <c r="D117" s="78" t="s">
        <v>4</v>
      </c>
      <c r="E117" s="76">
        <v>101.45</v>
      </c>
      <c r="F117" s="76">
        <v>102.75</v>
      </c>
      <c r="G117" s="61">
        <v>104.25</v>
      </c>
      <c r="H117" s="62">
        <f t="shared" ref="H117" si="176">(IF(D117="SHORT",E117-F117,IF(D117="LONG",F117-E117)))*C117</f>
        <v>5765.4999999999873</v>
      </c>
      <c r="I117" s="63">
        <f t="shared" ref="I117" si="177">(IF(D117="SHORT",IF(G117="",0,E117-G117),IF(D117="LONG",IF(G117="",0,G117-F117))))*C117</f>
        <v>6652.5</v>
      </c>
      <c r="J117" s="64">
        <f t="shared" ref="J117" si="178">(H117+I117)/C117</f>
        <v>2.7999999999999972</v>
      </c>
      <c r="K117" s="65">
        <f t="shared" ref="K117" si="179">SUM(H117:I117)</f>
        <v>12417.999999999987</v>
      </c>
    </row>
    <row r="118" spans="1:11" s="87" customFormat="1" ht="15.75" customHeight="1">
      <c r="A118" s="71">
        <v>43382</v>
      </c>
      <c r="B118" s="58" t="s">
        <v>164</v>
      </c>
      <c r="C118" s="58">
        <v>1972</v>
      </c>
      <c r="D118" s="58" t="s">
        <v>20</v>
      </c>
      <c r="E118" s="85">
        <v>228.15</v>
      </c>
      <c r="F118" s="85">
        <v>225.3</v>
      </c>
      <c r="G118" s="120"/>
      <c r="H118" s="54">
        <f t="shared" ref="H118" si="180">(IF(D118="SHORT",E118-F118,IF(D118="LONG",F118-E118)))*C118</f>
        <v>5620.1999999999889</v>
      </c>
      <c r="I118" s="55"/>
      <c r="J118" s="56">
        <f t="shared" ref="J118" si="181">(H118+I118)/C118</f>
        <v>2.8499999999999943</v>
      </c>
      <c r="K118" s="57">
        <f t="shared" ref="K118" si="182">SUM(H118:I118)</f>
        <v>5620.1999999999889</v>
      </c>
    </row>
    <row r="119" spans="1:11" s="79" customFormat="1" ht="15.75" customHeight="1">
      <c r="A119" s="77">
        <v>43381</v>
      </c>
      <c r="B119" s="78" t="s">
        <v>233</v>
      </c>
      <c r="C119" s="78">
        <v>4012</v>
      </c>
      <c r="D119" s="78" t="s">
        <v>20</v>
      </c>
      <c r="E119" s="76">
        <v>112.15</v>
      </c>
      <c r="F119" s="76">
        <v>110.7</v>
      </c>
      <c r="G119" s="61">
        <v>109.05</v>
      </c>
      <c r="H119" s="62">
        <f t="shared" ref="H119" si="183">(IF(D119="SHORT",E119-F119,IF(D119="LONG",F119-E119)))*C119</f>
        <v>5817.4000000000115</v>
      </c>
      <c r="I119" s="63">
        <f t="shared" ref="I119" si="184">(IF(D119="SHORT",IF(G119="",0,E119-G119),IF(D119="LONG",IF(G119="",0,G119-F119))))*C119</f>
        <v>12437.200000000033</v>
      </c>
      <c r="J119" s="64">
        <f t="shared" ref="J119" si="185">(H119+I119)/C119</f>
        <v>4.5500000000000114</v>
      </c>
      <c r="K119" s="65">
        <f t="shared" ref="K119" si="186">SUM(H119:I119)</f>
        <v>18254.600000000046</v>
      </c>
    </row>
    <row r="120" spans="1:11" s="79" customFormat="1" ht="15.75" customHeight="1">
      <c r="A120" s="77">
        <v>43378</v>
      </c>
      <c r="B120" s="78" t="s">
        <v>138</v>
      </c>
      <c r="C120" s="78">
        <v>722</v>
      </c>
      <c r="D120" s="78" t="s">
        <v>20</v>
      </c>
      <c r="E120" s="76">
        <v>622.54999999999995</v>
      </c>
      <c r="F120" s="76">
        <v>614.75</v>
      </c>
      <c r="G120" s="61">
        <v>605.5</v>
      </c>
      <c r="H120" s="62">
        <f t="shared" ref="H120:H121" si="187">(IF(D120="SHORT",E120-F120,IF(D120="LONG",F120-E120)))*C120</f>
        <v>5631.5999999999676</v>
      </c>
      <c r="I120" s="63">
        <f t="shared" ref="I120:I121" si="188">(IF(D120="SHORT",IF(G120="",0,E120-G120),IF(D120="LONG",IF(G120="",0,G120-F120))))*C120</f>
        <v>12310.099999999968</v>
      </c>
      <c r="J120" s="64">
        <f t="shared" ref="J120:J121" si="189">(H120+I120)/C120</f>
        <v>24.849999999999909</v>
      </c>
      <c r="K120" s="65">
        <f t="shared" ref="K120:K121" si="190">SUM(H120:I120)</f>
        <v>17941.699999999935</v>
      </c>
    </row>
    <row r="121" spans="1:11" s="79" customFormat="1" ht="15.75" customHeight="1">
      <c r="A121" s="77">
        <v>43378</v>
      </c>
      <c r="B121" s="78" t="s">
        <v>232</v>
      </c>
      <c r="C121" s="78">
        <v>3604</v>
      </c>
      <c r="D121" s="78" t="s">
        <v>20</v>
      </c>
      <c r="E121" s="76">
        <v>124.85</v>
      </c>
      <c r="F121" s="76">
        <v>123.25</v>
      </c>
      <c r="G121" s="61">
        <v>121.4</v>
      </c>
      <c r="H121" s="62">
        <f t="shared" si="187"/>
        <v>5766.3999999999796</v>
      </c>
      <c r="I121" s="63">
        <f t="shared" si="188"/>
        <v>12433.799999999959</v>
      </c>
      <c r="J121" s="64">
        <f t="shared" si="189"/>
        <v>5.0499999999999829</v>
      </c>
      <c r="K121" s="65">
        <f t="shared" si="190"/>
        <v>18200.199999999939</v>
      </c>
    </row>
    <row r="122" spans="1:11" s="87" customFormat="1" ht="15.75" customHeight="1">
      <c r="A122" s="71">
        <v>43377</v>
      </c>
      <c r="B122" s="58" t="s">
        <v>179</v>
      </c>
      <c r="C122" s="58">
        <v>1542</v>
      </c>
      <c r="D122" s="58" t="s">
        <v>20</v>
      </c>
      <c r="E122" s="85">
        <v>291.75</v>
      </c>
      <c r="F122" s="85">
        <v>288.10000000000002</v>
      </c>
      <c r="G122" s="119"/>
      <c r="H122" s="54">
        <f t="shared" ref="H122:H123" si="191">(IF(D122="SHORT",E122-F122,IF(D122="LONG",F122-E122)))*C122</f>
        <v>5628.2999999999647</v>
      </c>
      <c r="I122" s="55"/>
      <c r="J122" s="56">
        <f t="shared" ref="J122:J123" si="192">(H122+I122)/C122</f>
        <v>3.6499999999999773</v>
      </c>
      <c r="K122" s="57">
        <f t="shared" ref="K122:K123" si="193">SUM(H122:I122)</f>
        <v>5628.2999999999647</v>
      </c>
    </row>
    <row r="123" spans="1:11" s="79" customFormat="1" ht="15.75" customHeight="1">
      <c r="A123" s="77">
        <v>43377</v>
      </c>
      <c r="B123" s="78" t="s">
        <v>139</v>
      </c>
      <c r="C123" s="78">
        <v>6446</v>
      </c>
      <c r="D123" s="78" t="s">
        <v>20</v>
      </c>
      <c r="E123" s="76">
        <v>69.8</v>
      </c>
      <c r="F123" s="76">
        <v>68.900000000000006</v>
      </c>
      <c r="G123" s="61">
        <v>67.849999999999994</v>
      </c>
      <c r="H123" s="62">
        <f t="shared" si="191"/>
        <v>5801.3999999999451</v>
      </c>
      <c r="I123" s="63">
        <f t="shared" ref="I123" si="194">(IF(D123="SHORT",IF(G123="",0,E123-G123),IF(D123="LONG",IF(G123="",0,G123-F123))))*C123</f>
        <v>12569.700000000019</v>
      </c>
      <c r="J123" s="64">
        <f t="shared" si="192"/>
        <v>2.8499999999999943</v>
      </c>
      <c r="K123" s="65">
        <f t="shared" si="193"/>
        <v>18371.099999999962</v>
      </c>
    </row>
    <row r="124" spans="1:11" s="87" customFormat="1" ht="15.75" customHeight="1">
      <c r="A124" s="71">
        <v>43376</v>
      </c>
      <c r="B124" s="58" t="s">
        <v>186</v>
      </c>
      <c r="C124" s="58">
        <v>1041</v>
      </c>
      <c r="D124" s="58" t="s">
        <v>20</v>
      </c>
      <c r="E124" s="85">
        <v>432.15</v>
      </c>
      <c r="F124" s="85">
        <v>431.05</v>
      </c>
      <c r="G124" s="118"/>
      <c r="H124" s="54">
        <f t="shared" ref="H124:H125" si="195">(IF(D124="SHORT",E124-F124,IF(D124="LONG",F124-E124)))*C124</f>
        <v>1145.0999999999644</v>
      </c>
      <c r="I124" s="55"/>
      <c r="J124" s="56">
        <f t="shared" ref="J124:J125" si="196">(H124+I124)/C124</f>
        <v>1.0999999999999659</v>
      </c>
      <c r="K124" s="57">
        <f t="shared" ref="K124:K125" si="197">SUM(H124:I124)</f>
        <v>1145.0999999999644</v>
      </c>
    </row>
    <row r="125" spans="1:11" s="79" customFormat="1" ht="15.75" customHeight="1">
      <c r="A125" s="77">
        <v>43376</v>
      </c>
      <c r="B125" s="78" t="s">
        <v>99</v>
      </c>
      <c r="C125" s="78">
        <v>1159</v>
      </c>
      <c r="D125" s="78" t="s">
        <v>20</v>
      </c>
      <c r="E125" s="76">
        <v>388.25</v>
      </c>
      <c r="F125" s="76">
        <v>383.35</v>
      </c>
      <c r="G125" s="61">
        <v>377.6</v>
      </c>
      <c r="H125" s="62">
        <f t="shared" si="195"/>
        <v>5679.099999999974</v>
      </c>
      <c r="I125" s="63">
        <f t="shared" ref="I125" si="198">(IF(D125="SHORT",IF(G125="",0,E125-G125),IF(D125="LONG",IF(G125="",0,G125-F125))))*C125</f>
        <v>12343.349999999973</v>
      </c>
      <c r="J125" s="64">
        <f t="shared" si="196"/>
        <v>15.549999999999953</v>
      </c>
      <c r="K125" s="65">
        <f t="shared" si="197"/>
        <v>18022.449999999946</v>
      </c>
    </row>
    <row r="126" spans="1:11" s="79" customFormat="1" ht="15.75" customHeight="1">
      <c r="A126" s="77">
        <v>43374</v>
      </c>
      <c r="B126" s="78" t="s">
        <v>129</v>
      </c>
      <c r="C126" s="78">
        <v>1799</v>
      </c>
      <c r="D126" s="78" t="s">
        <v>20</v>
      </c>
      <c r="E126" s="76">
        <v>250.1</v>
      </c>
      <c r="F126" s="76">
        <v>247</v>
      </c>
      <c r="G126" s="61">
        <v>243.25</v>
      </c>
      <c r="H126" s="62">
        <f t="shared" ref="H126" si="199">(IF(D126="SHORT",E126-F126,IF(D126="LONG",F126-E126)))*C126</f>
        <v>5576.8999999999896</v>
      </c>
      <c r="I126" s="63">
        <f t="shared" ref="I126" si="200">(IF(D126="SHORT",IF(G126="",0,E126-G126),IF(D126="LONG",IF(G126="",0,G126-F126))))*C126</f>
        <v>12323.149999999991</v>
      </c>
      <c r="J126" s="64">
        <f t="shared" ref="J126" si="201">(H126+I126)/C126</f>
        <v>9.9499999999999886</v>
      </c>
      <c r="K126" s="65">
        <f t="shared" ref="K126" si="202">SUM(H126:I126)</f>
        <v>17900.049999999981</v>
      </c>
    </row>
    <row r="127" spans="1:11" ht="15" customHeight="1">
      <c r="A127" s="117"/>
      <c r="B127" s="114"/>
      <c r="C127" s="114"/>
      <c r="D127" s="114"/>
      <c r="E127" s="114"/>
      <c r="F127" s="114"/>
      <c r="G127" s="114"/>
      <c r="H127" s="115"/>
      <c r="I127" s="116"/>
      <c r="J127" s="114"/>
      <c r="K127" s="114"/>
    </row>
    <row r="128" spans="1:11" s="87" customFormat="1" ht="15.75" customHeight="1">
      <c r="A128" s="71">
        <v>43371</v>
      </c>
      <c r="B128" s="58" t="s">
        <v>227</v>
      </c>
      <c r="C128" s="58">
        <v>518</v>
      </c>
      <c r="D128" s="58" t="s">
        <v>4</v>
      </c>
      <c r="E128" s="85">
        <v>868.65</v>
      </c>
      <c r="F128" s="85">
        <v>859.75</v>
      </c>
      <c r="G128" s="112"/>
      <c r="H128" s="54">
        <f t="shared" ref="H128:H129" si="203">(IF(D128="SHORT",E128-F128,IF(D128="LONG",F128-E128)))*C128</f>
        <v>-4610.199999999988</v>
      </c>
      <c r="I128" s="55"/>
      <c r="J128" s="56">
        <f t="shared" ref="J128:J129" si="204">(H128+I128)/C128</f>
        <v>-8.8999999999999773</v>
      </c>
      <c r="K128" s="57">
        <f t="shared" ref="K128:K129" si="205">SUM(H128:I128)</f>
        <v>-4610.199999999988</v>
      </c>
    </row>
    <row r="129" spans="1:11" s="87" customFormat="1" ht="15.75" customHeight="1">
      <c r="A129" s="71">
        <v>43371</v>
      </c>
      <c r="B129" s="58" t="s">
        <v>172</v>
      </c>
      <c r="C129" s="58">
        <v>429</v>
      </c>
      <c r="D129" s="58" t="s">
        <v>4</v>
      </c>
      <c r="E129" s="85">
        <v>1048</v>
      </c>
      <c r="F129" s="85">
        <v>1037.3</v>
      </c>
      <c r="G129" s="112"/>
      <c r="H129" s="54">
        <f t="shared" si="203"/>
        <v>-4590.3000000000193</v>
      </c>
      <c r="I129" s="55"/>
      <c r="J129" s="56">
        <f t="shared" si="204"/>
        <v>-10.700000000000045</v>
      </c>
      <c r="K129" s="57">
        <f t="shared" si="205"/>
        <v>-4590.3000000000193</v>
      </c>
    </row>
    <row r="130" spans="1:11" s="79" customFormat="1" ht="15.75" customHeight="1">
      <c r="A130" s="77">
        <v>43370</v>
      </c>
      <c r="B130" s="78" t="s">
        <v>99</v>
      </c>
      <c r="C130" s="78">
        <v>1028</v>
      </c>
      <c r="D130" s="78" t="s">
        <v>20</v>
      </c>
      <c r="E130" s="76">
        <v>437.5</v>
      </c>
      <c r="F130" s="76">
        <v>432</v>
      </c>
      <c r="G130" s="61">
        <v>425.55</v>
      </c>
      <c r="H130" s="62">
        <f t="shared" ref="H130:H131" si="206">(IF(D130="SHORT",E130-F130,IF(D130="LONG",F130-E130)))*C130</f>
        <v>5654</v>
      </c>
      <c r="I130" s="63">
        <f t="shared" ref="I130" si="207">(IF(D130="SHORT",IF(G130="",0,E130-G130),IF(D130="LONG",IF(G130="",0,G130-F130))))*C130</f>
        <v>12284.599999999988</v>
      </c>
      <c r="J130" s="64">
        <f t="shared" ref="J130:J131" si="208">(H130+I130)/C130</f>
        <v>17.449999999999989</v>
      </c>
      <c r="K130" s="65">
        <f t="shared" ref="K130:K131" si="209">SUM(H130:I130)</f>
        <v>17938.599999999988</v>
      </c>
    </row>
    <row r="131" spans="1:11" s="87" customFormat="1" ht="15.75" customHeight="1">
      <c r="A131" s="71">
        <v>43370</v>
      </c>
      <c r="B131" s="58" t="s">
        <v>224</v>
      </c>
      <c r="C131" s="58">
        <v>693</v>
      </c>
      <c r="D131" s="58" t="s">
        <v>20</v>
      </c>
      <c r="E131" s="85">
        <v>648.6</v>
      </c>
      <c r="F131" s="85">
        <v>640.5</v>
      </c>
      <c r="G131" s="112"/>
      <c r="H131" s="54">
        <f t="shared" si="206"/>
        <v>5613.3000000000156</v>
      </c>
      <c r="I131" s="55"/>
      <c r="J131" s="56">
        <f t="shared" si="208"/>
        <v>8.1000000000000227</v>
      </c>
      <c r="K131" s="57">
        <f t="shared" si="209"/>
        <v>5613.3000000000156</v>
      </c>
    </row>
    <row r="132" spans="1:11" s="87" customFormat="1" ht="15.75" customHeight="1">
      <c r="A132" s="71">
        <v>43369</v>
      </c>
      <c r="B132" s="58" t="s">
        <v>226</v>
      </c>
      <c r="C132" s="58">
        <v>700</v>
      </c>
      <c r="D132" s="58" t="s">
        <v>20</v>
      </c>
      <c r="E132" s="85">
        <v>642.20000000000005</v>
      </c>
      <c r="F132" s="85">
        <v>634.20000000000005</v>
      </c>
      <c r="G132" s="111"/>
      <c r="H132" s="54">
        <f t="shared" ref="H132:H133" si="210">(IF(D132="SHORT",E132-F132,IF(D132="LONG",F132-E132)))*C132</f>
        <v>5600</v>
      </c>
      <c r="I132" s="55"/>
      <c r="J132" s="56">
        <f t="shared" ref="J132:J133" si="211">(H132+I132)/C132</f>
        <v>8</v>
      </c>
      <c r="K132" s="57">
        <f t="shared" ref="K132:K133" si="212">SUM(H132:I132)</f>
        <v>5600</v>
      </c>
    </row>
    <row r="133" spans="1:11" s="87" customFormat="1" ht="15.75" customHeight="1">
      <c r="A133" s="71">
        <v>43369</v>
      </c>
      <c r="B133" s="58" t="s">
        <v>225</v>
      </c>
      <c r="C133" s="58">
        <v>1330</v>
      </c>
      <c r="D133" s="58" t="s">
        <v>4</v>
      </c>
      <c r="E133" s="85">
        <v>338.3</v>
      </c>
      <c r="F133" s="85">
        <v>340</v>
      </c>
      <c r="G133" s="111"/>
      <c r="H133" s="54">
        <f t="shared" si="210"/>
        <v>2260.999999999985</v>
      </c>
      <c r="I133" s="55"/>
      <c r="J133" s="56">
        <f t="shared" si="211"/>
        <v>1.6999999999999886</v>
      </c>
      <c r="K133" s="57">
        <f t="shared" si="212"/>
        <v>2260.999999999985</v>
      </c>
    </row>
    <row r="134" spans="1:11" s="87" customFormat="1" ht="15.75" customHeight="1">
      <c r="A134" s="71">
        <v>43368</v>
      </c>
      <c r="B134" s="58" t="s">
        <v>224</v>
      </c>
      <c r="C134" s="58">
        <v>710</v>
      </c>
      <c r="D134" s="58" t="s">
        <v>4</v>
      </c>
      <c r="E134" s="85">
        <v>633.70000000000005</v>
      </c>
      <c r="F134" s="85">
        <v>641.6</v>
      </c>
      <c r="G134" s="111"/>
      <c r="H134" s="54">
        <f t="shared" ref="H134:H143" si="213">(IF(D134="SHORT",E134-F134,IF(D134="LONG",F134-E134)))*C134</f>
        <v>5608.9999999999836</v>
      </c>
      <c r="I134" s="55"/>
      <c r="J134" s="56">
        <f t="shared" ref="J134:J143" si="214">(H134+I134)/C134</f>
        <v>7.8999999999999773</v>
      </c>
      <c r="K134" s="57">
        <f t="shared" ref="K134:K143" si="215">SUM(H134:I134)</f>
        <v>5608.9999999999836</v>
      </c>
    </row>
    <row r="135" spans="1:11" s="87" customFormat="1" ht="15.75" customHeight="1">
      <c r="A135" s="71">
        <v>43367</v>
      </c>
      <c r="B135" s="58" t="s">
        <v>120</v>
      </c>
      <c r="C135" s="58">
        <v>1827</v>
      </c>
      <c r="D135" s="58" t="s">
        <v>20</v>
      </c>
      <c r="E135" s="85">
        <v>246.25</v>
      </c>
      <c r="F135" s="85">
        <v>243.15</v>
      </c>
      <c r="G135" s="111"/>
      <c r="H135" s="54">
        <f t="shared" si="213"/>
        <v>5663.6999999999898</v>
      </c>
      <c r="I135" s="55"/>
      <c r="J135" s="56">
        <f t="shared" si="214"/>
        <v>3.0999999999999943</v>
      </c>
      <c r="K135" s="57">
        <f t="shared" si="215"/>
        <v>5663.6999999999898</v>
      </c>
    </row>
    <row r="136" spans="1:11" s="87" customFormat="1" ht="15.75" customHeight="1">
      <c r="A136" s="71">
        <v>43367</v>
      </c>
      <c r="B136" s="58" t="s">
        <v>153</v>
      </c>
      <c r="C136" s="58">
        <v>438</v>
      </c>
      <c r="D136" s="58" t="s">
        <v>20</v>
      </c>
      <c r="E136" s="85">
        <v>1025.75</v>
      </c>
      <c r="F136" s="85">
        <v>1018</v>
      </c>
      <c r="G136" s="111"/>
      <c r="H136" s="54">
        <f t="shared" si="213"/>
        <v>3394.5</v>
      </c>
      <c r="I136" s="55"/>
      <c r="J136" s="56">
        <f t="shared" si="214"/>
        <v>7.75</v>
      </c>
      <c r="K136" s="57">
        <f t="shared" si="215"/>
        <v>3394.5</v>
      </c>
    </row>
    <row r="137" spans="1:11" s="79" customFormat="1" ht="15.75" customHeight="1">
      <c r="A137" s="77">
        <v>43364</v>
      </c>
      <c r="B137" s="78" t="s">
        <v>154</v>
      </c>
      <c r="C137" s="78">
        <v>708</v>
      </c>
      <c r="D137" s="78" t="s">
        <v>20</v>
      </c>
      <c r="E137" s="76">
        <v>635.15</v>
      </c>
      <c r="F137" s="76">
        <v>627.25</v>
      </c>
      <c r="G137" s="61">
        <v>617.79999999999995</v>
      </c>
      <c r="H137" s="62">
        <f t="shared" si="213"/>
        <v>5593.1999999999844</v>
      </c>
      <c r="I137" s="63">
        <f t="shared" ref="I137" si="216">(IF(D137="SHORT",IF(G137="",0,E137-G137),IF(D137="LONG",IF(G137="",0,G137-F137))))*C137</f>
        <v>12283.800000000016</v>
      </c>
      <c r="J137" s="64">
        <f t="shared" si="214"/>
        <v>25.25</v>
      </c>
      <c r="K137" s="65">
        <f t="shared" si="215"/>
        <v>17877</v>
      </c>
    </row>
    <row r="138" spans="1:11" s="87" customFormat="1">
      <c r="A138" s="71">
        <v>43362</v>
      </c>
      <c r="B138" s="58" t="s">
        <v>228</v>
      </c>
      <c r="C138" s="58">
        <v>418</v>
      </c>
      <c r="D138" s="58" t="s">
        <v>4</v>
      </c>
      <c r="E138" s="85">
        <v>1075</v>
      </c>
      <c r="F138" s="85">
        <v>1082</v>
      </c>
      <c r="G138" s="113"/>
      <c r="H138" s="54">
        <f t="shared" ref="H138:H142" si="217">(IF(D138="SHORT",E138-F138,IF(D138="LONG",F138-E138)))*C138</f>
        <v>2926</v>
      </c>
      <c r="I138" s="55"/>
      <c r="J138" s="56">
        <f t="shared" ref="J138:J142" si="218">(H138+I138)/C138</f>
        <v>7</v>
      </c>
      <c r="K138" s="57">
        <f t="shared" ref="K138:K142" si="219">SUM(H138:I138)</f>
        <v>2926</v>
      </c>
    </row>
    <row r="139" spans="1:11" s="87" customFormat="1">
      <c r="A139" s="71">
        <v>43360</v>
      </c>
      <c r="B139" s="58" t="s">
        <v>3</v>
      </c>
      <c r="C139" s="58">
        <v>579</v>
      </c>
      <c r="D139" s="58" t="s">
        <v>4</v>
      </c>
      <c r="E139" s="85">
        <v>777</v>
      </c>
      <c r="F139" s="85">
        <v>782</v>
      </c>
      <c r="G139" s="113"/>
      <c r="H139" s="54">
        <f t="shared" si="217"/>
        <v>2895</v>
      </c>
      <c r="I139" s="55"/>
      <c r="J139" s="56">
        <f t="shared" si="218"/>
        <v>5</v>
      </c>
      <c r="K139" s="57">
        <f t="shared" si="219"/>
        <v>2895</v>
      </c>
    </row>
    <row r="140" spans="1:11" s="87" customFormat="1">
      <c r="A140" s="71">
        <v>43357</v>
      </c>
      <c r="B140" s="58" t="s">
        <v>171</v>
      </c>
      <c r="C140" s="58">
        <v>371</v>
      </c>
      <c r="D140" s="58" t="s">
        <v>4</v>
      </c>
      <c r="E140" s="85">
        <v>1210</v>
      </c>
      <c r="F140" s="85">
        <v>1195</v>
      </c>
      <c r="G140" s="113"/>
      <c r="H140" s="54">
        <f t="shared" si="217"/>
        <v>-5565</v>
      </c>
      <c r="I140" s="55"/>
      <c r="J140" s="56">
        <f t="shared" si="218"/>
        <v>-15</v>
      </c>
      <c r="K140" s="57">
        <f t="shared" si="219"/>
        <v>-5565</v>
      </c>
    </row>
    <row r="141" spans="1:11" s="87" customFormat="1">
      <c r="A141" s="71">
        <v>43357</v>
      </c>
      <c r="B141" s="58" t="s">
        <v>45</v>
      </c>
      <c r="C141" s="58">
        <v>348</v>
      </c>
      <c r="D141" s="58" t="s">
        <v>4</v>
      </c>
      <c r="E141" s="85">
        <v>1291</v>
      </c>
      <c r="F141" s="85">
        <v>1298</v>
      </c>
      <c r="G141" s="113"/>
      <c r="H141" s="54">
        <f t="shared" si="217"/>
        <v>2436</v>
      </c>
      <c r="I141" s="55"/>
      <c r="J141" s="56">
        <f t="shared" si="218"/>
        <v>7</v>
      </c>
      <c r="K141" s="57">
        <f t="shared" si="219"/>
        <v>2436</v>
      </c>
    </row>
    <row r="142" spans="1:11" s="87" customFormat="1">
      <c r="A142" s="71">
        <v>43355</v>
      </c>
      <c r="B142" s="58" t="s">
        <v>44</v>
      </c>
      <c r="C142" s="58">
        <v>483</v>
      </c>
      <c r="D142" s="58" t="s">
        <v>4</v>
      </c>
      <c r="E142" s="85">
        <v>930</v>
      </c>
      <c r="F142" s="85">
        <v>940</v>
      </c>
      <c r="G142" s="113"/>
      <c r="H142" s="54">
        <f t="shared" si="217"/>
        <v>4830</v>
      </c>
      <c r="I142" s="55"/>
      <c r="J142" s="56">
        <f t="shared" si="218"/>
        <v>10</v>
      </c>
      <c r="K142" s="57">
        <f t="shared" si="219"/>
        <v>4830</v>
      </c>
    </row>
    <row r="143" spans="1:11" s="87" customFormat="1" ht="15.75" customHeight="1">
      <c r="A143" s="71">
        <v>43354</v>
      </c>
      <c r="B143" s="58" t="s">
        <v>193</v>
      </c>
      <c r="C143" s="58">
        <v>1656</v>
      </c>
      <c r="D143" s="58" t="s">
        <v>4</v>
      </c>
      <c r="E143" s="85">
        <v>271.60000000000002</v>
      </c>
      <c r="F143" s="85">
        <v>268.8</v>
      </c>
      <c r="G143" s="111"/>
      <c r="H143" s="54">
        <f t="shared" si="213"/>
        <v>-4636.8000000000193</v>
      </c>
      <c r="I143" s="55"/>
      <c r="J143" s="56">
        <f t="shared" si="214"/>
        <v>-2.8000000000000118</v>
      </c>
      <c r="K143" s="57">
        <f t="shared" si="215"/>
        <v>-4636.8000000000193</v>
      </c>
    </row>
    <row r="144" spans="1:11" s="87" customFormat="1">
      <c r="A144" s="71">
        <v>43353</v>
      </c>
      <c r="B144" s="58" t="s">
        <v>230</v>
      </c>
      <c r="C144" s="58">
        <v>628</v>
      </c>
      <c r="D144" s="58" t="s">
        <v>20</v>
      </c>
      <c r="E144" s="85">
        <v>715.7</v>
      </c>
      <c r="F144" s="85">
        <v>706.75</v>
      </c>
      <c r="G144" s="110"/>
      <c r="H144" s="54">
        <f t="shared" ref="H144" si="220">(IF(D144="SHORT",E144-F144,IF(D144="LONG",F144-E144)))*C144</f>
        <v>5620.6000000000286</v>
      </c>
      <c r="I144" s="55"/>
      <c r="J144" s="56">
        <f t="shared" ref="J144" si="221">(H144+I144)/C144</f>
        <v>8.9500000000000455</v>
      </c>
      <c r="K144" s="57">
        <f t="shared" ref="K144" si="222">SUM(H144:I144)</f>
        <v>5620.6000000000286</v>
      </c>
    </row>
    <row r="145" spans="1:11" s="87" customFormat="1">
      <c r="A145" s="71">
        <v>43350</v>
      </c>
      <c r="B145" s="58" t="s">
        <v>229</v>
      </c>
      <c r="C145" s="58">
        <v>1012</v>
      </c>
      <c r="D145" s="58" t="s">
        <v>4</v>
      </c>
      <c r="E145" s="85">
        <v>444.35</v>
      </c>
      <c r="F145" s="85">
        <v>450</v>
      </c>
      <c r="G145" s="110"/>
      <c r="H145" s="54">
        <f t="shared" ref="H145" si="223">(IF(D145="SHORT",E145-F145,IF(D145="LONG",F145-E145)))*C145</f>
        <v>5717.7999999999774</v>
      </c>
      <c r="I145" s="55"/>
      <c r="J145" s="56">
        <f t="shared" ref="J145" si="224">(H145+I145)/C145</f>
        <v>5.6499999999999782</v>
      </c>
      <c r="K145" s="57">
        <f t="shared" ref="K145" si="225">SUM(H145:I145)</f>
        <v>5717.7999999999774</v>
      </c>
    </row>
    <row r="146" spans="1:11" s="87" customFormat="1">
      <c r="A146" s="71">
        <v>43350</v>
      </c>
      <c r="B146" s="58" t="s">
        <v>172</v>
      </c>
      <c r="C146" s="58">
        <v>393</v>
      </c>
      <c r="D146" s="58" t="s">
        <v>4</v>
      </c>
      <c r="E146" s="85">
        <v>1143.3499999999999</v>
      </c>
      <c r="F146" s="85">
        <v>1149.2</v>
      </c>
      <c r="G146" s="110"/>
      <c r="H146" s="54">
        <f t="shared" ref="H146" si="226">(IF(D146="SHORT",E146-F146,IF(D146="LONG",F146-E146)))*C146</f>
        <v>2299.0500000000538</v>
      </c>
      <c r="I146" s="55"/>
      <c r="J146" s="56">
        <f t="shared" ref="J146" si="227">(H146+I146)/C146</f>
        <v>5.8500000000001373</v>
      </c>
      <c r="K146" s="57">
        <f t="shared" ref="K146" si="228">SUM(H146:I146)</f>
        <v>2299.0500000000538</v>
      </c>
    </row>
    <row r="147" spans="1:11" s="79" customFormat="1">
      <c r="A147" s="77">
        <v>43349</v>
      </c>
      <c r="B147" s="78" t="s">
        <v>184</v>
      </c>
      <c r="C147" s="78">
        <v>391</v>
      </c>
      <c r="D147" s="78" t="s">
        <v>4</v>
      </c>
      <c r="E147" s="76">
        <v>1148</v>
      </c>
      <c r="F147" s="76">
        <v>1162.3499999999999</v>
      </c>
      <c r="G147" s="61">
        <v>1179.8</v>
      </c>
      <c r="H147" s="62">
        <f>(IF(D147="SHORT",E147-F147,IF(D147="LONG",F147-E147)))*C147</f>
        <v>5610.849999999964</v>
      </c>
      <c r="I147" s="63">
        <f>(IF(D147="SHORT",IF(G147="",0,E147-G147),IF(D147="LONG",IF(G147="",0,G147-F147))))*C147</f>
        <v>6822.950000000018</v>
      </c>
      <c r="J147" s="64">
        <f>(H147+I147)/C147</f>
        <v>31.799999999999951</v>
      </c>
      <c r="K147" s="65">
        <f>SUM(H147:I147)</f>
        <v>12433.799999999981</v>
      </c>
    </row>
    <row r="148" spans="1:11" s="87" customFormat="1">
      <c r="A148" s="71">
        <v>43349</v>
      </c>
      <c r="B148" s="58" t="s">
        <v>223</v>
      </c>
      <c r="C148" s="58">
        <v>613</v>
      </c>
      <c r="D148" s="58" t="s">
        <v>4</v>
      </c>
      <c r="E148" s="85">
        <v>733.85</v>
      </c>
      <c r="F148" s="85">
        <v>726.35</v>
      </c>
      <c r="G148" s="110"/>
      <c r="H148" s="54">
        <f t="shared" ref="H148" si="229">(IF(D148="SHORT",E148-F148,IF(D148="LONG",F148-E148)))*C148</f>
        <v>-4597.5</v>
      </c>
      <c r="I148" s="55"/>
      <c r="J148" s="56">
        <f t="shared" ref="J148" si="230">(H148+I148)/C148</f>
        <v>-7.5</v>
      </c>
      <c r="K148" s="57">
        <f t="shared" ref="K148" si="231">SUM(H148:I148)</f>
        <v>-4597.5</v>
      </c>
    </row>
    <row r="149" spans="1:11" s="79" customFormat="1">
      <c r="A149" s="77">
        <v>43349</v>
      </c>
      <c r="B149" s="78" t="s">
        <v>184</v>
      </c>
      <c r="C149" s="78">
        <v>391</v>
      </c>
      <c r="D149" s="78" t="s">
        <v>4</v>
      </c>
      <c r="E149" s="76">
        <v>1148</v>
      </c>
      <c r="F149" s="76">
        <v>1162.3499999999999</v>
      </c>
      <c r="G149" s="61">
        <v>1179.8</v>
      </c>
      <c r="H149" s="62">
        <f t="shared" ref="H149" si="232">(IF(D149="SHORT",E149-F149,IF(D149="LONG",F149-E149)))*C149</f>
        <v>5610.849999999964</v>
      </c>
      <c r="I149" s="63">
        <f t="shared" ref="I149" si="233">(IF(D149="SHORT",IF(G149="",0,E149-G149),IF(D149="LONG",IF(G149="",0,G149-F149))))*C149</f>
        <v>6822.950000000018</v>
      </c>
      <c r="J149" s="64">
        <f t="shared" ref="J149" si="234">(H149+I149)/C149</f>
        <v>31.799999999999951</v>
      </c>
      <c r="K149" s="65">
        <f t="shared" ref="K149" si="235">SUM(H149:I149)</f>
        <v>12433.799999999981</v>
      </c>
    </row>
    <row r="150" spans="1:11" s="87" customFormat="1">
      <c r="A150" s="71">
        <v>43348</v>
      </c>
      <c r="B150" s="58" t="s">
        <v>221</v>
      </c>
      <c r="C150" s="58">
        <v>2323</v>
      </c>
      <c r="D150" s="58" t="s">
        <v>20</v>
      </c>
      <c r="E150" s="85">
        <v>193.7</v>
      </c>
      <c r="F150" s="85">
        <v>195.7</v>
      </c>
      <c r="G150" s="105"/>
      <c r="H150" s="54">
        <f t="shared" ref="H150:H151" si="236">(IF(D150="SHORT",E150-F150,IF(D150="LONG",F150-E150)))*C150</f>
        <v>-4646</v>
      </c>
      <c r="I150" s="55"/>
      <c r="J150" s="56">
        <f t="shared" ref="J150:J151" si="237">(H150+I150)/C150</f>
        <v>-2</v>
      </c>
      <c r="K150" s="57">
        <f t="shared" ref="K150:K151" si="238">SUM(H150:I150)</f>
        <v>-4646</v>
      </c>
    </row>
    <row r="151" spans="1:11" s="87" customFormat="1">
      <c r="A151" s="71">
        <v>43348</v>
      </c>
      <c r="B151" s="58" t="s">
        <v>220</v>
      </c>
      <c r="C151" s="58">
        <v>1039</v>
      </c>
      <c r="D151" s="58" t="s">
        <v>4</v>
      </c>
      <c r="E151" s="85">
        <v>432.8</v>
      </c>
      <c r="F151" s="85">
        <v>438.2</v>
      </c>
      <c r="G151" s="105"/>
      <c r="H151" s="54">
        <f t="shared" si="236"/>
        <v>5610.5999999999767</v>
      </c>
      <c r="I151" s="55"/>
      <c r="J151" s="56">
        <f t="shared" si="237"/>
        <v>5.3999999999999773</v>
      </c>
      <c r="K151" s="57">
        <f t="shared" si="238"/>
        <v>5610.5999999999767</v>
      </c>
    </row>
    <row r="152" spans="1:11" s="87" customFormat="1">
      <c r="A152" s="71">
        <v>43347</v>
      </c>
      <c r="B152" s="58" t="s">
        <v>147</v>
      </c>
      <c r="C152" s="58">
        <v>3135</v>
      </c>
      <c r="D152" s="58" t="s">
        <v>20</v>
      </c>
      <c r="E152" s="85">
        <v>143.5</v>
      </c>
      <c r="F152" s="85">
        <v>143.19999999999999</v>
      </c>
      <c r="G152" s="105"/>
      <c r="H152" s="54">
        <f t="shared" ref="H152:H154" si="239">(IF(D152="SHORT",E152-F152,IF(D152="LONG",F152-E152)))*C152</f>
        <v>940.5000000000357</v>
      </c>
      <c r="I152" s="55"/>
      <c r="J152" s="56">
        <f t="shared" ref="J152:J154" si="240">(H152+I152)/C152</f>
        <v>0.30000000000001137</v>
      </c>
      <c r="K152" s="57">
        <f t="shared" ref="K152:K154" si="241">SUM(H152:I152)</f>
        <v>940.5000000000357</v>
      </c>
    </row>
    <row r="153" spans="1:11" s="87" customFormat="1">
      <c r="A153" s="71">
        <v>43347</v>
      </c>
      <c r="B153" s="58" t="s">
        <v>47</v>
      </c>
      <c r="C153" s="58">
        <v>735</v>
      </c>
      <c r="D153" s="58" t="s">
        <v>4</v>
      </c>
      <c r="E153" s="85">
        <v>611.45000000000005</v>
      </c>
      <c r="F153" s="85">
        <v>605.20000000000005</v>
      </c>
      <c r="G153" s="105"/>
      <c r="H153" s="54">
        <f t="shared" si="239"/>
        <v>-4593.75</v>
      </c>
      <c r="I153" s="55"/>
      <c r="J153" s="56">
        <f t="shared" si="240"/>
        <v>-6.25</v>
      </c>
      <c r="K153" s="57">
        <f t="shared" si="241"/>
        <v>-4593.75</v>
      </c>
    </row>
    <row r="154" spans="1:11" s="79" customFormat="1">
      <c r="A154" s="77">
        <v>43347</v>
      </c>
      <c r="B154" s="78" t="s">
        <v>219</v>
      </c>
      <c r="C154" s="78">
        <v>4017</v>
      </c>
      <c r="D154" s="78" t="s">
        <v>20</v>
      </c>
      <c r="E154" s="76">
        <v>112</v>
      </c>
      <c r="F154" s="76">
        <v>110.8</v>
      </c>
      <c r="G154" s="61">
        <v>108.9</v>
      </c>
      <c r="H154" s="62">
        <f t="shared" si="239"/>
        <v>4820.4000000000115</v>
      </c>
      <c r="I154" s="63">
        <f t="shared" ref="I154" si="242">(IF(D154="SHORT",IF(G154="",0,E154-G154),IF(D154="LONG",IF(G154="",0,G154-F154))))*C154</f>
        <v>12452.699999999977</v>
      </c>
      <c r="J154" s="64">
        <f t="shared" si="240"/>
        <v>4.2999999999999972</v>
      </c>
      <c r="K154" s="65">
        <f t="shared" si="241"/>
        <v>17273.099999999988</v>
      </c>
    </row>
    <row r="155" spans="1:11" s="87" customFormat="1">
      <c r="A155" s="71">
        <v>43346</v>
      </c>
      <c r="B155" s="58" t="s">
        <v>218</v>
      </c>
      <c r="C155" s="58">
        <v>5541</v>
      </c>
      <c r="D155" s="58" t="s">
        <v>4</v>
      </c>
      <c r="E155" s="85">
        <v>81.2</v>
      </c>
      <c r="F155" s="85">
        <v>81.650000000000006</v>
      </c>
      <c r="G155" s="105"/>
      <c r="H155" s="54">
        <f t="shared" ref="H155" si="243">(IF(D155="SHORT",E155-F155,IF(D155="LONG",F155-E155)))*C155</f>
        <v>2493.4500000000157</v>
      </c>
      <c r="I155" s="55"/>
      <c r="J155" s="56">
        <f t="shared" ref="J155" si="244">(H155+I155)/C155</f>
        <v>0.45000000000000284</v>
      </c>
      <c r="K155" s="57">
        <f t="shared" ref="K155" si="245">SUM(H155:I155)</f>
        <v>2493.4500000000157</v>
      </c>
    </row>
    <row r="156" spans="1:11" ht="15" customHeight="1">
      <c r="A156" s="109"/>
      <c r="B156" s="106"/>
      <c r="C156" s="106"/>
      <c r="D156" s="106"/>
      <c r="E156" s="106"/>
      <c r="F156" s="106"/>
      <c r="G156" s="106"/>
      <c r="H156" s="107"/>
      <c r="I156" s="108"/>
      <c r="J156" s="106"/>
      <c r="K156" s="106"/>
    </row>
    <row r="157" spans="1:11" s="87" customFormat="1">
      <c r="A157" s="71">
        <v>43343</v>
      </c>
      <c r="B157" s="58" t="s">
        <v>217</v>
      </c>
      <c r="C157" s="58">
        <v>254</v>
      </c>
      <c r="D157" s="58" t="s">
        <v>20</v>
      </c>
      <c r="E157" s="85">
        <v>1769.25</v>
      </c>
      <c r="F157" s="85">
        <v>1777</v>
      </c>
      <c r="G157" s="105"/>
      <c r="H157" s="54">
        <f t="shared" ref="H157:H159" si="246">(IF(D157="SHORT",E157-F157,IF(D157="LONG",F157-E157)))*C157</f>
        <v>-1968.5</v>
      </c>
      <c r="I157" s="55"/>
      <c r="J157" s="56">
        <f t="shared" ref="J157:J159" si="247">(H157+I157)/C157</f>
        <v>-7.75</v>
      </c>
      <c r="K157" s="57">
        <f t="shared" ref="K157:K159" si="248">SUM(H157:I157)</f>
        <v>-1968.5</v>
      </c>
    </row>
    <row r="158" spans="1:11" s="87" customFormat="1">
      <c r="A158" s="71">
        <v>43343</v>
      </c>
      <c r="B158" s="58" t="s">
        <v>154</v>
      </c>
      <c r="C158" s="58">
        <v>742</v>
      </c>
      <c r="D158" s="58" t="s">
        <v>20</v>
      </c>
      <c r="E158" s="85">
        <v>606.25</v>
      </c>
      <c r="F158" s="85">
        <v>599.5</v>
      </c>
      <c r="G158" s="105"/>
      <c r="H158" s="54">
        <f t="shared" si="246"/>
        <v>5008.5</v>
      </c>
      <c r="I158" s="55"/>
      <c r="J158" s="56">
        <f t="shared" si="247"/>
        <v>6.75</v>
      </c>
      <c r="K158" s="57">
        <f t="shared" si="248"/>
        <v>5008.5</v>
      </c>
    </row>
    <row r="159" spans="1:11" s="87" customFormat="1">
      <c r="A159" s="71">
        <v>43343</v>
      </c>
      <c r="B159" s="58" t="s">
        <v>46</v>
      </c>
      <c r="C159" s="58">
        <v>1291</v>
      </c>
      <c r="D159" s="58" t="s">
        <v>4</v>
      </c>
      <c r="E159" s="85">
        <v>348.3</v>
      </c>
      <c r="F159" s="85">
        <v>344.7</v>
      </c>
      <c r="G159" s="105"/>
      <c r="H159" s="54">
        <f t="shared" si="246"/>
        <v>-4647.6000000000295</v>
      </c>
      <c r="I159" s="55"/>
      <c r="J159" s="56">
        <f t="shared" si="247"/>
        <v>-3.6000000000000227</v>
      </c>
      <c r="K159" s="57">
        <f t="shared" si="248"/>
        <v>-4647.6000000000295</v>
      </c>
    </row>
    <row r="160" spans="1:11" s="79" customFormat="1">
      <c r="A160" s="77">
        <v>43342</v>
      </c>
      <c r="B160" s="78" t="s">
        <v>44</v>
      </c>
      <c r="C160" s="78">
        <v>502</v>
      </c>
      <c r="D160" s="78" t="s">
        <v>4</v>
      </c>
      <c r="E160" s="76">
        <v>894.7</v>
      </c>
      <c r="F160" s="76">
        <v>905.85</v>
      </c>
      <c r="G160" s="61">
        <v>919.5</v>
      </c>
      <c r="H160" s="62">
        <f t="shared" ref="H160" si="249">(IF(D160="SHORT",E160-F160,IF(D160="LONG",F160-E160)))*C160</f>
        <v>5597.2999999999884</v>
      </c>
      <c r="I160" s="63">
        <f t="shared" ref="I160" si="250">(IF(D160="SHORT",IF(G160="",0,E160-G160),IF(D160="LONG",IF(G160="",0,G160-F160))))*C160</f>
        <v>6852.2999999999884</v>
      </c>
      <c r="J160" s="64">
        <f t="shared" ref="J160" si="251">(H160+I160)/C160</f>
        <v>24.799999999999955</v>
      </c>
      <c r="K160" s="65">
        <f t="shared" ref="K160" si="252">SUM(H160:I160)</f>
        <v>12449.599999999977</v>
      </c>
    </row>
    <row r="161" spans="1:11" s="79" customFormat="1">
      <c r="A161" s="77">
        <v>43342</v>
      </c>
      <c r="B161" s="78" t="s">
        <v>192</v>
      </c>
      <c r="C161" s="78">
        <v>1970</v>
      </c>
      <c r="D161" s="78" t="s">
        <v>4</v>
      </c>
      <c r="E161" s="76">
        <v>228.4</v>
      </c>
      <c r="F161" s="76">
        <v>231.1</v>
      </c>
      <c r="G161" s="61">
        <v>234.6</v>
      </c>
      <c r="H161" s="62">
        <f t="shared" ref="H161:H162" si="253">(IF(D161="SHORT",E161-F161,IF(D161="LONG",F161-E161)))*C161</f>
        <v>5318.9999999999773</v>
      </c>
      <c r="I161" s="63">
        <f t="shared" ref="I161" si="254">(IF(D161="SHORT",IF(G161="",0,E161-G161),IF(D161="LONG",IF(G161="",0,G161-F161))))*C161</f>
        <v>6895</v>
      </c>
      <c r="J161" s="64">
        <f t="shared" ref="J161:J162" si="255">(H161+I161)/C161</f>
        <v>6.1999999999999886</v>
      </c>
      <c r="K161" s="65">
        <f t="shared" ref="K161:K162" si="256">SUM(H161:I161)</f>
        <v>12213.999999999978</v>
      </c>
    </row>
    <row r="162" spans="1:11" s="87" customFormat="1">
      <c r="A162" s="71">
        <v>43342</v>
      </c>
      <c r="B162" s="58" t="s">
        <v>216</v>
      </c>
      <c r="C162" s="58">
        <v>186</v>
      </c>
      <c r="D162" s="58" t="s">
        <v>4</v>
      </c>
      <c r="E162" s="85">
        <v>2409</v>
      </c>
      <c r="F162" s="85">
        <v>2384.8000000000002</v>
      </c>
      <c r="G162" s="105"/>
      <c r="H162" s="54">
        <f t="shared" si="253"/>
        <v>-4501.1999999999662</v>
      </c>
      <c r="I162" s="55"/>
      <c r="J162" s="56">
        <f t="shared" si="255"/>
        <v>-24.199999999999818</v>
      </c>
      <c r="K162" s="57">
        <f t="shared" si="256"/>
        <v>-4501.1999999999662</v>
      </c>
    </row>
    <row r="163" spans="1:11" s="87" customFormat="1" ht="14.25" customHeight="1">
      <c r="A163" s="71">
        <v>43341</v>
      </c>
      <c r="B163" s="58" t="s">
        <v>198</v>
      </c>
      <c r="C163" s="58">
        <v>2538</v>
      </c>
      <c r="D163" s="58" t="s">
        <v>4</v>
      </c>
      <c r="E163" s="85">
        <v>177.25</v>
      </c>
      <c r="F163" s="85">
        <v>179.45</v>
      </c>
      <c r="G163" s="104"/>
      <c r="H163" s="54">
        <f t="shared" ref="H163" si="257">(IF(D163="SHORT",E163-F163,IF(D163="LONG",F163-E163)))*C163</f>
        <v>5583.5999999999713</v>
      </c>
      <c r="I163" s="55"/>
      <c r="J163" s="56">
        <f t="shared" ref="J163" si="258">(H163+I163)/C163</f>
        <v>2.1999999999999886</v>
      </c>
      <c r="K163" s="57">
        <f t="shared" ref="K163" si="259">SUM(H163:I163)</f>
        <v>5583.5999999999713</v>
      </c>
    </row>
    <row r="164" spans="1:11" s="87" customFormat="1" ht="14.25" customHeight="1">
      <c r="A164" s="71">
        <v>43341</v>
      </c>
      <c r="B164" s="58" t="s">
        <v>180</v>
      </c>
      <c r="C164" s="58">
        <v>5454</v>
      </c>
      <c r="D164" s="58" t="s">
        <v>4</v>
      </c>
      <c r="E164" s="85">
        <v>82.5</v>
      </c>
      <c r="F164" s="85">
        <v>83.55</v>
      </c>
      <c r="G164" s="104"/>
      <c r="H164" s="54">
        <f t="shared" ref="H164" si="260">(IF(D164="SHORT",E164-F164,IF(D164="LONG",F164-E164)))*C164</f>
        <v>5726.6999999999844</v>
      </c>
      <c r="I164" s="55"/>
      <c r="J164" s="56">
        <f t="shared" ref="J164" si="261">(H164+I164)/C164</f>
        <v>1.0499999999999972</v>
      </c>
      <c r="K164" s="57">
        <f t="shared" ref="K164" si="262">SUM(H164:I164)</f>
        <v>5726.6999999999844</v>
      </c>
    </row>
    <row r="165" spans="1:11" s="87" customFormat="1">
      <c r="A165" s="71">
        <v>43339</v>
      </c>
      <c r="B165" s="58" t="s">
        <v>215</v>
      </c>
      <c r="C165" s="58">
        <v>1354</v>
      </c>
      <c r="D165" s="58" t="s">
        <v>4</v>
      </c>
      <c r="E165" s="85">
        <v>332.3</v>
      </c>
      <c r="F165" s="85">
        <v>328.9</v>
      </c>
      <c r="G165" s="99"/>
      <c r="H165" s="54">
        <f t="shared" ref="H165:H166" si="263">(IF(D165="SHORT",E165-F165,IF(D165="LONG",F165-E165)))*C165</f>
        <v>-4603.6000000000458</v>
      </c>
      <c r="I165" s="55"/>
      <c r="J165" s="56">
        <f t="shared" ref="J165:J166" si="264">(H165+I165)/C165</f>
        <v>-3.4000000000000337</v>
      </c>
      <c r="K165" s="57">
        <f t="shared" ref="K165:K166" si="265">SUM(H165:I165)</f>
        <v>-4603.6000000000458</v>
      </c>
    </row>
    <row r="166" spans="1:11" s="87" customFormat="1">
      <c r="A166" s="71">
        <v>43339</v>
      </c>
      <c r="B166" s="58" t="s">
        <v>214</v>
      </c>
      <c r="C166" s="58">
        <v>1540</v>
      </c>
      <c r="D166" s="58" t="s">
        <v>4</v>
      </c>
      <c r="E166" s="85">
        <v>292.2</v>
      </c>
      <c r="F166" s="85">
        <v>295.7</v>
      </c>
      <c r="G166" s="99"/>
      <c r="H166" s="54">
        <f t="shared" si="263"/>
        <v>5390</v>
      </c>
      <c r="I166" s="55"/>
      <c r="J166" s="56">
        <f t="shared" si="264"/>
        <v>3.5</v>
      </c>
      <c r="K166" s="57">
        <f t="shared" si="265"/>
        <v>5390</v>
      </c>
    </row>
    <row r="167" spans="1:11" s="87" customFormat="1">
      <c r="A167" s="71">
        <v>43336</v>
      </c>
      <c r="B167" s="58" t="s">
        <v>72</v>
      </c>
      <c r="C167" s="58">
        <v>331</v>
      </c>
      <c r="D167" s="58" t="s">
        <v>4</v>
      </c>
      <c r="E167" s="85">
        <v>1358.35</v>
      </c>
      <c r="F167" s="85">
        <v>1344.45</v>
      </c>
      <c r="G167" s="99"/>
      <c r="H167" s="54">
        <f t="shared" ref="H167" si="266">(IF(D167="SHORT",E167-F167,IF(D167="LONG",F167-E167)))*C167</f>
        <v>-4600.8999999999551</v>
      </c>
      <c r="I167" s="55"/>
      <c r="J167" s="56">
        <f t="shared" ref="J167" si="267">(H167+I167)/C167</f>
        <v>-13.899999999999864</v>
      </c>
      <c r="K167" s="57">
        <f t="shared" ref="K167" si="268">SUM(H167:I167)</f>
        <v>-4600.8999999999551</v>
      </c>
    </row>
    <row r="168" spans="1:11" s="87" customFormat="1">
      <c r="A168" s="71">
        <v>43335</v>
      </c>
      <c r="B168" s="58" t="s">
        <v>213</v>
      </c>
      <c r="C168" s="58">
        <v>1192</v>
      </c>
      <c r="D168" s="58" t="s">
        <v>4</v>
      </c>
      <c r="E168" s="85">
        <v>377.35</v>
      </c>
      <c r="F168" s="85">
        <v>381.85</v>
      </c>
      <c r="G168" s="99"/>
      <c r="H168" s="54">
        <f t="shared" ref="H168:H169" si="269">(IF(D168="SHORT",E168-F168,IF(D168="LONG",F168-E168)))*C168</f>
        <v>5364</v>
      </c>
      <c r="I168" s="55"/>
      <c r="J168" s="56">
        <f t="shared" ref="J168:J169" si="270">(H168+I168)/C168</f>
        <v>4.5</v>
      </c>
      <c r="K168" s="57">
        <f t="shared" ref="K168:K169" si="271">SUM(H168:I168)</f>
        <v>5364</v>
      </c>
    </row>
    <row r="169" spans="1:11" s="87" customFormat="1">
      <c r="A169" s="71">
        <v>43335</v>
      </c>
      <c r="B169" s="58" t="s">
        <v>171</v>
      </c>
      <c r="C169" s="58">
        <v>338</v>
      </c>
      <c r="D169" s="58" t="s">
        <v>20</v>
      </c>
      <c r="E169" s="85">
        <v>1328</v>
      </c>
      <c r="F169" s="85">
        <v>1312.1</v>
      </c>
      <c r="G169" s="99"/>
      <c r="H169" s="54">
        <f t="shared" si="269"/>
        <v>5374.2000000000307</v>
      </c>
      <c r="I169" s="55"/>
      <c r="J169" s="56">
        <f t="shared" si="270"/>
        <v>15.900000000000091</v>
      </c>
      <c r="K169" s="57">
        <f t="shared" si="271"/>
        <v>5374.2000000000307</v>
      </c>
    </row>
    <row r="170" spans="1:11" s="79" customFormat="1">
      <c r="A170" s="77">
        <v>43333</v>
      </c>
      <c r="B170" s="78" t="s">
        <v>212</v>
      </c>
      <c r="C170" s="78">
        <v>526</v>
      </c>
      <c r="D170" s="78" t="s">
        <v>4</v>
      </c>
      <c r="E170" s="76">
        <v>855.5</v>
      </c>
      <c r="F170" s="76">
        <v>865.75</v>
      </c>
      <c r="G170" s="61">
        <v>878.75</v>
      </c>
      <c r="H170" s="62">
        <f t="shared" ref="H170:H171" si="272">(IF(D170="SHORT",E170-F170,IF(D170="LONG",F170-E170)))*C170</f>
        <v>5391.5</v>
      </c>
      <c r="I170" s="63">
        <f t="shared" ref="I170:I171" si="273">(IF(D170="SHORT",IF(G170="",0,E170-G170),IF(D170="LONG",IF(G170="",0,G170-F170))))*C170</f>
        <v>6838</v>
      </c>
      <c r="J170" s="64">
        <f t="shared" ref="J170:J171" si="274">(H170+I170)/C170</f>
        <v>23.25</v>
      </c>
      <c r="K170" s="65">
        <f t="shared" ref="K170:K171" si="275">SUM(H170:I170)</f>
        <v>12229.5</v>
      </c>
    </row>
    <row r="171" spans="1:11" s="79" customFormat="1">
      <c r="A171" s="77">
        <v>43333</v>
      </c>
      <c r="B171" s="78" t="s">
        <v>153</v>
      </c>
      <c r="C171" s="78">
        <v>433</v>
      </c>
      <c r="D171" s="78" t="s">
        <v>4</v>
      </c>
      <c r="E171" s="76">
        <v>1037</v>
      </c>
      <c r="F171" s="76">
        <v>1049.4000000000001</v>
      </c>
      <c r="G171" s="61">
        <v>1065.2</v>
      </c>
      <c r="H171" s="62">
        <f t="shared" si="272"/>
        <v>5369.2000000000389</v>
      </c>
      <c r="I171" s="63">
        <f t="shared" si="273"/>
        <v>6841.3999999999805</v>
      </c>
      <c r="J171" s="64">
        <f t="shared" si="274"/>
        <v>28.200000000000045</v>
      </c>
      <c r="K171" s="65">
        <f t="shared" si="275"/>
        <v>12210.60000000002</v>
      </c>
    </row>
    <row r="172" spans="1:11" s="79" customFormat="1">
      <c r="A172" s="77">
        <v>43332</v>
      </c>
      <c r="B172" s="78" t="s">
        <v>190</v>
      </c>
      <c r="C172" s="78">
        <v>2684</v>
      </c>
      <c r="D172" s="78" t="s">
        <v>4</v>
      </c>
      <c r="E172" s="76">
        <v>167.6</v>
      </c>
      <c r="F172" s="76">
        <v>169.6</v>
      </c>
      <c r="G172" s="61">
        <v>172.15</v>
      </c>
      <c r="H172" s="62">
        <f t="shared" ref="H172" si="276">(IF(D172="SHORT",E172-F172,IF(D172="LONG",F172-E172)))*C172</f>
        <v>5368</v>
      </c>
      <c r="I172" s="63">
        <f t="shared" ref="I172" si="277">(IF(D172="SHORT",IF(G172="",0,E172-G172),IF(D172="LONG",IF(G172="",0,G172-F172))))*C172</f>
        <v>6844.2000000000307</v>
      </c>
      <c r="J172" s="64">
        <f t="shared" ref="J172" si="278">(H172+I172)/C172</f>
        <v>4.5500000000000114</v>
      </c>
      <c r="K172" s="65">
        <f t="shared" ref="K172" si="279">SUM(H172:I172)</f>
        <v>12212.20000000003</v>
      </c>
    </row>
    <row r="173" spans="1:11" s="87" customFormat="1">
      <c r="A173" s="71">
        <v>43332</v>
      </c>
      <c r="B173" s="58" t="s">
        <v>179</v>
      </c>
      <c r="C173" s="58">
        <v>1607</v>
      </c>
      <c r="D173" s="58" t="s">
        <v>4</v>
      </c>
      <c r="E173" s="85">
        <v>280</v>
      </c>
      <c r="F173" s="85">
        <v>283</v>
      </c>
      <c r="G173" s="99"/>
      <c r="H173" s="54">
        <f t="shared" ref="H173" si="280">(IF(D173="SHORT",E173-F173,IF(D173="LONG",F173-E173)))*C173</f>
        <v>4821</v>
      </c>
      <c r="I173" s="55"/>
      <c r="J173" s="56">
        <f t="shared" ref="J173" si="281">(H173+I173)/C173</f>
        <v>3</v>
      </c>
      <c r="K173" s="57">
        <f t="shared" ref="K173" si="282">SUM(H173:I173)</f>
        <v>4821</v>
      </c>
    </row>
    <row r="174" spans="1:11" s="87" customFormat="1">
      <c r="A174" s="71">
        <v>43329</v>
      </c>
      <c r="B174" s="58" t="s">
        <v>211</v>
      </c>
      <c r="C174" s="58">
        <v>718</v>
      </c>
      <c r="D174" s="58" t="s">
        <v>4</v>
      </c>
      <c r="E174" s="85">
        <v>626.15</v>
      </c>
      <c r="F174" s="85">
        <v>630.25</v>
      </c>
      <c r="G174" s="99"/>
      <c r="H174" s="54">
        <f t="shared" ref="H174:H175" si="283">(IF(D174="SHORT",E174-F174,IF(D174="LONG",F174-E174)))*C174</f>
        <v>2943.8000000000166</v>
      </c>
      <c r="I174" s="55"/>
      <c r="J174" s="56">
        <f t="shared" ref="J174:J175" si="284">(H174+I174)/C174</f>
        <v>4.1000000000000227</v>
      </c>
      <c r="K174" s="57">
        <f t="shared" ref="K174:K175" si="285">SUM(H174:I174)</f>
        <v>2943.8000000000166</v>
      </c>
    </row>
    <row r="175" spans="1:11" s="87" customFormat="1">
      <c r="A175" s="71">
        <v>43329</v>
      </c>
      <c r="B175" s="58" t="s">
        <v>186</v>
      </c>
      <c r="C175" s="58">
        <v>931</v>
      </c>
      <c r="D175" s="58" t="s">
        <v>4</v>
      </c>
      <c r="E175" s="85">
        <v>483</v>
      </c>
      <c r="F175" s="85">
        <v>488.75</v>
      </c>
      <c r="G175" s="99"/>
      <c r="H175" s="54">
        <f t="shared" si="283"/>
        <v>5353.25</v>
      </c>
      <c r="I175" s="55"/>
      <c r="J175" s="56">
        <f t="shared" si="284"/>
        <v>5.75</v>
      </c>
      <c r="K175" s="57">
        <f t="shared" si="285"/>
        <v>5353.25</v>
      </c>
    </row>
    <row r="176" spans="1:11" s="87" customFormat="1">
      <c r="A176" s="71">
        <v>43328</v>
      </c>
      <c r="B176" s="58" t="s">
        <v>100</v>
      </c>
      <c r="C176" s="58">
        <v>7305</v>
      </c>
      <c r="D176" s="58" t="s">
        <v>20</v>
      </c>
      <c r="E176" s="85">
        <v>61.6</v>
      </c>
      <c r="F176" s="85">
        <v>61.35</v>
      </c>
      <c r="G176" s="99"/>
      <c r="H176" s="54">
        <f t="shared" ref="H176:H177" si="286">(IF(D176="SHORT",E176-F176,IF(D176="LONG",F176-E176)))*C176</f>
        <v>1826.25</v>
      </c>
      <c r="I176" s="55"/>
      <c r="J176" s="56">
        <f t="shared" ref="J176:J177" si="287">(H176+I176)/C176</f>
        <v>0.25</v>
      </c>
      <c r="K176" s="57">
        <f t="shared" ref="K176:K177" si="288">SUM(H176:I176)</f>
        <v>1826.25</v>
      </c>
    </row>
    <row r="177" spans="1:11" s="87" customFormat="1">
      <c r="A177" s="71">
        <v>43328</v>
      </c>
      <c r="B177" s="58" t="s">
        <v>210</v>
      </c>
      <c r="C177" s="58">
        <v>357</v>
      </c>
      <c r="D177" s="58" t="s">
        <v>4</v>
      </c>
      <c r="E177" s="85">
        <v>1258.8499999999999</v>
      </c>
      <c r="F177" s="85">
        <v>1246</v>
      </c>
      <c r="G177" s="99"/>
      <c r="H177" s="54">
        <f t="shared" si="286"/>
        <v>-4587.449999999968</v>
      </c>
      <c r="I177" s="55"/>
      <c r="J177" s="56">
        <f t="shared" si="287"/>
        <v>-12.849999999999911</v>
      </c>
      <c r="K177" s="57">
        <f t="shared" si="288"/>
        <v>-4587.449999999968</v>
      </c>
    </row>
    <row r="178" spans="1:11" s="87" customFormat="1">
      <c r="A178" s="71">
        <v>43326</v>
      </c>
      <c r="B178" s="58" t="s">
        <v>129</v>
      </c>
      <c r="C178" s="58">
        <v>1524</v>
      </c>
      <c r="D178" s="58" t="s">
        <v>4</v>
      </c>
      <c r="E178" s="85">
        <v>295.10000000000002</v>
      </c>
      <c r="F178" s="85">
        <v>298.60000000000002</v>
      </c>
      <c r="G178" s="99"/>
      <c r="H178" s="54">
        <f t="shared" ref="H178:H179" si="289">(IF(D178="SHORT",E178-F178,IF(D178="LONG",F178-E178)))*C178</f>
        <v>5334</v>
      </c>
      <c r="I178" s="55"/>
      <c r="J178" s="56">
        <f t="shared" ref="J178:J179" si="290">(H178+I178)/C178</f>
        <v>3.5</v>
      </c>
      <c r="K178" s="57">
        <f t="shared" ref="K178:K179" si="291">SUM(H178:I178)</f>
        <v>5334</v>
      </c>
    </row>
    <row r="179" spans="1:11" s="87" customFormat="1">
      <c r="A179" s="71">
        <v>43325</v>
      </c>
      <c r="B179" s="58" t="s">
        <v>209</v>
      </c>
      <c r="C179" s="58">
        <v>2840</v>
      </c>
      <c r="D179" s="58" t="s">
        <v>4</v>
      </c>
      <c r="E179" s="85">
        <v>158.44999999999999</v>
      </c>
      <c r="F179" s="85">
        <v>156.9</v>
      </c>
      <c r="G179" s="99"/>
      <c r="H179" s="54">
        <f t="shared" si="289"/>
        <v>-4401.9999999999518</v>
      </c>
      <c r="I179" s="55"/>
      <c r="J179" s="56">
        <f t="shared" si="290"/>
        <v>-1.5499999999999829</v>
      </c>
      <c r="K179" s="57">
        <f t="shared" si="291"/>
        <v>-4401.9999999999518</v>
      </c>
    </row>
    <row r="180" spans="1:11" s="87" customFormat="1">
      <c r="A180" s="71">
        <v>43322</v>
      </c>
      <c r="B180" s="58" t="s">
        <v>128</v>
      </c>
      <c r="C180" s="58">
        <v>311</v>
      </c>
      <c r="D180" s="58" t="s">
        <v>4</v>
      </c>
      <c r="E180" s="85">
        <v>1443</v>
      </c>
      <c r="F180" s="85">
        <v>1451.5</v>
      </c>
      <c r="G180" s="99"/>
      <c r="H180" s="54">
        <f t="shared" ref="H180" si="292">(IF(D180="SHORT",E180-F180,IF(D180="LONG",F180-E180)))*C180</f>
        <v>2643.5</v>
      </c>
      <c r="I180" s="55"/>
      <c r="J180" s="56">
        <f t="shared" ref="J180" si="293">(H180+I180)/C180</f>
        <v>8.5</v>
      </c>
      <c r="K180" s="57">
        <f t="shared" ref="K180" si="294">SUM(H180:I180)</f>
        <v>2643.5</v>
      </c>
    </row>
    <row r="181" spans="1:11" s="87" customFormat="1">
      <c r="A181" s="71">
        <v>43321</v>
      </c>
      <c r="B181" s="58" t="s">
        <v>138</v>
      </c>
      <c r="C181" s="58">
        <v>549</v>
      </c>
      <c r="D181" s="58" t="s">
        <v>4</v>
      </c>
      <c r="E181" s="85">
        <v>819.1</v>
      </c>
      <c r="F181" s="85">
        <v>828.9</v>
      </c>
      <c r="G181" s="99"/>
      <c r="H181" s="54">
        <f t="shared" ref="H181:H182" si="295">(IF(D181="SHORT",E181-F181,IF(D181="LONG",F181-E181)))*C181</f>
        <v>5380.1999999999753</v>
      </c>
      <c r="I181" s="55"/>
      <c r="J181" s="56">
        <f t="shared" ref="J181:J182" si="296">(H181+I181)/C181</f>
        <v>9.7999999999999545</v>
      </c>
      <c r="K181" s="57">
        <f t="shared" ref="K181:K182" si="297">SUM(H181:I181)</f>
        <v>5380.1999999999753</v>
      </c>
    </row>
    <row r="182" spans="1:11" s="87" customFormat="1">
      <c r="A182" s="71">
        <v>43321</v>
      </c>
      <c r="B182" s="58" t="s">
        <v>114</v>
      </c>
      <c r="C182" s="58">
        <v>2211</v>
      </c>
      <c r="D182" s="58" t="s">
        <v>4</v>
      </c>
      <c r="E182" s="85">
        <v>203.5</v>
      </c>
      <c r="F182" s="85">
        <v>205.9</v>
      </c>
      <c r="G182" s="99"/>
      <c r="H182" s="54">
        <f t="shared" si="295"/>
        <v>5306.4000000000124</v>
      </c>
      <c r="I182" s="55"/>
      <c r="J182" s="56">
        <f t="shared" si="296"/>
        <v>2.4000000000000057</v>
      </c>
      <c r="K182" s="57">
        <f t="shared" si="297"/>
        <v>5306.4000000000124</v>
      </c>
    </row>
    <row r="183" spans="1:11" s="87" customFormat="1">
      <c r="A183" s="71">
        <v>43320</v>
      </c>
      <c r="B183" s="58" t="s">
        <v>199</v>
      </c>
      <c r="C183" s="58">
        <v>726</v>
      </c>
      <c r="D183" s="58" t="s">
        <v>4</v>
      </c>
      <c r="E183" s="85">
        <v>619.70000000000005</v>
      </c>
      <c r="F183" s="85">
        <v>613.35</v>
      </c>
      <c r="G183" s="99"/>
      <c r="H183" s="54">
        <f t="shared" ref="H183:H185" si="298">(IF(D183="SHORT",E183-F183,IF(D183="LONG",F183-E183)))*C183</f>
        <v>-4610.1000000000167</v>
      </c>
      <c r="I183" s="55"/>
      <c r="J183" s="56">
        <f t="shared" ref="J183:J185" si="299">(H183+I183)/C183</f>
        <v>-6.3500000000000227</v>
      </c>
      <c r="K183" s="57">
        <f t="shared" ref="K183:K185" si="300">SUM(H183:I183)</f>
        <v>-4610.1000000000167</v>
      </c>
    </row>
    <row r="184" spans="1:11" s="79" customFormat="1">
      <c r="A184" s="77">
        <v>43320</v>
      </c>
      <c r="B184" s="78" t="s">
        <v>198</v>
      </c>
      <c r="C184" s="78">
        <v>2673</v>
      </c>
      <c r="D184" s="78" t="s">
        <v>4</v>
      </c>
      <c r="E184" s="76">
        <v>168.3</v>
      </c>
      <c r="F184" s="76">
        <v>170.3</v>
      </c>
      <c r="G184" s="61">
        <v>172.85</v>
      </c>
      <c r="H184" s="62">
        <f t="shared" si="298"/>
        <v>5346</v>
      </c>
      <c r="I184" s="63">
        <f t="shared" ref="I184" si="301">(IF(D184="SHORT",IF(G184="",0,E184-G184),IF(D184="LONG",IF(G184="",0,G184-F184))))*C184</f>
        <v>6816.1499999999542</v>
      </c>
      <c r="J184" s="64">
        <f t="shared" si="299"/>
        <v>4.5499999999999829</v>
      </c>
      <c r="K184" s="65">
        <f t="shared" si="300"/>
        <v>12162.149999999954</v>
      </c>
    </row>
    <row r="185" spans="1:11" s="87" customFormat="1">
      <c r="A185" s="71">
        <v>43320</v>
      </c>
      <c r="B185" s="58" t="s">
        <v>197</v>
      </c>
      <c r="C185" s="58">
        <v>2546</v>
      </c>
      <c r="D185" s="58" t="s">
        <v>4</v>
      </c>
      <c r="E185" s="85">
        <v>176.7</v>
      </c>
      <c r="F185" s="85">
        <v>174.85</v>
      </c>
      <c r="G185" s="99"/>
      <c r="H185" s="54">
        <f t="shared" si="298"/>
        <v>-4710.0999999999858</v>
      </c>
      <c r="I185" s="55"/>
      <c r="J185" s="56">
        <f t="shared" si="299"/>
        <v>-1.8499999999999945</v>
      </c>
      <c r="K185" s="57">
        <f t="shared" si="300"/>
        <v>-4710.0999999999858</v>
      </c>
    </row>
    <row r="186" spans="1:11" s="87" customFormat="1">
      <c r="A186" s="71">
        <v>43319</v>
      </c>
      <c r="B186" s="58" t="s">
        <v>196</v>
      </c>
      <c r="C186" s="58">
        <v>3869</v>
      </c>
      <c r="D186" s="58" t="s">
        <v>4</v>
      </c>
      <c r="E186" s="85">
        <v>116.3</v>
      </c>
      <c r="F186" s="85">
        <v>117.65</v>
      </c>
      <c r="G186" s="94"/>
      <c r="H186" s="54">
        <f t="shared" ref="H186:H187" si="302">(IF(D186="SHORT",E186-F186,IF(D186="LONG",F186-E186)))*C186</f>
        <v>5223.1500000000333</v>
      </c>
      <c r="I186" s="55"/>
      <c r="J186" s="56">
        <f t="shared" ref="J186:J187" si="303">(H186+I186)/C186</f>
        <v>1.3500000000000085</v>
      </c>
      <c r="K186" s="57">
        <f t="shared" ref="K186:K187" si="304">SUM(H186:I186)</f>
        <v>5223.1500000000333</v>
      </c>
    </row>
    <row r="187" spans="1:11" s="87" customFormat="1">
      <c r="A187" s="71">
        <v>43319</v>
      </c>
      <c r="B187" s="58" t="s">
        <v>195</v>
      </c>
      <c r="C187" s="58">
        <v>2173</v>
      </c>
      <c r="D187" s="58" t="s">
        <v>20</v>
      </c>
      <c r="E187" s="85">
        <v>207</v>
      </c>
      <c r="F187" s="85">
        <v>209.2</v>
      </c>
      <c r="G187" s="94"/>
      <c r="H187" s="54">
        <f t="shared" si="302"/>
        <v>-4780.5999999999749</v>
      </c>
      <c r="I187" s="55"/>
      <c r="J187" s="56">
        <f t="shared" si="303"/>
        <v>-2.1999999999999886</v>
      </c>
      <c r="K187" s="57">
        <f t="shared" si="304"/>
        <v>-4780.5999999999749</v>
      </c>
    </row>
    <row r="188" spans="1:11" s="79" customFormat="1">
      <c r="A188" s="77">
        <v>43318</v>
      </c>
      <c r="B188" s="78" t="s">
        <v>84</v>
      </c>
      <c r="C188" s="78">
        <v>450</v>
      </c>
      <c r="D188" s="78" t="s">
        <v>4</v>
      </c>
      <c r="E188" s="76">
        <v>1015</v>
      </c>
      <c r="F188" s="76">
        <v>1027.1500000000001</v>
      </c>
      <c r="G188" s="61">
        <v>1042.55</v>
      </c>
      <c r="H188" s="62">
        <f t="shared" ref="H188" si="305">(IF(D188="SHORT",E188-F188,IF(D188="LONG",F188-E188)))*C188</f>
        <v>5467.5000000000409</v>
      </c>
      <c r="I188" s="63">
        <f t="shared" ref="I188" si="306">(IF(D188="SHORT",IF(G188="",0,E188-G188),IF(D188="LONG",IF(G188="",0,G188-F188))))*C188</f>
        <v>6929.9999999999382</v>
      </c>
      <c r="J188" s="64">
        <f t="shared" ref="J188" si="307">(H188+I188)/C188</f>
        <v>27.549999999999951</v>
      </c>
      <c r="K188" s="65">
        <f t="shared" ref="K188" si="308">SUM(H188:I188)</f>
        <v>12397.499999999978</v>
      </c>
    </row>
    <row r="189" spans="1:11" s="87" customFormat="1">
      <c r="A189" s="71">
        <v>43315</v>
      </c>
      <c r="B189" s="58" t="s">
        <v>151</v>
      </c>
      <c r="C189" s="58">
        <v>486</v>
      </c>
      <c r="D189" s="58" t="s">
        <v>4</v>
      </c>
      <c r="E189" s="85">
        <v>925.25</v>
      </c>
      <c r="F189" s="85">
        <v>936.35</v>
      </c>
      <c r="G189" s="94"/>
      <c r="H189" s="54">
        <f t="shared" ref="H189:H191" si="309">(IF(D189="SHORT",E189-F189,IF(D189="LONG",F189-E189)))*C189</f>
        <v>5394.6000000000113</v>
      </c>
      <c r="I189" s="55"/>
      <c r="J189" s="56">
        <f t="shared" ref="J189:J191" si="310">(H189+I189)/C189</f>
        <v>11.100000000000023</v>
      </c>
      <c r="K189" s="57">
        <f t="shared" ref="K189:K191" si="311">SUM(H189:I189)</f>
        <v>5394.6000000000113</v>
      </c>
    </row>
    <row r="190" spans="1:11" s="87" customFormat="1">
      <c r="A190" s="71">
        <v>43315</v>
      </c>
      <c r="B190" s="58" t="s">
        <v>44</v>
      </c>
      <c r="C190" s="58">
        <v>509</v>
      </c>
      <c r="D190" s="58" t="s">
        <v>4</v>
      </c>
      <c r="E190" s="85">
        <v>882.65</v>
      </c>
      <c r="F190" s="85">
        <v>893</v>
      </c>
      <c r="G190" s="94"/>
      <c r="H190" s="54">
        <f t="shared" si="309"/>
        <v>5268.1500000000115</v>
      </c>
      <c r="I190" s="55"/>
      <c r="J190" s="56">
        <f t="shared" si="310"/>
        <v>10.350000000000023</v>
      </c>
      <c r="K190" s="57">
        <f t="shared" si="311"/>
        <v>5268.1500000000115</v>
      </c>
    </row>
    <row r="191" spans="1:11" s="87" customFormat="1">
      <c r="A191" s="71">
        <v>43315</v>
      </c>
      <c r="B191" s="58" t="s">
        <v>52</v>
      </c>
      <c r="C191" s="58">
        <v>1110</v>
      </c>
      <c r="D191" s="58" t="s">
        <v>4</v>
      </c>
      <c r="E191" s="85">
        <v>405.1</v>
      </c>
      <c r="F191" s="85">
        <v>401</v>
      </c>
      <c r="G191" s="94"/>
      <c r="H191" s="54">
        <f t="shared" si="309"/>
        <v>-4551.0000000000255</v>
      </c>
      <c r="I191" s="55"/>
      <c r="J191" s="56">
        <f t="shared" si="310"/>
        <v>-4.1000000000000227</v>
      </c>
      <c r="K191" s="57">
        <f t="shared" si="311"/>
        <v>-4551.0000000000255</v>
      </c>
    </row>
    <row r="192" spans="1:11" s="87" customFormat="1">
      <c r="A192" s="71">
        <v>43314</v>
      </c>
      <c r="B192" s="58" t="s">
        <v>153</v>
      </c>
      <c r="C192" s="58">
        <v>442</v>
      </c>
      <c r="D192" s="58" t="s">
        <v>4</v>
      </c>
      <c r="E192" s="85">
        <v>1016.85</v>
      </c>
      <c r="F192" s="85">
        <v>1024.8499999999999</v>
      </c>
      <c r="G192" s="94"/>
      <c r="H192" s="54">
        <f t="shared" ref="H192" si="312">(IF(D192="SHORT",E192-F192,IF(D192="LONG",F192-E192)))*C192</f>
        <v>3535.99999999995</v>
      </c>
      <c r="I192" s="55"/>
      <c r="J192" s="56">
        <f t="shared" ref="J192" si="313">(H192+I192)/C192</f>
        <v>7.9999999999998872</v>
      </c>
      <c r="K192" s="57">
        <f t="shared" ref="K192" si="314">SUM(H192:I192)</f>
        <v>3535.99999999995</v>
      </c>
    </row>
    <row r="193" spans="1:11" s="87" customFormat="1">
      <c r="A193" s="71">
        <v>43313</v>
      </c>
      <c r="B193" s="58" t="s">
        <v>194</v>
      </c>
      <c r="C193" s="58">
        <v>341</v>
      </c>
      <c r="D193" s="58" t="s">
        <v>20</v>
      </c>
      <c r="E193" s="85">
        <v>1318.85</v>
      </c>
      <c r="F193" s="85">
        <v>1315.15</v>
      </c>
      <c r="G193" s="94"/>
      <c r="H193" s="54">
        <f t="shared" ref="H193:H194" si="315">(IF(D193="SHORT",E193-F193,IF(D193="LONG",F193-E193)))*C193</f>
        <v>1261.699999999938</v>
      </c>
      <c r="I193" s="55"/>
      <c r="J193" s="56">
        <f t="shared" ref="J193:J194" si="316">(H193+I193)/C193</f>
        <v>3.6999999999998181</v>
      </c>
      <c r="K193" s="57">
        <f t="shared" ref="K193:K194" si="317">SUM(H193:I193)</f>
        <v>1261.699999999938</v>
      </c>
    </row>
    <row r="194" spans="1:11" s="87" customFormat="1">
      <c r="A194" s="71">
        <v>43313</v>
      </c>
      <c r="B194" s="58" t="s">
        <v>156</v>
      </c>
      <c r="C194" s="58">
        <v>1138</v>
      </c>
      <c r="D194" s="58" t="s">
        <v>20</v>
      </c>
      <c r="E194" s="85">
        <v>395.15</v>
      </c>
      <c r="F194" s="85">
        <v>396.65</v>
      </c>
      <c r="G194" s="94"/>
      <c r="H194" s="54">
        <f t="shared" si="315"/>
        <v>-1707</v>
      </c>
      <c r="I194" s="55"/>
      <c r="J194" s="56">
        <f t="shared" si="316"/>
        <v>-1.5</v>
      </c>
      <c r="K194" s="57">
        <f t="shared" si="317"/>
        <v>-1707</v>
      </c>
    </row>
    <row r="195" spans="1:11" ht="15" customHeight="1">
      <c r="A195" s="98"/>
      <c r="B195" s="95"/>
      <c r="C195" s="95"/>
      <c r="D195" s="95"/>
      <c r="E195" s="95"/>
      <c r="F195" s="95"/>
      <c r="G195" s="95"/>
      <c r="H195" s="96"/>
      <c r="I195" s="97"/>
      <c r="J195" s="95"/>
      <c r="K195" s="95"/>
    </row>
    <row r="196" spans="1:11" s="87" customFormat="1">
      <c r="A196" s="71">
        <v>43312</v>
      </c>
      <c r="B196" s="58" t="s">
        <v>135</v>
      </c>
      <c r="C196" s="58">
        <v>233</v>
      </c>
      <c r="D196" s="58" t="s">
        <v>20</v>
      </c>
      <c r="E196" s="85">
        <v>1930.75</v>
      </c>
      <c r="F196" s="85">
        <v>1940.6</v>
      </c>
      <c r="G196" s="94"/>
      <c r="H196" s="54">
        <f t="shared" ref="H196" si="318">(IF(D196="SHORT",E196-F196,IF(D196="LONG",F196-E196)))*C196</f>
        <v>-2295.0499999999788</v>
      </c>
      <c r="I196" s="55"/>
      <c r="J196" s="56">
        <f t="shared" ref="J196" si="319">(H196+I196)/C196</f>
        <v>-9.8499999999999091</v>
      </c>
      <c r="K196" s="57">
        <f t="shared" ref="K196" si="320">SUM(H196:I196)</f>
        <v>-2295.0499999999788</v>
      </c>
    </row>
    <row r="197" spans="1:11" s="87" customFormat="1">
      <c r="A197" s="71">
        <v>43311</v>
      </c>
      <c r="B197" s="58" t="s">
        <v>154</v>
      </c>
      <c r="C197" s="58">
        <v>813</v>
      </c>
      <c r="D197" s="58" t="s">
        <v>4</v>
      </c>
      <c r="E197" s="85">
        <v>553.5</v>
      </c>
      <c r="F197" s="85">
        <v>547.95000000000005</v>
      </c>
      <c r="G197" s="94"/>
      <c r="H197" s="54">
        <f t="shared" ref="H197" si="321">(IF(D197="SHORT",E197-F197,IF(D197="LONG",F197-E197)))*C197</f>
        <v>-4512.1499999999633</v>
      </c>
      <c r="I197" s="55"/>
      <c r="J197" s="56">
        <f t="shared" ref="J197" si="322">(H197+I197)/C197</f>
        <v>-5.5499999999999545</v>
      </c>
      <c r="K197" s="57">
        <f t="shared" ref="K197" si="323">SUM(H197:I197)</f>
        <v>-4512.1499999999633</v>
      </c>
    </row>
    <row r="198" spans="1:11" s="87" customFormat="1">
      <c r="A198" s="71">
        <v>43308</v>
      </c>
      <c r="B198" s="58" t="s">
        <v>156</v>
      </c>
      <c r="C198" s="58">
        <v>1161</v>
      </c>
      <c r="D198" s="58" t="s">
        <v>4</v>
      </c>
      <c r="E198" s="85">
        <v>387.5</v>
      </c>
      <c r="F198" s="85">
        <v>392.15</v>
      </c>
      <c r="G198" s="94"/>
      <c r="H198" s="54">
        <f t="shared" ref="H198:H199" si="324">(IF(D198="SHORT",E198-F198,IF(D198="LONG",F198-E198)))*C198</f>
        <v>5398.6499999999733</v>
      </c>
      <c r="I198" s="55"/>
      <c r="J198" s="56">
        <f t="shared" ref="J198:J199" si="325">(H198+I198)/C198</f>
        <v>4.6499999999999773</v>
      </c>
      <c r="K198" s="57">
        <f t="shared" ref="K198:K199" si="326">SUM(H198:I198)</f>
        <v>5398.6499999999733</v>
      </c>
    </row>
    <row r="199" spans="1:11" s="87" customFormat="1">
      <c r="A199" s="71">
        <v>43308</v>
      </c>
      <c r="B199" s="58" t="s">
        <v>141</v>
      </c>
      <c r="C199" s="58">
        <v>228</v>
      </c>
      <c r="D199" s="58" t="s">
        <v>4</v>
      </c>
      <c r="E199" s="85">
        <v>1966</v>
      </c>
      <c r="F199" s="85">
        <v>1989.55</v>
      </c>
      <c r="G199" s="94"/>
      <c r="H199" s="54">
        <f t="shared" si="324"/>
        <v>5369.3999999999896</v>
      </c>
      <c r="I199" s="55"/>
      <c r="J199" s="56">
        <f t="shared" si="325"/>
        <v>23.549999999999955</v>
      </c>
      <c r="K199" s="57">
        <f t="shared" si="326"/>
        <v>5369.3999999999896</v>
      </c>
    </row>
    <row r="200" spans="1:11" s="87" customFormat="1">
      <c r="A200" s="71">
        <v>43307</v>
      </c>
      <c r="B200" s="58" t="s">
        <v>193</v>
      </c>
      <c r="C200" s="58">
        <v>1649</v>
      </c>
      <c r="D200" s="58" t="s">
        <v>4</v>
      </c>
      <c r="E200" s="85">
        <v>272.8</v>
      </c>
      <c r="F200" s="85">
        <v>274.5</v>
      </c>
      <c r="G200" s="94"/>
      <c r="H200" s="54">
        <f t="shared" ref="H200" si="327">(IF(D200="SHORT",E200-F200,IF(D200="LONG",F200-E200)))*C200</f>
        <v>2803.2999999999811</v>
      </c>
      <c r="I200" s="55"/>
      <c r="J200" s="56">
        <f t="shared" ref="J200" si="328">(H200+I200)/C200</f>
        <v>1.6999999999999886</v>
      </c>
      <c r="K200" s="57">
        <f t="shared" ref="K200" si="329">SUM(H200:I200)</f>
        <v>2803.2999999999811</v>
      </c>
    </row>
    <row r="201" spans="1:11" s="87" customFormat="1">
      <c r="A201" s="71">
        <v>43306</v>
      </c>
      <c r="B201" s="58" t="s">
        <v>192</v>
      </c>
      <c r="C201" s="58">
        <v>2556</v>
      </c>
      <c r="D201" s="58" t="s">
        <v>4</v>
      </c>
      <c r="E201" s="85">
        <v>176</v>
      </c>
      <c r="F201" s="85">
        <v>178.2</v>
      </c>
      <c r="G201" s="94"/>
      <c r="H201" s="54">
        <f t="shared" ref="H201" si="330">(IF(D201="SHORT",E201-F201,IF(D201="LONG",F201-E201)))*C201</f>
        <v>5623.1999999999707</v>
      </c>
      <c r="I201" s="55"/>
      <c r="J201" s="56">
        <f t="shared" ref="J201" si="331">(H201+I201)/C201</f>
        <v>2.1999999999999886</v>
      </c>
      <c r="K201" s="57">
        <f t="shared" ref="K201" si="332">SUM(H201:I201)</f>
        <v>5623.1999999999707</v>
      </c>
    </row>
    <row r="202" spans="1:11" s="79" customFormat="1">
      <c r="A202" s="77">
        <v>43305</v>
      </c>
      <c r="B202" s="78" t="s">
        <v>47</v>
      </c>
      <c r="C202" s="78">
        <v>785</v>
      </c>
      <c r="D202" s="78" t="s">
        <v>4</v>
      </c>
      <c r="E202" s="76">
        <v>572.79999999999995</v>
      </c>
      <c r="F202" s="76">
        <v>579.95000000000005</v>
      </c>
      <c r="G202" s="61">
        <v>588.65</v>
      </c>
      <c r="H202" s="62">
        <f t="shared" ref="H202:H204" si="333">(IF(D202="SHORT",E202-F202,IF(D202="LONG",F202-E202)))*C202</f>
        <v>5612.7500000000709</v>
      </c>
      <c r="I202" s="63">
        <f t="shared" ref="I202" si="334">(IF(D202="SHORT",IF(G202="",0,E202-G202),IF(D202="LONG",IF(G202="",0,G202-F202))))*C202</f>
        <v>6829.4999999999463</v>
      </c>
      <c r="J202" s="64">
        <f t="shared" ref="J202:J204" si="335">(H202+I202)/C202</f>
        <v>15.850000000000023</v>
      </c>
      <c r="K202" s="65">
        <f t="shared" ref="K202:K204" si="336">SUM(H202:I202)</f>
        <v>12442.250000000018</v>
      </c>
    </row>
    <row r="203" spans="1:11" s="87" customFormat="1">
      <c r="A203" s="71">
        <v>43304</v>
      </c>
      <c r="B203" s="58" t="s">
        <v>191</v>
      </c>
      <c r="C203" s="58">
        <v>1575</v>
      </c>
      <c r="D203" s="58" t="s">
        <v>4</v>
      </c>
      <c r="E203" s="85">
        <v>285.55</v>
      </c>
      <c r="F203" s="85">
        <v>286.25</v>
      </c>
      <c r="G203" s="94"/>
      <c r="H203" s="54">
        <f t="shared" si="333"/>
        <v>1102.499999999982</v>
      </c>
      <c r="I203" s="55"/>
      <c r="J203" s="56">
        <f t="shared" si="335"/>
        <v>0.69999999999998863</v>
      </c>
      <c r="K203" s="57">
        <f t="shared" si="336"/>
        <v>1102.499999999982</v>
      </c>
    </row>
    <row r="204" spans="1:11" s="79" customFormat="1">
      <c r="A204" s="77">
        <v>43304</v>
      </c>
      <c r="B204" s="78" t="s">
        <v>113</v>
      </c>
      <c r="C204" s="78">
        <v>834</v>
      </c>
      <c r="D204" s="78" t="s">
        <v>4</v>
      </c>
      <c r="E204" s="76">
        <v>539.45000000000005</v>
      </c>
      <c r="F204" s="76">
        <v>546.15</v>
      </c>
      <c r="G204" s="61">
        <v>554.35</v>
      </c>
      <c r="H204" s="62">
        <f t="shared" si="333"/>
        <v>5587.7999999999429</v>
      </c>
      <c r="I204" s="63">
        <f t="shared" ref="I204" si="337">(IF(D204="SHORT",IF(G204="",0,E204-G204),IF(D204="LONG",IF(G204="",0,G204-F204))))*C204</f>
        <v>6838.8000000000375</v>
      </c>
      <c r="J204" s="64">
        <f t="shared" si="335"/>
        <v>14.899999999999977</v>
      </c>
      <c r="K204" s="65">
        <f t="shared" si="336"/>
        <v>12426.59999999998</v>
      </c>
    </row>
    <row r="205" spans="1:11" s="87" customFormat="1">
      <c r="A205" s="71">
        <v>43301</v>
      </c>
      <c r="B205" s="58" t="s">
        <v>184</v>
      </c>
      <c r="C205" s="58">
        <v>378</v>
      </c>
      <c r="D205" s="58" t="s">
        <v>4</v>
      </c>
      <c r="E205" s="85">
        <v>1190</v>
      </c>
      <c r="F205" s="85">
        <v>1204.8499999999999</v>
      </c>
      <c r="G205" s="94"/>
      <c r="H205" s="54">
        <f t="shared" ref="H205:H206" si="338">(IF(D205="SHORT",E205-F205,IF(D205="LONG",F205-E205)))*C205</f>
        <v>5613.2999999999656</v>
      </c>
      <c r="I205" s="55"/>
      <c r="J205" s="56">
        <f t="shared" ref="J205:J206" si="339">(H205+I205)/C205</f>
        <v>14.849999999999909</v>
      </c>
      <c r="K205" s="57">
        <f t="shared" ref="K205:K206" si="340">SUM(H205:I205)</f>
        <v>5613.2999999999656</v>
      </c>
    </row>
    <row r="206" spans="1:11" s="87" customFormat="1">
      <c r="A206" s="71">
        <v>43301</v>
      </c>
      <c r="B206" s="58" t="s">
        <v>190</v>
      </c>
      <c r="C206" s="58">
        <v>2765</v>
      </c>
      <c r="D206" s="58" t="s">
        <v>4</v>
      </c>
      <c r="E206" s="85">
        <v>162.69999999999999</v>
      </c>
      <c r="F206" s="85">
        <v>161</v>
      </c>
      <c r="G206" s="94"/>
      <c r="H206" s="54">
        <f t="shared" si="338"/>
        <v>-4700.4999999999682</v>
      </c>
      <c r="I206" s="55"/>
      <c r="J206" s="56">
        <f t="shared" si="339"/>
        <v>-1.6999999999999884</v>
      </c>
      <c r="K206" s="57">
        <f t="shared" si="340"/>
        <v>-4700.4999999999682</v>
      </c>
    </row>
    <row r="207" spans="1:11" s="79" customFormat="1">
      <c r="A207" s="77">
        <v>43300</v>
      </c>
      <c r="B207" s="78" t="s">
        <v>132</v>
      </c>
      <c r="C207" s="78">
        <v>1618</v>
      </c>
      <c r="D207" s="78" t="s">
        <v>4</v>
      </c>
      <c r="E207" s="76">
        <v>278</v>
      </c>
      <c r="F207" s="76">
        <v>281.45</v>
      </c>
      <c r="G207" s="61">
        <v>285.7</v>
      </c>
      <c r="H207" s="62">
        <f t="shared" ref="H207:H208" si="341">(IF(D207="SHORT",E207-F207,IF(D207="LONG",F207-E207)))*C207</f>
        <v>5582.0999999999813</v>
      </c>
      <c r="I207" s="63">
        <f t="shared" ref="I207:I208" si="342">(IF(D207="SHORT",IF(G207="",0,E207-G207),IF(D207="LONG",IF(G207="",0,G207-F207))))*C207</f>
        <v>6876.5</v>
      </c>
      <c r="J207" s="64">
        <f t="shared" ref="J207:J208" si="343">(H207+I207)/C207</f>
        <v>7.6999999999999877</v>
      </c>
      <c r="K207" s="65">
        <f t="shared" ref="K207:K208" si="344">SUM(H207:I207)</f>
        <v>12458.59999999998</v>
      </c>
    </row>
    <row r="208" spans="1:11" s="79" customFormat="1">
      <c r="A208" s="77">
        <v>43300</v>
      </c>
      <c r="B208" s="78" t="s">
        <v>189</v>
      </c>
      <c r="C208" s="78">
        <v>5555</v>
      </c>
      <c r="D208" s="78" t="s">
        <v>4</v>
      </c>
      <c r="E208" s="76">
        <v>81</v>
      </c>
      <c r="F208" s="76">
        <v>82</v>
      </c>
      <c r="G208" s="61">
        <v>83.25</v>
      </c>
      <c r="H208" s="62">
        <f t="shared" si="341"/>
        <v>5555</v>
      </c>
      <c r="I208" s="63">
        <f t="shared" si="342"/>
        <v>6943.75</v>
      </c>
      <c r="J208" s="64">
        <f t="shared" si="343"/>
        <v>2.25</v>
      </c>
      <c r="K208" s="65">
        <f t="shared" si="344"/>
        <v>12498.75</v>
      </c>
    </row>
    <row r="209" spans="1:11" s="79" customFormat="1">
      <c r="A209" s="77">
        <v>43299</v>
      </c>
      <c r="B209" s="78" t="s">
        <v>188</v>
      </c>
      <c r="C209" s="78">
        <v>925</v>
      </c>
      <c r="D209" s="78" t="s">
        <v>20</v>
      </c>
      <c r="E209" s="76">
        <v>486</v>
      </c>
      <c r="F209" s="76">
        <v>479.95</v>
      </c>
      <c r="G209" s="61">
        <v>472.7</v>
      </c>
      <c r="H209" s="62">
        <f t="shared" ref="H209:H210" si="345">(IF(D209="SHORT",E209-F209,IF(D209="LONG",F209-E209)))*C209</f>
        <v>5596.2500000000109</v>
      </c>
      <c r="I209" s="63">
        <f t="shared" ref="I209" si="346">(IF(D209="SHORT",IF(G209="",0,E209-G209),IF(D209="LONG",IF(G209="",0,G209-F209))))*C209</f>
        <v>12302.500000000011</v>
      </c>
      <c r="J209" s="64">
        <f t="shared" ref="J209:J210" si="347">(H209+I209)/C209</f>
        <v>19.350000000000023</v>
      </c>
      <c r="K209" s="65">
        <f t="shared" ref="K209:K210" si="348">SUM(H209:I209)</f>
        <v>17898.750000000022</v>
      </c>
    </row>
    <row r="210" spans="1:11" s="87" customFormat="1">
      <c r="A210" s="71">
        <v>43299</v>
      </c>
      <c r="B210" s="58" t="s">
        <v>160</v>
      </c>
      <c r="C210" s="58">
        <v>3159</v>
      </c>
      <c r="D210" s="58" t="s">
        <v>20</v>
      </c>
      <c r="E210" s="85">
        <v>142.44999999999999</v>
      </c>
      <c r="F210" s="85">
        <v>140.69999999999999</v>
      </c>
      <c r="G210" s="94"/>
      <c r="H210" s="54">
        <f t="shared" si="345"/>
        <v>5528.25</v>
      </c>
      <c r="I210" s="55"/>
      <c r="J210" s="56">
        <f t="shared" si="347"/>
        <v>1.75</v>
      </c>
      <c r="K210" s="57">
        <f t="shared" si="348"/>
        <v>5528.25</v>
      </c>
    </row>
    <row r="211" spans="1:11" s="87" customFormat="1">
      <c r="A211" s="71">
        <v>43298</v>
      </c>
      <c r="B211" s="58" t="s">
        <v>174</v>
      </c>
      <c r="C211" s="58">
        <v>327</v>
      </c>
      <c r="D211" s="58" t="s">
        <v>4</v>
      </c>
      <c r="E211" s="85">
        <v>1375</v>
      </c>
      <c r="F211" s="85">
        <v>1392.15</v>
      </c>
      <c r="G211" s="93"/>
      <c r="H211" s="54">
        <f t="shared" ref="H211:H212" si="349">(IF(D211="SHORT",E211-F211,IF(D211="LONG",F211-E211)))*C211</f>
        <v>5608.0500000000302</v>
      </c>
      <c r="I211" s="55"/>
      <c r="J211" s="56">
        <f t="shared" ref="J211:J212" si="350">(H211+I211)/C211</f>
        <v>17.150000000000091</v>
      </c>
      <c r="K211" s="57">
        <f t="shared" ref="K211:K212" si="351">SUM(H211:I211)</f>
        <v>5608.0500000000302</v>
      </c>
    </row>
    <row r="212" spans="1:11" s="79" customFormat="1">
      <c r="A212" s="77">
        <v>43298</v>
      </c>
      <c r="B212" s="78" t="s">
        <v>171</v>
      </c>
      <c r="C212" s="78">
        <v>364</v>
      </c>
      <c r="D212" s="78" t="s">
        <v>4</v>
      </c>
      <c r="E212" s="76">
        <v>1233.9000000000001</v>
      </c>
      <c r="F212" s="76">
        <v>1249.3</v>
      </c>
      <c r="G212" s="61">
        <v>1268.0999999999999</v>
      </c>
      <c r="H212" s="62">
        <f t="shared" si="349"/>
        <v>5605.5999999999503</v>
      </c>
      <c r="I212" s="63">
        <f t="shared" ref="I212" si="352">(IF(D212="SHORT",IF(G212="",0,E212-G212),IF(D212="LONG",IF(G212="",0,G212-F212))))*C212</f>
        <v>6843.1999999999834</v>
      </c>
      <c r="J212" s="64">
        <f t="shared" si="350"/>
        <v>34.199999999999818</v>
      </c>
      <c r="K212" s="65">
        <f t="shared" si="351"/>
        <v>12448.799999999934</v>
      </c>
    </row>
    <row r="213" spans="1:11" s="87" customFormat="1">
      <c r="A213" s="71">
        <v>43297</v>
      </c>
      <c r="B213" s="58" t="s">
        <v>187</v>
      </c>
      <c r="C213" s="58">
        <v>395</v>
      </c>
      <c r="D213" s="58" t="s">
        <v>20</v>
      </c>
      <c r="E213" s="85">
        <v>1137.75</v>
      </c>
      <c r="F213" s="85">
        <v>1132.0999999999999</v>
      </c>
      <c r="G213" s="88"/>
      <c r="H213" s="54">
        <f t="shared" ref="H213" si="353">(IF(D213="SHORT",E213-F213,IF(D213="LONG",F213-E213)))*C213</f>
        <v>2231.7500000000359</v>
      </c>
      <c r="I213" s="55"/>
      <c r="J213" s="56">
        <f t="shared" ref="J213" si="354">(H213+I213)/C213</f>
        <v>5.6500000000000909</v>
      </c>
      <c r="K213" s="57">
        <f t="shared" ref="K213" si="355">SUM(H213:I213)</f>
        <v>2231.7500000000359</v>
      </c>
    </row>
    <row r="214" spans="1:11" s="79" customFormat="1">
      <c r="A214" s="77">
        <v>43292</v>
      </c>
      <c r="B214" s="78" t="s">
        <v>114</v>
      </c>
      <c r="C214" s="78">
        <v>3703</v>
      </c>
      <c r="D214" s="78" t="s">
        <v>4</v>
      </c>
      <c r="E214" s="76">
        <v>121.5</v>
      </c>
      <c r="F214" s="76">
        <v>123.05</v>
      </c>
      <c r="G214" s="61">
        <v>124.9</v>
      </c>
      <c r="H214" s="62">
        <f t="shared" ref="H214" si="356">(IF(D214="SHORT",E214-F214,IF(D214="LONG",F214-E214)))*C214</f>
        <v>5739.6499999999896</v>
      </c>
      <c r="I214" s="63">
        <f t="shared" ref="I214" si="357">(IF(D214="SHORT",IF(G214="",0,E214-G214),IF(D214="LONG",IF(G214="",0,G214-F214))))*C214</f>
        <v>6850.550000000032</v>
      </c>
      <c r="J214" s="64">
        <f t="shared" ref="J214" si="358">(H214+I214)/C214</f>
        <v>3.4000000000000061</v>
      </c>
      <c r="K214" s="65">
        <f t="shared" ref="K214" si="359">SUM(H214:I214)</f>
        <v>12590.200000000023</v>
      </c>
    </row>
    <row r="215" spans="1:11" s="87" customFormat="1">
      <c r="A215" s="71">
        <v>43292</v>
      </c>
      <c r="B215" s="58" t="s">
        <v>183</v>
      </c>
      <c r="C215" s="58">
        <v>2153</v>
      </c>
      <c r="D215" s="58" t="s">
        <v>4</v>
      </c>
      <c r="E215" s="85">
        <v>209</v>
      </c>
      <c r="F215" s="85">
        <v>211.6</v>
      </c>
      <c r="G215" s="88"/>
      <c r="H215" s="54">
        <f t="shared" ref="H215" si="360">(IF(D215="SHORT",E215-F215,IF(D215="LONG",F215-E215)))*C215</f>
        <v>5597.7999999999874</v>
      </c>
      <c r="I215" s="55"/>
      <c r="J215" s="56">
        <f t="shared" ref="J215" si="361">(H215+I215)/C215</f>
        <v>2.5999999999999943</v>
      </c>
      <c r="K215" s="57">
        <f t="shared" ref="K215" si="362">SUM(H215:I215)</f>
        <v>5597.7999999999874</v>
      </c>
    </row>
    <row r="216" spans="1:11" s="87" customFormat="1">
      <c r="A216" s="71">
        <v>43291</v>
      </c>
      <c r="B216" s="58" t="s">
        <v>186</v>
      </c>
      <c r="C216" s="58">
        <v>913</v>
      </c>
      <c r="D216" s="58" t="s">
        <v>4</v>
      </c>
      <c r="E216" s="85">
        <v>492.5</v>
      </c>
      <c r="F216" s="85">
        <v>498.65</v>
      </c>
      <c r="G216" s="88"/>
      <c r="H216" s="54">
        <f t="shared" ref="H216:H217" si="363">(IF(D216="SHORT",E216-F216,IF(D216="LONG",F216-E216)))*C216</f>
        <v>5614.9499999999789</v>
      </c>
      <c r="I216" s="55"/>
      <c r="J216" s="56">
        <f t="shared" ref="J216:J217" si="364">(H216+I216)/C216</f>
        <v>6.1499999999999773</v>
      </c>
      <c r="K216" s="57">
        <f t="shared" ref="K216:K217" si="365">SUM(H216:I216)</f>
        <v>5614.9499999999789</v>
      </c>
    </row>
    <row r="217" spans="1:11" s="87" customFormat="1">
      <c r="A217" s="71">
        <v>43291</v>
      </c>
      <c r="B217" s="58" t="s">
        <v>151</v>
      </c>
      <c r="C217" s="58">
        <v>544</v>
      </c>
      <c r="D217" s="58" t="s">
        <v>4</v>
      </c>
      <c r="E217" s="85">
        <v>826.75</v>
      </c>
      <c r="F217" s="85">
        <v>837</v>
      </c>
      <c r="G217" s="88"/>
      <c r="H217" s="54">
        <f t="shared" si="363"/>
        <v>5576</v>
      </c>
      <c r="I217" s="55"/>
      <c r="J217" s="56">
        <f t="shared" si="364"/>
        <v>10.25</v>
      </c>
      <c r="K217" s="57">
        <f t="shared" si="365"/>
        <v>5576</v>
      </c>
    </row>
    <row r="218" spans="1:11" s="87" customFormat="1">
      <c r="A218" s="71">
        <v>43290</v>
      </c>
      <c r="B218" s="58" t="s">
        <v>165</v>
      </c>
      <c r="C218" s="58">
        <v>829</v>
      </c>
      <c r="D218" s="58" t="s">
        <v>20</v>
      </c>
      <c r="E218" s="85">
        <v>542.45000000000005</v>
      </c>
      <c r="F218" s="85">
        <v>539.6</v>
      </c>
      <c r="G218" s="88"/>
      <c r="H218" s="54">
        <f t="shared" ref="H218:H219" si="366">(IF(D218="SHORT",E218-F218,IF(D218="LONG",F218-E218)))*C218</f>
        <v>2362.6500000000187</v>
      </c>
      <c r="I218" s="55"/>
      <c r="J218" s="56">
        <f t="shared" ref="J218:J219" si="367">(H218+I218)/C218</f>
        <v>2.8500000000000227</v>
      </c>
      <c r="K218" s="57">
        <f t="shared" ref="K218:K219" si="368">SUM(H218:I218)</f>
        <v>2362.6500000000187</v>
      </c>
    </row>
    <row r="219" spans="1:11" s="87" customFormat="1">
      <c r="A219" s="71">
        <v>43290</v>
      </c>
      <c r="B219" s="58" t="s">
        <v>185</v>
      </c>
      <c r="C219" s="58">
        <v>117</v>
      </c>
      <c r="D219" s="58" t="s">
        <v>4</v>
      </c>
      <c r="E219" s="85">
        <v>3816.75</v>
      </c>
      <c r="F219" s="85">
        <v>3864.45</v>
      </c>
      <c r="G219" s="88"/>
      <c r="H219" s="54">
        <f t="shared" si="366"/>
        <v>5580.8999999999787</v>
      </c>
      <c r="I219" s="55"/>
      <c r="J219" s="56">
        <f t="shared" si="367"/>
        <v>47.699999999999818</v>
      </c>
      <c r="K219" s="57">
        <f t="shared" si="368"/>
        <v>5580.8999999999787</v>
      </c>
    </row>
    <row r="220" spans="1:11" s="79" customFormat="1">
      <c r="A220" s="77">
        <v>43287</v>
      </c>
      <c r="B220" s="78" t="s">
        <v>184</v>
      </c>
      <c r="C220" s="78">
        <v>382</v>
      </c>
      <c r="D220" s="78" t="s">
        <v>4</v>
      </c>
      <c r="E220" s="76">
        <v>1176.5</v>
      </c>
      <c r="F220" s="76">
        <v>1191.2</v>
      </c>
      <c r="G220" s="61">
        <v>1209.0999999999999</v>
      </c>
      <c r="H220" s="62">
        <f t="shared" ref="H220" si="369">(IF(D220="SHORT",E220-F220,IF(D220="LONG",F220-E220)))*C220</f>
        <v>5615.4000000000178</v>
      </c>
      <c r="I220" s="63">
        <f t="shared" ref="I220" si="370">(IF(D220="SHORT",IF(G220="",0,E220-G220),IF(D220="LONG",IF(G220="",0,G220-F220))))*C220</f>
        <v>6837.7999999999483</v>
      </c>
      <c r="J220" s="64">
        <f t="shared" ref="J220" si="371">(H220+I220)/C220</f>
        <v>32.599999999999909</v>
      </c>
      <c r="K220" s="65">
        <f t="shared" ref="K220" si="372">SUM(H220:I220)</f>
        <v>12453.199999999966</v>
      </c>
    </row>
    <row r="221" spans="1:11" s="79" customFormat="1">
      <c r="A221" s="77">
        <v>43286</v>
      </c>
      <c r="B221" s="78" t="s">
        <v>99</v>
      </c>
      <c r="C221" s="78">
        <v>1093</v>
      </c>
      <c r="D221" s="78" t="s">
        <v>4</v>
      </c>
      <c r="E221" s="76">
        <v>411.7</v>
      </c>
      <c r="F221" s="76">
        <v>416.8</v>
      </c>
      <c r="G221" s="61">
        <v>423.1</v>
      </c>
      <c r="H221" s="62">
        <f t="shared" ref="H221" si="373">(IF(D221="SHORT",E221-F221,IF(D221="LONG",F221-E221)))*C221</f>
        <v>5574.3000000000247</v>
      </c>
      <c r="I221" s="63">
        <f t="shared" ref="I221" si="374">(IF(D221="SHORT",IF(G221="",0,E221-G221),IF(D221="LONG",IF(G221="",0,G221-F221))))*C221</f>
        <v>6885.9000000000124</v>
      </c>
      <c r="J221" s="64">
        <f t="shared" ref="J221" si="375">(H221+I221)/C221</f>
        <v>11.400000000000034</v>
      </c>
      <c r="K221" s="65">
        <f t="shared" ref="K221" si="376">SUM(H221:I221)</f>
        <v>12460.200000000037</v>
      </c>
    </row>
    <row r="222" spans="1:11" s="87" customFormat="1">
      <c r="A222" s="71">
        <v>43285</v>
      </c>
      <c r="B222" s="58" t="s">
        <v>183</v>
      </c>
      <c r="C222" s="58">
        <v>2173</v>
      </c>
      <c r="D222" s="58" t="s">
        <v>4</v>
      </c>
      <c r="E222" s="85">
        <v>207</v>
      </c>
      <c r="F222" s="85">
        <v>209.55</v>
      </c>
      <c r="G222" s="88"/>
      <c r="H222" s="54">
        <f t="shared" ref="H222" si="377">(IF(D222="SHORT",E222-F222,IF(D222="LONG",F222-E222)))*C222</f>
        <v>5541.1500000000251</v>
      </c>
      <c r="I222" s="55"/>
      <c r="J222" s="56">
        <f t="shared" ref="J222" si="378">(H222+I222)/C222</f>
        <v>2.5500000000000114</v>
      </c>
      <c r="K222" s="57">
        <f t="shared" ref="K222" si="379">SUM(H222:I222)</f>
        <v>5541.1500000000251</v>
      </c>
    </row>
    <row r="223" spans="1:11" s="87" customFormat="1">
      <c r="A223" s="71">
        <v>43284</v>
      </c>
      <c r="B223" s="58" t="s">
        <v>182</v>
      </c>
      <c r="C223" s="58">
        <v>2319</v>
      </c>
      <c r="D223" s="58" t="s">
        <v>4</v>
      </c>
      <c r="E223" s="85">
        <v>194</v>
      </c>
      <c r="F223" s="85">
        <v>196.4</v>
      </c>
      <c r="G223" s="88"/>
      <c r="H223" s="54">
        <f t="shared" ref="H223" si="380">(IF(D223="SHORT",E223-F223,IF(D223="LONG",F223-E223)))*C223</f>
        <v>5565.6000000000131</v>
      </c>
      <c r="I223" s="55"/>
      <c r="J223" s="56">
        <f t="shared" ref="J223" si="381">(H223+I223)/C223</f>
        <v>2.4000000000000057</v>
      </c>
      <c r="K223" s="57">
        <f t="shared" ref="K223" si="382">SUM(H223:I223)</f>
        <v>5565.6000000000131</v>
      </c>
    </row>
    <row r="224" spans="1:11" s="87" customFormat="1">
      <c r="A224" s="71">
        <v>43283</v>
      </c>
      <c r="B224" s="58" t="s">
        <v>181</v>
      </c>
      <c r="C224" s="58">
        <v>1601</v>
      </c>
      <c r="D224" s="58" t="s">
        <v>20</v>
      </c>
      <c r="E224" s="85">
        <v>280.95</v>
      </c>
      <c r="F224" s="85">
        <v>283.75</v>
      </c>
      <c r="G224" s="88"/>
      <c r="H224" s="54">
        <f t="shared" ref="H224:H225" si="383">(IF(D224="SHORT",E224-F224,IF(D224="LONG",F224-E224)))*C224</f>
        <v>-4482.8000000000184</v>
      </c>
      <c r="I224" s="55"/>
      <c r="J224" s="56">
        <f t="shared" ref="J224:J225" si="384">(H224+I224)/C224</f>
        <v>-2.8000000000000114</v>
      </c>
      <c r="K224" s="57">
        <f t="shared" ref="K224:K225" si="385">SUM(H224:I224)</f>
        <v>-4482.8000000000184</v>
      </c>
    </row>
    <row r="225" spans="1:11" s="87" customFormat="1">
      <c r="A225" s="71">
        <v>43283</v>
      </c>
      <c r="B225" s="58" t="s">
        <v>46</v>
      </c>
      <c r="C225" s="58">
        <v>1347</v>
      </c>
      <c r="D225" s="58" t="s">
        <v>20</v>
      </c>
      <c r="E225" s="85">
        <v>333.9</v>
      </c>
      <c r="F225" s="85">
        <v>337.25</v>
      </c>
      <c r="G225" s="88"/>
      <c r="H225" s="54">
        <f t="shared" si="383"/>
        <v>-4512.4500000000307</v>
      </c>
      <c r="I225" s="55"/>
      <c r="J225" s="56">
        <f t="shared" si="384"/>
        <v>-3.3500000000000227</v>
      </c>
      <c r="K225" s="57">
        <f t="shared" si="385"/>
        <v>-4512.4500000000307</v>
      </c>
    </row>
    <row r="226" spans="1:11" ht="15" customHeight="1">
      <c r="A226" s="92"/>
      <c r="B226" s="89"/>
      <c r="C226" s="89"/>
      <c r="D226" s="89"/>
      <c r="E226" s="89"/>
      <c r="F226" s="89"/>
      <c r="G226" s="89"/>
      <c r="H226" s="90"/>
      <c r="I226" s="91"/>
      <c r="J226" s="89"/>
      <c r="K226" s="89"/>
    </row>
    <row r="227" spans="1:11" s="87" customFormat="1">
      <c r="A227" s="71">
        <v>43280</v>
      </c>
      <c r="B227" s="58" t="s">
        <v>123</v>
      </c>
      <c r="C227" s="58">
        <v>5614</v>
      </c>
      <c r="D227" s="58" t="s">
        <v>4</v>
      </c>
      <c r="E227" s="85">
        <v>80.150000000000006</v>
      </c>
      <c r="F227" s="85">
        <v>81.150000000000006</v>
      </c>
      <c r="G227" s="88"/>
      <c r="H227" s="54">
        <f t="shared" ref="H227:H228" si="386">(IF(D227="SHORT",E227-F227,IF(D227="LONG",F227-E227)))*C227</f>
        <v>5614</v>
      </c>
      <c r="I227" s="55"/>
      <c r="J227" s="56">
        <f t="shared" ref="J227:J228" si="387">(H227+I227)/C227</f>
        <v>1</v>
      </c>
      <c r="K227" s="57">
        <f t="shared" ref="K227:K228" si="388">SUM(H227:I227)</f>
        <v>5614</v>
      </c>
    </row>
    <row r="228" spans="1:11" s="87" customFormat="1">
      <c r="A228" s="71">
        <v>43280</v>
      </c>
      <c r="B228" s="58" t="s">
        <v>180</v>
      </c>
      <c r="C228" s="58">
        <v>6036</v>
      </c>
      <c r="D228" s="58" t="s">
        <v>4</v>
      </c>
      <c r="E228" s="85">
        <v>74.55</v>
      </c>
      <c r="F228" s="85">
        <v>75.45</v>
      </c>
      <c r="G228" s="88"/>
      <c r="H228" s="54">
        <f t="shared" si="386"/>
        <v>5432.4000000000342</v>
      </c>
      <c r="I228" s="55"/>
      <c r="J228" s="56">
        <f t="shared" si="387"/>
        <v>0.90000000000000568</v>
      </c>
      <c r="K228" s="57">
        <f t="shared" si="388"/>
        <v>5432.4000000000342</v>
      </c>
    </row>
    <row r="229" spans="1:11" s="87" customFormat="1">
      <c r="A229" s="71">
        <v>43279</v>
      </c>
      <c r="B229" s="58" t="s">
        <v>179</v>
      </c>
      <c r="C229" s="58">
        <v>1652</v>
      </c>
      <c r="D229" s="58" t="s">
        <v>20</v>
      </c>
      <c r="E229" s="85">
        <v>272.3</v>
      </c>
      <c r="F229" s="85">
        <v>271.7</v>
      </c>
      <c r="G229" s="88"/>
      <c r="H229" s="54">
        <f t="shared" ref="H229:H230" si="389">(IF(D229="SHORT",E229-F229,IF(D229="LONG",F229-E229)))*C229</f>
        <v>991.20000000003756</v>
      </c>
      <c r="I229" s="55"/>
      <c r="J229" s="56">
        <f t="shared" ref="J229:J230" si="390">(H229+I229)/C229</f>
        <v>0.60000000000002274</v>
      </c>
      <c r="K229" s="57">
        <f t="shared" ref="K229:K230" si="391">SUM(H229:I229)</f>
        <v>991.20000000003756</v>
      </c>
    </row>
    <row r="230" spans="1:11" s="87" customFormat="1">
      <c r="A230" s="71">
        <v>43279</v>
      </c>
      <c r="B230" s="58" t="s">
        <v>178</v>
      </c>
      <c r="C230" s="58">
        <v>358</v>
      </c>
      <c r="D230" s="58" t="s">
        <v>20</v>
      </c>
      <c r="E230" s="85">
        <v>1256.75</v>
      </c>
      <c r="F230" s="85">
        <v>1241.05</v>
      </c>
      <c r="G230" s="88"/>
      <c r="H230" s="54">
        <f t="shared" si="389"/>
        <v>5620.6000000000167</v>
      </c>
      <c r="I230" s="55"/>
      <c r="J230" s="56">
        <f t="shared" si="390"/>
        <v>15.700000000000047</v>
      </c>
      <c r="K230" s="57">
        <f t="shared" si="391"/>
        <v>5620.6000000000167</v>
      </c>
    </row>
    <row r="231" spans="1:11" s="79" customFormat="1">
      <c r="A231" s="77">
        <v>43278</v>
      </c>
      <c r="B231" s="78" t="s">
        <v>47</v>
      </c>
      <c r="C231" s="78">
        <v>646</v>
      </c>
      <c r="D231" s="78" t="s">
        <v>20</v>
      </c>
      <c r="E231" s="76">
        <v>696</v>
      </c>
      <c r="F231" s="76">
        <v>687.3</v>
      </c>
      <c r="G231" s="61">
        <v>676.95</v>
      </c>
      <c r="H231" s="62">
        <f t="shared" ref="H231:H232" si="392">(IF(D231="SHORT",E231-F231,IF(D231="LONG",F231-E231)))*C231</f>
        <v>5620.2000000000298</v>
      </c>
      <c r="I231" s="63">
        <f t="shared" ref="I231" si="393">(IF(D231="SHORT",IF(G231="",0,E231-G231),IF(D231="LONG",IF(G231="",0,G231-F231))))*C231</f>
        <v>12306.29999999997</v>
      </c>
      <c r="J231" s="64">
        <f t="shared" ref="J231:J232" si="394">(H231+I231)/C231</f>
        <v>27.75</v>
      </c>
      <c r="K231" s="65">
        <f t="shared" ref="K231:K232" si="395">SUM(H231:I231)</f>
        <v>17926.5</v>
      </c>
    </row>
    <row r="232" spans="1:11" s="87" customFormat="1">
      <c r="A232" s="71">
        <v>43278</v>
      </c>
      <c r="B232" s="58" t="s">
        <v>171</v>
      </c>
      <c r="C232" s="58">
        <v>322</v>
      </c>
      <c r="D232" s="58" t="s">
        <v>20</v>
      </c>
      <c r="E232" s="85">
        <v>1394.2</v>
      </c>
      <c r="F232" s="85">
        <v>1376.75</v>
      </c>
      <c r="G232" s="88"/>
      <c r="H232" s="54">
        <f t="shared" si="392"/>
        <v>5618.9000000000142</v>
      </c>
      <c r="I232" s="55"/>
      <c r="J232" s="56">
        <f t="shared" si="394"/>
        <v>17.450000000000045</v>
      </c>
      <c r="K232" s="57">
        <f t="shared" si="395"/>
        <v>5618.9000000000142</v>
      </c>
    </row>
    <row r="233" spans="1:11" s="87" customFormat="1">
      <c r="A233" s="71">
        <v>43277</v>
      </c>
      <c r="B233" s="58" t="s">
        <v>177</v>
      </c>
      <c r="C233" s="58">
        <v>2486</v>
      </c>
      <c r="D233" s="58" t="s">
        <v>4</v>
      </c>
      <c r="E233" s="85">
        <v>181</v>
      </c>
      <c r="F233" s="85">
        <v>181.5</v>
      </c>
      <c r="G233" s="86"/>
      <c r="H233" s="54">
        <f t="shared" ref="H233:H235" si="396">(IF(D233="SHORT",E233-F233,IF(D233="LONG",F233-E233)))*C233</f>
        <v>1243</v>
      </c>
      <c r="I233" s="55"/>
      <c r="J233" s="56">
        <f>(H233+I233)/C233</f>
        <v>0.5</v>
      </c>
      <c r="K233" s="57">
        <f t="shared" ref="K233:K235" si="397">SUM(H233:I233)</f>
        <v>1243</v>
      </c>
    </row>
    <row r="234" spans="1:11" s="79" customFormat="1">
      <c r="A234" s="77">
        <v>43277</v>
      </c>
      <c r="B234" s="78" t="s">
        <v>143</v>
      </c>
      <c r="C234" s="78">
        <v>483</v>
      </c>
      <c r="D234" s="78" t="s">
        <v>4</v>
      </c>
      <c r="E234" s="76">
        <v>930</v>
      </c>
      <c r="F234" s="76">
        <v>941.6</v>
      </c>
      <c r="G234" s="61">
        <v>955.75</v>
      </c>
      <c r="H234" s="62">
        <f t="shared" si="396"/>
        <v>5602.8000000000111</v>
      </c>
      <c r="I234" s="63">
        <f t="shared" ref="I234" si="398">(IF(D234="SHORT",IF(G234="",0,E234-G234),IF(D234="LONG",IF(G234="",0,G234-F234))))*C234</f>
        <v>6834.4499999999889</v>
      </c>
      <c r="J234" s="64">
        <f t="shared" ref="J234:J235" si="399">(H234+I234)/C234</f>
        <v>25.75</v>
      </c>
      <c r="K234" s="65">
        <f t="shared" si="397"/>
        <v>12437.25</v>
      </c>
    </row>
    <row r="235" spans="1:11" s="87" customFormat="1">
      <c r="A235" s="71">
        <v>43277</v>
      </c>
      <c r="B235" s="58" t="s">
        <v>161</v>
      </c>
      <c r="C235" s="58">
        <v>3333</v>
      </c>
      <c r="D235" s="58" t="s">
        <v>4</v>
      </c>
      <c r="E235" s="85">
        <v>135</v>
      </c>
      <c r="F235" s="85">
        <v>136.69999999999999</v>
      </c>
      <c r="G235" s="86"/>
      <c r="H235" s="54">
        <f t="shared" si="396"/>
        <v>5666.0999999999622</v>
      </c>
      <c r="I235" s="55"/>
      <c r="J235" s="56">
        <f t="shared" si="399"/>
        <v>1.6999999999999886</v>
      </c>
      <c r="K235" s="57">
        <f t="shared" si="397"/>
        <v>5666.0999999999622</v>
      </c>
    </row>
    <row r="236" spans="1:11" s="5" customFormat="1">
      <c r="A236" s="71">
        <v>43276</v>
      </c>
      <c r="B236" s="58" t="s">
        <v>176</v>
      </c>
      <c r="C236" s="84">
        <v>776</v>
      </c>
      <c r="D236" s="58" t="s">
        <v>4</v>
      </c>
      <c r="E236" s="53">
        <v>579.79999999999995</v>
      </c>
      <c r="F236" s="53">
        <v>582.29999999999995</v>
      </c>
      <c r="G236" s="53"/>
      <c r="H236" s="54">
        <f t="shared" ref="H236" si="400">(IF(D236="SHORT",E236-F236,IF(D236="LONG",F236-E236)))*C236</f>
        <v>1940</v>
      </c>
      <c r="I236" s="55"/>
      <c r="J236" s="56">
        <f t="shared" ref="J236" si="401">(H236+I236)/C236</f>
        <v>2.5</v>
      </c>
      <c r="K236" s="57">
        <f t="shared" ref="K236" si="402">SUM(H236:I236)</f>
        <v>1940</v>
      </c>
    </row>
    <row r="237" spans="1:11" s="5" customFormat="1">
      <c r="A237" s="71">
        <v>43273</v>
      </c>
      <c r="B237" s="58" t="s">
        <v>175</v>
      </c>
      <c r="C237" s="84">
        <v>724</v>
      </c>
      <c r="D237" s="58" t="s">
        <v>4</v>
      </c>
      <c r="E237" s="53">
        <v>621.25</v>
      </c>
      <c r="F237" s="53">
        <v>629</v>
      </c>
      <c r="G237" s="53"/>
      <c r="H237" s="54">
        <f t="shared" ref="H237:H238" si="403">(IF(D237="SHORT",E237-F237,IF(D237="LONG",F237-E237)))*C237</f>
        <v>5611</v>
      </c>
      <c r="I237" s="55"/>
      <c r="J237" s="56">
        <f t="shared" ref="J237:J238" si="404">(H237+I237)/C237</f>
        <v>7.75</v>
      </c>
      <c r="K237" s="57">
        <f t="shared" ref="K237:K238" si="405">SUM(H237:I237)</f>
        <v>5611</v>
      </c>
    </row>
    <row r="238" spans="1:11" s="5" customFormat="1">
      <c r="A238" s="71">
        <v>43273</v>
      </c>
      <c r="B238" s="58" t="s">
        <v>3</v>
      </c>
      <c r="C238" s="84">
        <v>533</v>
      </c>
      <c r="D238" s="58" t="s">
        <v>20</v>
      </c>
      <c r="E238" s="53">
        <v>844</v>
      </c>
      <c r="F238" s="53">
        <v>852.45</v>
      </c>
      <c r="G238" s="53"/>
      <c r="H238" s="54">
        <f t="shared" si="403"/>
        <v>-4503.850000000024</v>
      </c>
      <c r="I238" s="55"/>
      <c r="J238" s="56">
        <f t="shared" si="404"/>
        <v>-8.4500000000000455</v>
      </c>
      <c r="K238" s="57">
        <f t="shared" si="405"/>
        <v>-4503.850000000024</v>
      </c>
    </row>
    <row r="239" spans="1:11" s="5" customFormat="1">
      <c r="A239" s="71">
        <v>43272</v>
      </c>
      <c r="B239" s="58" t="s">
        <v>174</v>
      </c>
      <c r="C239" s="84">
        <v>353</v>
      </c>
      <c r="D239" s="58" t="s">
        <v>20</v>
      </c>
      <c r="E239" s="53">
        <v>1271.5999999999999</v>
      </c>
      <c r="F239" s="53">
        <v>1255.7</v>
      </c>
      <c r="G239" s="53"/>
      <c r="H239" s="54">
        <f t="shared" ref="H239:H240" si="406">(IF(D239="SHORT",E239-F239,IF(D239="LONG",F239-E239)))*C239</f>
        <v>5612.6999999999516</v>
      </c>
      <c r="I239" s="55"/>
      <c r="J239" s="56">
        <f t="shared" ref="J239:J240" si="407">(H239+I239)/C239</f>
        <v>15.899999999999864</v>
      </c>
      <c r="K239" s="57">
        <f t="shared" ref="K239:K240" si="408">SUM(H239:I239)</f>
        <v>5612.6999999999516</v>
      </c>
    </row>
    <row r="240" spans="1:11" s="5" customFormat="1">
      <c r="A240" s="71">
        <v>43272</v>
      </c>
      <c r="B240" s="58" t="s">
        <v>173</v>
      </c>
      <c r="C240" s="84">
        <v>5418</v>
      </c>
      <c r="D240" s="58" t="s">
        <v>20</v>
      </c>
      <c r="E240" s="53">
        <v>83.05</v>
      </c>
      <c r="F240" s="53">
        <v>82.55</v>
      </c>
      <c r="G240" s="53"/>
      <c r="H240" s="54">
        <f t="shared" si="406"/>
        <v>2709</v>
      </c>
      <c r="I240" s="55"/>
      <c r="J240" s="56">
        <f t="shared" si="407"/>
        <v>0.5</v>
      </c>
      <c r="K240" s="57">
        <f t="shared" si="408"/>
        <v>2709</v>
      </c>
    </row>
    <row r="241" spans="1:11" s="5" customFormat="1">
      <c r="A241" s="71">
        <v>43271</v>
      </c>
      <c r="B241" s="58" t="s">
        <v>172</v>
      </c>
      <c r="C241" s="84">
        <v>381</v>
      </c>
      <c r="D241" s="58" t="s">
        <v>4</v>
      </c>
      <c r="E241" s="53">
        <v>1179</v>
      </c>
      <c r="F241" s="53">
        <v>1188</v>
      </c>
      <c r="G241" s="53"/>
      <c r="H241" s="54">
        <f t="shared" ref="H241" si="409">(IF(D241="SHORT",E241-F241,IF(D241="LONG",F241-E241)))*C241</f>
        <v>3429</v>
      </c>
      <c r="I241" s="55"/>
      <c r="J241" s="56">
        <f t="shared" ref="J241" si="410">(H241+I241)/C241</f>
        <v>9</v>
      </c>
      <c r="K241" s="57">
        <f t="shared" ref="K241" si="411">SUM(H241:I241)</f>
        <v>3429</v>
      </c>
    </row>
    <row r="242" spans="1:11" s="5" customFormat="1">
      <c r="A242" s="71">
        <v>43270</v>
      </c>
      <c r="B242" s="58" t="s">
        <v>66</v>
      </c>
      <c r="C242" s="84">
        <v>327</v>
      </c>
      <c r="D242" s="58" t="s">
        <v>20</v>
      </c>
      <c r="E242" s="53">
        <v>1375.3</v>
      </c>
      <c r="F242" s="53">
        <v>1358.1</v>
      </c>
      <c r="G242" s="53"/>
      <c r="H242" s="54">
        <f t="shared" ref="H242" si="412">(IF(D242="SHORT",E242-F242,IF(D242="LONG",F242-E242)))*C242</f>
        <v>5624.4000000000151</v>
      </c>
      <c r="I242" s="55"/>
      <c r="J242" s="56">
        <f t="shared" ref="J242" si="413">(H242+I242)/C242</f>
        <v>17.200000000000045</v>
      </c>
      <c r="K242" s="57">
        <f t="shared" ref="K242" si="414">SUM(H242:I242)</f>
        <v>5624.4000000000151</v>
      </c>
    </row>
    <row r="243" spans="1:11" s="5" customFormat="1">
      <c r="A243" s="71">
        <v>43269</v>
      </c>
      <c r="B243" s="58" t="s">
        <v>72</v>
      </c>
      <c r="C243" s="84">
        <v>339</v>
      </c>
      <c r="D243" s="58" t="s">
        <v>20</v>
      </c>
      <c r="E243" s="53">
        <v>1325.5</v>
      </c>
      <c r="F243" s="53">
        <v>1323.45</v>
      </c>
      <c r="G243" s="53"/>
      <c r="H243" s="54">
        <f t="shared" ref="H243:H244" si="415">(IF(D243="SHORT",E243-F243,IF(D243="LONG",F243-E243)))*C243</f>
        <v>694.94999999998458</v>
      </c>
      <c r="I243" s="55"/>
      <c r="J243" s="56">
        <f t="shared" ref="J243:J244" si="416">(H243+I243)/C243</f>
        <v>2.0499999999999545</v>
      </c>
      <c r="K243" s="57">
        <f t="shared" ref="K243:K244" si="417">SUM(H243:I243)</f>
        <v>694.94999999998458</v>
      </c>
    </row>
    <row r="244" spans="1:11" s="5" customFormat="1">
      <c r="A244" s="71">
        <v>43269</v>
      </c>
      <c r="B244" s="58" t="s">
        <v>167</v>
      </c>
      <c r="C244" s="84">
        <v>6219</v>
      </c>
      <c r="D244" s="58" t="s">
        <v>20</v>
      </c>
      <c r="E244" s="53">
        <v>72.349999999999994</v>
      </c>
      <c r="F244" s="53">
        <v>71.5</v>
      </c>
      <c r="G244" s="53"/>
      <c r="H244" s="54">
        <f t="shared" si="415"/>
        <v>5286.1499999999651</v>
      </c>
      <c r="I244" s="55"/>
      <c r="J244" s="56">
        <f t="shared" si="416"/>
        <v>0.84999999999999443</v>
      </c>
      <c r="K244" s="57">
        <f t="shared" si="417"/>
        <v>5286.1499999999651</v>
      </c>
    </row>
    <row r="245" spans="1:11" s="5" customFormat="1">
      <c r="A245" s="71">
        <v>43266</v>
      </c>
      <c r="B245" s="58" t="s">
        <v>171</v>
      </c>
      <c r="C245" s="84">
        <v>304</v>
      </c>
      <c r="D245" s="58" t="s">
        <v>20</v>
      </c>
      <c r="E245" s="53">
        <v>1478.1</v>
      </c>
      <c r="F245" s="53">
        <v>1459.8</v>
      </c>
      <c r="G245" s="53"/>
      <c r="H245" s="54">
        <f t="shared" ref="H245" si="418">(IF(D245="SHORT",E245-F245,IF(D245="LONG",F245-E245)))*C245</f>
        <v>5563.1999999999862</v>
      </c>
      <c r="I245" s="55"/>
      <c r="J245" s="56">
        <f t="shared" ref="J245" si="419">(H245+I245)/C245</f>
        <v>18.299999999999955</v>
      </c>
      <c r="K245" s="57">
        <f t="shared" ref="K245" si="420">SUM(H245:I245)</f>
        <v>5563.1999999999862</v>
      </c>
    </row>
    <row r="246" spans="1:11" s="5" customFormat="1">
      <c r="A246" s="71">
        <v>43264</v>
      </c>
      <c r="B246" s="58" t="s">
        <v>170</v>
      </c>
      <c r="C246" s="84">
        <v>599</v>
      </c>
      <c r="D246" s="58" t="s">
        <v>4</v>
      </c>
      <c r="E246" s="53">
        <v>750.1</v>
      </c>
      <c r="F246" s="53">
        <v>742.2</v>
      </c>
      <c r="G246" s="53"/>
      <c r="H246" s="54">
        <f t="shared" ref="H246" si="421">(IF(D246="SHORT",E246-F246,IF(D246="LONG",F246-E246)))*C246</f>
        <v>-4732.0999999999867</v>
      </c>
      <c r="I246" s="55"/>
      <c r="J246" s="56">
        <f t="shared" ref="J246" si="422">(H246+I246)/C246</f>
        <v>-7.8999999999999782</v>
      </c>
      <c r="K246" s="57">
        <f t="shared" ref="K246" si="423">SUM(H246:I246)</f>
        <v>-4732.0999999999867</v>
      </c>
    </row>
    <row r="247" spans="1:11" s="5" customFormat="1">
      <c r="A247" s="71">
        <v>43263</v>
      </c>
      <c r="B247" s="58" t="s">
        <v>166</v>
      </c>
      <c r="C247" s="84">
        <v>354</v>
      </c>
      <c r="D247" s="58" t="s">
        <v>4</v>
      </c>
      <c r="E247" s="53">
        <v>1268.75</v>
      </c>
      <c r="F247" s="53">
        <v>1278</v>
      </c>
      <c r="G247" s="53"/>
      <c r="H247" s="54">
        <f t="shared" ref="H247" si="424">(IF(D247="SHORT",E247-F247,IF(D247="LONG",F247-E247)))*C247</f>
        <v>3274.5</v>
      </c>
      <c r="I247" s="55"/>
      <c r="J247" s="56">
        <f t="shared" ref="J247" si="425">(H247+I247)/C247</f>
        <v>9.25</v>
      </c>
      <c r="K247" s="57">
        <f t="shared" ref="K247" si="426">SUM(H247:I247)</f>
        <v>3274.5</v>
      </c>
    </row>
    <row r="248" spans="1:11" s="5" customFormat="1">
      <c r="A248" s="71">
        <v>43263</v>
      </c>
      <c r="B248" s="58" t="s">
        <v>169</v>
      </c>
      <c r="C248" s="84">
        <v>2211</v>
      </c>
      <c r="D248" s="58" t="s">
        <v>4</v>
      </c>
      <c r="E248" s="53">
        <v>203.45</v>
      </c>
      <c r="F248" s="53">
        <v>205.95</v>
      </c>
      <c r="G248" s="53"/>
      <c r="H248" s="54">
        <f t="shared" ref="H248" si="427">(IF(D248="SHORT",E248-F248,IF(D248="LONG",F248-E248)))*C248</f>
        <v>5527.5</v>
      </c>
      <c r="I248" s="55"/>
      <c r="J248" s="56">
        <f t="shared" ref="J248" si="428">(H248+I248)/C248</f>
        <v>2.5</v>
      </c>
      <c r="K248" s="57">
        <f t="shared" ref="K248" si="429">SUM(H248:I248)</f>
        <v>5527.5</v>
      </c>
    </row>
    <row r="249" spans="1:11" s="5" customFormat="1">
      <c r="A249" s="71">
        <v>43259</v>
      </c>
      <c r="B249" s="58" t="s">
        <v>161</v>
      </c>
      <c r="C249" s="84">
        <v>3351</v>
      </c>
      <c r="D249" s="58" t="s">
        <v>4</v>
      </c>
      <c r="E249" s="53">
        <v>134.25</v>
      </c>
      <c r="F249" s="53">
        <v>135.94999999999999</v>
      </c>
      <c r="G249" s="53"/>
      <c r="H249" s="54">
        <f t="shared" ref="H249:H250" si="430">(IF(D249="SHORT",E249-F249,IF(D249="LONG",F249-E249)))*C249</f>
        <v>5696.6999999999616</v>
      </c>
      <c r="I249" s="55"/>
      <c r="J249" s="56">
        <f t="shared" ref="J249:J250" si="431">(H249+I249)/C249</f>
        <v>1.6999999999999886</v>
      </c>
      <c r="K249" s="57">
        <f t="shared" ref="K249:K250" si="432">SUM(H249:I249)</f>
        <v>5696.6999999999616</v>
      </c>
    </row>
    <row r="250" spans="1:11" s="5" customFormat="1">
      <c r="A250" s="71">
        <v>43259</v>
      </c>
      <c r="B250" s="58" t="s">
        <v>168</v>
      </c>
      <c r="C250" s="84">
        <v>187</v>
      </c>
      <c r="D250" s="58" t="s">
        <v>4</v>
      </c>
      <c r="E250" s="53">
        <v>2396</v>
      </c>
      <c r="F250" s="53">
        <v>2425.9499999999998</v>
      </c>
      <c r="G250" s="53"/>
      <c r="H250" s="54">
        <f t="shared" si="430"/>
        <v>5600.649999999966</v>
      </c>
      <c r="I250" s="55"/>
      <c r="J250" s="56">
        <f t="shared" si="431"/>
        <v>29.949999999999818</v>
      </c>
      <c r="K250" s="57">
        <f t="shared" si="432"/>
        <v>5600.649999999966</v>
      </c>
    </row>
    <row r="251" spans="1:11" s="5" customFormat="1">
      <c r="A251" s="71">
        <v>43258</v>
      </c>
      <c r="B251" s="58" t="s">
        <v>152</v>
      </c>
      <c r="C251" s="84">
        <v>1636</v>
      </c>
      <c r="D251" s="58" t="s">
        <v>4</v>
      </c>
      <c r="E251" s="53">
        <v>275</v>
      </c>
      <c r="F251" s="53">
        <v>276.14999999999998</v>
      </c>
      <c r="G251" s="53"/>
      <c r="H251" s="54">
        <f t="shared" ref="H251:H252" si="433">(IF(D251="SHORT",E251-F251,IF(D251="LONG",F251-E251)))*C251</f>
        <v>1881.3999999999628</v>
      </c>
      <c r="I251" s="55"/>
      <c r="J251" s="56">
        <f t="shared" ref="J251:J252" si="434">(H251+I251)/C251</f>
        <v>1.1499999999999773</v>
      </c>
      <c r="K251" s="57">
        <f t="shared" ref="K251:K252" si="435">SUM(H251:I251)</f>
        <v>1881.3999999999628</v>
      </c>
    </row>
    <row r="252" spans="1:11" s="5" customFormat="1">
      <c r="A252" s="71">
        <v>43258</v>
      </c>
      <c r="B252" s="58" t="s">
        <v>167</v>
      </c>
      <c r="C252" s="84">
        <v>6632</v>
      </c>
      <c r="D252" s="58" t="s">
        <v>4</v>
      </c>
      <c r="E252" s="53">
        <v>67.849999999999994</v>
      </c>
      <c r="F252" s="53">
        <v>67.150000000000006</v>
      </c>
      <c r="G252" s="53"/>
      <c r="H252" s="54">
        <f t="shared" si="433"/>
        <v>-4642.3999999999251</v>
      </c>
      <c r="I252" s="55"/>
      <c r="J252" s="56">
        <f t="shared" si="434"/>
        <v>-0.69999999999998874</v>
      </c>
      <c r="K252" s="57">
        <f t="shared" si="435"/>
        <v>-4642.3999999999251</v>
      </c>
    </row>
    <row r="253" spans="1:11" s="5" customFormat="1">
      <c r="A253" s="71">
        <v>43257</v>
      </c>
      <c r="B253" s="58" t="s">
        <v>166</v>
      </c>
      <c r="C253" s="84">
        <v>415</v>
      </c>
      <c r="D253" s="58" t="s">
        <v>4</v>
      </c>
      <c r="E253" s="53">
        <v>1082</v>
      </c>
      <c r="F253" s="53">
        <v>1095.5</v>
      </c>
      <c r="G253" s="53"/>
      <c r="H253" s="54">
        <f t="shared" ref="H253:H254" si="436">(IF(D253="SHORT",E253-F253,IF(D253="LONG",F253-E253)))*C253</f>
        <v>5602.5</v>
      </c>
      <c r="I253" s="55"/>
      <c r="J253" s="56">
        <f t="shared" ref="J253:J254" si="437">(H253+I253)/C253</f>
        <v>13.5</v>
      </c>
      <c r="K253" s="57">
        <f t="shared" ref="K253:K254" si="438">SUM(H253:I253)</f>
        <v>5602.5</v>
      </c>
    </row>
    <row r="254" spans="1:11" s="5" customFormat="1">
      <c r="A254" s="71">
        <v>43257</v>
      </c>
      <c r="B254" s="58" t="s">
        <v>165</v>
      </c>
      <c r="C254" s="84">
        <v>826</v>
      </c>
      <c r="D254" s="58" t="s">
        <v>4</v>
      </c>
      <c r="E254" s="53">
        <v>544.5</v>
      </c>
      <c r="F254" s="53">
        <v>551.29999999999995</v>
      </c>
      <c r="G254" s="53"/>
      <c r="H254" s="54">
        <f t="shared" si="436"/>
        <v>5616.7999999999629</v>
      </c>
      <c r="I254" s="55"/>
      <c r="J254" s="56">
        <f t="shared" si="437"/>
        <v>6.7999999999999554</v>
      </c>
      <c r="K254" s="57">
        <f t="shared" si="438"/>
        <v>5616.7999999999629</v>
      </c>
    </row>
    <row r="255" spans="1:11" s="5" customFormat="1">
      <c r="A255" s="71">
        <v>43256</v>
      </c>
      <c r="B255" s="58" t="s">
        <v>145</v>
      </c>
      <c r="C255" s="84">
        <v>362</v>
      </c>
      <c r="D255" s="58" t="s">
        <v>20</v>
      </c>
      <c r="E255" s="53">
        <v>1240.2</v>
      </c>
      <c r="F255" s="53">
        <v>1234</v>
      </c>
      <c r="G255" s="53"/>
      <c r="H255" s="54">
        <f t="shared" ref="H255:H256" si="439">(IF(D255="SHORT",E255-F255,IF(D255="LONG",F255-E255)))*C255</f>
        <v>2244.4000000000165</v>
      </c>
      <c r="I255" s="55"/>
      <c r="J255" s="56">
        <f t="shared" ref="J255:J256" si="440">(H255+I255)/C255</f>
        <v>6.2000000000000455</v>
      </c>
      <c r="K255" s="57">
        <f t="shared" ref="K255:K256" si="441">SUM(H255:I255)</f>
        <v>2244.4000000000165</v>
      </c>
    </row>
    <row r="256" spans="1:11" s="5" customFormat="1">
      <c r="A256" s="71">
        <v>43256</v>
      </c>
      <c r="B256" s="58" t="s">
        <v>71</v>
      </c>
      <c r="C256" s="84">
        <v>173</v>
      </c>
      <c r="D256" s="58" t="s">
        <v>4</v>
      </c>
      <c r="E256" s="53">
        <v>2594</v>
      </c>
      <c r="F256" s="53">
        <v>2566.75</v>
      </c>
      <c r="G256" s="53"/>
      <c r="H256" s="54">
        <f t="shared" si="439"/>
        <v>-4714.25</v>
      </c>
      <c r="I256" s="55"/>
      <c r="J256" s="56">
        <f t="shared" si="440"/>
        <v>-27.25</v>
      </c>
      <c r="K256" s="57">
        <f t="shared" si="441"/>
        <v>-4714.25</v>
      </c>
    </row>
    <row r="257" spans="1:11" s="5" customFormat="1">
      <c r="A257" s="71">
        <v>43255</v>
      </c>
      <c r="B257" s="58" t="s">
        <v>164</v>
      </c>
      <c r="C257" s="84">
        <v>1154</v>
      </c>
      <c r="D257" s="58" t="s">
        <v>20</v>
      </c>
      <c r="E257" s="53">
        <v>389.8</v>
      </c>
      <c r="F257" s="53">
        <v>386.85</v>
      </c>
      <c r="G257" s="53"/>
      <c r="H257" s="54">
        <f t="shared" ref="H257" si="442">(IF(D257="SHORT",E257-F257,IF(D257="LONG",F257-E257)))*C257</f>
        <v>3404.299999999987</v>
      </c>
      <c r="I257" s="55"/>
      <c r="J257" s="56">
        <f t="shared" ref="J257" si="443">(H257+I257)/C257</f>
        <v>2.9499999999999886</v>
      </c>
      <c r="K257" s="57">
        <f t="shared" ref="K257" si="444">SUM(H257:I257)</f>
        <v>3404.299999999987</v>
      </c>
    </row>
    <row r="258" spans="1:11" s="5" customFormat="1">
      <c r="A258" s="71">
        <v>43252</v>
      </c>
      <c r="B258" s="58" t="s">
        <v>137</v>
      </c>
      <c r="C258" s="84">
        <v>3737</v>
      </c>
      <c r="D258" s="58" t="s">
        <v>20</v>
      </c>
      <c r="E258" s="53">
        <v>120.4</v>
      </c>
      <c r="F258" s="53">
        <v>119.75</v>
      </c>
      <c r="G258" s="53"/>
      <c r="H258" s="54">
        <f t="shared" ref="H258" si="445">(IF(D258="SHORT",E258-F258,IF(D258="LONG",F258-E258)))*C258</f>
        <v>2429.0500000000211</v>
      </c>
      <c r="I258" s="55"/>
      <c r="J258" s="56">
        <f t="shared" ref="J258" si="446">(H258+I258)/C258</f>
        <v>0.65000000000000568</v>
      </c>
      <c r="K258" s="57">
        <f t="shared" ref="K258" si="447">SUM(H258:I258)</f>
        <v>2429.0500000000211</v>
      </c>
    </row>
    <row r="259" spans="1:11" ht="15.75">
      <c r="A259" s="83"/>
      <c r="B259" s="80"/>
      <c r="C259" s="80"/>
      <c r="D259" s="80"/>
      <c r="E259" s="80"/>
      <c r="F259" s="80"/>
      <c r="G259" s="80"/>
      <c r="H259" s="81"/>
      <c r="I259" s="82"/>
      <c r="J259" s="80"/>
      <c r="K259" s="80"/>
    </row>
    <row r="260" spans="1:11" s="5" customFormat="1">
      <c r="A260" s="71">
        <v>43251</v>
      </c>
      <c r="B260" s="58" t="s">
        <v>135</v>
      </c>
      <c r="C260" s="84">
        <v>258</v>
      </c>
      <c r="D260" s="58" t="s">
        <v>20</v>
      </c>
      <c r="E260" s="53">
        <v>1743.95</v>
      </c>
      <c r="F260" s="53">
        <v>1736.5</v>
      </c>
      <c r="G260" s="53"/>
      <c r="H260" s="54">
        <f t="shared" ref="H260:H261" si="448">(IF(D260="SHORT",E260-F260,IF(D260="LONG",F260-E260)))*C260</f>
        <v>1922.1000000000117</v>
      </c>
      <c r="I260" s="55"/>
      <c r="J260" s="56">
        <f t="shared" ref="J260:J261" si="449">(H260+I260)/C260</f>
        <v>7.4500000000000455</v>
      </c>
      <c r="K260" s="57">
        <f t="shared" ref="K260:K261" si="450">SUM(H260:I260)</f>
        <v>1922.1000000000117</v>
      </c>
    </row>
    <row r="261" spans="1:11" s="5" customFormat="1">
      <c r="A261" s="71">
        <v>43251</v>
      </c>
      <c r="B261" s="58" t="s">
        <v>156</v>
      </c>
      <c r="C261" s="52">
        <v>1125</v>
      </c>
      <c r="D261" s="58" t="s">
        <v>4</v>
      </c>
      <c r="E261" s="53">
        <v>399.8</v>
      </c>
      <c r="F261" s="53">
        <v>404.75</v>
      </c>
      <c r="G261" s="53"/>
      <c r="H261" s="54">
        <f t="shared" si="448"/>
        <v>5568.7499999999873</v>
      </c>
      <c r="I261" s="55"/>
      <c r="J261" s="56">
        <f t="shared" si="449"/>
        <v>4.9499999999999886</v>
      </c>
      <c r="K261" s="57">
        <f t="shared" si="450"/>
        <v>5568.7499999999873</v>
      </c>
    </row>
    <row r="262" spans="1:11" s="5" customFormat="1">
      <c r="A262" s="71">
        <v>43248</v>
      </c>
      <c r="B262" s="58" t="s">
        <v>163</v>
      </c>
      <c r="C262" s="52">
        <v>1217</v>
      </c>
      <c r="D262" s="58" t="s">
        <v>4</v>
      </c>
      <c r="E262" s="53">
        <v>369.5</v>
      </c>
      <c r="F262" s="53">
        <v>373</v>
      </c>
      <c r="G262" s="53"/>
      <c r="H262" s="54">
        <f t="shared" ref="H262" si="451">(IF(D262="SHORT",E262-F262,IF(D262="LONG",F262-E262)))*C262</f>
        <v>4259.5</v>
      </c>
      <c r="I262" s="55"/>
      <c r="J262" s="56">
        <f t="shared" ref="J262" si="452">(H262+I262)/C262</f>
        <v>3.5</v>
      </c>
      <c r="K262" s="57">
        <f t="shared" ref="K262" si="453">SUM(H262:I262)</f>
        <v>4259.5</v>
      </c>
    </row>
    <row r="263" spans="1:11" s="79" customFormat="1">
      <c r="A263" s="77">
        <v>43245</v>
      </c>
      <c r="B263" s="78" t="s">
        <v>132</v>
      </c>
      <c r="C263" s="78">
        <v>1589</v>
      </c>
      <c r="D263" s="78" t="s">
        <v>4</v>
      </c>
      <c r="E263" s="76">
        <v>283.05</v>
      </c>
      <c r="F263" s="76">
        <v>286.55</v>
      </c>
      <c r="G263" s="61">
        <v>290.89999999999998</v>
      </c>
      <c r="H263" s="62">
        <f t="shared" ref="H263:H264" si="454">(IF(D263="SHORT",E263-F263,IF(D263="LONG",F263-E263)))*C263</f>
        <v>5561.5</v>
      </c>
      <c r="I263" s="63">
        <f t="shared" ref="I263:I264" si="455">(IF(D263="SHORT",IF(G263="",0,E263-G263),IF(D263="LONG",IF(G263="",0,G263-F263))))*C263</f>
        <v>6912.149999999946</v>
      </c>
      <c r="J263" s="64">
        <f t="shared" ref="J263:J264" si="456">(H263+I263)/C263</f>
        <v>7.8499999999999668</v>
      </c>
      <c r="K263" s="65">
        <f t="shared" ref="K263:K264" si="457">SUM(H263:I263)</f>
        <v>12473.649999999947</v>
      </c>
    </row>
    <row r="264" spans="1:11" s="79" customFormat="1">
      <c r="A264" s="77">
        <v>43245</v>
      </c>
      <c r="B264" s="78" t="s">
        <v>99</v>
      </c>
      <c r="C264" s="78">
        <v>972</v>
      </c>
      <c r="D264" s="78" t="s">
        <v>4</v>
      </c>
      <c r="E264" s="76">
        <v>462.6</v>
      </c>
      <c r="F264" s="76">
        <v>468.4</v>
      </c>
      <c r="G264" s="61">
        <v>475.5</v>
      </c>
      <c r="H264" s="62">
        <f t="shared" si="454"/>
        <v>5637.5999999999558</v>
      </c>
      <c r="I264" s="63">
        <f t="shared" si="455"/>
        <v>6901.2000000000226</v>
      </c>
      <c r="J264" s="64">
        <f t="shared" si="456"/>
        <v>12.899999999999977</v>
      </c>
      <c r="K264" s="65">
        <f t="shared" si="457"/>
        <v>12538.799999999977</v>
      </c>
    </row>
    <row r="265" spans="1:11" s="5" customFormat="1">
      <c r="A265" s="71">
        <v>43244</v>
      </c>
      <c r="B265" s="58" t="s">
        <v>132</v>
      </c>
      <c r="C265" s="52">
        <v>1603</v>
      </c>
      <c r="D265" s="58" t="s">
        <v>4</v>
      </c>
      <c r="E265" s="53">
        <v>280.64999999999998</v>
      </c>
      <c r="F265" s="53">
        <v>282.5</v>
      </c>
      <c r="G265" s="53"/>
      <c r="H265" s="54">
        <f t="shared" ref="H265:H266" si="458">(IF(D265="SHORT",E265-F265,IF(D265="LONG",F265-E265)))*C265</f>
        <v>2965.5500000000366</v>
      </c>
      <c r="I265" s="55"/>
      <c r="J265" s="56">
        <f t="shared" ref="J265:J266" si="459">(H265+I265)/C265</f>
        <v>1.8500000000000227</v>
      </c>
      <c r="K265" s="57">
        <f t="shared" ref="K265:K266" si="460">SUM(H265:I265)</f>
        <v>2965.5500000000366</v>
      </c>
    </row>
    <row r="266" spans="1:11" s="5" customFormat="1">
      <c r="A266" s="71">
        <v>43244</v>
      </c>
      <c r="B266" s="58" t="s">
        <v>162</v>
      </c>
      <c r="C266" s="52">
        <v>841</v>
      </c>
      <c r="D266" s="58" t="s">
        <v>20</v>
      </c>
      <c r="E266" s="53">
        <v>534.54999999999995</v>
      </c>
      <c r="F266" s="53">
        <v>540</v>
      </c>
      <c r="G266" s="53"/>
      <c r="H266" s="54">
        <f t="shared" si="458"/>
        <v>-4583.450000000038</v>
      </c>
      <c r="I266" s="55"/>
      <c r="J266" s="56">
        <f t="shared" si="459"/>
        <v>-5.4500000000000455</v>
      </c>
      <c r="K266" s="57">
        <f t="shared" si="460"/>
        <v>-4583.450000000038</v>
      </c>
    </row>
    <row r="267" spans="1:11" s="5" customFormat="1">
      <c r="A267" s="71">
        <v>43243</v>
      </c>
      <c r="B267" s="58" t="s">
        <v>146</v>
      </c>
      <c r="C267" s="52">
        <v>1392</v>
      </c>
      <c r="D267" s="58" t="s">
        <v>4</v>
      </c>
      <c r="E267" s="53">
        <v>323.05</v>
      </c>
      <c r="F267" s="53">
        <v>323.45</v>
      </c>
      <c r="G267" s="53"/>
      <c r="H267" s="54">
        <f t="shared" ref="H267:H268" si="461">(IF(D267="SHORT",E267-F267,IF(D267="LONG",F267-E267)))*C267</f>
        <v>556.79999999996835</v>
      </c>
      <c r="I267" s="55"/>
      <c r="J267" s="56">
        <f t="shared" ref="J267:J268" si="462">(H267+I267)/C267</f>
        <v>0.39999999999997726</v>
      </c>
      <c r="K267" s="57">
        <f t="shared" ref="K267:K268" si="463">SUM(H267:I267)</f>
        <v>556.79999999996835</v>
      </c>
    </row>
    <row r="268" spans="1:11" s="5" customFormat="1">
      <c r="A268" s="71">
        <v>43243</v>
      </c>
      <c r="B268" s="58" t="s">
        <v>161</v>
      </c>
      <c r="C268" s="52">
        <v>2903</v>
      </c>
      <c r="D268" s="58" t="s">
        <v>4</v>
      </c>
      <c r="E268" s="53">
        <v>155</v>
      </c>
      <c r="F268" s="53">
        <v>157</v>
      </c>
      <c r="G268" s="53"/>
      <c r="H268" s="54">
        <f t="shared" si="461"/>
        <v>5806</v>
      </c>
      <c r="I268" s="55"/>
      <c r="J268" s="56">
        <f t="shared" si="462"/>
        <v>2</v>
      </c>
      <c r="K268" s="57">
        <f t="shared" si="463"/>
        <v>5806</v>
      </c>
    </row>
    <row r="269" spans="1:11" s="5" customFormat="1">
      <c r="A269" s="71">
        <v>43241</v>
      </c>
      <c r="B269" s="58" t="s">
        <v>160</v>
      </c>
      <c r="C269" s="52">
        <v>3035</v>
      </c>
      <c r="D269" s="58" t="s">
        <v>20</v>
      </c>
      <c r="E269" s="53">
        <v>148.25</v>
      </c>
      <c r="F269" s="53">
        <v>147.6</v>
      </c>
      <c r="G269" s="53"/>
      <c r="H269" s="54">
        <f t="shared" ref="H269:H270" si="464">(IF(D269="SHORT",E269-F269,IF(D269="LONG",F269-E269)))*C269</f>
        <v>1972.7500000000173</v>
      </c>
      <c r="I269" s="55"/>
      <c r="J269" s="56">
        <f t="shared" ref="J269:J270" si="465">(H269+I269)/C269</f>
        <v>0.65000000000000568</v>
      </c>
      <c r="K269" s="57">
        <f t="shared" ref="K269:K270" si="466">SUM(H269:I269)</f>
        <v>1972.7500000000173</v>
      </c>
    </row>
    <row r="270" spans="1:11" s="5" customFormat="1">
      <c r="A270" s="71">
        <v>43241</v>
      </c>
      <c r="B270" s="58" t="s">
        <v>159</v>
      </c>
      <c r="C270" s="52">
        <v>580</v>
      </c>
      <c r="D270" s="58" t="s">
        <v>20</v>
      </c>
      <c r="E270" s="53">
        <v>775</v>
      </c>
      <c r="F270" s="53">
        <v>782.9</v>
      </c>
      <c r="G270" s="53"/>
      <c r="H270" s="54">
        <f t="shared" si="464"/>
        <v>-4581.9999999999873</v>
      </c>
      <c r="I270" s="55"/>
      <c r="J270" s="56">
        <f t="shared" si="465"/>
        <v>-7.8999999999999782</v>
      </c>
      <c r="K270" s="57">
        <f t="shared" si="466"/>
        <v>-4581.9999999999873</v>
      </c>
    </row>
    <row r="271" spans="1:11" s="5" customFormat="1">
      <c r="A271" s="71">
        <v>43238</v>
      </c>
      <c r="B271" s="58" t="s">
        <v>67</v>
      </c>
      <c r="C271" s="52">
        <v>3734</v>
      </c>
      <c r="D271" s="58" t="s">
        <v>20</v>
      </c>
      <c r="E271" s="53">
        <v>120.5</v>
      </c>
      <c r="F271" s="53">
        <v>121.7</v>
      </c>
      <c r="G271" s="53"/>
      <c r="H271" s="54">
        <f t="shared" ref="H271" si="467">(IF(D271="SHORT",E271-F271,IF(D271="LONG",F271-E271)))*C271</f>
        <v>-4480.8000000000102</v>
      </c>
      <c r="I271" s="55"/>
      <c r="J271" s="56">
        <f t="shared" ref="J271" si="468">(H271+I271)/C271</f>
        <v>-1.2000000000000026</v>
      </c>
      <c r="K271" s="57">
        <f t="shared" ref="K271" si="469">SUM(H271:I271)</f>
        <v>-4480.8000000000102</v>
      </c>
    </row>
    <row r="272" spans="1:11" s="5" customFormat="1">
      <c r="A272" s="71">
        <v>43237</v>
      </c>
      <c r="B272" s="58" t="s">
        <v>158</v>
      </c>
      <c r="C272" s="52">
        <v>5303</v>
      </c>
      <c r="D272" s="58" t="s">
        <v>4</v>
      </c>
      <c r="E272" s="53">
        <v>84.85</v>
      </c>
      <c r="F272" s="53">
        <v>85.9</v>
      </c>
      <c r="G272" s="53"/>
      <c r="H272" s="54">
        <f t="shared" ref="H272:H273" si="470">(IF(D272="SHORT",E272-F272,IF(D272="LONG",F272-E272)))*C272</f>
        <v>5568.1500000000606</v>
      </c>
      <c r="I272" s="55"/>
      <c r="J272" s="56">
        <f t="shared" ref="J272:J273" si="471">(H272+I272)/C272</f>
        <v>1.0500000000000114</v>
      </c>
      <c r="K272" s="57">
        <f t="shared" ref="K272:K273" si="472">SUM(H272:I272)</f>
        <v>5568.1500000000606</v>
      </c>
    </row>
    <row r="273" spans="1:11" s="5" customFormat="1">
      <c r="A273" s="71">
        <v>43237</v>
      </c>
      <c r="B273" s="58" t="s">
        <v>157</v>
      </c>
      <c r="C273" s="52">
        <v>382</v>
      </c>
      <c r="D273" s="58" t="s">
        <v>20</v>
      </c>
      <c r="E273" s="53">
        <v>1174.95</v>
      </c>
      <c r="F273" s="53">
        <v>1161</v>
      </c>
      <c r="G273" s="53"/>
      <c r="H273" s="54">
        <f t="shared" si="470"/>
        <v>5328.9000000000178</v>
      </c>
      <c r="I273" s="55"/>
      <c r="J273" s="56">
        <f t="shared" si="471"/>
        <v>13.950000000000047</v>
      </c>
      <c r="K273" s="57">
        <f t="shared" si="472"/>
        <v>5328.9000000000178</v>
      </c>
    </row>
    <row r="274" spans="1:11" s="5" customFormat="1">
      <c r="A274" s="71">
        <v>43236</v>
      </c>
      <c r="B274" s="58" t="s">
        <v>156</v>
      </c>
      <c r="C274" s="52">
        <v>1129</v>
      </c>
      <c r="D274" s="58" t="s">
        <v>20</v>
      </c>
      <c r="E274" s="53">
        <v>398.35</v>
      </c>
      <c r="F274" s="53">
        <v>400</v>
      </c>
      <c r="G274" s="53"/>
      <c r="H274" s="54">
        <f t="shared" ref="H274:H275" si="473">(IF(D274="SHORT",E274-F274,IF(D274="LONG",F274-E274)))*C274</f>
        <v>-1862.8499999999744</v>
      </c>
      <c r="I274" s="55"/>
      <c r="J274" s="56">
        <f t="shared" ref="J274:J275" si="474">(H274+I274)/C274</f>
        <v>-1.6499999999999773</v>
      </c>
      <c r="K274" s="57">
        <f t="shared" ref="K274:K275" si="475">SUM(H274:I274)</f>
        <v>-1862.8499999999744</v>
      </c>
    </row>
    <row r="275" spans="1:11" s="5" customFormat="1">
      <c r="A275" s="71">
        <v>43236</v>
      </c>
      <c r="B275" s="58" t="s">
        <v>147</v>
      </c>
      <c r="C275" s="52">
        <v>2453</v>
      </c>
      <c r="D275" s="58" t="s">
        <v>4</v>
      </c>
      <c r="E275" s="53">
        <v>183.4</v>
      </c>
      <c r="F275" s="53">
        <v>184.6</v>
      </c>
      <c r="G275" s="53"/>
      <c r="H275" s="54">
        <f t="shared" si="473"/>
        <v>2943.5999999999722</v>
      </c>
      <c r="I275" s="55"/>
      <c r="J275" s="56">
        <f t="shared" si="474"/>
        <v>1.1999999999999886</v>
      </c>
      <c r="K275" s="57">
        <f t="shared" si="475"/>
        <v>2943.5999999999722</v>
      </c>
    </row>
    <row r="276" spans="1:11" s="79" customFormat="1">
      <c r="A276" s="77">
        <v>43235</v>
      </c>
      <c r="B276" s="78" t="s">
        <v>132</v>
      </c>
      <c r="C276" s="78">
        <v>1415</v>
      </c>
      <c r="D276" s="78" t="s">
        <v>4</v>
      </c>
      <c r="E276" s="76">
        <v>317.89999999999998</v>
      </c>
      <c r="F276" s="76">
        <v>321.7</v>
      </c>
      <c r="G276" s="61">
        <v>326.55</v>
      </c>
      <c r="H276" s="62">
        <f t="shared" ref="H276" si="476">(IF(D276="SHORT",E276-F276,IF(D276="LONG",F276-E276)))*C276</f>
        <v>5377.0000000000164</v>
      </c>
      <c r="I276" s="63">
        <f>(IF(D276="SHORT",IF(G276="",0,E276-G276),IF(D276="LONG",IF(G276="",0,G276-F276))))*C276</f>
        <v>6862.7500000000318</v>
      </c>
      <c r="J276" s="64">
        <f t="shared" ref="J276" si="477">(H276+I276)/C276</f>
        <v>8.6500000000000341</v>
      </c>
      <c r="K276" s="65">
        <f t="shared" ref="K276" si="478">SUM(H276:I276)</f>
        <v>12239.750000000047</v>
      </c>
    </row>
    <row r="277" spans="1:11" s="5" customFormat="1">
      <c r="A277" s="71">
        <v>43234</v>
      </c>
      <c r="B277" s="58" t="s">
        <v>155</v>
      </c>
      <c r="C277" s="52">
        <v>702</v>
      </c>
      <c r="D277" s="58" t="s">
        <v>4</v>
      </c>
      <c r="E277" s="53">
        <v>641</v>
      </c>
      <c r="F277" s="53">
        <v>636.95000000000005</v>
      </c>
      <c r="G277" s="53"/>
      <c r="H277" s="54">
        <f t="shared" ref="H277" si="479">(IF(D277="SHORT",E277-F277,IF(D277="LONG",F277-E277)))*C277</f>
        <v>-2843.0999999999681</v>
      </c>
      <c r="I277" s="55"/>
      <c r="J277" s="56">
        <f t="shared" ref="J277" si="480">(H277+I277)/C277</f>
        <v>-4.0499999999999545</v>
      </c>
      <c r="K277" s="57">
        <f t="shared" ref="K277" si="481">SUM(H277:I277)</f>
        <v>-2843.0999999999681</v>
      </c>
    </row>
    <row r="278" spans="1:11" s="5" customFormat="1">
      <c r="A278" s="71">
        <v>43231</v>
      </c>
      <c r="B278" s="58" t="s">
        <v>154</v>
      </c>
      <c r="C278" s="52">
        <v>744</v>
      </c>
      <c r="D278" s="58" t="s">
        <v>4</v>
      </c>
      <c r="E278" s="53">
        <v>604.5</v>
      </c>
      <c r="F278" s="53">
        <v>609.29999999999995</v>
      </c>
      <c r="G278" s="53"/>
      <c r="H278" s="54">
        <f t="shared" ref="H278:H279" si="482">(IF(D278="SHORT",E278-F278,IF(D278="LONG",F278-E278)))*C278</f>
        <v>3571.1999999999662</v>
      </c>
      <c r="I278" s="55"/>
      <c r="J278" s="56">
        <f t="shared" ref="J278:J279" si="483">(H278+I278)/C278</f>
        <v>4.7999999999999545</v>
      </c>
      <c r="K278" s="57">
        <f t="shared" ref="K278:K279" si="484">SUM(H278:I278)</f>
        <v>3571.1999999999662</v>
      </c>
    </row>
    <row r="279" spans="1:11" s="5" customFormat="1">
      <c r="A279" s="71">
        <v>43231</v>
      </c>
      <c r="B279" s="58" t="s">
        <v>153</v>
      </c>
      <c r="C279" s="52">
        <v>411</v>
      </c>
      <c r="D279" s="58" t="s">
        <v>4</v>
      </c>
      <c r="E279" s="53">
        <v>1094.2</v>
      </c>
      <c r="F279" s="53">
        <v>1107.8499999999999</v>
      </c>
      <c r="G279" s="53"/>
      <c r="H279" s="54">
        <f t="shared" si="482"/>
        <v>5610.1499999999442</v>
      </c>
      <c r="I279" s="55"/>
      <c r="J279" s="56">
        <f t="shared" si="483"/>
        <v>13.649999999999864</v>
      </c>
      <c r="K279" s="57">
        <f t="shared" si="484"/>
        <v>5610.1499999999442</v>
      </c>
    </row>
    <row r="280" spans="1:11" s="5" customFormat="1">
      <c r="A280" s="71">
        <v>43230</v>
      </c>
      <c r="B280" s="58" t="s">
        <v>152</v>
      </c>
      <c r="C280" s="52">
        <v>1566</v>
      </c>
      <c r="D280" s="58" t="s">
        <v>20</v>
      </c>
      <c r="E280" s="53">
        <v>287.35000000000002</v>
      </c>
      <c r="F280" s="53">
        <v>283.75</v>
      </c>
      <c r="G280" s="53"/>
      <c r="H280" s="54">
        <f t="shared" ref="H280" si="485">(IF(D280="SHORT",E280-F280,IF(D280="LONG",F280-E280)))*C280</f>
        <v>5637.6000000000358</v>
      </c>
      <c r="I280" s="55"/>
      <c r="J280" s="56">
        <f t="shared" ref="J280" si="486">(H280+I280)/C280</f>
        <v>3.6000000000000227</v>
      </c>
      <c r="K280" s="57">
        <f t="shared" ref="K280" si="487">SUM(H280:I280)</f>
        <v>5637.6000000000358</v>
      </c>
    </row>
    <row r="281" spans="1:11" s="5" customFormat="1">
      <c r="A281" s="71">
        <v>43228</v>
      </c>
      <c r="B281" s="58" t="s">
        <v>151</v>
      </c>
      <c r="C281" s="52">
        <v>463</v>
      </c>
      <c r="D281" s="58" t="s">
        <v>4</v>
      </c>
      <c r="E281" s="53">
        <v>971.85</v>
      </c>
      <c r="F281" s="53">
        <v>983.9</v>
      </c>
      <c r="G281" s="53"/>
      <c r="H281" s="54">
        <f t="shared" ref="H281" si="488">(IF(D281="SHORT",E281-F281,IF(D281="LONG",F281-E281)))*C281</f>
        <v>5579.1499999999787</v>
      </c>
      <c r="I281" s="55"/>
      <c r="J281" s="56">
        <f t="shared" ref="J281" si="489">(H281+I281)/C281</f>
        <v>12.049999999999955</v>
      </c>
      <c r="K281" s="57">
        <f t="shared" ref="K281" si="490">SUM(H281:I281)</f>
        <v>5579.1499999999787</v>
      </c>
    </row>
    <row r="282" spans="1:11" s="5" customFormat="1">
      <c r="A282" s="71">
        <v>43227</v>
      </c>
      <c r="B282" s="58" t="s">
        <v>149</v>
      </c>
      <c r="C282" s="52">
        <v>1956</v>
      </c>
      <c r="D282" s="58" t="s">
        <v>4</v>
      </c>
      <c r="E282" s="53">
        <v>240</v>
      </c>
      <c r="F282" s="53">
        <v>243</v>
      </c>
      <c r="G282" s="53"/>
      <c r="H282" s="54">
        <f t="shared" ref="H282:H283" si="491">(IF(D282="SHORT",E282-F282,IF(D282="LONG",F282-E282)))*C282</f>
        <v>5868</v>
      </c>
      <c r="I282" s="55"/>
      <c r="J282" s="56">
        <f t="shared" ref="J282:J283" si="492">(H282+I282)/C282</f>
        <v>3</v>
      </c>
      <c r="K282" s="57">
        <f t="shared" ref="K282:K283" si="493">SUM(H282:I282)</f>
        <v>5868</v>
      </c>
    </row>
    <row r="283" spans="1:11" s="79" customFormat="1">
      <c r="A283" s="77">
        <v>43224</v>
      </c>
      <c r="B283" s="78" t="s">
        <v>150</v>
      </c>
      <c r="C283" s="78">
        <v>1414</v>
      </c>
      <c r="D283" s="78" t="s">
        <v>4</v>
      </c>
      <c r="E283" s="76">
        <v>318.2</v>
      </c>
      <c r="F283" s="76">
        <v>321.35000000000002</v>
      </c>
      <c r="G283" s="61">
        <v>326.05</v>
      </c>
      <c r="H283" s="62">
        <f t="shared" si="491"/>
        <v>4454.1000000000486</v>
      </c>
      <c r="I283" s="63">
        <f>(IF(D283="SHORT",IF(G283="",0,E283-G283),IF(D283="LONG",IF(G283="",0,G283-F283))))*C283</f>
        <v>6645.7999999999838</v>
      </c>
      <c r="J283" s="64">
        <f t="shared" si="492"/>
        <v>7.8500000000000227</v>
      </c>
      <c r="K283" s="65">
        <f t="shared" si="493"/>
        <v>11099.900000000032</v>
      </c>
    </row>
    <row r="284" spans="1:11" s="5" customFormat="1">
      <c r="A284" s="71">
        <v>43224</v>
      </c>
      <c r="B284" s="58" t="s">
        <v>148</v>
      </c>
      <c r="C284" s="52">
        <v>435</v>
      </c>
      <c r="D284" s="58" t="s">
        <v>20</v>
      </c>
      <c r="E284" s="53">
        <v>1033.75</v>
      </c>
      <c r="F284" s="53">
        <v>1021.35</v>
      </c>
      <c r="G284" s="53"/>
      <c r="H284" s="54">
        <f t="shared" ref="H284" si="494">(IF(D284="SHORT",E284-F284,IF(D284="LONG",F284-E284)))*C284</f>
        <v>5393.99999999999</v>
      </c>
      <c r="I284" s="55"/>
      <c r="J284" s="56">
        <f t="shared" ref="J284" si="495">(H284+I284)/C284</f>
        <v>12.399999999999977</v>
      </c>
      <c r="K284" s="57">
        <f t="shared" ref="K284" si="496">SUM(H284:I284)</f>
        <v>5393.99999999999</v>
      </c>
    </row>
    <row r="285" spans="1:11" s="5" customFormat="1">
      <c r="A285" s="71">
        <v>43223</v>
      </c>
      <c r="B285" s="58" t="s">
        <v>147</v>
      </c>
      <c r="C285" s="52">
        <v>2423</v>
      </c>
      <c r="D285" s="58" t="s">
        <v>20</v>
      </c>
      <c r="E285" s="53">
        <v>185.65</v>
      </c>
      <c r="F285" s="53">
        <v>187.05</v>
      </c>
      <c r="G285" s="53"/>
      <c r="H285" s="54">
        <f t="shared" ref="H285" si="497">(IF(D285="SHORT",E285-F285,IF(D285="LONG",F285-E285)))*C285</f>
        <v>-3392.2000000000139</v>
      </c>
      <c r="I285" s="55"/>
      <c r="J285" s="56">
        <f t="shared" ref="J285" si="498">(H285+I285)/C285</f>
        <v>-1.4000000000000057</v>
      </c>
      <c r="K285" s="57">
        <f t="shared" ref="K285" si="499">SUM(H285:I285)</f>
        <v>-3392.2000000000139</v>
      </c>
    </row>
    <row r="286" spans="1:11" s="5" customFormat="1">
      <c r="A286" s="71">
        <v>43222</v>
      </c>
      <c r="B286" s="58" t="s">
        <v>129</v>
      </c>
      <c r="C286" s="52">
        <v>1270</v>
      </c>
      <c r="D286" s="58" t="s">
        <v>4</v>
      </c>
      <c r="E286" s="53">
        <v>353.9</v>
      </c>
      <c r="F286" s="53">
        <v>355.35</v>
      </c>
      <c r="G286" s="53"/>
      <c r="H286" s="54">
        <f t="shared" ref="H286" si="500">(IF(D286="SHORT",E286-F286,IF(D286="LONG",F286-E286)))*C286</f>
        <v>1841.5000000000578</v>
      </c>
      <c r="I286" s="55"/>
      <c r="J286" s="56">
        <f t="shared" ref="J286" si="501">(H286+I286)/C286</f>
        <v>1.4500000000000455</v>
      </c>
      <c r="K286" s="57">
        <f t="shared" ref="K286" si="502">SUM(H286:I286)</f>
        <v>1841.5000000000578</v>
      </c>
    </row>
    <row r="287" spans="1:11" ht="15.75">
      <c r="A287" s="75"/>
      <c r="B287" s="72"/>
      <c r="C287" s="72"/>
      <c r="D287" s="72"/>
      <c r="E287" s="72"/>
      <c r="F287" s="72"/>
      <c r="G287" s="72"/>
      <c r="H287" s="73"/>
      <c r="I287" s="74"/>
      <c r="J287" s="72"/>
      <c r="K287" s="72"/>
    </row>
    <row r="288" spans="1:11" s="5" customFormat="1">
      <c r="A288" s="71">
        <v>43220</v>
      </c>
      <c r="B288" s="58" t="s">
        <v>146</v>
      </c>
      <c r="C288" s="52">
        <v>1365</v>
      </c>
      <c r="D288" s="58" t="s">
        <v>4</v>
      </c>
      <c r="E288" s="53">
        <v>329.5</v>
      </c>
      <c r="F288" s="53">
        <v>333.5</v>
      </c>
      <c r="G288" s="53"/>
      <c r="H288" s="54">
        <f t="shared" ref="H288" si="503">(IF(D288="SHORT",E288-F288,IF(D288="LONG",F288-E288)))*C288</f>
        <v>5460</v>
      </c>
      <c r="I288" s="55"/>
      <c r="J288" s="56">
        <f t="shared" ref="J288" si="504">(H288+I288)/C288</f>
        <v>4</v>
      </c>
      <c r="K288" s="57">
        <f t="shared" ref="K288" si="505">SUM(H288:I288)</f>
        <v>5460</v>
      </c>
    </row>
    <row r="289" spans="1:11" s="5" customFormat="1">
      <c r="A289" s="71">
        <v>43217</v>
      </c>
      <c r="B289" s="58" t="s">
        <v>145</v>
      </c>
      <c r="C289" s="52">
        <v>407</v>
      </c>
      <c r="D289" s="58" t="s">
        <v>4</v>
      </c>
      <c r="E289" s="53">
        <v>1105.05</v>
      </c>
      <c r="F289" s="53">
        <v>1113</v>
      </c>
      <c r="G289" s="53"/>
      <c r="H289" s="54">
        <f t="shared" ref="H289" si="506">(IF(D289="SHORT",E289-F289,IF(D289="LONG",F289-E289)))*C289</f>
        <v>3235.6500000000187</v>
      </c>
      <c r="I289" s="55"/>
      <c r="J289" s="56">
        <f t="shared" ref="J289" si="507">(H289+I289)/C289</f>
        <v>7.9500000000000464</v>
      </c>
      <c r="K289" s="57">
        <f t="shared" ref="K289" si="508">SUM(H289:I289)</f>
        <v>3235.6500000000187</v>
      </c>
    </row>
    <row r="290" spans="1:11" s="5" customFormat="1">
      <c r="A290" s="71">
        <v>43216</v>
      </c>
      <c r="B290" s="58" t="s">
        <v>144</v>
      </c>
      <c r="C290" s="52">
        <v>8093</v>
      </c>
      <c r="D290" s="58" t="s">
        <v>4</v>
      </c>
      <c r="E290" s="53">
        <v>55.6</v>
      </c>
      <c r="F290" s="53">
        <v>56.25</v>
      </c>
      <c r="G290" s="53"/>
      <c r="H290" s="54">
        <f t="shared" ref="H290" si="509">(IF(D290="SHORT",E290-F290,IF(D290="LONG",F290-E290)))*C290</f>
        <v>5260.4499999999889</v>
      </c>
      <c r="I290" s="55"/>
      <c r="J290" s="56">
        <f t="shared" ref="J290" si="510">(H290+I290)/C290</f>
        <v>0.64999999999999858</v>
      </c>
      <c r="K290" s="57">
        <f t="shared" ref="K290" si="511">SUM(H290:I290)</f>
        <v>5260.4499999999889</v>
      </c>
    </row>
    <row r="291" spans="1:11" s="5" customFormat="1">
      <c r="A291" s="71">
        <v>43215</v>
      </c>
      <c r="B291" s="58" t="s">
        <v>143</v>
      </c>
      <c r="C291" s="52">
        <v>437</v>
      </c>
      <c r="D291" s="58" t="s">
        <v>4</v>
      </c>
      <c r="E291" s="53">
        <v>1028</v>
      </c>
      <c r="F291" s="53">
        <v>1040.8499999999999</v>
      </c>
      <c r="G291" s="53"/>
      <c r="H291" s="54">
        <f t="shared" ref="H291" si="512">(IF(D291="SHORT",E291-F291,IF(D291="LONG",F291-E291)))*C291</f>
        <v>5615.4499999999607</v>
      </c>
      <c r="I291" s="55"/>
      <c r="J291" s="56">
        <f t="shared" ref="J291" si="513">(H291+I291)/C291</f>
        <v>12.849999999999911</v>
      </c>
      <c r="K291" s="57">
        <f t="shared" ref="K291" si="514">SUM(H291:I291)</f>
        <v>5615.4499999999607</v>
      </c>
    </row>
    <row r="292" spans="1:11" s="5" customFormat="1">
      <c r="A292" s="71">
        <v>43214</v>
      </c>
      <c r="B292" s="58" t="s">
        <v>142</v>
      </c>
      <c r="C292" s="52">
        <v>3460</v>
      </c>
      <c r="D292" s="58" t="s">
        <v>4</v>
      </c>
      <c r="E292" s="53">
        <v>130.05000000000001</v>
      </c>
      <c r="F292" s="53">
        <v>131.15</v>
      </c>
      <c r="G292" s="53"/>
      <c r="H292" s="54">
        <f t="shared" ref="H292" si="515">(IF(D292="SHORT",E292-F292,IF(D292="LONG",F292-E292)))*C292</f>
        <v>3805.9999999999804</v>
      </c>
      <c r="I292" s="55"/>
      <c r="J292" s="56">
        <f t="shared" ref="J292" si="516">(H292+I292)/C292</f>
        <v>1.0999999999999943</v>
      </c>
      <c r="K292" s="57">
        <f t="shared" ref="K292" si="517">SUM(H292:I292)</f>
        <v>3805.9999999999804</v>
      </c>
    </row>
    <row r="293" spans="1:11" s="5" customFormat="1">
      <c r="A293" s="71">
        <v>43213</v>
      </c>
      <c r="B293" s="58" t="s">
        <v>141</v>
      </c>
      <c r="C293" s="52">
        <v>243</v>
      </c>
      <c r="D293" s="58" t="s">
        <v>4</v>
      </c>
      <c r="E293" s="53">
        <v>1845</v>
      </c>
      <c r="F293" s="53">
        <v>1868</v>
      </c>
      <c r="G293" s="53"/>
      <c r="H293" s="54">
        <f t="shared" ref="H293" si="518">(IF(D293="SHORT",E293-F293,IF(D293="LONG",F293-E293)))*C293</f>
        <v>5589</v>
      </c>
      <c r="I293" s="55"/>
      <c r="J293" s="56">
        <f t="shared" ref="J293" si="519">(H293+I293)/C293</f>
        <v>23</v>
      </c>
      <c r="K293" s="57">
        <f t="shared" ref="K293" si="520">SUM(H293:I293)</f>
        <v>5589</v>
      </c>
    </row>
    <row r="294" spans="1:11" s="5" customFormat="1">
      <c r="A294" s="71">
        <v>43210</v>
      </c>
      <c r="B294" s="58" t="s">
        <v>140</v>
      </c>
      <c r="C294" s="52">
        <v>422</v>
      </c>
      <c r="D294" s="58" t="s">
        <v>4</v>
      </c>
      <c r="E294" s="53">
        <v>1065.5</v>
      </c>
      <c r="F294" s="53">
        <v>1073.95</v>
      </c>
      <c r="G294" s="53"/>
      <c r="H294" s="54">
        <f t="shared" ref="H294" si="521">(IF(D294="SHORT",E294-F294,IF(D294="LONG",F294-E294)))*C294</f>
        <v>3565.9000000000192</v>
      </c>
      <c r="I294" s="55"/>
      <c r="J294" s="56">
        <f t="shared" ref="J294" si="522">(H294+I294)/C294</f>
        <v>8.4500000000000455</v>
      </c>
      <c r="K294" s="57">
        <f t="shared" ref="K294" si="523">SUM(H294:I294)</f>
        <v>3565.9000000000192</v>
      </c>
    </row>
    <row r="295" spans="1:11" s="5" customFormat="1">
      <c r="A295" s="71">
        <v>43209</v>
      </c>
      <c r="B295" s="58" t="s">
        <v>139</v>
      </c>
      <c r="C295" s="52">
        <v>5572</v>
      </c>
      <c r="D295" s="58" t="s">
        <v>4</v>
      </c>
      <c r="E295" s="53">
        <v>80.75</v>
      </c>
      <c r="F295" s="53">
        <v>81.25</v>
      </c>
      <c r="G295" s="53"/>
      <c r="H295" s="54">
        <f t="shared" ref="H295" si="524">(IF(D295="SHORT",E295-F295,IF(D295="LONG",F295-E295)))*C295</f>
        <v>2786</v>
      </c>
      <c r="I295" s="55"/>
      <c r="J295" s="56">
        <f t="shared" ref="J295" si="525">(H295+I295)/C295</f>
        <v>0.5</v>
      </c>
      <c r="K295" s="57">
        <f t="shared" ref="K295" si="526">SUM(H295:I295)</f>
        <v>2786</v>
      </c>
    </row>
    <row r="296" spans="1:11" s="5" customFormat="1">
      <c r="A296" s="71">
        <v>43208</v>
      </c>
      <c r="B296" s="58" t="s">
        <v>138</v>
      </c>
      <c r="C296" s="52">
        <v>498</v>
      </c>
      <c r="D296" s="58" t="s">
        <v>4</v>
      </c>
      <c r="E296" s="53">
        <v>903</v>
      </c>
      <c r="F296" s="53">
        <v>913.25</v>
      </c>
      <c r="G296" s="53"/>
      <c r="H296" s="54">
        <f t="shared" ref="H296" si="527">(IF(D296="SHORT",E296-F296,IF(D296="LONG",F296-E296)))*C296</f>
        <v>5104.5</v>
      </c>
      <c r="I296" s="55"/>
      <c r="J296" s="56">
        <f t="shared" ref="J296" si="528">(H296+I296)/C296</f>
        <v>10.25</v>
      </c>
      <c r="K296" s="57">
        <f t="shared" ref="K296" si="529">SUM(H296:I296)</f>
        <v>5104.5</v>
      </c>
    </row>
    <row r="297" spans="1:11" s="5" customFormat="1">
      <c r="A297" s="71">
        <v>43208</v>
      </c>
      <c r="B297" s="58" t="s">
        <v>137</v>
      </c>
      <c r="C297" s="52">
        <v>3601</v>
      </c>
      <c r="D297" s="58" t="s">
        <v>4</v>
      </c>
      <c r="E297" s="53">
        <v>124.95</v>
      </c>
      <c r="F297" s="53">
        <v>123.65</v>
      </c>
      <c r="G297" s="53"/>
      <c r="H297" s="54">
        <f t="shared" ref="H297" si="530">(IF(D297="SHORT",E297-F297,IF(D297="LONG",F297-E297)))*C297</f>
        <v>-4681.2999999999902</v>
      </c>
      <c r="I297" s="55"/>
      <c r="J297" s="56">
        <f t="shared" ref="J297" si="531">(H297+I297)/C297</f>
        <v>-1.2999999999999974</v>
      </c>
      <c r="K297" s="57">
        <f t="shared" ref="K297" si="532">SUM(H297:I297)</f>
        <v>-4681.2999999999902</v>
      </c>
    </row>
    <row r="298" spans="1:11" s="5" customFormat="1">
      <c r="A298" s="71">
        <v>43208</v>
      </c>
      <c r="B298" s="58" t="s">
        <v>56</v>
      </c>
      <c r="C298" s="52">
        <v>207</v>
      </c>
      <c r="D298" s="58" t="s">
        <v>20</v>
      </c>
      <c r="E298" s="53">
        <v>2165</v>
      </c>
      <c r="F298" s="53">
        <v>2154</v>
      </c>
      <c r="G298" s="53"/>
      <c r="H298" s="54">
        <f t="shared" ref="H298" si="533">(IF(D298="SHORT",E298-F298,IF(D298="LONG",F298-E298)))*C298</f>
        <v>2277</v>
      </c>
      <c r="I298" s="55"/>
      <c r="J298" s="56">
        <f t="shared" ref="J298" si="534">(H298+I298)/C298</f>
        <v>11</v>
      </c>
      <c r="K298" s="57">
        <f t="shared" ref="K298" si="535">SUM(H298:I298)</f>
        <v>2277</v>
      </c>
    </row>
    <row r="299" spans="1:11" s="5" customFormat="1">
      <c r="A299" s="71">
        <v>43207</v>
      </c>
      <c r="B299" s="58" t="s">
        <v>136</v>
      </c>
      <c r="C299" s="52">
        <v>1025</v>
      </c>
      <c r="D299" s="58" t="s">
        <v>4</v>
      </c>
      <c r="E299" s="53">
        <v>439</v>
      </c>
      <c r="F299" s="53">
        <v>441</v>
      </c>
      <c r="G299" s="53"/>
      <c r="H299" s="54">
        <f t="shared" ref="H299:H300" si="536">(IF(D299="SHORT",E299-F299,IF(D299="LONG",F299-E299)))*C299</f>
        <v>2050</v>
      </c>
      <c r="I299" s="55"/>
      <c r="J299" s="56">
        <f t="shared" ref="J299:J300" si="537">(H299+I299)/C299</f>
        <v>2</v>
      </c>
      <c r="K299" s="57">
        <f t="shared" ref="K299:K300" si="538">SUM(H299:I299)</f>
        <v>2050</v>
      </c>
    </row>
    <row r="300" spans="1:11" s="5" customFormat="1">
      <c r="A300" s="71">
        <v>43207</v>
      </c>
      <c r="B300" s="58" t="s">
        <v>125</v>
      </c>
      <c r="C300" s="52">
        <v>4497</v>
      </c>
      <c r="D300" s="58" t="s">
        <v>4</v>
      </c>
      <c r="E300" s="53">
        <v>100.05</v>
      </c>
      <c r="F300" s="53">
        <v>99</v>
      </c>
      <c r="G300" s="53"/>
      <c r="H300" s="54">
        <f t="shared" si="536"/>
        <v>-4721.8499999999876</v>
      </c>
      <c r="I300" s="55"/>
      <c r="J300" s="56">
        <f t="shared" si="537"/>
        <v>-1.0499999999999972</v>
      </c>
      <c r="K300" s="57">
        <f t="shared" si="538"/>
        <v>-4721.8499999999876</v>
      </c>
    </row>
    <row r="301" spans="1:11" s="5" customFormat="1">
      <c r="A301" s="71">
        <v>43206</v>
      </c>
      <c r="B301" s="58" t="s">
        <v>135</v>
      </c>
      <c r="C301" s="52">
        <v>141</v>
      </c>
      <c r="D301" s="58" t="s">
        <v>4</v>
      </c>
      <c r="E301" s="53">
        <v>3180</v>
      </c>
      <c r="F301" s="53">
        <v>3192</v>
      </c>
      <c r="G301" s="53"/>
      <c r="H301" s="54">
        <f t="shared" ref="H301" si="539">(IF(D301="SHORT",E301-F301,IF(D301="LONG",F301-E301)))*C301</f>
        <v>1692</v>
      </c>
      <c r="I301" s="55"/>
      <c r="J301" s="56">
        <f t="shared" ref="J301" si="540">(H301+I301)/C301</f>
        <v>12</v>
      </c>
      <c r="K301" s="57">
        <f t="shared" ref="K301" si="541">SUM(H301:I301)</f>
        <v>1692</v>
      </c>
    </row>
    <row r="302" spans="1:11" s="5" customFormat="1">
      <c r="A302" s="71">
        <v>43203</v>
      </c>
      <c r="B302" s="58" t="s">
        <v>134</v>
      </c>
      <c r="C302" s="52">
        <v>5148</v>
      </c>
      <c r="D302" s="58" t="s">
        <v>4</v>
      </c>
      <c r="E302" s="53">
        <v>87.4</v>
      </c>
      <c r="F302" s="53">
        <v>86.5</v>
      </c>
      <c r="G302" s="53"/>
      <c r="H302" s="54">
        <f t="shared" ref="H302" si="542">(IF(D302="SHORT",E302-F302,IF(D302="LONG",F302-E302)))*C302</f>
        <v>-4633.2000000000289</v>
      </c>
      <c r="I302" s="55"/>
      <c r="J302" s="56">
        <f t="shared" ref="J302" si="543">(H302+I302)/C302</f>
        <v>-0.90000000000000557</v>
      </c>
      <c r="K302" s="57">
        <f t="shared" ref="K302" si="544">SUM(H302:I302)</f>
        <v>-4633.2000000000289</v>
      </c>
    </row>
    <row r="303" spans="1:11" s="5" customFormat="1">
      <c r="A303" s="71">
        <v>43203</v>
      </c>
      <c r="B303" s="58" t="s">
        <v>3</v>
      </c>
      <c r="C303" s="52">
        <v>400</v>
      </c>
      <c r="D303" s="58" t="s">
        <v>20</v>
      </c>
      <c r="E303" s="53">
        <v>1137.25</v>
      </c>
      <c r="F303" s="53">
        <v>1131</v>
      </c>
      <c r="G303" s="53"/>
      <c r="H303" s="54">
        <f t="shared" ref="H303:H304" si="545">(IF(D303="SHORT",E303-F303,IF(D303="LONG",F303-E303)))*C303</f>
        <v>2500</v>
      </c>
      <c r="I303" s="55"/>
      <c r="J303" s="56">
        <f t="shared" ref="J303:J304" si="546">(H303+I303)/C303</f>
        <v>6.25</v>
      </c>
      <c r="K303" s="57">
        <f t="shared" ref="K303:K304" si="547">SUM(H303:I303)</f>
        <v>2500</v>
      </c>
    </row>
    <row r="304" spans="1:11" s="5" customFormat="1">
      <c r="A304" s="71">
        <v>43203</v>
      </c>
      <c r="B304" s="58" t="s">
        <v>133</v>
      </c>
      <c r="C304" s="52">
        <v>1170</v>
      </c>
      <c r="D304" s="58" t="s">
        <v>4</v>
      </c>
      <c r="E304" s="53">
        <v>384.6</v>
      </c>
      <c r="F304" s="53">
        <v>380.65</v>
      </c>
      <c r="G304" s="53"/>
      <c r="H304" s="54">
        <f t="shared" si="545"/>
        <v>-4621.5000000000528</v>
      </c>
      <c r="I304" s="55"/>
      <c r="J304" s="56">
        <f t="shared" si="546"/>
        <v>-3.950000000000045</v>
      </c>
      <c r="K304" s="57">
        <f t="shared" si="547"/>
        <v>-4621.5000000000528</v>
      </c>
    </row>
    <row r="305" spans="1:11" s="5" customFormat="1">
      <c r="A305" s="71">
        <v>43202</v>
      </c>
      <c r="B305" s="58" t="s">
        <v>132</v>
      </c>
      <c r="C305" s="52">
        <v>1329</v>
      </c>
      <c r="D305" s="58" t="s">
        <v>4</v>
      </c>
      <c r="E305" s="53">
        <v>338.5</v>
      </c>
      <c r="F305" s="53">
        <v>342.7</v>
      </c>
      <c r="G305" s="53"/>
      <c r="H305" s="54">
        <f t="shared" ref="H305" si="548">(IF(D305="SHORT",E305-F305,IF(D305="LONG",F305-E305)))*C305</f>
        <v>5581.7999999999847</v>
      </c>
      <c r="I305" s="55"/>
      <c r="J305" s="56">
        <f t="shared" ref="J305" si="549">(H305+I305)/C305</f>
        <v>4.1999999999999886</v>
      </c>
      <c r="K305" s="57">
        <f t="shared" ref="K305" si="550">SUM(H305:I305)</f>
        <v>5581.7999999999847</v>
      </c>
    </row>
    <row r="306" spans="1:11" s="5" customFormat="1">
      <c r="A306" s="71">
        <v>43201</v>
      </c>
      <c r="B306" s="58" t="s">
        <v>131</v>
      </c>
      <c r="C306" s="52">
        <v>857</v>
      </c>
      <c r="D306" s="58" t="s">
        <v>4</v>
      </c>
      <c r="E306" s="53">
        <v>525</v>
      </c>
      <c r="F306" s="53">
        <v>531.5</v>
      </c>
      <c r="G306" s="53"/>
      <c r="H306" s="54">
        <f t="shared" ref="H306:H307" si="551">(IF(D306="SHORT",E306-F306,IF(D306="LONG",F306-E306)))*C306</f>
        <v>5570.5</v>
      </c>
      <c r="I306" s="55"/>
      <c r="J306" s="56">
        <f t="shared" ref="J306:J307" si="552">(H306+I306)/C306</f>
        <v>6.5</v>
      </c>
      <c r="K306" s="57">
        <f t="shared" ref="K306:K307" si="553">SUM(H306:I306)</f>
        <v>5570.5</v>
      </c>
    </row>
    <row r="307" spans="1:11" s="5" customFormat="1">
      <c r="A307" s="71">
        <v>43201</v>
      </c>
      <c r="B307" s="58" t="s">
        <v>130</v>
      </c>
      <c r="C307" s="52">
        <v>1279</v>
      </c>
      <c r="D307" s="58" t="s">
        <v>20</v>
      </c>
      <c r="E307" s="53">
        <v>351.7</v>
      </c>
      <c r="F307" s="53">
        <v>355.3</v>
      </c>
      <c r="G307" s="53"/>
      <c r="H307" s="54">
        <f t="shared" si="551"/>
        <v>-4604.4000000000287</v>
      </c>
      <c r="I307" s="55"/>
      <c r="J307" s="56">
        <f t="shared" si="552"/>
        <v>-3.6000000000000223</v>
      </c>
      <c r="K307" s="57">
        <f t="shared" si="553"/>
        <v>-4604.4000000000287</v>
      </c>
    </row>
    <row r="308" spans="1:11" s="5" customFormat="1">
      <c r="A308" s="71">
        <v>43200</v>
      </c>
      <c r="B308" s="58" t="s">
        <v>56</v>
      </c>
      <c r="C308" s="52">
        <v>220</v>
      </c>
      <c r="D308" s="58" t="s">
        <v>20</v>
      </c>
      <c r="E308" s="53">
        <v>2038.2</v>
      </c>
      <c r="F308" s="53">
        <v>2040.15</v>
      </c>
      <c r="G308" s="53"/>
      <c r="H308" s="54">
        <f t="shared" ref="H308" si="554">(IF(D308="SHORT",E308-F308,IF(D308="LONG",F308-E308)))*C308</f>
        <v>-429.00000000001</v>
      </c>
      <c r="I308" s="55"/>
      <c r="J308" s="56">
        <f t="shared" ref="J308" si="555">(H308+I308)/C308</f>
        <v>-1.9500000000000455</v>
      </c>
      <c r="K308" s="57">
        <f t="shared" ref="K308" si="556">SUM(H308:I308)</f>
        <v>-429.00000000001</v>
      </c>
    </row>
    <row r="309" spans="1:11" s="5" customFormat="1">
      <c r="A309" s="71">
        <v>43199</v>
      </c>
      <c r="B309" s="58" t="s">
        <v>129</v>
      </c>
      <c r="C309" s="52">
        <v>1297</v>
      </c>
      <c r="D309" s="58" t="s">
        <v>4</v>
      </c>
      <c r="E309" s="53">
        <v>346.85</v>
      </c>
      <c r="F309" s="53">
        <v>351</v>
      </c>
      <c r="G309" s="53"/>
      <c r="H309" s="54">
        <f t="shared" ref="H309" si="557">(IF(D309="SHORT",E309-F309,IF(D309="LONG",F309-E309)))*C309</f>
        <v>5382.5499999999702</v>
      </c>
      <c r="I309" s="55"/>
      <c r="J309" s="56">
        <f t="shared" ref="J309" si="558">(H309+I309)/C309</f>
        <v>4.1499999999999773</v>
      </c>
      <c r="K309" s="57">
        <f t="shared" ref="K309" si="559">SUM(H309:I309)</f>
        <v>5382.5499999999702</v>
      </c>
    </row>
    <row r="310" spans="1:11" s="5" customFormat="1">
      <c r="A310" s="71">
        <v>43196</v>
      </c>
      <c r="B310" s="58" t="s">
        <v>72</v>
      </c>
      <c r="C310" s="52">
        <v>341</v>
      </c>
      <c r="D310" s="58" t="s">
        <v>4</v>
      </c>
      <c r="E310" s="53">
        <v>1319.15</v>
      </c>
      <c r="F310" s="53">
        <v>1333</v>
      </c>
      <c r="G310" s="53"/>
      <c r="H310" s="54">
        <f t="shared" ref="H310" si="560">(IF(D310="SHORT",E310-F310,IF(D310="LONG",F310-E310)))*C310</f>
        <v>4722.8499999999694</v>
      </c>
      <c r="I310" s="55"/>
      <c r="J310" s="56">
        <f t="shared" ref="J310" si="561">(H310+I310)/C310</f>
        <v>13.849999999999911</v>
      </c>
      <c r="K310" s="57">
        <f t="shared" ref="K310" si="562">SUM(H310:I310)</f>
        <v>4722.8499999999694</v>
      </c>
    </row>
    <row r="311" spans="1:11" s="5" customFormat="1">
      <c r="A311" s="51">
        <v>43195</v>
      </c>
      <c r="B311" s="58" t="s">
        <v>128</v>
      </c>
      <c r="C311" s="52">
        <v>294</v>
      </c>
      <c r="D311" s="58" t="s">
        <v>4</v>
      </c>
      <c r="E311" s="53">
        <v>1529.5</v>
      </c>
      <c r="F311" s="53">
        <v>1513.4</v>
      </c>
      <c r="G311" s="53"/>
      <c r="H311" s="54">
        <f t="shared" ref="H311" si="563">(IF(D311="SHORT",E311-F311,IF(D311="LONG",F311-E311)))*C311</f>
        <v>-4733.3999999999733</v>
      </c>
      <c r="I311" s="55"/>
      <c r="J311" s="56">
        <f t="shared" ref="J311" si="564">(H311+I311)/C311</f>
        <v>-16.099999999999909</v>
      </c>
      <c r="K311" s="57">
        <f t="shared" ref="K311" si="565">SUM(H311:I311)</f>
        <v>-4733.3999999999733</v>
      </c>
    </row>
    <row r="312" spans="1:11" s="5" customFormat="1">
      <c r="A312" s="51">
        <v>43195</v>
      </c>
      <c r="B312" s="58" t="s">
        <v>127</v>
      </c>
      <c r="C312" s="52">
        <v>913</v>
      </c>
      <c r="D312" s="58" t="s">
        <v>20</v>
      </c>
      <c r="E312" s="53">
        <v>492.7</v>
      </c>
      <c r="F312" s="53">
        <v>497.75</v>
      </c>
      <c r="G312" s="53"/>
      <c r="H312" s="54">
        <f t="shared" ref="H312" si="566">(IF(D312="SHORT",E312-F312,IF(D312="LONG",F312-E312)))*C312</f>
        <v>-4610.6500000000106</v>
      </c>
      <c r="I312" s="55"/>
      <c r="J312" s="56">
        <f t="shared" ref="J312" si="567">(H312+I312)/C312</f>
        <v>-5.0500000000000114</v>
      </c>
      <c r="K312" s="57">
        <f t="shared" ref="K312" si="568">SUM(H312:I312)</f>
        <v>-4610.6500000000106</v>
      </c>
    </row>
    <row r="313" spans="1:11" s="5" customFormat="1">
      <c r="A313" s="51">
        <v>43194</v>
      </c>
      <c r="B313" s="58" t="s">
        <v>126</v>
      </c>
      <c r="C313" s="52">
        <v>3044</v>
      </c>
      <c r="D313" s="58" t="s">
        <v>20</v>
      </c>
      <c r="E313" s="53">
        <v>147.80000000000001</v>
      </c>
      <c r="F313" s="53">
        <v>146.1</v>
      </c>
      <c r="G313" s="53"/>
      <c r="H313" s="54">
        <f t="shared" ref="H313:H314" si="569">(IF(D313="SHORT",E313-F313,IF(D313="LONG",F313-E313)))*C313</f>
        <v>5174.800000000052</v>
      </c>
      <c r="I313" s="55"/>
      <c r="J313" s="56">
        <f t="shared" ref="J313:J314" si="570">(H313+I313)/C313</f>
        <v>1.7000000000000171</v>
      </c>
      <c r="K313" s="57">
        <f t="shared" ref="K313:K314" si="571">SUM(H313:I313)</f>
        <v>5174.800000000052</v>
      </c>
    </row>
    <row r="314" spans="1:11" s="5" customFormat="1">
      <c r="A314" s="51">
        <v>43194</v>
      </c>
      <c r="B314" s="58" t="s">
        <v>125</v>
      </c>
      <c r="C314" s="52">
        <v>4665</v>
      </c>
      <c r="D314" s="58" t="s">
        <v>4</v>
      </c>
      <c r="E314" s="53">
        <v>96.45</v>
      </c>
      <c r="F314" s="53">
        <v>95.45</v>
      </c>
      <c r="G314" s="53"/>
      <c r="H314" s="54">
        <f t="shared" si="569"/>
        <v>-4665</v>
      </c>
      <c r="I314" s="55"/>
      <c r="J314" s="56">
        <f t="shared" si="570"/>
        <v>-1</v>
      </c>
      <c r="K314" s="57">
        <f t="shared" si="571"/>
        <v>-4665</v>
      </c>
    </row>
    <row r="315" spans="1:11" ht="25.5" customHeight="1">
      <c r="A315" s="67"/>
      <c r="B315" s="68"/>
      <c r="C315" s="68"/>
      <c r="D315" s="68"/>
      <c r="E315" s="68"/>
      <c r="F315" s="68"/>
      <c r="G315" s="68"/>
      <c r="H315" s="69"/>
      <c r="I315" s="70"/>
      <c r="J315" s="68"/>
      <c r="K315" s="68"/>
    </row>
    <row r="316" spans="1:11" s="5" customFormat="1">
      <c r="A316" s="51">
        <v>43187</v>
      </c>
      <c r="B316" s="58" t="s">
        <v>124</v>
      </c>
      <c r="C316" s="52">
        <v>2218</v>
      </c>
      <c r="D316" s="58" t="s">
        <v>4</v>
      </c>
      <c r="E316" s="53">
        <v>202.8</v>
      </c>
      <c r="F316" s="53">
        <v>205.2</v>
      </c>
      <c r="G316" s="53"/>
      <c r="H316" s="54">
        <f t="shared" ref="H316" si="572">(IF(D316="SHORT",E316-F316,IF(D316="LONG",F316-E316)))*C316</f>
        <v>5323.1999999999498</v>
      </c>
      <c r="I316" s="55"/>
      <c r="J316" s="56">
        <f t="shared" ref="J316" si="573">(H316+I316)/C316</f>
        <v>2.3999999999999773</v>
      </c>
      <c r="K316" s="57">
        <f t="shared" ref="K316" si="574">SUM(H316:I316)</f>
        <v>5323.1999999999498</v>
      </c>
    </row>
    <row r="317" spans="1:11" s="5" customFormat="1">
      <c r="A317" s="51">
        <v>43186</v>
      </c>
      <c r="B317" s="58" t="s">
        <v>114</v>
      </c>
      <c r="C317" s="52">
        <v>2761</v>
      </c>
      <c r="D317" s="58" t="s">
        <v>4</v>
      </c>
      <c r="E317" s="53">
        <v>162.94999999999999</v>
      </c>
      <c r="F317" s="53">
        <v>161.25</v>
      </c>
      <c r="G317" s="53"/>
      <c r="H317" s="54">
        <f t="shared" ref="H317" si="575">(IF(D317="SHORT",E317-F317,IF(D317="LONG",F317-E317)))*C317</f>
        <v>-4693.6999999999689</v>
      </c>
      <c r="I317" s="55"/>
      <c r="J317" s="56">
        <f t="shared" ref="J317" si="576">(H317+I317)/C317</f>
        <v>-1.6999999999999886</v>
      </c>
      <c r="K317" s="57">
        <f t="shared" ref="K317" si="577">SUM(H317:I317)</f>
        <v>-4693.6999999999689</v>
      </c>
    </row>
    <row r="318" spans="1:11" s="5" customFormat="1">
      <c r="A318" s="51">
        <v>43185</v>
      </c>
      <c r="B318" s="58" t="s">
        <v>99</v>
      </c>
      <c r="C318" s="52">
        <v>1004</v>
      </c>
      <c r="D318" s="58" t="s">
        <v>20</v>
      </c>
      <c r="E318" s="53">
        <v>448</v>
      </c>
      <c r="F318" s="53">
        <v>445.35</v>
      </c>
      <c r="G318" s="53"/>
      <c r="H318" s="54">
        <f t="shared" ref="H318" si="578">(IF(D318="SHORT",E318-F318,IF(D318="LONG",F318-E318)))*C318</f>
        <v>2660.5999999999772</v>
      </c>
      <c r="I318" s="55"/>
      <c r="J318" s="56">
        <f t="shared" ref="J318" si="579">(H318+I318)/C318</f>
        <v>2.6499999999999773</v>
      </c>
      <c r="K318" s="57">
        <f t="shared" ref="K318" si="580">SUM(H318:I318)</f>
        <v>2660.5999999999772</v>
      </c>
    </row>
    <row r="319" spans="1:11" s="5" customFormat="1">
      <c r="A319" s="51">
        <v>43182</v>
      </c>
      <c r="B319" s="58" t="s">
        <v>119</v>
      </c>
      <c r="C319" s="52">
        <v>1668</v>
      </c>
      <c r="D319" s="58" t="s">
        <v>4</v>
      </c>
      <c r="E319" s="53">
        <v>269.7</v>
      </c>
      <c r="F319" s="53">
        <v>270.3</v>
      </c>
      <c r="G319" s="53"/>
      <c r="H319" s="54">
        <f t="shared" ref="H319" si="581">(IF(D319="SHORT",E319-F319,IF(D319="LONG",F319-E319)))*C319</f>
        <v>1000.8000000000379</v>
      </c>
      <c r="I319" s="55"/>
      <c r="J319" s="56">
        <f t="shared" ref="J319" si="582">(H319+I319)/C319</f>
        <v>0.60000000000002274</v>
      </c>
      <c r="K319" s="57">
        <f t="shared" ref="K319" si="583">SUM(H319:I319)</f>
        <v>1000.8000000000379</v>
      </c>
    </row>
    <row r="320" spans="1:11" s="5" customFormat="1">
      <c r="A320" s="51">
        <v>43181</v>
      </c>
      <c r="B320" s="58" t="s">
        <v>118</v>
      </c>
      <c r="C320" s="52">
        <v>366</v>
      </c>
      <c r="D320" s="58" t="s">
        <v>20</v>
      </c>
      <c r="E320" s="53">
        <v>1229.4000000000001</v>
      </c>
      <c r="F320" s="53">
        <v>1222</v>
      </c>
      <c r="G320" s="53"/>
      <c r="H320" s="54">
        <f t="shared" ref="H320:H321" si="584">(IF(D320="SHORT",E320-F320,IF(D320="LONG",F320-E320)))*C320</f>
        <v>2708.4000000000333</v>
      </c>
      <c r="I320" s="55"/>
      <c r="J320" s="56">
        <f t="shared" ref="J320:J321" si="585">(H320+I320)/C320</f>
        <v>7.4000000000000909</v>
      </c>
      <c r="K320" s="57">
        <f t="shared" ref="K320:K321" si="586">SUM(H320:I320)</f>
        <v>2708.4000000000333</v>
      </c>
    </row>
    <row r="321" spans="1:11" s="5" customFormat="1">
      <c r="A321" s="51">
        <v>43181</v>
      </c>
      <c r="B321" s="58" t="s">
        <v>47</v>
      </c>
      <c r="C321" s="52">
        <v>154</v>
      </c>
      <c r="D321" s="58" t="s">
        <v>4</v>
      </c>
      <c r="E321" s="53">
        <v>3083</v>
      </c>
      <c r="F321" s="53">
        <v>3065</v>
      </c>
      <c r="G321" s="53"/>
      <c r="H321" s="54">
        <f t="shared" si="584"/>
        <v>-2772</v>
      </c>
      <c r="I321" s="55"/>
      <c r="J321" s="56">
        <f t="shared" si="585"/>
        <v>-18</v>
      </c>
      <c r="K321" s="57">
        <f t="shared" si="586"/>
        <v>-2772</v>
      </c>
    </row>
    <row r="322" spans="1:11" s="5" customFormat="1">
      <c r="A322" s="51">
        <v>43180</v>
      </c>
      <c r="B322" s="58" t="s">
        <v>123</v>
      </c>
      <c r="C322" s="52">
        <v>3968</v>
      </c>
      <c r="D322" s="58" t="s">
        <v>4</v>
      </c>
      <c r="E322" s="53">
        <v>113.4</v>
      </c>
      <c r="F322" s="53">
        <v>114.8</v>
      </c>
      <c r="G322" s="53"/>
      <c r="H322" s="54">
        <f t="shared" ref="H322" si="587">(IF(D322="SHORT",E322-F322,IF(D322="LONG",F322-E322)))*C322</f>
        <v>5555.1999999999662</v>
      </c>
      <c r="I322" s="55"/>
      <c r="J322" s="56">
        <f t="shared" ref="J322" si="588">(H322+I322)/C322</f>
        <v>1.3999999999999915</v>
      </c>
      <c r="K322" s="57">
        <f t="shared" ref="K322" si="589">SUM(H322:I322)</f>
        <v>5555.1999999999662</v>
      </c>
    </row>
    <row r="323" spans="1:11" s="66" customFormat="1">
      <c r="A323" s="59">
        <v>43178</v>
      </c>
      <c r="B323" s="60" t="s">
        <v>122</v>
      </c>
      <c r="C323" s="60">
        <v>2500</v>
      </c>
      <c r="D323" s="60" t="s">
        <v>20</v>
      </c>
      <c r="E323" s="61">
        <v>180</v>
      </c>
      <c r="F323" s="61">
        <v>178.2</v>
      </c>
      <c r="G323" s="61">
        <v>175.95</v>
      </c>
      <c r="H323" s="62">
        <f t="shared" ref="H323" si="590">(IF(D323="SHORT",E323-F323,IF(D323="LONG",F323-E323)))*C323</f>
        <v>4500.0000000000282</v>
      </c>
      <c r="I323" s="63">
        <f>(IF(D323="SHORT",IF(G323="",0,E323-G323),IF(D323="LONG",IF(G323="",0,G323-F323))))*C323</f>
        <v>10125.000000000029</v>
      </c>
      <c r="J323" s="64">
        <f t="shared" ref="J323" si="591">(H323+I323)/C323</f>
        <v>5.8500000000000236</v>
      </c>
      <c r="K323" s="65">
        <f t="shared" ref="K323" si="592">SUM(H323:I323)</f>
        <v>14625.000000000058</v>
      </c>
    </row>
    <row r="324" spans="1:11" s="5" customFormat="1">
      <c r="A324" s="51">
        <v>43174</v>
      </c>
      <c r="B324" s="58" t="s">
        <v>92</v>
      </c>
      <c r="C324" s="52">
        <v>254</v>
      </c>
      <c r="D324" s="58" t="s">
        <v>4</v>
      </c>
      <c r="E324" s="53">
        <v>1869.2</v>
      </c>
      <c r="F324" s="53">
        <v>1885</v>
      </c>
      <c r="G324" s="53"/>
      <c r="H324" s="54">
        <f t="shared" ref="H324" si="593">(IF(D324="SHORT",E324-F324,IF(D324="LONG",F324-E324)))*C324</f>
        <v>4013.1999999999884</v>
      </c>
      <c r="I324" s="55"/>
      <c r="J324" s="56">
        <f t="shared" ref="J324" si="594">(H324+I324)/C324</f>
        <v>15.799999999999955</v>
      </c>
      <c r="K324" s="57">
        <f t="shared" ref="K324" si="595">SUM(H324:I324)</f>
        <v>4013.1999999999884</v>
      </c>
    </row>
    <row r="325" spans="1:11" s="5" customFormat="1">
      <c r="A325" s="51">
        <v>43173</v>
      </c>
      <c r="B325" s="58" t="s">
        <v>121</v>
      </c>
      <c r="C325" s="52">
        <v>1583</v>
      </c>
      <c r="D325" s="58" t="s">
        <v>20</v>
      </c>
      <c r="E325" s="53">
        <v>300</v>
      </c>
      <c r="F325" s="53">
        <v>298.2</v>
      </c>
      <c r="G325" s="53"/>
      <c r="H325" s="54">
        <f t="shared" ref="H325" si="596">(IF(D325="SHORT",E325-F325,IF(D325="LONG",F325-E325)))*C325</f>
        <v>2849.4000000000178</v>
      </c>
      <c r="I325" s="55"/>
      <c r="J325" s="56">
        <f t="shared" ref="J325" si="597">(H325+I325)/C325</f>
        <v>1.8000000000000114</v>
      </c>
      <c r="K325" s="57">
        <f t="shared" ref="K325" si="598">SUM(H325:I325)</f>
        <v>2849.4000000000178</v>
      </c>
    </row>
    <row r="326" spans="1:11" s="5" customFormat="1">
      <c r="A326" s="51">
        <v>43172</v>
      </c>
      <c r="B326" s="58" t="s">
        <v>120</v>
      </c>
      <c r="C326" s="52">
        <v>1338</v>
      </c>
      <c r="D326" s="58" t="s">
        <v>4</v>
      </c>
      <c r="E326" s="53">
        <v>354.75</v>
      </c>
      <c r="F326" s="53">
        <v>351.15</v>
      </c>
      <c r="G326" s="53"/>
      <c r="H326" s="54">
        <f t="shared" ref="H326" si="599">(IF(D326="SHORT",E326-F326,IF(D326="LONG",F326-E326)))*C326</f>
        <v>-4816.8000000000302</v>
      </c>
      <c r="I326" s="55"/>
      <c r="J326" s="56">
        <f t="shared" ref="J326" si="600">(H326+I326)/C326</f>
        <v>-3.6000000000000227</v>
      </c>
      <c r="K326" s="57">
        <f t="shared" ref="K326" si="601">SUM(H326:I326)</f>
        <v>-4816.8000000000302</v>
      </c>
    </row>
    <row r="327" spans="1:11" s="5" customFormat="1">
      <c r="A327" s="51">
        <v>43168</v>
      </c>
      <c r="B327" s="58" t="s">
        <v>117</v>
      </c>
      <c r="C327" s="52">
        <v>1657</v>
      </c>
      <c r="D327" s="58" t="s">
        <v>4</v>
      </c>
      <c r="E327" s="53">
        <v>286.64999999999998</v>
      </c>
      <c r="F327" s="53">
        <v>284.8</v>
      </c>
      <c r="G327" s="53"/>
      <c r="H327" s="54">
        <f t="shared" ref="H327" si="602">(IF(D327="SHORT",E327-F327,IF(D327="LONG",F327-E327)))*C327</f>
        <v>-3065.4499999999434</v>
      </c>
      <c r="I327" s="55"/>
      <c r="J327" s="56">
        <f t="shared" ref="J327" si="603">(H327+I327)/C327</f>
        <v>-1.8499999999999659</v>
      </c>
      <c r="K327" s="57">
        <f t="shared" ref="K327" si="604">SUM(H327:I327)</f>
        <v>-3065.4499999999434</v>
      </c>
    </row>
    <row r="328" spans="1:11" s="5" customFormat="1">
      <c r="A328" s="51">
        <v>43167</v>
      </c>
      <c r="B328" s="58" t="s">
        <v>115</v>
      </c>
      <c r="C328" s="52">
        <v>1552</v>
      </c>
      <c r="D328" s="58" t="s">
        <v>20</v>
      </c>
      <c r="E328" s="53">
        <v>306</v>
      </c>
      <c r="F328" s="53">
        <v>302.14999999999998</v>
      </c>
      <c r="G328" s="53"/>
      <c r="H328" s="54">
        <f t="shared" ref="H328" si="605">(IF(D328="SHORT",E328-F328,IF(D328="LONG",F328-E328)))*C328</f>
        <v>5975.2000000000353</v>
      </c>
      <c r="I328" s="55"/>
      <c r="J328" s="56">
        <f t="shared" ref="J328" si="606">(H328+I328)/C328</f>
        <v>3.8500000000000227</v>
      </c>
      <c r="K328" s="57">
        <f t="shared" ref="K328" si="607">SUM(H328:I328)</f>
        <v>5975.2000000000353</v>
      </c>
    </row>
    <row r="329" spans="1:11" s="66" customFormat="1">
      <c r="A329" s="59">
        <v>43166</v>
      </c>
      <c r="B329" s="60" t="s">
        <v>3</v>
      </c>
      <c r="C329" s="60">
        <v>380</v>
      </c>
      <c r="D329" s="60" t="s">
        <v>20</v>
      </c>
      <c r="E329" s="61">
        <v>1249.5</v>
      </c>
      <c r="F329" s="61">
        <v>1233.9000000000001</v>
      </c>
      <c r="G329" s="61">
        <v>1214.75</v>
      </c>
      <c r="H329" s="62">
        <f t="shared" ref="H329" si="608">(IF(D329="SHORT",E329-F329,IF(D329="LONG",F329-E329)))*C329</f>
        <v>5927.9999999999654</v>
      </c>
      <c r="I329" s="63">
        <f>(IF(D329="SHORT",IF(G329="",0,E329-G329),IF(D329="LONG",IF(G329="",0,G329-F329))))*C329</f>
        <v>13205</v>
      </c>
      <c r="J329" s="64">
        <f t="shared" ref="J329" si="609">(H329+I329)/C329</f>
        <v>50.349999999999902</v>
      </c>
      <c r="K329" s="65">
        <f t="shared" ref="K329" si="610">SUM(H329:I329)</f>
        <v>19132.999999999964</v>
      </c>
    </row>
    <row r="330" spans="1:11" s="66" customFormat="1">
      <c r="A330" s="59">
        <v>43165</v>
      </c>
      <c r="B330" s="60" t="s">
        <v>114</v>
      </c>
      <c r="C330" s="60">
        <v>2379</v>
      </c>
      <c r="D330" s="60" t="s">
        <v>20</v>
      </c>
      <c r="E330" s="61">
        <v>199.6</v>
      </c>
      <c r="F330" s="61">
        <v>196.95</v>
      </c>
      <c r="G330" s="61">
        <v>193.55</v>
      </c>
      <c r="H330" s="62">
        <f t="shared" ref="H330" si="611">(IF(D330="SHORT",E330-F330,IF(D330="LONG",F330-E330)))*C330</f>
        <v>6304.3500000000131</v>
      </c>
      <c r="I330" s="63">
        <f>(IF(D330="SHORT",IF(G330="",0,E330-G330),IF(D330="LONG",IF(G330="",0,G330-F330))))*C330</f>
        <v>14392.949999999959</v>
      </c>
      <c r="J330" s="64">
        <f t="shared" ref="J330" si="612">(H330+I330)/C330</f>
        <v>8.6999999999999886</v>
      </c>
      <c r="K330" s="65">
        <f t="shared" ref="K330" si="613">SUM(H330:I330)</f>
        <v>20697.299999999974</v>
      </c>
    </row>
    <row r="331" spans="1:11" s="5" customFormat="1">
      <c r="A331" s="51">
        <v>43164</v>
      </c>
      <c r="B331" s="58" t="s">
        <v>113</v>
      </c>
      <c r="C331" s="52">
        <v>700</v>
      </c>
      <c r="D331" s="58" t="s">
        <v>20</v>
      </c>
      <c r="E331" s="53">
        <v>676.5</v>
      </c>
      <c r="F331" s="53">
        <v>668.05</v>
      </c>
      <c r="G331" s="53"/>
      <c r="H331" s="54">
        <f t="shared" ref="H331" si="614">(IF(D331="SHORT",E331-F331,IF(D331="LONG",F331-E331)))*C331</f>
        <v>5915.0000000000318</v>
      </c>
      <c r="I331" s="55"/>
      <c r="J331" s="56">
        <f t="shared" ref="J331" si="615">(H331+I331)/C331</f>
        <v>8.4500000000000455</v>
      </c>
      <c r="K331" s="57">
        <f t="shared" ref="K331" si="616">SUM(H331:I331)</f>
        <v>5915.0000000000318</v>
      </c>
    </row>
  </sheetData>
  <mergeCells count="15">
    <mergeCell ref="A1:K1"/>
    <mergeCell ref="A2:K2"/>
    <mergeCell ref="A3:B3"/>
    <mergeCell ref="C3:D3"/>
    <mergeCell ref="H3:I3"/>
    <mergeCell ref="G4:G5"/>
    <mergeCell ref="H4:I5"/>
    <mergeCell ref="J4:J5"/>
    <mergeCell ref="K4:K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23"/>
  <sheetViews>
    <sheetView topLeftCell="A13" workbookViewId="0">
      <selection activeCell="A38" sqref="A38"/>
    </sheetView>
  </sheetViews>
  <sheetFormatPr defaultColWidth="15.140625" defaultRowHeight="15" customHeight="1"/>
  <cols>
    <col min="1" max="1" width="14.7109375" bestFit="1" customWidth="1"/>
    <col min="2" max="2" width="27.140625" customWidth="1"/>
    <col min="3" max="3" width="10" customWidth="1"/>
    <col min="4" max="4" width="10.42578125" customWidth="1"/>
    <col min="5" max="5" width="20.42578125" bestFit="1" customWidth="1"/>
    <col min="6" max="7" width="12.42578125" customWidth="1"/>
    <col min="8" max="8" width="14.140625" bestFit="1" customWidth="1"/>
    <col min="9" max="9" width="11.42578125" bestFit="1" customWidth="1"/>
    <col min="10" max="10" width="15" bestFit="1" customWidth="1"/>
    <col min="11" max="21" width="16.85546875" customWidth="1"/>
    <col min="22" max="24" width="7" customWidth="1"/>
  </cols>
  <sheetData>
    <row r="1" spans="1:24" ht="1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</row>
    <row r="2" spans="1:24" ht="15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</row>
    <row r="3" spans="1:24" ht="1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2"/>
      <c r="X3" s="2"/>
    </row>
    <row r="4" spans="1:24" ht="21" customHeight="1">
      <c r="A4" s="25"/>
      <c r="B4" s="26"/>
      <c r="C4" s="26"/>
      <c r="D4" s="252" t="s">
        <v>18</v>
      </c>
      <c r="E4" s="223"/>
      <c r="F4" s="223"/>
      <c r="G4" s="223"/>
      <c r="H4" s="26"/>
      <c r="I4" s="26"/>
      <c r="J4" s="2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  <c r="W4" s="2"/>
      <c r="X4" s="2"/>
    </row>
    <row r="5" spans="1:24" ht="18.75" customHeight="1">
      <c r="A5" s="253" t="s">
        <v>0</v>
      </c>
      <c r="B5" s="224"/>
      <c r="C5" s="224"/>
      <c r="D5" s="224"/>
      <c r="E5" s="224"/>
      <c r="F5" s="224"/>
      <c r="G5" s="224"/>
      <c r="H5" s="224"/>
      <c r="I5" s="224"/>
      <c r="J5" s="22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2"/>
      <c r="X5" s="2"/>
    </row>
    <row r="6" spans="1:24" ht="21" customHeight="1" thickBot="1">
      <c r="A6" s="254"/>
      <c r="B6" s="255"/>
      <c r="C6" s="255"/>
      <c r="D6" s="255"/>
      <c r="E6" s="255"/>
      <c r="F6" s="255"/>
      <c r="G6" s="255"/>
      <c r="H6" s="255"/>
      <c r="I6" s="255"/>
      <c r="J6" s="2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2"/>
      <c r="X6" s="2"/>
    </row>
    <row r="7" spans="1:24" ht="15" customHeight="1">
      <c r="A7" s="225" t="s">
        <v>1</v>
      </c>
      <c r="B7" s="227" t="s">
        <v>7</v>
      </c>
      <c r="C7" s="227" t="s">
        <v>8</v>
      </c>
      <c r="D7" s="229" t="s">
        <v>9</v>
      </c>
      <c r="E7" s="229" t="s">
        <v>10</v>
      </c>
      <c r="F7" s="231" t="s">
        <v>2</v>
      </c>
      <c r="G7" s="231"/>
      <c r="H7" s="227" t="s">
        <v>23</v>
      </c>
      <c r="I7" s="227"/>
      <c r="J7" s="28" t="s">
        <v>11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/>
      <c r="W7" s="2"/>
      <c r="X7" s="2"/>
    </row>
    <row r="8" spans="1:24" ht="15" customHeight="1" thickBot="1">
      <c r="A8" s="226"/>
      <c r="B8" s="228"/>
      <c r="C8" s="228"/>
      <c r="D8" s="230"/>
      <c r="E8" s="230"/>
      <c r="F8" s="29" t="s">
        <v>12</v>
      </c>
      <c r="G8" s="29" t="s">
        <v>13</v>
      </c>
      <c r="H8" s="29" t="s">
        <v>14</v>
      </c>
      <c r="I8" s="29" t="s">
        <v>15</v>
      </c>
      <c r="J8" s="30" t="s">
        <v>16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2"/>
      <c r="X8" s="2"/>
    </row>
    <row r="9" spans="1:24" ht="15" customHeight="1" thickTop="1" thickBot="1">
      <c r="A9" s="249" t="s">
        <v>17</v>
      </c>
      <c r="B9" s="250"/>
      <c r="C9" s="250"/>
      <c r="D9" s="250"/>
      <c r="E9" s="250"/>
      <c r="F9" s="250"/>
      <c r="G9" s="250"/>
      <c r="H9" s="250"/>
      <c r="I9" s="250"/>
      <c r="J9" s="25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/>
      <c r="W9" s="3"/>
      <c r="X9" s="3"/>
    </row>
    <row r="10" spans="1:24" ht="15" customHeight="1">
      <c r="A10" s="33">
        <v>43159</v>
      </c>
      <c r="B10" s="13" t="s">
        <v>102</v>
      </c>
      <c r="C10" s="32" t="s">
        <v>20</v>
      </c>
      <c r="D10" s="14">
        <v>974</v>
      </c>
      <c r="E10" s="31">
        <v>462</v>
      </c>
      <c r="F10" s="31">
        <v>467.75</v>
      </c>
      <c r="G10" s="31"/>
      <c r="H10" s="13">
        <f t="shared" ref="H10" si="0">(IF(C10="SHORT",E10-F10,IF(C10="LONG",F10-E10)))*D10</f>
        <v>-5600.5</v>
      </c>
      <c r="I10" s="13"/>
      <c r="J10" s="21">
        <f t="shared" ref="J10" si="1">H10+I10</f>
        <v>-5600.5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2"/>
      <c r="W10" s="2"/>
      <c r="X10" s="2"/>
    </row>
    <row r="11" spans="1:24" ht="15" customHeight="1">
      <c r="A11" s="33">
        <v>43158</v>
      </c>
      <c r="B11" s="13" t="s">
        <v>101</v>
      </c>
      <c r="C11" s="32" t="s">
        <v>4</v>
      </c>
      <c r="D11" s="14">
        <v>172</v>
      </c>
      <c r="E11" s="31">
        <v>2750</v>
      </c>
      <c r="F11" s="31">
        <v>2791.25</v>
      </c>
      <c r="G11" s="31"/>
      <c r="H11" s="13">
        <f t="shared" ref="H11" si="2">(IF(C11="SHORT",E11-F11,IF(C11="LONG",F11-E11)))*D11</f>
        <v>7095</v>
      </c>
      <c r="I11" s="13"/>
      <c r="J11" s="21">
        <f t="shared" ref="J11" si="3">H11+I11</f>
        <v>7095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2"/>
      <c r="W11" s="2"/>
      <c r="X11" s="2"/>
    </row>
    <row r="12" spans="1:24" ht="15" customHeight="1">
      <c r="A12" s="33">
        <v>43157</v>
      </c>
      <c r="B12" s="13" t="s">
        <v>100</v>
      </c>
      <c r="C12" s="32" t="s">
        <v>4</v>
      </c>
      <c r="D12" s="14">
        <v>5382</v>
      </c>
      <c r="E12" s="31">
        <v>83.6</v>
      </c>
      <c r="F12" s="31">
        <v>82.7</v>
      </c>
      <c r="G12" s="31"/>
      <c r="H12" s="13">
        <f t="shared" ref="H12" si="4">(IF(C12="SHORT",E12-F12,IF(C12="LONG",F12-E12)))*D12</f>
        <v>-4843.7999999999538</v>
      </c>
      <c r="I12" s="13"/>
      <c r="J12" s="21">
        <f t="shared" ref="J12" si="5">H12+I12</f>
        <v>-4843.7999999999538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2"/>
      <c r="W12" s="2"/>
      <c r="X12" s="2"/>
    </row>
    <row r="13" spans="1:24" ht="15" customHeight="1">
      <c r="A13" s="33">
        <v>43154</v>
      </c>
      <c r="B13" s="13" t="s">
        <v>32</v>
      </c>
      <c r="C13" s="32" t="s">
        <v>4</v>
      </c>
      <c r="D13" s="14">
        <v>51</v>
      </c>
      <c r="E13" s="31">
        <v>8722</v>
      </c>
      <c r="F13" s="31">
        <v>8826</v>
      </c>
      <c r="G13" s="31">
        <v>8954</v>
      </c>
      <c r="H13" s="13">
        <f t="shared" ref="H13" si="6">(IF(C13="SHORT",E13-F13,IF(C13="LONG",F13-E13)))*D13</f>
        <v>5304</v>
      </c>
      <c r="I13" s="13">
        <f>SUM(G13-F13)*D13</f>
        <v>6528</v>
      </c>
      <c r="J13" s="21">
        <f t="shared" ref="J13" si="7">H13+I13</f>
        <v>11832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2"/>
      <c r="W13" s="2"/>
      <c r="X13" s="2"/>
    </row>
    <row r="14" spans="1:24" ht="15" customHeight="1">
      <c r="A14" s="33">
        <v>43153</v>
      </c>
      <c r="B14" s="13" t="s">
        <v>54</v>
      </c>
      <c r="C14" s="32" t="s">
        <v>4</v>
      </c>
      <c r="D14" s="14">
        <v>891</v>
      </c>
      <c r="E14" s="31">
        <v>533</v>
      </c>
      <c r="F14" s="31">
        <v>539.1</v>
      </c>
      <c r="G14" s="31">
        <v>0</v>
      </c>
      <c r="H14" s="13">
        <f>(IF(C14="SHORT",E14-F14,IF(C14="LONG",F14-E14)))*D14</f>
        <v>5435.1000000000204</v>
      </c>
      <c r="I14" s="13">
        <v>0</v>
      </c>
      <c r="J14" s="21">
        <f>H14+I14</f>
        <v>5435.1000000000204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2"/>
      <c r="W14" s="2"/>
      <c r="X14" s="2"/>
    </row>
    <row r="15" spans="1:24" ht="15" customHeight="1">
      <c r="A15" s="33">
        <v>43152</v>
      </c>
      <c r="B15" s="13" t="s">
        <v>99</v>
      </c>
      <c r="C15" s="32" t="s">
        <v>20</v>
      </c>
      <c r="D15" s="14">
        <v>950</v>
      </c>
      <c r="E15" s="31">
        <v>499.45</v>
      </c>
      <c r="F15" s="31">
        <v>500.25</v>
      </c>
      <c r="G15" s="31">
        <v>0</v>
      </c>
      <c r="H15" s="13">
        <f t="shared" ref="H15:H80" si="8">(IF(C15="SHORT",E15-F15,IF(C15="LONG",F15-E15)))*D15</f>
        <v>-760.0000000000108</v>
      </c>
      <c r="I15" s="13">
        <v>0</v>
      </c>
      <c r="J15" s="21">
        <f t="shared" ref="J15:J80" si="9">H15+I15</f>
        <v>-760.0000000000108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2"/>
      <c r="W15" s="2"/>
      <c r="X15" s="2"/>
    </row>
    <row r="16" spans="1:24" ht="15" customHeight="1">
      <c r="A16" s="33">
        <v>43147</v>
      </c>
      <c r="B16" s="13" t="s">
        <v>22</v>
      </c>
      <c r="C16" s="32" t="s">
        <v>4</v>
      </c>
      <c r="D16" s="14">
        <v>1000</v>
      </c>
      <c r="E16" s="31">
        <v>1056</v>
      </c>
      <c r="F16" s="31">
        <v>1065</v>
      </c>
      <c r="G16" s="31">
        <v>0</v>
      </c>
      <c r="H16" s="13">
        <f t="shared" si="8"/>
        <v>9000</v>
      </c>
      <c r="I16" s="13">
        <v>0</v>
      </c>
      <c r="J16" s="21">
        <f t="shared" si="9"/>
        <v>9000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2"/>
      <c r="W16" s="2"/>
      <c r="X16" s="2"/>
    </row>
    <row r="17" spans="1:24" ht="15" customHeight="1">
      <c r="A17" s="33">
        <v>43146</v>
      </c>
      <c r="B17" s="13" t="s">
        <v>70</v>
      </c>
      <c r="C17" s="32" t="s">
        <v>4</v>
      </c>
      <c r="D17" s="14">
        <v>1000</v>
      </c>
      <c r="E17" s="31">
        <v>1645</v>
      </c>
      <c r="F17" s="31">
        <v>1655</v>
      </c>
      <c r="G17" s="31">
        <v>1665</v>
      </c>
      <c r="H17" s="13">
        <f t="shared" si="8"/>
        <v>10000</v>
      </c>
      <c r="I17" s="13">
        <f>SUM(G17-F17)*D17</f>
        <v>10000</v>
      </c>
      <c r="J17" s="21">
        <f t="shared" si="9"/>
        <v>20000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2"/>
      <c r="W17" s="2"/>
      <c r="X17" s="2"/>
    </row>
    <row r="18" spans="1:24" ht="15" customHeight="1">
      <c r="A18" s="33">
        <v>43145</v>
      </c>
      <c r="B18" s="13" t="s">
        <v>98</v>
      </c>
      <c r="C18" s="32" t="s">
        <v>4</v>
      </c>
      <c r="D18" s="14">
        <v>2000</v>
      </c>
      <c r="E18" s="31">
        <v>493.5</v>
      </c>
      <c r="F18" s="31">
        <v>500</v>
      </c>
      <c r="G18" s="31">
        <v>510</v>
      </c>
      <c r="H18" s="13">
        <f t="shared" si="8"/>
        <v>13000</v>
      </c>
      <c r="I18" s="13">
        <f>SUM(G18-F18)*D18</f>
        <v>20000</v>
      </c>
      <c r="J18" s="21">
        <f t="shared" si="9"/>
        <v>33000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2"/>
      <c r="W18" s="2"/>
      <c r="X18" s="2"/>
    </row>
    <row r="19" spans="1:24" ht="15" customHeight="1">
      <c r="A19" s="33">
        <v>43145</v>
      </c>
      <c r="B19" s="13" t="s">
        <v>95</v>
      </c>
      <c r="C19" s="32" t="s">
        <v>4</v>
      </c>
      <c r="D19" s="14">
        <v>1000</v>
      </c>
      <c r="E19" s="31">
        <v>1825</v>
      </c>
      <c r="F19" s="31">
        <v>1812</v>
      </c>
      <c r="G19" s="31">
        <v>0</v>
      </c>
      <c r="H19" s="13">
        <f t="shared" si="8"/>
        <v>-13000</v>
      </c>
      <c r="I19" s="13">
        <v>0</v>
      </c>
      <c r="J19" s="21">
        <f t="shared" si="9"/>
        <v>-13000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2"/>
      <c r="W19" s="2"/>
      <c r="X19" s="2"/>
    </row>
    <row r="20" spans="1:24" ht="15" customHeight="1">
      <c r="A20" s="33">
        <v>43143</v>
      </c>
      <c r="B20" s="13" t="s">
        <v>97</v>
      </c>
      <c r="C20" s="32" t="s">
        <v>4</v>
      </c>
      <c r="D20" s="14">
        <v>1000</v>
      </c>
      <c r="E20" s="31">
        <v>1420</v>
      </c>
      <c r="F20" s="31">
        <v>1430</v>
      </c>
      <c r="G20" s="31">
        <v>1440</v>
      </c>
      <c r="H20" s="13">
        <f t="shared" si="8"/>
        <v>10000</v>
      </c>
      <c r="I20" s="13">
        <f>SUM(G20-F20)*D20</f>
        <v>10000</v>
      </c>
      <c r="J20" s="21">
        <f t="shared" si="9"/>
        <v>20000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2"/>
      <c r="W20" s="2"/>
      <c r="X20" s="2"/>
    </row>
    <row r="21" spans="1:24" ht="15" customHeight="1">
      <c r="A21" s="33">
        <v>43143</v>
      </c>
      <c r="B21" s="13" t="s">
        <v>96</v>
      </c>
      <c r="C21" s="32" t="s">
        <v>4</v>
      </c>
      <c r="D21" s="14">
        <v>2000</v>
      </c>
      <c r="E21" s="31">
        <v>385</v>
      </c>
      <c r="F21" s="31">
        <v>385</v>
      </c>
      <c r="G21" s="31">
        <v>0</v>
      </c>
      <c r="H21" s="13">
        <f t="shared" si="8"/>
        <v>0</v>
      </c>
      <c r="I21" s="13">
        <v>0</v>
      </c>
      <c r="J21" s="21">
        <f t="shared" si="9"/>
        <v>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2"/>
      <c r="W21" s="2"/>
      <c r="X21" s="2"/>
    </row>
    <row r="22" spans="1:24" ht="15" customHeight="1">
      <c r="A22" s="33">
        <v>43143</v>
      </c>
      <c r="B22" s="13" t="s">
        <v>98</v>
      </c>
      <c r="C22" s="32" t="s">
        <v>4</v>
      </c>
      <c r="D22" s="14">
        <v>2000</v>
      </c>
      <c r="E22" s="31">
        <v>490</v>
      </c>
      <c r="F22" s="31">
        <v>495</v>
      </c>
      <c r="G22" s="31">
        <v>0</v>
      </c>
      <c r="H22" s="13">
        <f t="shared" si="8"/>
        <v>10000</v>
      </c>
      <c r="I22" s="13">
        <v>0</v>
      </c>
      <c r="J22" s="21">
        <f t="shared" si="9"/>
        <v>10000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2"/>
      <c r="W22" s="2"/>
      <c r="X22" s="2"/>
    </row>
    <row r="23" spans="1:24" ht="15" customHeight="1">
      <c r="A23" s="33">
        <v>43143</v>
      </c>
      <c r="B23" s="13" t="s">
        <v>43</v>
      </c>
      <c r="C23" s="32" t="s">
        <v>4</v>
      </c>
      <c r="D23" s="14">
        <v>1000</v>
      </c>
      <c r="E23" s="31">
        <v>1655</v>
      </c>
      <c r="F23" s="31">
        <v>1665</v>
      </c>
      <c r="G23" s="31">
        <v>0</v>
      </c>
      <c r="H23" s="13">
        <f t="shared" si="8"/>
        <v>10000</v>
      </c>
      <c r="I23" s="13">
        <v>0</v>
      </c>
      <c r="J23" s="21">
        <f t="shared" si="9"/>
        <v>10000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2"/>
      <c r="W23" s="2"/>
      <c r="X23" s="2"/>
    </row>
    <row r="24" spans="1:24" ht="15" customHeight="1">
      <c r="A24" s="33">
        <v>43140</v>
      </c>
      <c r="B24" s="13" t="s">
        <v>39</v>
      </c>
      <c r="C24" s="32" t="s">
        <v>4</v>
      </c>
      <c r="D24" s="14">
        <v>1000</v>
      </c>
      <c r="E24" s="31">
        <v>1090</v>
      </c>
      <c r="F24" s="31">
        <v>1100</v>
      </c>
      <c r="G24" s="31">
        <v>1110</v>
      </c>
      <c r="H24" s="13">
        <f t="shared" si="8"/>
        <v>10000</v>
      </c>
      <c r="I24" s="13">
        <f>SUM(G24-F24)*D24</f>
        <v>10000</v>
      </c>
      <c r="J24" s="21">
        <f t="shared" si="9"/>
        <v>20000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2"/>
      <c r="W24" s="2"/>
      <c r="X24" s="2"/>
    </row>
    <row r="25" spans="1:24" ht="15" customHeight="1">
      <c r="A25" s="33">
        <v>43139</v>
      </c>
      <c r="B25" s="13" t="s">
        <v>39</v>
      </c>
      <c r="C25" s="32" t="s">
        <v>4</v>
      </c>
      <c r="D25" s="14">
        <v>1000</v>
      </c>
      <c r="E25" s="31">
        <v>1090</v>
      </c>
      <c r="F25" s="31">
        <v>1100</v>
      </c>
      <c r="G25" s="31">
        <v>1110</v>
      </c>
      <c r="H25" s="13">
        <f t="shared" si="8"/>
        <v>10000</v>
      </c>
      <c r="I25" s="13">
        <f>SUM(G25-F25)*D25</f>
        <v>10000</v>
      </c>
      <c r="J25" s="21">
        <f t="shared" si="9"/>
        <v>20000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2"/>
      <c r="W25" s="2"/>
      <c r="X25" s="2"/>
    </row>
    <row r="26" spans="1:24" ht="15" customHeight="1">
      <c r="A26" s="33">
        <v>43139</v>
      </c>
      <c r="B26" s="13" t="s">
        <v>58</v>
      </c>
      <c r="C26" s="32" t="s">
        <v>4</v>
      </c>
      <c r="D26" s="14">
        <v>1000</v>
      </c>
      <c r="E26" s="31">
        <v>1680</v>
      </c>
      <c r="F26" s="31">
        <v>1680</v>
      </c>
      <c r="G26" s="31">
        <v>0</v>
      </c>
      <c r="H26" s="13">
        <f t="shared" si="8"/>
        <v>0</v>
      </c>
      <c r="I26" s="13">
        <v>0</v>
      </c>
      <c r="J26" s="21">
        <f t="shared" si="9"/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2"/>
      <c r="W26" s="2"/>
      <c r="X26" s="2"/>
    </row>
    <row r="27" spans="1:24" ht="15" customHeight="1">
      <c r="A27" s="33">
        <v>43138</v>
      </c>
      <c r="B27" s="13" t="s">
        <v>58</v>
      </c>
      <c r="C27" s="32" t="s">
        <v>4</v>
      </c>
      <c r="D27" s="14">
        <v>1000</v>
      </c>
      <c r="E27" s="31">
        <v>1680</v>
      </c>
      <c r="F27" s="31">
        <v>1680</v>
      </c>
      <c r="G27" s="31">
        <v>0</v>
      </c>
      <c r="H27" s="13">
        <f t="shared" si="8"/>
        <v>0</v>
      </c>
      <c r="I27" s="31">
        <v>0</v>
      </c>
      <c r="J27" s="21">
        <f t="shared" si="9"/>
        <v>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2"/>
      <c r="W27" s="2"/>
      <c r="X27" s="2"/>
    </row>
    <row r="28" spans="1:24" ht="15" customHeight="1">
      <c r="A28" s="33">
        <v>43137</v>
      </c>
      <c r="B28" s="13" t="s">
        <v>88</v>
      </c>
      <c r="C28" s="32" t="s">
        <v>4</v>
      </c>
      <c r="D28" s="14">
        <v>2000</v>
      </c>
      <c r="E28" s="31">
        <v>440</v>
      </c>
      <c r="F28" s="31">
        <v>443</v>
      </c>
      <c r="G28" s="31">
        <v>0</v>
      </c>
      <c r="H28" s="13">
        <f t="shared" si="8"/>
        <v>6000</v>
      </c>
      <c r="I28" s="13">
        <v>0</v>
      </c>
      <c r="J28" s="21">
        <f t="shared" si="9"/>
        <v>6000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2"/>
      <c r="W28" s="2"/>
      <c r="X28" s="2"/>
    </row>
    <row r="29" spans="1:24" ht="15" customHeight="1">
      <c r="A29" s="33">
        <v>43137</v>
      </c>
      <c r="B29" s="13" t="s">
        <v>27</v>
      </c>
      <c r="C29" s="32" t="s">
        <v>4</v>
      </c>
      <c r="D29" s="14">
        <v>1000</v>
      </c>
      <c r="E29" s="31">
        <v>1510</v>
      </c>
      <c r="F29" s="31">
        <v>1525</v>
      </c>
      <c r="G29" s="31">
        <v>1540</v>
      </c>
      <c r="H29" s="13">
        <f t="shared" si="8"/>
        <v>15000</v>
      </c>
      <c r="I29" s="13">
        <f>SUM(G29-F29)*D29</f>
        <v>15000</v>
      </c>
      <c r="J29" s="21">
        <f t="shared" si="9"/>
        <v>30000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2"/>
      <c r="W29" s="2"/>
      <c r="X29" s="2"/>
    </row>
    <row r="30" spans="1:24" ht="15" customHeight="1">
      <c r="A30" s="33">
        <v>43137</v>
      </c>
      <c r="B30" s="13" t="s">
        <v>95</v>
      </c>
      <c r="C30" s="32" t="s">
        <v>4</v>
      </c>
      <c r="D30" s="14">
        <v>1000</v>
      </c>
      <c r="E30" s="31">
        <v>1780</v>
      </c>
      <c r="F30" s="31">
        <v>1790</v>
      </c>
      <c r="G30" s="31">
        <v>1800</v>
      </c>
      <c r="H30" s="13">
        <f t="shared" si="8"/>
        <v>10000</v>
      </c>
      <c r="I30" s="13">
        <f>SUM(G30-F30)*D30</f>
        <v>10000</v>
      </c>
      <c r="J30" s="21">
        <f t="shared" si="9"/>
        <v>20000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2"/>
      <c r="W30" s="2"/>
      <c r="X30" s="2"/>
    </row>
    <row r="31" spans="1:24" ht="15" customHeight="1">
      <c r="A31" s="33">
        <v>43137</v>
      </c>
      <c r="B31" s="13" t="s">
        <v>96</v>
      </c>
      <c r="C31" s="32" t="s">
        <v>4</v>
      </c>
      <c r="D31" s="14">
        <v>2000</v>
      </c>
      <c r="E31" s="31">
        <v>400</v>
      </c>
      <c r="F31" s="31">
        <v>393.5</v>
      </c>
      <c r="G31" s="31">
        <v>0</v>
      </c>
      <c r="H31" s="13">
        <f t="shared" si="8"/>
        <v>-13000</v>
      </c>
      <c r="I31" s="13">
        <v>0</v>
      </c>
      <c r="J31" s="21">
        <f t="shared" si="9"/>
        <v>-13000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2"/>
      <c r="W31" s="2"/>
      <c r="X31" s="2"/>
    </row>
    <row r="32" spans="1:24" ht="15" customHeight="1">
      <c r="A32" s="33">
        <v>43136</v>
      </c>
      <c r="B32" s="13" t="s">
        <v>93</v>
      </c>
      <c r="C32" s="32" t="s">
        <v>4</v>
      </c>
      <c r="D32" s="14">
        <v>1000</v>
      </c>
      <c r="E32" s="31">
        <v>920</v>
      </c>
      <c r="F32" s="31">
        <v>928</v>
      </c>
      <c r="G32" s="31">
        <v>936</v>
      </c>
      <c r="H32" s="13">
        <f t="shared" si="8"/>
        <v>8000</v>
      </c>
      <c r="I32" s="13">
        <f>SUM(G32-F32)*D32</f>
        <v>8000</v>
      </c>
      <c r="J32" s="21">
        <f t="shared" si="9"/>
        <v>16000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2"/>
      <c r="W32" s="2"/>
      <c r="X32" s="2"/>
    </row>
    <row r="33" spans="1:24" ht="15" customHeight="1">
      <c r="A33" s="33">
        <v>43136</v>
      </c>
      <c r="B33" s="13" t="s">
        <v>94</v>
      </c>
      <c r="C33" s="32" t="s">
        <v>4</v>
      </c>
      <c r="D33" s="14">
        <v>1000</v>
      </c>
      <c r="E33" s="31">
        <v>820</v>
      </c>
      <c r="F33" s="31">
        <v>828</v>
      </c>
      <c r="G33" s="31">
        <v>833</v>
      </c>
      <c r="H33" s="13">
        <f t="shared" si="8"/>
        <v>8000</v>
      </c>
      <c r="I33" s="13">
        <f>SUM(G33-F33)*D33</f>
        <v>5000</v>
      </c>
      <c r="J33" s="21">
        <f t="shared" si="9"/>
        <v>13000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2"/>
      <c r="W33" s="2"/>
      <c r="X33" s="2"/>
    </row>
    <row r="34" spans="1:24" ht="15" customHeight="1">
      <c r="A34" s="33">
        <v>43133</v>
      </c>
      <c r="B34" s="13" t="s">
        <v>58</v>
      </c>
      <c r="C34" s="32" t="s">
        <v>4</v>
      </c>
      <c r="D34" s="14">
        <v>1000</v>
      </c>
      <c r="E34" s="31">
        <v>1748</v>
      </c>
      <c r="F34" s="31">
        <v>1760</v>
      </c>
      <c r="G34" s="31">
        <v>0</v>
      </c>
      <c r="H34" s="13">
        <f t="shared" si="8"/>
        <v>12000</v>
      </c>
      <c r="I34" s="13">
        <v>0</v>
      </c>
      <c r="J34" s="21">
        <f t="shared" si="9"/>
        <v>12000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2"/>
      <c r="W34" s="2"/>
      <c r="X34" s="2"/>
    </row>
    <row r="35" spans="1:24" ht="15" customHeight="1">
      <c r="A35" s="33">
        <v>43132</v>
      </c>
      <c r="B35" s="13" t="s">
        <v>58</v>
      </c>
      <c r="C35" s="32" t="s">
        <v>4</v>
      </c>
      <c r="D35" s="14">
        <v>1000</v>
      </c>
      <c r="E35" s="31">
        <v>1745</v>
      </c>
      <c r="F35" s="31">
        <v>1755</v>
      </c>
      <c r="G35" s="31">
        <v>1765</v>
      </c>
      <c r="H35" s="13">
        <f t="shared" si="8"/>
        <v>10000</v>
      </c>
      <c r="I35" s="13">
        <f>SUM(G35-F35)*D35</f>
        <v>10000</v>
      </c>
      <c r="J35" s="21">
        <f t="shared" si="9"/>
        <v>20000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2"/>
      <c r="W35" s="2"/>
      <c r="X35" s="2"/>
    </row>
    <row r="36" spans="1:24" s="48" customFormat="1" ht="15" customHeight="1">
      <c r="A36" s="40"/>
      <c r="B36" s="41"/>
      <c r="C36" s="42"/>
      <c r="D36" s="43"/>
      <c r="E36" s="44"/>
      <c r="F36" s="44"/>
      <c r="G36" s="44"/>
      <c r="H36" s="41"/>
      <c r="I36" s="41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7"/>
      <c r="W36" s="47"/>
      <c r="X36" s="47"/>
    </row>
    <row r="37" spans="1:24" s="48" customFormat="1" ht="15" customHeight="1">
      <c r="A37" s="40"/>
      <c r="B37" s="41"/>
      <c r="C37" s="42"/>
      <c r="D37" s="43"/>
      <c r="E37" s="44"/>
      <c r="F37" s="44"/>
      <c r="G37" s="44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7"/>
      <c r="W37" s="47"/>
      <c r="X37" s="47"/>
    </row>
    <row r="38" spans="1:24" ht="15" customHeight="1">
      <c r="A38" s="33">
        <v>43131</v>
      </c>
      <c r="B38" s="13" t="s">
        <v>89</v>
      </c>
      <c r="C38" s="32" t="s">
        <v>4</v>
      </c>
      <c r="D38" s="14">
        <v>1000</v>
      </c>
      <c r="E38" s="31">
        <v>1420</v>
      </c>
      <c r="F38" s="31">
        <v>1420</v>
      </c>
      <c r="G38" s="31">
        <v>0</v>
      </c>
      <c r="H38" s="13">
        <f t="shared" si="8"/>
        <v>0</v>
      </c>
      <c r="I38" s="13">
        <v>0</v>
      </c>
      <c r="J38" s="21">
        <f t="shared" si="9"/>
        <v>0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2"/>
      <c r="W38" s="2"/>
      <c r="X38" s="2"/>
    </row>
    <row r="39" spans="1:24" ht="15" customHeight="1">
      <c r="A39" s="33">
        <v>43131</v>
      </c>
      <c r="B39" s="13" t="s">
        <v>58</v>
      </c>
      <c r="C39" s="32" t="s">
        <v>4</v>
      </c>
      <c r="D39" s="14">
        <v>1000</v>
      </c>
      <c r="E39" s="31">
        <v>1752</v>
      </c>
      <c r="F39" s="31">
        <v>1762</v>
      </c>
      <c r="G39" s="31">
        <v>0</v>
      </c>
      <c r="H39" s="13">
        <f t="shared" si="8"/>
        <v>10000</v>
      </c>
      <c r="I39" s="13">
        <v>0</v>
      </c>
      <c r="J39" s="21">
        <f t="shared" si="9"/>
        <v>10000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2"/>
      <c r="W39" s="2"/>
      <c r="X39" s="2"/>
    </row>
    <row r="40" spans="1:24" ht="15" customHeight="1">
      <c r="A40" s="33">
        <v>43130</v>
      </c>
      <c r="B40" s="13" t="s">
        <v>89</v>
      </c>
      <c r="C40" s="32" t="s">
        <v>4</v>
      </c>
      <c r="D40" s="14">
        <v>1000</v>
      </c>
      <c r="E40" s="31">
        <v>1415</v>
      </c>
      <c r="F40" s="31">
        <v>1425</v>
      </c>
      <c r="G40" s="31">
        <v>1435</v>
      </c>
      <c r="H40" s="13">
        <f t="shared" si="8"/>
        <v>10000</v>
      </c>
      <c r="I40" s="13">
        <f>SUM(G40-F40)*D40</f>
        <v>10000</v>
      </c>
      <c r="J40" s="21">
        <f t="shared" si="9"/>
        <v>20000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"/>
      <c r="W40" s="2"/>
      <c r="X40" s="2"/>
    </row>
    <row r="41" spans="1:24" ht="15" customHeight="1">
      <c r="A41" s="33">
        <v>43130</v>
      </c>
      <c r="B41" s="13" t="s">
        <v>58</v>
      </c>
      <c r="C41" s="32" t="s">
        <v>4</v>
      </c>
      <c r="D41" s="14">
        <v>1000</v>
      </c>
      <c r="E41" s="31">
        <v>1738</v>
      </c>
      <c r="F41" s="31">
        <v>1748</v>
      </c>
      <c r="G41" s="31">
        <v>0</v>
      </c>
      <c r="H41" s="13">
        <f t="shared" si="8"/>
        <v>10000</v>
      </c>
      <c r="I41" s="13">
        <v>0</v>
      </c>
      <c r="J41" s="21">
        <f t="shared" si="9"/>
        <v>10000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2"/>
      <c r="W41" s="2"/>
      <c r="X41" s="2"/>
    </row>
    <row r="42" spans="1:24" ht="15" customHeight="1">
      <c r="A42" s="33">
        <v>43129</v>
      </c>
      <c r="B42" s="13" t="s">
        <v>78</v>
      </c>
      <c r="C42" s="32" t="s">
        <v>4</v>
      </c>
      <c r="D42" s="14">
        <v>1000</v>
      </c>
      <c r="E42" s="31">
        <v>1185</v>
      </c>
      <c r="F42" s="31">
        <v>1195</v>
      </c>
      <c r="G42" s="31">
        <v>0</v>
      </c>
      <c r="H42" s="13">
        <f t="shared" si="8"/>
        <v>10000</v>
      </c>
      <c r="I42" s="13">
        <v>0</v>
      </c>
      <c r="J42" s="21">
        <f t="shared" si="9"/>
        <v>10000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"/>
      <c r="W42" s="2"/>
      <c r="X42" s="2"/>
    </row>
    <row r="43" spans="1:24" ht="15" customHeight="1">
      <c r="A43" s="33">
        <v>43125</v>
      </c>
      <c r="B43" s="13" t="s">
        <v>72</v>
      </c>
      <c r="C43" s="32" t="s">
        <v>4</v>
      </c>
      <c r="D43" s="14">
        <v>1000</v>
      </c>
      <c r="E43" s="31">
        <v>1410</v>
      </c>
      <c r="F43" s="31">
        <v>1420</v>
      </c>
      <c r="G43" s="31">
        <v>0</v>
      </c>
      <c r="H43" s="13">
        <f t="shared" si="8"/>
        <v>10000</v>
      </c>
      <c r="I43" s="13">
        <v>0</v>
      </c>
      <c r="J43" s="21">
        <f t="shared" si="9"/>
        <v>10000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2"/>
      <c r="W43" s="2"/>
      <c r="X43" s="2"/>
    </row>
    <row r="44" spans="1:24" ht="15" customHeight="1">
      <c r="A44" s="33">
        <v>43125</v>
      </c>
      <c r="B44" s="13" t="s">
        <v>92</v>
      </c>
      <c r="C44" s="32" t="s">
        <v>4</v>
      </c>
      <c r="D44" s="14">
        <v>1000</v>
      </c>
      <c r="E44" s="31">
        <v>1965</v>
      </c>
      <c r="F44" s="31">
        <v>1975</v>
      </c>
      <c r="G44" s="31">
        <v>0</v>
      </c>
      <c r="H44" s="13">
        <f t="shared" si="8"/>
        <v>10000</v>
      </c>
      <c r="I44" s="13">
        <v>0</v>
      </c>
      <c r="J44" s="21">
        <f t="shared" si="9"/>
        <v>10000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"/>
      <c r="W44" s="2"/>
      <c r="X44" s="2"/>
    </row>
    <row r="45" spans="1:24" ht="15" customHeight="1">
      <c r="A45" s="33">
        <v>43124</v>
      </c>
      <c r="B45" s="13" t="s">
        <v>91</v>
      </c>
      <c r="C45" s="32" t="s">
        <v>4</v>
      </c>
      <c r="D45" s="14">
        <v>200</v>
      </c>
      <c r="E45" s="31">
        <v>2575</v>
      </c>
      <c r="F45" s="31">
        <v>2600</v>
      </c>
      <c r="G45" s="31">
        <v>0</v>
      </c>
      <c r="H45" s="13">
        <f t="shared" si="8"/>
        <v>5000</v>
      </c>
      <c r="I45" s="13">
        <v>0</v>
      </c>
      <c r="J45" s="21">
        <f t="shared" si="9"/>
        <v>5000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2"/>
      <c r="W45" s="2"/>
      <c r="X45" s="2"/>
    </row>
    <row r="46" spans="1:24" ht="15" customHeight="1">
      <c r="A46" s="33">
        <v>43124</v>
      </c>
      <c r="B46" s="13" t="s">
        <v>6</v>
      </c>
      <c r="C46" s="32" t="s">
        <v>4</v>
      </c>
      <c r="D46" s="14">
        <v>1000</v>
      </c>
      <c r="E46" s="31">
        <v>1120</v>
      </c>
      <c r="F46" s="31">
        <v>1098</v>
      </c>
      <c r="G46" s="31">
        <v>0</v>
      </c>
      <c r="H46" s="13">
        <f t="shared" si="8"/>
        <v>-22000</v>
      </c>
      <c r="I46" s="13">
        <v>0</v>
      </c>
      <c r="J46" s="21">
        <f t="shared" si="9"/>
        <v>-22000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2"/>
      <c r="W46" s="2"/>
      <c r="X46" s="2"/>
    </row>
    <row r="47" spans="1:24" ht="15" customHeight="1">
      <c r="A47" s="33">
        <v>43123</v>
      </c>
      <c r="B47" s="13" t="s">
        <v>89</v>
      </c>
      <c r="C47" s="32" t="s">
        <v>4</v>
      </c>
      <c r="D47" s="14">
        <v>1000</v>
      </c>
      <c r="E47" s="31">
        <v>1408</v>
      </c>
      <c r="F47" s="31">
        <v>1414</v>
      </c>
      <c r="G47" s="31">
        <v>0</v>
      </c>
      <c r="H47" s="13">
        <f t="shared" si="8"/>
        <v>6000</v>
      </c>
      <c r="I47" s="13">
        <v>0</v>
      </c>
      <c r="J47" s="21">
        <f t="shared" si="9"/>
        <v>6000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2"/>
      <c r="W47" s="2"/>
      <c r="X47" s="2"/>
    </row>
    <row r="48" spans="1:24" ht="15" customHeight="1">
      <c r="A48" s="33">
        <v>43122</v>
      </c>
      <c r="B48" s="13" t="s">
        <v>89</v>
      </c>
      <c r="C48" s="32" t="s">
        <v>4</v>
      </c>
      <c r="D48" s="14">
        <v>1000</v>
      </c>
      <c r="E48" s="31">
        <v>1378</v>
      </c>
      <c r="F48" s="31">
        <v>1388</v>
      </c>
      <c r="G48" s="31">
        <v>1398</v>
      </c>
      <c r="H48" s="13">
        <f t="shared" si="8"/>
        <v>10000</v>
      </c>
      <c r="I48" s="13">
        <f>SUM(G48-F48)*D48</f>
        <v>10000</v>
      </c>
      <c r="J48" s="21">
        <f t="shared" si="9"/>
        <v>20000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2"/>
      <c r="W48" s="2"/>
      <c r="X48" s="2"/>
    </row>
    <row r="49" spans="1:24" ht="15" customHeight="1">
      <c r="A49" s="33">
        <v>43122</v>
      </c>
      <c r="B49" s="13" t="s">
        <v>6</v>
      </c>
      <c r="C49" s="32" t="s">
        <v>4</v>
      </c>
      <c r="D49" s="14">
        <v>1000</v>
      </c>
      <c r="E49" s="31">
        <v>1075</v>
      </c>
      <c r="F49" s="31">
        <v>1085</v>
      </c>
      <c r="G49" s="31">
        <v>0</v>
      </c>
      <c r="H49" s="13">
        <f t="shared" si="8"/>
        <v>10000</v>
      </c>
      <c r="I49" s="13">
        <v>0</v>
      </c>
      <c r="J49" s="21">
        <f t="shared" si="9"/>
        <v>10000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2"/>
      <c r="W49" s="2"/>
      <c r="X49" s="2"/>
    </row>
    <row r="50" spans="1:24" ht="15" customHeight="1">
      <c r="A50" s="33">
        <v>43122</v>
      </c>
      <c r="B50" s="13" t="s">
        <v>79</v>
      </c>
      <c r="C50" s="32" t="s">
        <v>4</v>
      </c>
      <c r="D50" s="14">
        <v>1000</v>
      </c>
      <c r="E50" s="31">
        <v>1580</v>
      </c>
      <c r="F50" s="31">
        <v>1590</v>
      </c>
      <c r="G50" s="31">
        <v>0</v>
      </c>
      <c r="H50" s="13">
        <f t="shared" si="8"/>
        <v>10000</v>
      </c>
      <c r="I50" s="13">
        <v>0</v>
      </c>
      <c r="J50" s="21">
        <f t="shared" si="9"/>
        <v>10000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2"/>
      <c r="W50" s="2"/>
      <c r="X50" s="2"/>
    </row>
    <row r="51" spans="1:24" ht="15" customHeight="1">
      <c r="A51" s="33">
        <v>43119</v>
      </c>
      <c r="B51" s="13" t="s">
        <v>33</v>
      </c>
      <c r="C51" s="32" t="s">
        <v>4</v>
      </c>
      <c r="D51" s="14">
        <v>1000</v>
      </c>
      <c r="E51" s="31">
        <v>1980</v>
      </c>
      <c r="F51" s="31">
        <v>1989</v>
      </c>
      <c r="G51" s="31">
        <v>0</v>
      </c>
      <c r="H51" s="13">
        <f t="shared" si="8"/>
        <v>9000</v>
      </c>
      <c r="I51" s="13">
        <v>0</v>
      </c>
      <c r="J51" s="21">
        <f t="shared" si="9"/>
        <v>9000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2"/>
      <c r="W51" s="2"/>
      <c r="X51" s="2"/>
    </row>
    <row r="52" spans="1:24" ht="15" customHeight="1">
      <c r="A52" s="33">
        <v>43119</v>
      </c>
      <c r="B52" s="13" t="s">
        <v>87</v>
      </c>
      <c r="C52" s="32" t="s">
        <v>4</v>
      </c>
      <c r="D52" s="14">
        <v>1000</v>
      </c>
      <c r="E52" s="31">
        <v>1950</v>
      </c>
      <c r="F52" s="31">
        <v>1950</v>
      </c>
      <c r="G52" s="31">
        <v>0</v>
      </c>
      <c r="H52" s="13">
        <f t="shared" si="8"/>
        <v>0</v>
      </c>
      <c r="I52" s="13">
        <v>0</v>
      </c>
      <c r="J52" s="21">
        <f t="shared" si="9"/>
        <v>0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2"/>
      <c r="W52" s="2"/>
      <c r="X52" s="2"/>
    </row>
    <row r="53" spans="1:24" ht="15" customHeight="1">
      <c r="A53" s="33">
        <v>43118</v>
      </c>
      <c r="B53" s="13" t="s">
        <v>72</v>
      </c>
      <c r="C53" s="32" t="s">
        <v>4</v>
      </c>
      <c r="D53" s="14">
        <v>1000</v>
      </c>
      <c r="E53" s="31">
        <v>1374</v>
      </c>
      <c r="F53" s="31">
        <v>1385</v>
      </c>
      <c r="G53" s="31">
        <v>0</v>
      </c>
      <c r="H53" s="13">
        <f t="shared" si="8"/>
        <v>11000</v>
      </c>
      <c r="I53" s="13">
        <v>0</v>
      </c>
      <c r="J53" s="21">
        <f t="shared" si="9"/>
        <v>11000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2"/>
      <c r="W53" s="2"/>
      <c r="X53" s="2"/>
    </row>
    <row r="54" spans="1:24" ht="15" customHeight="1">
      <c r="A54" s="33">
        <v>43117</v>
      </c>
      <c r="B54" s="13" t="s">
        <v>39</v>
      </c>
      <c r="C54" s="32" t="s">
        <v>4</v>
      </c>
      <c r="D54" s="14">
        <v>1000</v>
      </c>
      <c r="E54" s="31">
        <v>1244</v>
      </c>
      <c r="F54" s="31">
        <v>1254</v>
      </c>
      <c r="G54" s="31">
        <v>0</v>
      </c>
      <c r="H54" s="13">
        <f t="shared" si="8"/>
        <v>10000</v>
      </c>
      <c r="I54" s="13">
        <v>0</v>
      </c>
      <c r="J54" s="21">
        <f t="shared" si="9"/>
        <v>10000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2"/>
      <c r="W54" s="2"/>
      <c r="X54" s="2"/>
    </row>
    <row r="55" spans="1:24" ht="15" customHeight="1">
      <c r="A55" s="33">
        <v>43116</v>
      </c>
      <c r="B55" s="13" t="s">
        <v>87</v>
      </c>
      <c r="C55" s="32" t="s">
        <v>4</v>
      </c>
      <c r="D55" s="14">
        <v>1000</v>
      </c>
      <c r="E55" s="31">
        <v>1894</v>
      </c>
      <c r="F55" s="31">
        <v>1902</v>
      </c>
      <c r="G55" s="31">
        <v>0</v>
      </c>
      <c r="H55" s="13">
        <f t="shared" si="8"/>
        <v>8000</v>
      </c>
      <c r="I55" s="13">
        <v>0</v>
      </c>
      <c r="J55" s="21">
        <f t="shared" si="9"/>
        <v>8000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2"/>
      <c r="W55" s="2"/>
      <c r="X55" s="2"/>
    </row>
    <row r="56" spans="1:24" ht="15" customHeight="1">
      <c r="A56" s="33">
        <v>43115</v>
      </c>
      <c r="B56" s="13" t="s">
        <v>87</v>
      </c>
      <c r="C56" s="32" t="s">
        <v>4</v>
      </c>
      <c r="D56" s="14">
        <v>1000</v>
      </c>
      <c r="E56" s="31">
        <v>1885</v>
      </c>
      <c r="F56" s="31">
        <v>1895</v>
      </c>
      <c r="G56" s="31">
        <v>1904</v>
      </c>
      <c r="H56" s="13">
        <f t="shared" si="8"/>
        <v>10000</v>
      </c>
      <c r="I56" s="13">
        <f>SUM(G56-F56)*D56</f>
        <v>9000</v>
      </c>
      <c r="J56" s="21">
        <f t="shared" si="9"/>
        <v>19000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2"/>
      <c r="W56" s="2"/>
      <c r="X56" s="2"/>
    </row>
    <row r="57" spans="1:24" ht="15" customHeight="1">
      <c r="A57" s="33">
        <v>43115</v>
      </c>
      <c r="B57" s="13" t="s">
        <v>88</v>
      </c>
      <c r="C57" s="32" t="s">
        <v>4</v>
      </c>
      <c r="D57" s="14">
        <v>2000</v>
      </c>
      <c r="E57" s="31">
        <v>495</v>
      </c>
      <c r="F57" s="31">
        <v>495</v>
      </c>
      <c r="G57" s="31">
        <v>0</v>
      </c>
      <c r="H57" s="13">
        <f t="shared" si="8"/>
        <v>0</v>
      </c>
      <c r="I57" s="13">
        <v>0</v>
      </c>
      <c r="J57" s="21">
        <f t="shared" si="9"/>
        <v>0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2"/>
      <c r="W57" s="2"/>
      <c r="X57" s="2"/>
    </row>
    <row r="58" spans="1:24" ht="15" customHeight="1">
      <c r="A58" s="33">
        <v>43115</v>
      </c>
      <c r="B58" s="13" t="s">
        <v>89</v>
      </c>
      <c r="C58" s="32" t="s">
        <v>4</v>
      </c>
      <c r="D58" s="14">
        <v>1000</v>
      </c>
      <c r="E58" s="31">
        <v>1345</v>
      </c>
      <c r="F58" s="31">
        <v>1345</v>
      </c>
      <c r="G58" s="31">
        <v>0</v>
      </c>
      <c r="H58" s="13">
        <f t="shared" si="8"/>
        <v>0</v>
      </c>
      <c r="I58" s="13">
        <v>0</v>
      </c>
      <c r="J58" s="21">
        <f t="shared" si="9"/>
        <v>0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2"/>
      <c r="W58" s="2"/>
      <c r="X58" s="2"/>
    </row>
    <row r="59" spans="1:24" ht="15" customHeight="1">
      <c r="A59" s="33">
        <v>43115</v>
      </c>
      <c r="B59" s="13" t="s">
        <v>90</v>
      </c>
      <c r="C59" s="32" t="s">
        <v>4</v>
      </c>
      <c r="D59" s="14">
        <v>1000</v>
      </c>
      <c r="E59" s="31">
        <v>1235</v>
      </c>
      <c r="F59" s="31">
        <v>1215</v>
      </c>
      <c r="G59" s="31">
        <v>0</v>
      </c>
      <c r="H59" s="13">
        <f t="shared" si="8"/>
        <v>-20000</v>
      </c>
      <c r="I59" s="13">
        <v>0</v>
      </c>
      <c r="J59" s="21">
        <f t="shared" si="9"/>
        <v>-20000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2"/>
      <c r="W59" s="2"/>
      <c r="X59" s="2"/>
    </row>
    <row r="60" spans="1:24" ht="15" customHeight="1">
      <c r="A60" s="33">
        <v>43111</v>
      </c>
      <c r="B60" s="13" t="s">
        <v>6</v>
      </c>
      <c r="C60" s="32" t="s">
        <v>4</v>
      </c>
      <c r="D60" s="14">
        <v>1000</v>
      </c>
      <c r="E60" s="31">
        <v>1055</v>
      </c>
      <c r="F60" s="31">
        <v>1055</v>
      </c>
      <c r="G60" s="31">
        <v>0</v>
      </c>
      <c r="H60" s="13">
        <f t="shared" si="8"/>
        <v>0</v>
      </c>
      <c r="I60" s="13">
        <v>0</v>
      </c>
      <c r="J60" s="21">
        <f t="shared" si="9"/>
        <v>0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2"/>
      <c r="W60" s="2"/>
      <c r="X60" s="2"/>
    </row>
    <row r="61" spans="1:24" ht="15" customHeight="1">
      <c r="A61" s="33">
        <v>43111</v>
      </c>
      <c r="B61" s="13" t="s">
        <v>19</v>
      </c>
      <c r="C61" s="32" t="s">
        <v>4</v>
      </c>
      <c r="D61" s="14">
        <v>1000</v>
      </c>
      <c r="E61" s="31">
        <v>583</v>
      </c>
      <c r="F61" s="31">
        <v>590</v>
      </c>
      <c r="G61" s="31">
        <v>0</v>
      </c>
      <c r="H61" s="13">
        <f t="shared" si="8"/>
        <v>7000</v>
      </c>
      <c r="I61" s="13">
        <v>0</v>
      </c>
      <c r="J61" s="21">
        <f t="shared" si="9"/>
        <v>7000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2"/>
      <c r="W61" s="2"/>
      <c r="X61" s="2"/>
    </row>
    <row r="62" spans="1:24" ht="15" customHeight="1">
      <c r="A62" s="33">
        <v>43110</v>
      </c>
      <c r="B62" s="13" t="s">
        <v>86</v>
      </c>
      <c r="C62" s="32" t="s">
        <v>4</v>
      </c>
      <c r="D62" s="14">
        <v>3000</v>
      </c>
      <c r="E62" s="31">
        <v>147</v>
      </c>
      <c r="F62" s="31">
        <v>150</v>
      </c>
      <c r="G62" s="31">
        <v>0</v>
      </c>
      <c r="H62" s="13">
        <f t="shared" si="8"/>
        <v>9000</v>
      </c>
      <c r="I62" s="13">
        <v>0</v>
      </c>
      <c r="J62" s="21">
        <f t="shared" si="9"/>
        <v>9000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2"/>
      <c r="W62" s="2"/>
      <c r="X62" s="2"/>
    </row>
    <row r="63" spans="1:24" ht="15" customHeight="1">
      <c r="A63" s="33">
        <v>43110</v>
      </c>
      <c r="B63" s="13" t="s">
        <v>85</v>
      </c>
      <c r="C63" s="32" t="s">
        <v>4</v>
      </c>
      <c r="D63" s="14">
        <v>1000</v>
      </c>
      <c r="E63" s="31">
        <v>1205</v>
      </c>
      <c r="F63" s="31">
        <v>1215</v>
      </c>
      <c r="G63" s="31">
        <v>1225</v>
      </c>
      <c r="H63" s="13">
        <f t="shared" si="8"/>
        <v>10000</v>
      </c>
      <c r="I63" s="13">
        <f>SUM(G63-F63)*D63</f>
        <v>10000</v>
      </c>
      <c r="J63" s="21">
        <f t="shared" si="9"/>
        <v>20000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2"/>
      <c r="W63" s="2"/>
      <c r="X63" s="2"/>
    </row>
    <row r="64" spans="1:24" ht="15" customHeight="1">
      <c r="A64" s="33">
        <v>43110</v>
      </c>
      <c r="B64" s="13" t="s">
        <v>6</v>
      </c>
      <c r="C64" s="32" t="s">
        <v>4</v>
      </c>
      <c r="D64" s="14">
        <v>1000</v>
      </c>
      <c r="E64" s="31">
        <v>1020</v>
      </c>
      <c r="F64" s="31">
        <v>1000</v>
      </c>
      <c r="G64" s="31">
        <v>0</v>
      </c>
      <c r="H64" s="13">
        <f t="shared" si="8"/>
        <v>-20000</v>
      </c>
      <c r="I64" s="13">
        <v>0</v>
      </c>
      <c r="J64" s="21">
        <f t="shared" si="9"/>
        <v>-20000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2"/>
      <c r="W64" s="2"/>
      <c r="X64" s="2"/>
    </row>
    <row r="65" spans="1:24" ht="15" customHeight="1">
      <c r="A65" s="33">
        <v>43109</v>
      </c>
      <c r="B65" s="13" t="s">
        <v>27</v>
      </c>
      <c r="C65" s="32" t="s">
        <v>4</v>
      </c>
      <c r="D65" s="14">
        <v>1000</v>
      </c>
      <c r="E65" s="31">
        <v>1990</v>
      </c>
      <c r="F65" s="31">
        <v>1970</v>
      </c>
      <c r="G65" s="31">
        <v>0</v>
      </c>
      <c r="H65" s="13">
        <f t="shared" si="8"/>
        <v>-20000</v>
      </c>
      <c r="I65" s="13">
        <v>0</v>
      </c>
      <c r="J65" s="21">
        <f t="shared" si="9"/>
        <v>-20000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2"/>
      <c r="W65" s="2"/>
      <c r="X65" s="2"/>
    </row>
    <row r="66" spans="1:24" ht="15" customHeight="1">
      <c r="A66" s="33">
        <v>43108</v>
      </c>
      <c r="B66" s="13" t="s">
        <v>84</v>
      </c>
      <c r="C66" s="32" t="s">
        <v>4</v>
      </c>
      <c r="D66" s="14">
        <v>1000</v>
      </c>
      <c r="E66" s="31">
        <v>1225</v>
      </c>
      <c r="F66" s="31">
        <v>1225</v>
      </c>
      <c r="G66" s="31">
        <v>0</v>
      </c>
      <c r="H66" s="13">
        <f t="shared" si="8"/>
        <v>0</v>
      </c>
      <c r="I66" s="13">
        <v>0</v>
      </c>
      <c r="J66" s="21">
        <f t="shared" si="9"/>
        <v>0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2"/>
      <c r="W66" s="2"/>
      <c r="X66" s="2"/>
    </row>
    <row r="67" spans="1:24" ht="15" customHeight="1">
      <c r="A67" s="33">
        <v>43108</v>
      </c>
      <c r="B67" s="13" t="s">
        <v>6</v>
      </c>
      <c r="C67" s="32" t="s">
        <v>4</v>
      </c>
      <c r="D67" s="14">
        <v>1000</v>
      </c>
      <c r="E67" s="31">
        <v>1015</v>
      </c>
      <c r="F67" s="31">
        <v>1025</v>
      </c>
      <c r="G67" s="31">
        <v>0</v>
      </c>
      <c r="H67" s="13">
        <f t="shared" si="8"/>
        <v>10000</v>
      </c>
      <c r="I67" s="13">
        <v>0</v>
      </c>
      <c r="J67" s="21">
        <f t="shared" si="9"/>
        <v>10000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2"/>
      <c r="W67" s="2"/>
      <c r="X67" s="2"/>
    </row>
    <row r="68" spans="1:24" ht="15" customHeight="1">
      <c r="A68" s="33">
        <v>43105</v>
      </c>
      <c r="B68" s="13" t="s">
        <v>33</v>
      </c>
      <c r="C68" s="32" t="s">
        <v>4</v>
      </c>
      <c r="D68" s="14">
        <v>1000</v>
      </c>
      <c r="E68" s="31">
        <v>1862</v>
      </c>
      <c r="F68" s="31">
        <v>1875</v>
      </c>
      <c r="G68" s="31">
        <v>1890</v>
      </c>
      <c r="H68" s="13">
        <f t="shared" si="8"/>
        <v>13000</v>
      </c>
      <c r="I68" s="13">
        <f>SUM(G68-F68)*D68</f>
        <v>15000</v>
      </c>
      <c r="J68" s="21">
        <f t="shared" si="9"/>
        <v>28000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2"/>
      <c r="W68" s="2"/>
      <c r="X68" s="2"/>
    </row>
    <row r="69" spans="1:24" ht="15" customHeight="1">
      <c r="A69" s="33">
        <v>43103</v>
      </c>
      <c r="B69" s="13" t="s">
        <v>6</v>
      </c>
      <c r="C69" s="32" t="s">
        <v>4</v>
      </c>
      <c r="D69" s="14">
        <v>1000</v>
      </c>
      <c r="E69" s="31">
        <v>993</v>
      </c>
      <c r="F69" s="31">
        <v>1005</v>
      </c>
      <c r="G69" s="31">
        <v>0</v>
      </c>
      <c r="H69" s="13">
        <f t="shared" si="8"/>
        <v>12000</v>
      </c>
      <c r="I69" s="13">
        <v>0</v>
      </c>
      <c r="J69" s="21">
        <f t="shared" si="9"/>
        <v>12000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2"/>
      <c r="W69" s="2"/>
      <c r="X69" s="2"/>
    </row>
    <row r="70" spans="1:24" ht="15" customHeight="1">
      <c r="A70" s="33">
        <v>43103</v>
      </c>
      <c r="B70" s="13" t="s">
        <v>82</v>
      </c>
      <c r="C70" s="32" t="s">
        <v>4</v>
      </c>
      <c r="D70" s="14">
        <v>1000</v>
      </c>
      <c r="E70" s="31">
        <v>872</v>
      </c>
      <c r="F70" s="31">
        <v>880</v>
      </c>
      <c r="G70" s="31">
        <v>0</v>
      </c>
      <c r="H70" s="13">
        <f t="shared" si="8"/>
        <v>8000</v>
      </c>
      <c r="I70" s="13">
        <v>0</v>
      </c>
      <c r="J70" s="21">
        <f t="shared" si="9"/>
        <v>8000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2"/>
      <c r="W70" s="2"/>
      <c r="X70" s="2"/>
    </row>
    <row r="71" spans="1:24" ht="15" customHeight="1">
      <c r="A71" s="33">
        <v>43102</v>
      </c>
      <c r="B71" s="13" t="s">
        <v>33</v>
      </c>
      <c r="C71" s="32" t="s">
        <v>4</v>
      </c>
      <c r="D71" s="14">
        <v>1000</v>
      </c>
      <c r="E71" s="31">
        <v>1790</v>
      </c>
      <c r="F71" s="31">
        <v>1790</v>
      </c>
      <c r="G71" s="31">
        <v>0</v>
      </c>
      <c r="H71" s="13">
        <f t="shared" si="8"/>
        <v>0</v>
      </c>
      <c r="I71" s="13">
        <v>0</v>
      </c>
      <c r="J71" s="21">
        <f t="shared" si="9"/>
        <v>0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2"/>
      <c r="W71" s="2"/>
      <c r="X71" s="2"/>
    </row>
    <row r="72" spans="1:24" ht="15" customHeight="1">
      <c r="A72" s="33">
        <v>43102</v>
      </c>
      <c r="B72" s="13" t="s">
        <v>39</v>
      </c>
      <c r="C72" s="32" t="s">
        <v>4</v>
      </c>
      <c r="D72" s="14">
        <v>1000</v>
      </c>
      <c r="E72" s="31">
        <v>1130</v>
      </c>
      <c r="F72" s="31">
        <v>1143</v>
      </c>
      <c r="G72" s="31">
        <v>0</v>
      </c>
      <c r="H72" s="13">
        <f t="shared" si="8"/>
        <v>13000</v>
      </c>
      <c r="I72" s="13">
        <v>0</v>
      </c>
      <c r="J72" s="21">
        <f t="shared" si="9"/>
        <v>13000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2"/>
      <c r="W72" s="2"/>
      <c r="X72" s="2"/>
    </row>
    <row r="73" spans="1:24" ht="15" customHeight="1">
      <c r="A73" s="33">
        <v>43101</v>
      </c>
      <c r="B73" s="13" t="s">
        <v>31</v>
      </c>
      <c r="C73" s="32" t="s">
        <v>4</v>
      </c>
      <c r="D73" s="14">
        <v>1000</v>
      </c>
      <c r="E73" s="31">
        <v>1494</v>
      </c>
      <c r="F73" s="31">
        <v>1479</v>
      </c>
      <c r="G73" s="31">
        <v>0</v>
      </c>
      <c r="H73" s="13">
        <f t="shared" si="8"/>
        <v>-15000</v>
      </c>
      <c r="I73" s="13">
        <v>0</v>
      </c>
      <c r="J73" s="21">
        <f t="shared" si="9"/>
        <v>-15000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2"/>
      <c r="W73" s="2"/>
      <c r="X73" s="2"/>
    </row>
    <row r="74" spans="1:24" ht="15" customHeight="1">
      <c r="A74" s="33">
        <v>43098</v>
      </c>
      <c r="B74" s="13" t="s">
        <v>6</v>
      </c>
      <c r="C74" s="32" t="s">
        <v>4</v>
      </c>
      <c r="D74" s="14">
        <v>1000</v>
      </c>
      <c r="E74" s="31">
        <v>976</v>
      </c>
      <c r="F74" s="31">
        <v>984.8</v>
      </c>
      <c r="G74" s="31">
        <v>0</v>
      </c>
      <c r="H74" s="13">
        <f t="shared" si="8"/>
        <v>8799.9999999999545</v>
      </c>
      <c r="I74" s="13">
        <v>0</v>
      </c>
      <c r="J74" s="21">
        <f t="shared" si="9"/>
        <v>8799.9999999999545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2"/>
      <c r="W74" s="2"/>
      <c r="X74" s="2"/>
    </row>
    <row r="75" spans="1:24" ht="15" customHeight="1">
      <c r="A75" s="33">
        <v>43098</v>
      </c>
      <c r="B75" s="13" t="s">
        <v>26</v>
      </c>
      <c r="C75" s="32" t="s">
        <v>4</v>
      </c>
      <c r="D75" s="14">
        <v>1000</v>
      </c>
      <c r="E75" s="31">
        <v>1965</v>
      </c>
      <c r="F75" s="31">
        <v>1980</v>
      </c>
      <c r="G75" s="31">
        <v>1999</v>
      </c>
      <c r="H75" s="13">
        <f t="shared" si="8"/>
        <v>15000</v>
      </c>
      <c r="I75" s="13">
        <f>SUM(G75-F75)*D75</f>
        <v>19000</v>
      </c>
      <c r="J75" s="21">
        <f t="shared" si="9"/>
        <v>34000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2"/>
      <c r="W75" s="2"/>
      <c r="X75" s="2"/>
    </row>
    <row r="76" spans="1:24" ht="15" customHeight="1">
      <c r="A76" s="33">
        <v>43098</v>
      </c>
      <c r="B76" s="13" t="s">
        <v>78</v>
      </c>
      <c r="C76" s="32" t="s">
        <v>4</v>
      </c>
      <c r="D76" s="14">
        <v>1000</v>
      </c>
      <c r="E76" s="31">
        <v>1045</v>
      </c>
      <c r="F76" s="31" t="s">
        <v>83</v>
      </c>
      <c r="G76" s="31">
        <v>0</v>
      </c>
      <c r="H76" s="13" t="e">
        <f t="shared" si="8"/>
        <v>#VALUE!</v>
      </c>
      <c r="I76" s="13">
        <v>0</v>
      </c>
      <c r="J76" s="21" t="e">
        <f t="shared" si="9"/>
        <v>#VALUE!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2"/>
      <c r="W76" s="2"/>
      <c r="X76" s="2"/>
    </row>
    <row r="77" spans="1:24" ht="15" customHeight="1">
      <c r="A77" s="33">
        <v>43097</v>
      </c>
      <c r="B77" s="13" t="s">
        <v>82</v>
      </c>
      <c r="C77" s="32" t="s">
        <v>4</v>
      </c>
      <c r="D77" s="14">
        <v>1000</v>
      </c>
      <c r="E77" s="31">
        <v>788</v>
      </c>
      <c r="F77" s="31">
        <v>795</v>
      </c>
      <c r="G77" s="31">
        <v>0</v>
      </c>
      <c r="H77" s="13">
        <f t="shared" si="8"/>
        <v>7000</v>
      </c>
      <c r="I77" s="13">
        <v>0</v>
      </c>
      <c r="J77" s="21">
        <f t="shared" si="9"/>
        <v>7000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2"/>
      <c r="W77" s="2"/>
      <c r="X77" s="2"/>
    </row>
    <row r="78" spans="1:24" ht="15" customHeight="1">
      <c r="A78" s="33">
        <v>43097</v>
      </c>
      <c r="B78" s="13" t="s">
        <v>24</v>
      </c>
      <c r="C78" s="32" t="s">
        <v>4</v>
      </c>
      <c r="D78" s="14">
        <v>1000</v>
      </c>
      <c r="E78" s="31">
        <v>885</v>
      </c>
      <c r="F78" s="31">
        <v>895</v>
      </c>
      <c r="G78" s="31">
        <v>0</v>
      </c>
      <c r="H78" s="13">
        <f t="shared" si="8"/>
        <v>10000</v>
      </c>
      <c r="I78" s="13">
        <v>0</v>
      </c>
      <c r="J78" s="21">
        <f t="shared" si="9"/>
        <v>10000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2"/>
      <c r="W78" s="2"/>
      <c r="X78" s="2"/>
    </row>
    <row r="79" spans="1:24" ht="15" customHeight="1">
      <c r="A79" s="33">
        <v>43096</v>
      </c>
      <c r="B79" s="13" t="s">
        <v>6</v>
      </c>
      <c r="C79" s="32" t="s">
        <v>4</v>
      </c>
      <c r="D79" s="14">
        <v>1000</v>
      </c>
      <c r="E79" s="31">
        <v>970</v>
      </c>
      <c r="F79" s="31">
        <v>954</v>
      </c>
      <c r="G79" s="31">
        <v>0</v>
      </c>
      <c r="H79" s="13">
        <f t="shared" si="8"/>
        <v>-16000</v>
      </c>
      <c r="I79" s="13">
        <v>0</v>
      </c>
      <c r="J79" s="21">
        <f t="shared" si="9"/>
        <v>-16000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2"/>
      <c r="W79" s="2"/>
      <c r="X79" s="2"/>
    </row>
    <row r="80" spans="1:24" ht="15" customHeight="1">
      <c r="A80" s="33">
        <v>43096</v>
      </c>
      <c r="B80" s="13" t="s">
        <v>5</v>
      </c>
      <c r="C80" s="32" t="s">
        <v>4</v>
      </c>
      <c r="D80" s="14">
        <v>1000</v>
      </c>
      <c r="E80" s="31">
        <v>1626</v>
      </c>
      <c r="F80" s="31">
        <v>1612</v>
      </c>
      <c r="G80" s="31">
        <v>0</v>
      </c>
      <c r="H80" s="13">
        <f t="shared" si="8"/>
        <v>-14000</v>
      </c>
      <c r="I80" s="13">
        <v>0</v>
      </c>
      <c r="J80" s="21">
        <f t="shared" si="9"/>
        <v>-14000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2"/>
      <c r="W80" s="2"/>
      <c r="X80" s="2"/>
    </row>
    <row r="81" spans="1:24" ht="15" customHeight="1">
      <c r="A81" s="33">
        <v>43095</v>
      </c>
      <c r="B81" s="13" t="s">
        <v>37</v>
      </c>
      <c r="C81" s="32" t="s">
        <v>4</v>
      </c>
      <c r="D81" s="14">
        <v>1000</v>
      </c>
      <c r="E81" s="31">
        <v>1200</v>
      </c>
      <c r="F81" s="31">
        <v>1210</v>
      </c>
      <c r="G81" s="31">
        <v>0</v>
      </c>
      <c r="H81" s="13">
        <f t="shared" ref="H81:H144" si="10">(IF(C81="SHORT",E81-F81,IF(C81="LONG",F81-E81)))*D81</f>
        <v>10000</v>
      </c>
      <c r="I81" s="13">
        <v>0</v>
      </c>
      <c r="J81" s="21">
        <f t="shared" ref="J81:J144" si="11">H81+I81</f>
        <v>10000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2"/>
      <c r="W81" s="2"/>
      <c r="X81" s="2"/>
    </row>
    <row r="82" spans="1:24" ht="15" customHeight="1">
      <c r="A82" s="33">
        <v>43095</v>
      </c>
      <c r="B82" s="13" t="s">
        <v>39</v>
      </c>
      <c r="C82" s="32" t="s">
        <v>4</v>
      </c>
      <c r="D82" s="14">
        <v>1000</v>
      </c>
      <c r="E82" s="31">
        <v>1142</v>
      </c>
      <c r="F82" s="31">
        <v>1152</v>
      </c>
      <c r="G82" s="31">
        <v>0</v>
      </c>
      <c r="H82" s="13">
        <f t="shared" si="10"/>
        <v>10000</v>
      </c>
      <c r="I82" s="13">
        <v>0</v>
      </c>
      <c r="J82" s="21">
        <f t="shared" si="11"/>
        <v>10000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2"/>
      <c r="W82" s="2"/>
      <c r="X82" s="2"/>
    </row>
    <row r="83" spans="1:24" ht="15" customHeight="1">
      <c r="A83" s="33">
        <v>43091</v>
      </c>
      <c r="B83" s="13" t="s">
        <v>39</v>
      </c>
      <c r="C83" s="32" t="s">
        <v>4</v>
      </c>
      <c r="D83" s="14">
        <v>1000</v>
      </c>
      <c r="E83" s="31">
        <v>1132</v>
      </c>
      <c r="F83" s="31">
        <v>1139.5</v>
      </c>
      <c r="G83" s="31">
        <v>0</v>
      </c>
      <c r="H83" s="13">
        <f t="shared" si="10"/>
        <v>7500</v>
      </c>
      <c r="I83" s="13">
        <v>0</v>
      </c>
      <c r="J83" s="21">
        <f t="shared" si="11"/>
        <v>7500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2"/>
      <c r="W83" s="2"/>
      <c r="X83" s="2"/>
    </row>
    <row r="84" spans="1:24" ht="15" customHeight="1">
      <c r="A84" s="33">
        <v>43091</v>
      </c>
      <c r="B84" s="13" t="s">
        <v>52</v>
      </c>
      <c r="C84" s="32" t="s">
        <v>4</v>
      </c>
      <c r="D84" s="14">
        <v>1000</v>
      </c>
      <c r="E84" s="31">
        <v>836</v>
      </c>
      <c r="F84" s="31">
        <v>844</v>
      </c>
      <c r="G84" s="31">
        <v>0</v>
      </c>
      <c r="H84" s="13">
        <f t="shared" si="10"/>
        <v>8000</v>
      </c>
      <c r="I84" s="13">
        <v>0</v>
      </c>
      <c r="J84" s="21">
        <f t="shared" si="11"/>
        <v>8000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2"/>
      <c r="W84" s="2"/>
      <c r="X84" s="2"/>
    </row>
    <row r="85" spans="1:24" ht="15" customHeight="1">
      <c r="A85" s="33">
        <v>43091</v>
      </c>
      <c r="B85" s="13" t="s">
        <v>71</v>
      </c>
      <c r="C85" s="32" t="s">
        <v>4</v>
      </c>
      <c r="D85" s="14">
        <v>1000</v>
      </c>
      <c r="E85" s="31">
        <v>1785</v>
      </c>
      <c r="F85" s="31">
        <v>1770</v>
      </c>
      <c r="G85" s="31">
        <v>0</v>
      </c>
      <c r="H85" s="13">
        <f t="shared" si="10"/>
        <v>-15000</v>
      </c>
      <c r="I85" s="13">
        <v>0</v>
      </c>
      <c r="J85" s="21">
        <f t="shared" si="11"/>
        <v>-15000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2"/>
      <c r="W85" s="2"/>
      <c r="X85" s="2"/>
    </row>
    <row r="86" spans="1:24" ht="15" customHeight="1">
      <c r="A86" s="33">
        <v>43090</v>
      </c>
      <c r="B86" s="13" t="s">
        <v>47</v>
      </c>
      <c r="C86" s="32" t="s">
        <v>4</v>
      </c>
      <c r="D86" s="14">
        <v>200</v>
      </c>
      <c r="E86" s="31">
        <v>3555</v>
      </c>
      <c r="F86" s="31">
        <v>3555</v>
      </c>
      <c r="G86" s="31">
        <v>0</v>
      </c>
      <c r="H86" s="13">
        <f t="shared" si="10"/>
        <v>0</v>
      </c>
      <c r="I86" s="13">
        <v>0</v>
      </c>
      <c r="J86" s="21">
        <f t="shared" si="11"/>
        <v>0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2"/>
      <c r="W86" s="2"/>
      <c r="X86" s="2"/>
    </row>
    <row r="87" spans="1:24" ht="15" customHeight="1">
      <c r="A87" s="33">
        <v>43090</v>
      </c>
      <c r="B87" s="13" t="s">
        <v>81</v>
      </c>
      <c r="C87" s="32" t="s">
        <v>4</v>
      </c>
      <c r="D87" s="14">
        <v>3000</v>
      </c>
      <c r="E87" s="31">
        <v>108</v>
      </c>
      <c r="F87" s="31">
        <v>106.5</v>
      </c>
      <c r="G87" s="31">
        <v>0</v>
      </c>
      <c r="H87" s="13">
        <f t="shared" si="10"/>
        <v>-4500</v>
      </c>
      <c r="I87" s="13">
        <v>0</v>
      </c>
      <c r="J87" s="21">
        <f t="shared" si="11"/>
        <v>-4500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2"/>
      <c r="W87" s="2"/>
      <c r="X87" s="2"/>
    </row>
    <row r="88" spans="1:24" ht="15" customHeight="1">
      <c r="A88" s="33">
        <v>43090</v>
      </c>
      <c r="B88" s="13" t="s">
        <v>52</v>
      </c>
      <c r="C88" s="32" t="s">
        <v>4</v>
      </c>
      <c r="D88" s="14">
        <v>1000</v>
      </c>
      <c r="E88" s="31">
        <v>830</v>
      </c>
      <c r="F88" s="31">
        <v>830</v>
      </c>
      <c r="G88" s="31">
        <v>0</v>
      </c>
      <c r="H88" s="13">
        <f t="shared" si="10"/>
        <v>0</v>
      </c>
      <c r="I88" s="13">
        <v>0</v>
      </c>
      <c r="J88" s="21">
        <f t="shared" si="11"/>
        <v>0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2"/>
      <c r="W88" s="2"/>
      <c r="X88" s="2"/>
    </row>
    <row r="89" spans="1:24" ht="15" customHeight="1">
      <c r="A89" s="33">
        <v>43089</v>
      </c>
      <c r="B89" s="13" t="s">
        <v>43</v>
      </c>
      <c r="C89" s="32" t="s">
        <v>4</v>
      </c>
      <c r="D89" s="14">
        <v>1000</v>
      </c>
      <c r="E89" s="31">
        <v>1775</v>
      </c>
      <c r="F89" s="31">
        <v>1775</v>
      </c>
      <c r="G89" s="31">
        <v>0</v>
      </c>
      <c r="H89" s="13">
        <f t="shared" si="10"/>
        <v>0</v>
      </c>
      <c r="I89" s="13">
        <v>0</v>
      </c>
      <c r="J89" s="21">
        <f t="shared" si="11"/>
        <v>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2"/>
      <c r="W89" s="2"/>
      <c r="X89" s="2"/>
    </row>
    <row r="90" spans="1:24" ht="15" customHeight="1">
      <c r="A90" s="33">
        <v>43088</v>
      </c>
      <c r="B90" s="13" t="s">
        <v>31</v>
      </c>
      <c r="C90" s="32" t="s">
        <v>4</v>
      </c>
      <c r="D90" s="14">
        <v>1000</v>
      </c>
      <c r="E90" s="31">
        <v>1430</v>
      </c>
      <c r="F90" s="31">
        <v>1440</v>
      </c>
      <c r="G90" s="31">
        <v>1450</v>
      </c>
      <c r="H90" s="13">
        <f t="shared" si="10"/>
        <v>10000</v>
      </c>
      <c r="I90" s="13">
        <f>SUM(G90-F90)*D90</f>
        <v>10000</v>
      </c>
      <c r="J90" s="21">
        <f t="shared" si="11"/>
        <v>20000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2"/>
      <c r="W90" s="2"/>
      <c r="X90" s="2"/>
    </row>
    <row r="91" spans="1:24" ht="15" customHeight="1">
      <c r="A91" s="33">
        <v>43088</v>
      </c>
      <c r="B91" s="13" t="s">
        <v>37</v>
      </c>
      <c r="C91" s="32" t="s">
        <v>4</v>
      </c>
      <c r="D91" s="14">
        <v>1000</v>
      </c>
      <c r="E91" s="31">
        <v>1150</v>
      </c>
      <c r="F91" s="31">
        <v>1160</v>
      </c>
      <c r="G91" s="31">
        <v>1165</v>
      </c>
      <c r="H91" s="13">
        <f t="shared" si="10"/>
        <v>10000</v>
      </c>
      <c r="I91" s="13">
        <f>SUM(G91-F91)*D91</f>
        <v>5000</v>
      </c>
      <c r="J91" s="21">
        <f t="shared" si="11"/>
        <v>15000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2"/>
      <c r="W91" s="2"/>
      <c r="X91" s="2"/>
    </row>
    <row r="92" spans="1:24" ht="15" customHeight="1">
      <c r="A92" s="33">
        <v>43087</v>
      </c>
      <c r="B92" s="13" t="s">
        <v>33</v>
      </c>
      <c r="C92" s="32" t="s">
        <v>4</v>
      </c>
      <c r="D92" s="14">
        <v>1000</v>
      </c>
      <c r="E92" s="31">
        <v>1732</v>
      </c>
      <c r="F92" s="31">
        <v>1742</v>
      </c>
      <c r="G92" s="31">
        <v>1752</v>
      </c>
      <c r="H92" s="13">
        <f t="shared" si="10"/>
        <v>10000</v>
      </c>
      <c r="I92" s="13">
        <f>SUM(G92-F92)*D92</f>
        <v>10000</v>
      </c>
      <c r="J92" s="21">
        <f t="shared" si="11"/>
        <v>20000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2"/>
      <c r="W92" s="2"/>
      <c r="X92" s="2"/>
    </row>
    <row r="93" spans="1:24" ht="15" customHeight="1">
      <c r="A93" s="33">
        <v>43087</v>
      </c>
      <c r="B93" s="13" t="s">
        <v>27</v>
      </c>
      <c r="C93" s="32" t="s">
        <v>4</v>
      </c>
      <c r="D93" s="14">
        <v>1000</v>
      </c>
      <c r="E93" s="31">
        <v>1760</v>
      </c>
      <c r="F93" s="31">
        <v>1775</v>
      </c>
      <c r="G93" s="31">
        <v>1790</v>
      </c>
      <c r="H93" s="13">
        <f t="shared" si="10"/>
        <v>15000</v>
      </c>
      <c r="I93" s="13">
        <f>SUM(G93-F93)*D93</f>
        <v>15000</v>
      </c>
      <c r="J93" s="21">
        <f t="shared" si="11"/>
        <v>30000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2"/>
      <c r="W93" s="2"/>
      <c r="X93" s="2"/>
    </row>
    <row r="94" spans="1:24" ht="15" customHeight="1">
      <c r="A94" s="33">
        <v>43084</v>
      </c>
      <c r="B94" s="13" t="s">
        <v>70</v>
      </c>
      <c r="C94" s="32" t="s">
        <v>4</v>
      </c>
      <c r="D94" s="14">
        <v>1000</v>
      </c>
      <c r="E94" s="31">
        <v>1762</v>
      </c>
      <c r="F94" s="31">
        <v>1775</v>
      </c>
      <c r="G94" s="31">
        <v>1785</v>
      </c>
      <c r="H94" s="13">
        <f t="shared" si="10"/>
        <v>13000</v>
      </c>
      <c r="I94" s="13">
        <f>SUM(G94-F94)*D94</f>
        <v>10000</v>
      </c>
      <c r="J94" s="21">
        <f t="shared" si="11"/>
        <v>23000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2"/>
      <c r="W94" s="2"/>
      <c r="X94" s="2"/>
    </row>
    <row r="95" spans="1:24" ht="15" customHeight="1">
      <c r="A95" s="33">
        <v>43082</v>
      </c>
      <c r="B95" s="13" t="s">
        <v>80</v>
      </c>
      <c r="C95" s="32" t="s">
        <v>4</v>
      </c>
      <c r="D95" s="14">
        <v>1000</v>
      </c>
      <c r="E95" s="31">
        <v>592</v>
      </c>
      <c r="F95" s="31">
        <v>584</v>
      </c>
      <c r="G95" s="31">
        <v>0</v>
      </c>
      <c r="H95" s="13">
        <f t="shared" si="10"/>
        <v>-8000</v>
      </c>
      <c r="I95" s="13">
        <v>0</v>
      </c>
      <c r="J95" s="21">
        <f t="shared" si="11"/>
        <v>-8000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2"/>
      <c r="W95" s="2"/>
      <c r="X95" s="2"/>
    </row>
    <row r="96" spans="1:24" ht="15" customHeight="1">
      <c r="A96" s="33">
        <v>43082</v>
      </c>
      <c r="B96" s="13" t="s">
        <v>33</v>
      </c>
      <c r="C96" s="32" t="s">
        <v>4</v>
      </c>
      <c r="D96" s="14">
        <v>1000</v>
      </c>
      <c r="E96" s="31">
        <v>1733</v>
      </c>
      <c r="F96" s="31">
        <v>1712</v>
      </c>
      <c r="G96" s="31">
        <v>0</v>
      </c>
      <c r="H96" s="13">
        <f t="shared" si="10"/>
        <v>-21000</v>
      </c>
      <c r="I96" s="13">
        <v>0</v>
      </c>
      <c r="J96" s="21">
        <f t="shared" si="11"/>
        <v>-21000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2"/>
      <c r="W96" s="2"/>
      <c r="X96" s="2"/>
    </row>
    <row r="97" spans="1:24" ht="15" customHeight="1">
      <c r="A97" s="33">
        <v>43081</v>
      </c>
      <c r="B97" s="13" t="s">
        <v>26</v>
      </c>
      <c r="C97" s="32" t="s">
        <v>4</v>
      </c>
      <c r="D97" s="14">
        <v>1000</v>
      </c>
      <c r="E97" s="31">
        <v>1867</v>
      </c>
      <c r="F97" s="31">
        <v>1867</v>
      </c>
      <c r="G97" s="31">
        <v>0</v>
      </c>
      <c r="H97" s="13">
        <f t="shared" si="10"/>
        <v>0</v>
      </c>
      <c r="I97" s="13">
        <v>0</v>
      </c>
      <c r="J97" s="21">
        <f t="shared" si="11"/>
        <v>0</v>
      </c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2"/>
      <c r="W97" s="2"/>
      <c r="X97" s="2"/>
    </row>
    <row r="98" spans="1:24" ht="15" customHeight="1">
      <c r="A98" s="33">
        <v>43081</v>
      </c>
      <c r="B98" s="13" t="s">
        <v>33</v>
      </c>
      <c r="C98" s="32" t="s">
        <v>4</v>
      </c>
      <c r="D98" s="14">
        <v>1000</v>
      </c>
      <c r="E98" s="31">
        <v>1690</v>
      </c>
      <c r="F98" s="31">
        <v>1700</v>
      </c>
      <c r="G98" s="31">
        <v>1710</v>
      </c>
      <c r="H98" s="13">
        <f t="shared" si="10"/>
        <v>10000</v>
      </c>
      <c r="I98" s="13">
        <f>SUM(G98-F98)*D98</f>
        <v>10000</v>
      </c>
      <c r="J98" s="21">
        <f t="shared" si="11"/>
        <v>20000</v>
      </c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2"/>
      <c r="W98" s="2"/>
      <c r="X98" s="2"/>
    </row>
    <row r="99" spans="1:24" ht="15" customHeight="1">
      <c r="A99" s="33">
        <v>43080</v>
      </c>
      <c r="B99" s="13" t="s">
        <v>56</v>
      </c>
      <c r="C99" s="32" t="s">
        <v>4</v>
      </c>
      <c r="D99" s="14">
        <v>1000</v>
      </c>
      <c r="E99" s="31">
        <v>1850</v>
      </c>
      <c r="F99" s="31">
        <v>1850</v>
      </c>
      <c r="G99" s="31">
        <v>0</v>
      </c>
      <c r="H99" s="13">
        <f t="shared" si="10"/>
        <v>0</v>
      </c>
      <c r="I99" s="13">
        <v>0</v>
      </c>
      <c r="J99" s="21">
        <f t="shared" si="11"/>
        <v>0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2"/>
      <c r="W99" s="2"/>
      <c r="X99" s="2"/>
    </row>
    <row r="100" spans="1:24" ht="15" customHeight="1">
      <c r="A100" s="33">
        <v>43080</v>
      </c>
      <c r="B100" s="13" t="s">
        <v>79</v>
      </c>
      <c r="C100" s="32" t="s">
        <v>4</v>
      </c>
      <c r="D100" s="14">
        <v>1000</v>
      </c>
      <c r="E100" s="31">
        <v>1460</v>
      </c>
      <c r="F100" s="31">
        <v>1470</v>
      </c>
      <c r="G100" s="31">
        <v>0</v>
      </c>
      <c r="H100" s="13">
        <f t="shared" si="10"/>
        <v>10000</v>
      </c>
      <c r="I100" s="13">
        <v>0</v>
      </c>
      <c r="J100" s="21">
        <f t="shared" si="11"/>
        <v>10000</v>
      </c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2"/>
      <c r="W100" s="2"/>
      <c r="X100" s="2"/>
    </row>
    <row r="101" spans="1:24" ht="15" customHeight="1">
      <c r="A101" s="33">
        <v>43077</v>
      </c>
      <c r="B101" s="13" t="s">
        <v>31</v>
      </c>
      <c r="C101" s="32" t="s">
        <v>4</v>
      </c>
      <c r="D101" s="14">
        <v>1000</v>
      </c>
      <c r="E101" s="31">
        <v>1355</v>
      </c>
      <c r="F101" s="31">
        <v>1365</v>
      </c>
      <c r="G101" s="31">
        <v>1375</v>
      </c>
      <c r="H101" s="13">
        <f t="shared" si="10"/>
        <v>10000</v>
      </c>
      <c r="I101" s="13">
        <f>SUM(G101-F101)*D101</f>
        <v>10000</v>
      </c>
      <c r="J101" s="21">
        <f t="shared" si="11"/>
        <v>20000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2"/>
      <c r="W101" s="2"/>
      <c r="X101" s="2"/>
    </row>
    <row r="102" spans="1:24" ht="15" customHeight="1">
      <c r="A102" s="33">
        <v>43076</v>
      </c>
      <c r="B102" s="13" t="s">
        <v>32</v>
      </c>
      <c r="C102" s="32" t="s">
        <v>4</v>
      </c>
      <c r="D102" s="14">
        <v>200</v>
      </c>
      <c r="E102" s="31">
        <v>8835</v>
      </c>
      <c r="F102" s="31">
        <v>8860</v>
      </c>
      <c r="G102" s="31">
        <v>8890</v>
      </c>
      <c r="H102" s="13">
        <f t="shared" si="10"/>
        <v>5000</v>
      </c>
      <c r="I102" s="13">
        <f>SUM(G102-F102)*D102</f>
        <v>6000</v>
      </c>
      <c r="J102" s="21">
        <f t="shared" si="11"/>
        <v>11000</v>
      </c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2"/>
      <c r="W102" s="2"/>
      <c r="X102" s="2"/>
    </row>
    <row r="103" spans="1:24" ht="15" customHeight="1">
      <c r="A103" s="33">
        <v>43075</v>
      </c>
      <c r="B103" s="13" t="s">
        <v>49</v>
      </c>
      <c r="C103" s="32" t="s">
        <v>4</v>
      </c>
      <c r="D103" s="14">
        <v>1000</v>
      </c>
      <c r="E103" s="31">
        <v>1186</v>
      </c>
      <c r="F103" s="31">
        <v>1172</v>
      </c>
      <c r="G103" s="31">
        <v>0</v>
      </c>
      <c r="H103" s="13">
        <f t="shared" si="10"/>
        <v>-14000</v>
      </c>
      <c r="I103" s="13">
        <v>0</v>
      </c>
      <c r="J103" s="21">
        <f t="shared" si="11"/>
        <v>-14000</v>
      </c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2"/>
      <c r="W103" s="2"/>
      <c r="X103" s="2"/>
    </row>
    <row r="104" spans="1:24" ht="15" customHeight="1">
      <c r="A104" s="33">
        <v>43074</v>
      </c>
      <c r="B104" s="13" t="s">
        <v>76</v>
      </c>
      <c r="C104" s="32" t="s">
        <v>4</v>
      </c>
      <c r="D104" s="14">
        <v>200</v>
      </c>
      <c r="E104" s="31">
        <v>2350</v>
      </c>
      <c r="F104" s="31">
        <v>2364</v>
      </c>
      <c r="G104" s="31">
        <v>0</v>
      </c>
      <c r="H104" s="13">
        <f t="shared" si="10"/>
        <v>2800</v>
      </c>
      <c r="I104" s="13">
        <v>0</v>
      </c>
      <c r="J104" s="21">
        <f t="shared" si="11"/>
        <v>2800</v>
      </c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2"/>
      <c r="W104" s="2"/>
      <c r="X104" s="2"/>
    </row>
    <row r="105" spans="1:24" ht="15" customHeight="1">
      <c r="A105" s="33">
        <v>43074</v>
      </c>
      <c r="B105" s="13" t="s">
        <v>76</v>
      </c>
      <c r="C105" s="32" t="s">
        <v>4</v>
      </c>
      <c r="D105" s="14">
        <v>200</v>
      </c>
      <c r="E105" s="31">
        <v>2320</v>
      </c>
      <c r="F105" s="31">
        <v>2345</v>
      </c>
      <c r="G105" s="31">
        <v>0</v>
      </c>
      <c r="H105" s="13">
        <f t="shared" si="10"/>
        <v>5000</v>
      </c>
      <c r="I105" s="13">
        <v>0</v>
      </c>
      <c r="J105" s="21">
        <f t="shared" si="11"/>
        <v>5000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2"/>
      <c r="W105" s="2"/>
      <c r="X105" s="2"/>
    </row>
    <row r="106" spans="1:24" ht="15" customHeight="1">
      <c r="A106" s="33">
        <v>43074</v>
      </c>
      <c r="B106" s="13" t="s">
        <v>78</v>
      </c>
      <c r="C106" s="32" t="s">
        <v>4</v>
      </c>
      <c r="D106" s="14">
        <v>1000</v>
      </c>
      <c r="E106" s="31">
        <v>998</v>
      </c>
      <c r="F106" s="31">
        <v>998</v>
      </c>
      <c r="G106" s="31">
        <v>0</v>
      </c>
      <c r="H106" s="13">
        <f t="shared" si="10"/>
        <v>0</v>
      </c>
      <c r="I106" s="13">
        <v>0</v>
      </c>
      <c r="J106" s="21">
        <f t="shared" si="11"/>
        <v>0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2"/>
      <c r="W106" s="2"/>
      <c r="X106" s="2"/>
    </row>
    <row r="107" spans="1:24" ht="15" customHeight="1">
      <c r="A107" s="33">
        <v>43073</v>
      </c>
      <c r="B107" s="13" t="s">
        <v>77</v>
      </c>
      <c r="C107" s="32" t="s">
        <v>4</v>
      </c>
      <c r="D107" s="14">
        <v>3000</v>
      </c>
      <c r="E107" s="31">
        <v>83</v>
      </c>
      <c r="F107" s="31">
        <v>81.5</v>
      </c>
      <c r="G107" s="31">
        <v>0</v>
      </c>
      <c r="H107" s="13">
        <f t="shared" si="10"/>
        <v>-4500</v>
      </c>
      <c r="I107" s="13">
        <v>0</v>
      </c>
      <c r="J107" s="21">
        <f t="shared" si="11"/>
        <v>-4500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2"/>
      <c r="W107" s="2"/>
      <c r="X107" s="2"/>
    </row>
    <row r="108" spans="1:24" ht="15" customHeight="1">
      <c r="A108" s="33">
        <v>43073</v>
      </c>
      <c r="B108" s="13" t="s">
        <v>33</v>
      </c>
      <c r="C108" s="32" t="s">
        <v>4</v>
      </c>
      <c r="D108" s="14">
        <v>1000</v>
      </c>
      <c r="E108" s="31">
        <v>1762</v>
      </c>
      <c r="F108" s="31">
        <v>1745</v>
      </c>
      <c r="G108" s="31">
        <v>0</v>
      </c>
      <c r="H108" s="13">
        <f t="shared" si="10"/>
        <v>-17000</v>
      </c>
      <c r="I108" s="13">
        <v>0</v>
      </c>
      <c r="J108" s="21">
        <f t="shared" si="11"/>
        <v>-17000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2"/>
      <c r="W108" s="2"/>
      <c r="X108" s="2"/>
    </row>
    <row r="109" spans="1:24" ht="15" customHeight="1">
      <c r="A109" s="33">
        <v>43073</v>
      </c>
      <c r="B109" s="13" t="s">
        <v>31</v>
      </c>
      <c r="C109" s="32" t="s">
        <v>4</v>
      </c>
      <c r="D109" s="14">
        <v>1000</v>
      </c>
      <c r="E109" s="31">
        <v>1325</v>
      </c>
      <c r="F109" s="31">
        <v>1308</v>
      </c>
      <c r="G109" s="31">
        <v>0</v>
      </c>
      <c r="H109" s="13">
        <f t="shared" si="10"/>
        <v>-17000</v>
      </c>
      <c r="I109" s="13">
        <v>0</v>
      </c>
      <c r="J109" s="21">
        <f t="shared" si="11"/>
        <v>-17000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2"/>
      <c r="W109" s="2"/>
      <c r="X109" s="2"/>
    </row>
    <row r="110" spans="1:24" ht="15" customHeight="1">
      <c r="A110" s="33">
        <v>43070</v>
      </c>
      <c r="B110" s="13" t="s">
        <v>58</v>
      </c>
      <c r="C110" s="32" t="s">
        <v>4</v>
      </c>
      <c r="D110" s="14">
        <v>1000</v>
      </c>
      <c r="E110" s="31">
        <v>1676</v>
      </c>
      <c r="F110" s="31">
        <v>1655</v>
      </c>
      <c r="G110" s="31">
        <v>0</v>
      </c>
      <c r="H110" s="13">
        <f t="shared" si="10"/>
        <v>-21000</v>
      </c>
      <c r="I110" s="13">
        <v>0</v>
      </c>
      <c r="J110" s="21">
        <f t="shared" si="11"/>
        <v>-21000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2"/>
      <c r="W110" s="2"/>
      <c r="X110" s="2"/>
    </row>
    <row r="111" spans="1:24" ht="15" customHeight="1">
      <c r="A111" s="33">
        <v>43069</v>
      </c>
      <c r="B111" s="13" t="s">
        <v>76</v>
      </c>
      <c r="C111" s="32" t="s">
        <v>4</v>
      </c>
      <c r="D111" s="14">
        <v>500</v>
      </c>
      <c r="E111" s="31">
        <v>2000</v>
      </c>
      <c r="F111" s="31">
        <v>2020</v>
      </c>
      <c r="G111" s="31">
        <v>2040</v>
      </c>
      <c r="H111" s="13">
        <f t="shared" si="10"/>
        <v>10000</v>
      </c>
      <c r="I111" s="13">
        <f>SUM(G111-F111)*D111</f>
        <v>10000</v>
      </c>
      <c r="J111" s="21">
        <f t="shared" si="11"/>
        <v>20000</v>
      </c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2"/>
      <c r="W111" s="2"/>
      <c r="X111" s="2"/>
    </row>
    <row r="112" spans="1:24" ht="15" customHeight="1">
      <c r="A112" s="33">
        <v>43068</v>
      </c>
      <c r="B112" s="13" t="s">
        <v>31</v>
      </c>
      <c r="C112" s="32" t="s">
        <v>4</v>
      </c>
      <c r="D112" s="14">
        <v>1000</v>
      </c>
      <c r="E112" s="31">
        <v>1318</v>
      </c>
      <c r="F112" s="31">
        <v>1328</v>
      </c>
      <c r="G112" s="31">
        <v>1338</v>
      </c>
      <c r="H112" s="13">
        <f t="shared" si="10"/>
        <v>10000</v>
      </c>
      <c r="I112" s="13">
        <f>SUM(G112-F112)*D112</f>
        <v>10000</v>
      </c>
      <c r="J112" s="21">
        <f t="shared" si="11"/>
        <v>20000</v>
      </c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2"/>
      <c r="W112" s="2"/>
      <c r="X112" s="2"/>
    </row>
    <row r="113" spans="1:24" ht="15" customHeight="1">
      <c r="A113" s="33">
        <v>43067</v>
      </c>
      <c r="B113" s="13" t="s">
        <v>56</v>
      </c>
      <c r="C113" s="32" t="s">
        <v>4</v>
      </c>
      <c r="D113" s="14">
        <v>1000</v>
      </c>
      <c r="E113" s="31">
        <v>1890</v>
      </c>
      <c r="F113" s="31">
        <v>1900</v>
      </c>
      <c r="G113" s="31">
        <v>1908</v>
      </c>
      <c r="H113" s="13">
        <f t="shared" si="10"/>
        <v>10000</v>
      </c>
      <c r="I113" s="13">
        <f>SUM(G113-F113)*D113</f>
        <v>8000</v>
      </c>
      <c r="J113" s="21">
        <f t="shared" si="11"/>
        <v>18000</v>
      </c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2"/>
      <c r="W113" s="2"/>
      <c r="X113" s="2"/>
    </row>
    <row r="114" spans="1:24" ht="15" customHeight="1">
      <c r="A114" s="33">
        <v>43066</v>
      </c>
      <c r="B114" s="13" t="s">
        <v>51</v>
      </c>
      <c r="C114" s="32" t="s">
        <v>4</v>
      </c>
      <c r="D114" s="14">
        <v>1000</v>
      </c>
      <c r="E114" s="31">
        <v>1346</v>
      </c>
      <c r="F114" s="31">
        <v>1356</v>
      </c>
      <c r="G114" s="31">
        <v>0</v>
      </c>
      <c r="H114" s="13">
        <f t="shared" si="10"/>
        <v>10000</v>
      </c>
      <c r="I114" s="13">
        <v>0</v>
      </c>
      <c r="J114" s="21">
        <f t="shared" si="11"/>
        <v>10000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2"/>
      <c r="W114" s="2"/>
      <c r="X114" s="2"/>
    </row>
    <row r="115" spans="1:24" ht="15" customHeight="1">
      <c r="A115" s="33">
        <v>43063</v>
      </c>
      <c r="B115" s="13" t="s">
        <v>75</v>
      </c>
      <c r="C115" s="32" t="s">
        <v>4</v>
      </c>
      <c r="D115" s="14">
        <v>2000</v>
      </c>
      <c r="E115" s="31">
        <v>262</v>
      </c>
      <c r="F115" s="31">
        <v>263.89999999999998</v>
      </c>
      <c r="G115" s="31">
        <v>0</v>
      </c>
      <c r="H115" s="13">
        <f t="shared" si="10"/>
        <v>3799.9999999999545</v>
      </c>
      <c r="I115" s="13">
        <v>0</v>
      </c>
      <c r="J115" s="21">
        <f t="shared" si="11"/>
        <v>3799.9999999999545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2"/>
      <c r="W115" s="2"/>
      <c r="X115" s="2"/>
    </row>
    <row r="116" spans="1:24" ht="15" customHeight="1">
      <c r="A116" s="33">
        <v>43063</v>
      </c>
      <c r="B116" s="13" t="s">
        <v>37</v>
      </c>
      <c r="C116" s="32" t="s">
        <v>4</v>
      </c>
      <c r="D116" s="14">
        <v>1000</v>
      </c>
      <c r="E116" s="31">
        <v>1182</v>
      </c>
      <c r="F116" s="31">
        <v>1182</v>
      </c>
      <c r="G116" s="31">
        <v>0</v>
      </c>
      <c r="H116" s="13">
        <f t="shared" si="10"/>
        <v>0</v>
      </c>
      <c r="I116" s="13">
        <v>0</v>
      </c>
      <c r="J116" s="21">
        <f t="shared" si="11"/>
        <v>0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2"/>
      <c r="W116" s="2"/>
      <c r="X116" s="2"/>
    </row>
    <row r="117" spans="1:24" ht="15" customHeight="1">
      <c r="A117" s="33">
        <v>43062</v>
      </c>
      <c r="B117" s="13" t="s">
        <v>26</v>
      </c>
      <c r="C117" s="32" t="s">
        <v>4</v>
      </c>
      <c r="D117" s="14">
        <v>1000</v>
      </c>
      <c r="E117" s="31">
        <v>1800</v>
      </c>
      <c r="F117" s="31">
        <v>1815</v>
      </c>
      <c r="G117" s="31">
        <v>1830</v>
      </c>
      <c r="H117" s="13">
        <f t="shared" si="10"/>
        <v>15000</v>
      </c>
      <c r="I117" s="13">
        <f>SUM(G117-F117)*D117</f>
        <v>15000</v>
      </c>
      <c r="J117" s="21">
        <f t="shared" si="11"/>
        <v>30000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2"/>
      <c r="W117" s="2"/>
      <c r="X117" s="2"/>
    </row>
    <row r="118" spans="1:24" ht="15" customHeight="1">
      <c r="A118" s="33">
        <v>43062</v>
      </c>
      <c r="B118" s="13" t="s">
        <v>70</v>
      </c>
      <c r="C118" s="32" t="s">
        <v>4</v>
      </c>
      <c r="D118" s="14">
        <v>1000</v>
      </c>
      <c r="E118" s="31">
        <v>1800</v>
      </c>
      <c r="F118" s="31">
        <v>1815</v>
      </c>
      <c r="G118" s="31">
        <v>0</v>
      </c>
      <c r="H118" s="13">
        <f t="shared" si="10"/>
        <v>15000</v>
      </c>
      <c r="I118" s="13">
        <v>0</v>
      </c>
      <c r="J118" s="21">
        <f t="shared" si="11"/>
        <v>15000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2"/>
      <c r="W118" s="2"/>
      <c r="X118" s="2"/>
    </row>
    <row r="119" spans="1:24" ht="15" customHeight="1">
      <c r="A119" s="33">
        <v>43062</v>
      </c>
      <c r="B119" s="13" t="s">
        <v>26</v>
      </c>
      <c r="C119" s="32" t="s">
        <v>4</v>
      </c>
      <c r="D119" s="14">
        <v>1000</v>
      </c>
      <c r="E119" s="31">
        <v>1860</v>
      </c>
      <c r="F119" s="31">
        <v>1870</v>
      </c>
      <c r="G119" s="31">
        <v>0</v>
      </c>
      <c r="H119" s="13">
        <f t="shared" si="10"/>
        <v>10000</v>
      </c>
      <c r="I119" s="13">
        <v>0</v>
      </c>
      <c r="J119" s="21">
        <f t="shared" si="11"/>
        <v>10000</v>
      </c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2"/>
      <c r="W119" s="2"/>
      <c r="X119" s="2"/>
    </row>
    <row r="120" spans="1:24" ht="15" customHeight="1">
      <c r="A120" s="33">
        <v>43062</v>
      </c>
      <c r="B120" s="13" t="s">
        <v>19</v>
      </c>
      <c r="C120" s="32" t="s">
        <v>4</v>
      </c>
      <c r="D120" s="14">
        <v>1000</v>
      </c>
      <c r="E120" s="31">
        <v>530</v>
      </c>
      <c r="F120" s="31">
        <v>516.5</v>
      </c>
      <c r="G120" s="31">
        <v>0</v>
      </c>
      <c r="H120" s="13">
        <f t="shared" si="10"/>
        <v>-13500</v>
      </c>
      <c r="I120" s="13">
        <v>0</v>
      </c>
      <c r="J120" s="21">
        <f t="shared" si="11"/>
        <v>-13500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2"/>
      <c r="W120" s="2"/>
      <c r="X120" s="2"/>
    </row>
    <row r="121" spans="1:24" ht="15" customHeight="1">
      <c r="A121" s="33">
        <v>43061</v>
      </c>
      <c r="B121" s="13" t="s">
        <v>27</v>
      </c>
      <c r="C121" s="32" t="s">
        <v>4</v>
      </c>
      <c r="D121" s="14">
        <v>1000</v>
      </c>
      <c r="E121" s="31">
        <v>1837</v>
      </c>
      <c r="F121" s="31">
        <v>1845</v>
      </c>
      <c r="G121" s="31">
        <v>0</v>
      </c>
      <c r="H121" s="13">
        <f t="shared" si="10"/>
        <v>8000</v>
      </c>
      <c r="I121" s="13">
        <v>0</v>
      </c>
      <c r="J121" s="21">
        <f t="shared" si="11"/>
        <v>8000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2"/>
      <c r="W121" s="2"/>
      <c r="X121" s="2"/>
    </row>
    <row r="122" spans="1:24" ht="15" customHeight="1">
      <c r="A122" s="33">
        <v>43061</v>
      </c>
      <c r="B122" s="13" t="s">
        <v>19</v>
      </c>
      <c r="C122" s="32" t="s">
        <v>4</v>
      </c>
      <c r="D122" s="14">
        <v>1000</v>
      </c>
      <c r="E122" s="31">
        <v>535</v>
      </c>
      <c r="F122" s="31">
        <v>528</v>
      </c>
      <c r="G122" s="31">
        <v>0</v>
      </c>
      <c r="H122" s="13">
        <f t="shared" si="10"/>
        <v>-7000</v>
      </c>
      <c r="I122" s="13">
        <v>0</v>
      </c>
      <c r="J122" s="21">
        <f t="shared" si="11"/>
        <v>-7000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2"/>
      <c r="W122" s="2"/>
      <c r="X122" s="2"/>
    </row>
    <row r="123" spans="1:24" ht="15" customHeight="1">
      <c r="A123" s="33">
        <v>43060</v>
      </c>
      <c r="B123" s="13" t="s">
        <v>27</v>
      </c>
      <c r="C123" s="32" t="s">
        <v>4</v>
      </c>
      <c r="D123" s="14">
        <v>1000</v>
      </c>
      <c r="E123" s="31">
        <v>1810</v>
      </c>
      <c r="F123" s="31">
        <v>1825</v>
      </c>
      <c r="G123" s="31">
        <v>1840</v>
      </c>
      <c r="H123" s="13">
        <f t="shared" si="10"/>
        <v>15000</v>
      </c>
      <c r="I123" s="13">
        <f>SUM(G123-F123)*D123</f>
        <v>15000</v>
      </c>
      <c r="J123" s="21">
        <f t="shared" si="11"/>
        <v>30000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2"/>
      <c r="W123" s="2"/>
      <c r="X123" s="2"/>
    </row>
    <row r="124" spans="1:24" ht="15" customHeight="1">
      <c r="A124" s="33">
        <v>43060</v>
      </c>
      <c r="B124" s="13" t="s">
        <v>69</v>
      </c>
      <c r="C124" s="32" t="s">
        <v>4</v>
      </c>
      <c r="D124" s="14">
        <v>1000</v>
      </c>
      <c r="E124" s="31">
        <v>838</v>
      </c>
      <c r="F124" s="31">
        <v>824</v>
      </c>
      <c r="G124" s="31">
        <v>0</v>
      </c>
      <c r="H124" s="13">
        <f t="shared" si="10"/>
        <v>-14000</v>
      </c>
      <c r="I124" s="13">
        <v>0</v>
      </c>
      <c r="J124" s="21">
        <f t="shared" si="11"/>
        <v>-14000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2"/>
      <c r="W124" s="2"/>
      <c r="X124" s="2"/>
    </row>
    <row r="125" spans="1:24" ht="15" customHeight="1">
      <c r="A125" s="33">
        <v>43059</v>
      </c>
      <c r="B125" s="13" t="s">
        <v>65</v>
      </c>
      <c r="C125" s="32" t="s">
        <v>4</v>
      </c>
      <c r="D125" s="14">
        <v>1000</v>
      </c>
      <c r="E125" s="31">
        <v>1028</v>
      </c>
      <c r="F125" s="31">
        <v>1038</v>
      </c>
      <c r="G125" s="31">
        <v>0</v>
      </c>
      <c r="H125" s="13">
        <f t="shared" si="10"/>
        <v>10000</v>
      </c>
      <c r="I125" s="13">
        <v>0</v>
      </c>
      <c r="J125" s="21">
        <f t="shared" si="11"/>
        <v>10000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2"/>
      <c r="W125" s="2"/>
      <c r="X125" s="2"/>
    </row>
    <row r="126" spans="1:24" ht="15" customHeight="1">
      <c r="A126" s="33">
        <v>43056</v>
      </c>
      <c r="B126" s="13" t="s">
        <v>74</v>
      </c>
      <c r="C126" s="32" t="s">
        <v>4</v>
      </c>
      <c r="D126" s="14">
        <v>1000</v>
      </c>
      <c r="E126" s="31">
        <v>708</v>
      </c>
      <c r="F126" s="31">
        <v>700</v>
      </c>
      <c r="G126" s="31">
        <v>0</v>
      </c>
      <c r="H126" s="13">
        <f t="shared" si="10"/>
        <v>-8000</v>
      </c>
      <c r="I126" s="13">
        <v>0</v>
      </c>
      <c r="J126" s="21">
        <f t="shared" si="11"/>
        <v>-8000</v>
      </c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2"/>
      <c r="W126" s="2"/>
      <c r="X126" s="2"/>
    </row>
    <row r="127" spans="1:24" ht="15" customHeight="1">
      <c r="A127" s="33">
        <v>43056</v>
      </c>
      <c r="B127" s="13" t="s">
        <v>73</v>
      </c>
      <c r="C127" s="32" t="s">
        <v>4</v>
      </c>
      <c r="D127" s="14">
        <v>1000</v>
      </c>
      <c r="E127" s="31">
        <v>538</v>
      </c>
      <c r="F127" s="31">
        <v>533</v>
      </c>
      <c r="G127" s="31">
        <v>0</v>
      </c>
      <c r="H127" s="13">
        <f t="shared" si="10"/>
        <v>-5000</v>
      </c>
      <c r="I127" s="13">
        <v>0</v>
      </c>
      <c r="J127" s="21">
        <f t="shared" si="11"/>
        <v>-5000</v>
      </c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2"/>
      <c r="W127" s="2"/>
      <c r="X127" s="2"/>
    </row>
    <row r="128" spans="1:24" ht="15" customHeight="1">
      <c r="A128" s="33">
        <v>43055</v>
      </c>
      <c r="B128" s="13" t="s">
        <v>49</v>
      </c>
      <c r="C128" s="32" t="s">
        <v>4</v>
      </c>
      <c r="D128" s="14">
        <v>1000</v>
      </c>
      <c r="E128" s="31">
        <v>1165</v>
      </c>
      <c r="F128" s="31">
        <v>1175</v>
      </c>
      <c r="G128" s="31">
        <v>1185</v>
      </c>
      <c r="H128" s="13">
        <f t="shared" si="10"/>
        <v>10000</v>
      </c>
      <c r="I128" s="13">
        <f>SUM(G128-F128)*D128</f>
        <v>10000</v>
      </c>
      <c r="J128" s="21">
        <f t="shared" si="11"/>
        <v>20000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2"/>
      <c r="W128" s="2"/>
      <c r="X128" s="2"/>
    </row>
    <row r="129" spans="1:24" ht="15" customHeight="1">
      <c r="A129" s="33">
        <v>43053</v>
      </c>
      <c r="B129" s="13" t="s">
        <v>33</v>
      </c>
      <c r="C129" s="32" t="s">
        <v>4</v>
      </c>
      <c r="D129" s="14">
        <v>1000</v>
      </c>
      <c r="E129" s="31">
        <v>1705</v>
      </c>
      <c r="F129" s="31">
        <v>1715</v>
      </c>
      <c r="G129" s="31">
        <v>1725</v>
      </c>
      <c r="H129" s="13">
        <f t="shared" si="10"/>
        <v>10000</v>
      </c>
      <c r="I129" s="13">
        <f>SUM(G129-F129)*D129</f>
        <v>10000</v>
      </c>
      <c r="J129" s="21">
        <f t="shared" si="11"/>
        <v>20000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2"/>
      <c r="W129" s="2"/>
      <c r="X129" s="2"/>
    </row>
    <row r="130" spans="1:24" ht="15" customHeight="1">
      <c r="A130" s="33">
        <v>43049</v>
      </c>
      <c r="B130" s="13" t="s">
        <v>72</v>
      </c>
      <c r="C130" s="32" t="s">
        <v>4</v>
      </c>
      <c r="D130" s="14">
        <v>1000</v>
      </c>
      <c r="E130" s="31">
        <v>1250.5</v>
      </c>
      <c r="F130" s="31">
        <v>1260</v>
      </c>
      <c r="G130" s="31">
        <v>1270</v>
      </c>
      <c r="H130" s="13">
        <f t="shared" si="10"/>
        <v>9500</v>
      </c>
      <c r="I130" s="13">
        <f>SUM(G130-F130)*D130</f>
        <v>10000</v>
      </c>
      <c r="J130" s="21">
        <f t="shared" si="11"/>
        <v>19500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2"/>
      <c r="W130" s="2"/>
      <c r="X130" s="2"/>
    </row>
    <row r="131" spans="1:24" ht="15" customHeight="1">
      <c r="A131" s="33">
        <v>43048</v>
      </c>
      <c r="B131" s="13" t="s">
        <v>58</v>
      </c>
      <c r="C131" s="32" t="s">
        <v>4</v>
      </c>
      <c r="D131" s="14">
        <v>1000</v>
      </c>
      <c r="E131" s="31">
        <v>1665</v>
      </c>
      <c r="F131" s="31">
        <v>1675</v>
      </c>
      <c r="G131" s="31">
        <v>0</v>
      </c>
      <c r="H131" s="13">
        <f t="shared" si="10"/>
        <v>10000</v>
      </c>
      <c r="I131" s="13">
        <v>0</v>
      </c>
      <c r="J131" s="21">
        <f t="shared" si="11"/>
        <v>10000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2"/>
      <c r="W131" s="2"/>
      <c r="X131" s="2"/>
    </row>
    <row r="132" spans="1:24" ht="15" customHeight="1">
      <c r="A132" s="33">
        <v>43048</v>
      </c>
      <c r="B132" s="13" t="s">
        <v>63</v>
      </c>
      <c r="C132" s="32" t="s">
        <v>4</v>
      </c>
      <c r="D132" s="14">
        <v>2000</v>
      </c>
      <c r="E132" s="31">
        <v>345</v>
      </c>
      <c r="F132" s="31">
        <v>348</v>
      </c>
      <c r="G132" s="31">
        <v>0</v>
      </c>
      <c r="H132" s="13">
        <f t="shared" si="10"/>
        <v>6000</v>
      </c>
      <c r="I132" s="13">
        <v>0</v>
      </c>
      <c r="J132" s="21">
        <f t="shared" si="11"/>
        <v>6000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2"/>
      <c r="W132" s="2"/>
      <c r="X132" s="2"/>
    </row>
    <row r="133" spans="1:24" ht="15" customHeight="1">
      <c r="A133" s="33">
        <v>43048</v>
      </c>
      <c r="B133" s="13" t="s">
        <v>29</v>
      </c>
      <c r="C133" s="32" t="s">
        <v>4</v>
      </c>
      <c r="D133" s="14">
        <v>1000</v>
      </c>
      <c r="E133" s="31">
        <v>1360</v>
      </c>
      <c r="F133" s="31">
        <v>1345</v>
      </c>
      <c r="G133" s="31">
        <v>0</v>
      </c>
      <c r="H133" s="13">
        <f t="shared" si="10"/>
        <v>-15000</v>
      </c>
      <c r="I133" s="13">
        <v>0</v>
      </c>
      <c r="J133" s="21">
        <f t="shared" si="11"/>
        <v>-15000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2"/>
      <c r="W133" s="2"/>
      <c r="X133" s="2"/>
    </row>
    <row r="134" spans="1:24" ht="15" customHeight="1">
      <c r="A134" s="33">
        <v>43047</v>
      </c>
      <c r="B134" s="13" t="s">
        <v>71</v>
      </c>
      <c r="C134" s="32" t="s">
        <v>4</v>
      </c>
      <c r="D134" s="14">
        <v>1000</v>
      </c>
      <c r="E134" s="31">
        <v>1633</v>
      </c>
      <c r="F134" s="31">
        <v>1643</v>
      </c>
      <c r="G134" s="31">
        <v>0</v>
      </c>
      <c r="H134" s="13">
        <f t="shared" si="10"/>
        <v>10000</v>
      </c>
      <c r="I134" s="13">
        <v>0</v>
      </c>
      <c r="J134" s="21">
        <f t="shared" si="11"/>
        <v>10000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2"/>
      <c r="W134" s="2"/>
      <c r="X134" s="2"/>
    </row>
    <row r="135" spans="1:24" ht="15" customHeight="1">
      <c r="A135" s="33">
        <v>43046</v>
      </c>
      <c r="B135" s="13" t="s">
        <v>21</v>
      </c>
      <c r="C135" s="32" t="s">
        <v>4</v>
      </c>
      <c r="D135" s="14">
        <v>1000</v>
      </c>
      <c r="E135" s="31">
        <v>711</v>
      </c>
      <c r="F135" s="31">
        <v>718</v>
      </c>
      <c r="G135" s="31">
        <v>0</v>
      </c>
      <c r="H135" s="13">
        <f t="shared" si="10"/>
        <v>7000</v>
      </c>
      <c r="I135" s="13">
        <v>0</v>
      </c>
      <c r="J135" s="21">
        <f t="shared" si="11"/>
        <v>7000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2"/>
      <c r="W135" s="2"/>
      <c r="X135" s="2"/>
    </row>
    <row r="136" spans="1:24" ht="15" customHeight="1">
      <c r="A136" s="33">
        <v>43045</v>
      </c>
      <c r="B136" s="13" t="s">
        <v>33</v>
      </c>
      <c r="C136" s="32" t="s">
        <v>4</v>
      </c>
      <c r="D136" s="14">
        <v>1000</v>
      </c>
      <c r="E136" s="31">
        <v>1620</v>
      </c>
      <c r="F136" s="31">
        <v>1630</v>
      </c>
      <c r="G136" s="31">
        <v>0</v>
      </c>
      <c r="H136" s="13">
        <f t="shared" si="10"/>
        <v>10000</v>
      </c>
      <c r="I136" s="13">
        <v>0</v>
      </c>
      <c r="J136" s="21">
        <f t="shared" si="11"/>
        <v>10000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2"/>
      <c r="W136" s="2"/>
      <c r="X136" s="2"/>
    </row>
    <row r="137" spans="1:24" ht="15" customHeight="1">
      <c r="A137" s="33">
        <v>43045</v>
      </c>
      <c r="B137" s="13" t="s">
        <v>27</v>
      </c>
      <c r="C137" s="32" t="s">
        <v>4</v>
      </c>
      <c r="D137" s="14">
        <v>1000</v>
      </c>
      <c r="E137" s="31">
        <v>1725</v>
      </c>
      <c r="F137" s="31">
        <v>1740</v>
      </c>
      <c r="G137" s="31">
        <v>0</v>
      </c>
      <c r="H137" s="13">
        <f t="shared" si="10"/>
        <v>15000</v>
      </c>
      <c r="I137" s="13">
        <v>0</v>
      </c>
      <c r="J137" s="21">
        <f t="shared" si="11"/>
        <v>15000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2"/>
      <c r="W137" s="2"/>
      <c r="X137" s="2"/>
    </row>
    <row r="138" spans="1:24" ht="15" customHeight="1">
      <c r="A138" s="33">
        <v>43045</v>
      </c>
      <c r="B138" s="13" t="s">
        <v>50</v>
      </c>
      <c r="C138" s="32" t="s">
        <v>4</v>
      </c>
      <c r="D138" s="14">
        <v>1000</v>
      </c>
      <c r="E138" s="31">
        <v>1413</v>
      </c>
      <c r="F138" s="31">
        <v>1397</v>
      </c>
      <c r="G138" s="31">
        <v>0</v>
      </c>
      <c r="H138" s="13">
        <f t="shared" si="10"/>
        <v>-16000</v>
      </c>
      <c r="I138" s="13">
        <v>0</v>
      </c>
      <c r="J138" s="21">
        <f t="shared" si="11"/>
        <v>-16000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2"/>
      <c r="W138" s="2"/>
      <c r="X138" s="2"/>
    </row>
    <row r="139" spans="1:24" ht="15" customHeight="1">
      <c r="A139" s="33">
        <v>43042</v>
      </c>
      <c r="B139" s="13" t="s">
        <v>51</v>
      </c>
      <c r="C139" s="32" t="s">
        <v>4</v>
      </c>
      <c r="D139" s="14">
        <v>1000</v>
      </c>
      <c r="E139" s="31">
        <v>1665</v>
      </c>
      <c r="F139" s="31">
        <v>1675</v>
      </c>
      <c r="G139" s="31">
        <v>1685</v>
      </c>
      <c r="H139" s="13">
        <f t="shared" si="10"/>
        <v>10000</v>
      </c>
      <c r="I139" s="13">
        <f>SUM(G139-F139)*D139</f>
        <v>10000</v>
      </c>
      <c r="J139" s="21">
        <f t="shared" si="11"/>
        <v>20000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2"/>
      <c r="W139" s="2"/>
      <c r="X139" s="2"/>
    </row>
    <row r="140" spans="1:24" ht="15" customHeight="1">
      <c r="A140" s="33">
        <v>43042</v>
      </c>
      <c r="B140" s="13" t="s">
        <v>70</v>
      </c>
      <c r="C140" s="32" t="s">
        <v>4</v>
      </c>
      <c r="D140" s="14">
        <v>1000</v>
      </c>
      <c r="E140" s="31">
        <v>1708</v>
      </c>
      <c r="F140" s="31">
        <v>1708</v>
      </c>
      <c r="G140" s="31">
        <v>0</v>
      </c>
      <c r="H140" s="13">
        <f t="shared" si="10"/>
        <v>0</v>
      </c>
      <c r="I140" s="13">
        <v>0</v>
      </c>
      <c r="J140" s="21">
        <f t="shared" si="11"/>
        <v>0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2"/>
      <c r="W140" s="2"/>
      <c r="X140" s="2"/>
    </row>
    <row r="141" spans="1:24" ht="15" customHeight="1">
      <c r="A141" s="33">
        <v>43041</v>
      </c>
      <c r="B141" s="13" t="s">
        <v>31</v>
      </c>
      <c r="C141" s="32" t="s">
        <v>4</v>
      </c>
      <c r="D141" s="14">
        <v>1000</v>
      </c>
      <c r="E141" s="31">
        <v>1325</v>
      </c>
      <c r="F141" s="31">
        <v>1335</v>
      </c>
      <c r="G141" s="31">
        <v>0</v>
      </c>
      <c r="H141" s="13">
        <f t="shared" si="10"/>
        <v>10000</v>
      </c>
      <c r="I141" s="13">
        <v>0</v>
      </c>
      <c r="J141" s="21">
        <f t="shared" si="11"/>
        <v>10000</v>
      </c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2"/>
      <c r="W141" s="2"/>
      <c r="X141" s="2"/>
    </row>
    <row r="142" spans="1:24" ht="15" customHeight="1">
      <c r="A142" s="33">
        <v>43040</v>
      </c>
      <c r="B142" s="13" t="s">
        <v>69</v>
      </c>
      <c r="C142" s="32" t="s">
        <v>4</v>
      </c>
      <c r="D142" s="14">
        <v>1000</v>
      </c>
      <c r="E142" s="31">
        <v>819</v>
      </c>
      <c r="F142" s="31">
        <v>810</v>
      </c>
      <c r="G142" s="31">
        <v>0</v>
      </c>
      <c r="H142" s="13">
        <f t="shared" si="10"/>
        <v>-9000</v>
      </c>
      <c r="I142" s="13">
        <v>0</v>
      </c>
      <c r="J142" s="21">
        <f t="shared" si="11"/>
        <v>-9000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2"/>
      <c r="W142" s="2"/>
      <c r="X142" s="2"/>
    </row>
    <row r="143" spans="1:24" ht="15" customHeight="1">
      <c r="A143" s="33">
        <v>43040</v>
      </c>
      <c r="B143" s="13" t="s">
        <v>33</v>
      </c>
      <c r="C143" s="32" t="s">
        <v>4</v>
      </c>
      <c r="D143" s="14">
        <v>1000</v>
      </c>
      <c r="E143" s="31">
        <v>1650</v>
      </c>
      <c r="F143" s="31">
        <v>1628</v>
      </c>
      <c r="G143" s="31">
        <v>0</v>
      </c>
      <c r="H143" s="13">
        <f t="shared" si="10"/>
        <v>-22000</v>
      </c>
      <c r="I143" s="13">
        <v>0</v>
      </c>
      <c r="J143" s="21">
        <f t="shared" si="11"/>
        <v>-22000</v>
      </c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2"/>
      <c r="W143" s="2"/>
      <c r="X143" s="2"/>
    </row>
    <row r="144" spans="1:24" ht="15" customHeight="1">
      <c r="A144" s="33">
        <v>43038</v>
      </c>
      <c r="B144" s="13" t="s">
        <v>49</v>
      </c>
      <c r="C144" s="32" t="s">
        <v>4</v>
      </c>
      <c r="D144" s="14">
        <v>1000</v>
      </c>
      <c r="E144" s="31">
        <v>1248</v>
      </c>
      <c r="F144" s="31">
        <v>1260</v>
      </c>
      <c r="G144" s="31">
        <v>0</v>
      </c>
      <c r="H144" s="13">
        <f t="shared" si="10"/>
        <v>12000</v>
      </c>
      <c r="I144" s="13">
        <v>0</v>
      </c>
      <c r="J144" s="21">
        <f t="shared" si="11"/>
        <v>12000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2"/>
      <c r="W144" s="2"/>
      <c r="X144" s="2"/>
    </row>
    <row r="145" spans="1:24" ht="15" customHeight="1">
      <c r="A145" s="33">
        <v>43038</v>
      </c>
      <c r="B145" s="13" t="s">
        <v>21</v>
      </c>
      <c r="C145" s="32" t="s">
        <v>4</v>
      </c>
      <c r="D145" s="14">
        <v>1000</v>
      </c>
      <c r="E145" s="31">
        <v>675</v>
      </c>
      <c r="F145" s="31">
        <v>681</v>
      </c>
      <c r="G145" s="31">
        <v>0</v>
      </c>
      <c r="H145" s="13">
        <f t="shared" ref="H145:H208" si="12">(IF(C145="SHORT",E145-F145,IF(C145="LONG",F145-E145)))*D145</f>
        <v>6000</v>
      </c>
      <c r="I145" s="13">
        <v>0</v>
      </c>
      <c r="J145" s="21">
        <f t="shared" ref="J145:J208" si="13">H145+I145</f>
        <v>6000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2"/>
      <c r="W145" s="2"/>
      <c r="X145" s="2"/>
    </row>
    <row r="146" spans="1:24" ht="15" customHeight="1">
      <c r="A146" s="33">
        <v>43038</v>
      </c>
      <c r="B146" s="13" t="s">
        <v>68</v>
      </c>
      <c r="C146" s="32" t="s">
        <v>4</v>
      </c>
      <c r="D146" s="14">
        <v>1000</v>
      </c>
      <c r="E146" s="31">
        <v>1702</v>
      </c>
      <c r="F146" s="31">
        <v>1685</v>
      </c>
      <c r="G146" s="31">
        <v>0</v>
      </c>
      <c r="H146" s="13">
        <f t="shared" si="12"/>
        <v>-17000</v>
      </c>
      <c r="I146" s="13">
        <v>0</v>
      </c>
      <c r="J146" s="21">
        <f t="shared" si="13"/>
        <v>-17000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2"/>
      <c r="W146" s="2"/>
      <c r="X146" s="2"/>
    </row>
    <row r="147" spans="1:24" ht="15" customHeight="1">
      <c r="A147" s="33">
        <v>43035</v>
      </c>
      <c r="B147" s="13" t="s">
        <v>49</v>
      </c>
      <c r="C147" s="32" t="s">
        <v>4</v>
      </c>
      <c r="D147" s="14">
        <v>1000</v>
      </c>
      <c r="E147" s="31">
        <v>1250</v>
      </c>
      <c r="F147" s="31">
        <v>1260</v>
      </c>
      <c r="G147" s="31">
        <v>1270</v>
      </c>
      <c r="H147" s="13">
        <f t="shared" si="12"/>
        <v>10000</v>
      </c>
      <c r="I147" s="13">
        <v>0</v>
      </c>
      <c r="J147" s="21">
        <f t="shared" si="13"/>
        <v>10000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2"/>
      <c r="W147" s="2"/>
      <c r="X147" s="2"/>
    </row>
    <row r="148" spans="1:24" ht="15" customHeight="1">
      <c r="A148" s="33">
        <v>43034</v>
      </c>
      <c r="B148" s="13" t="s">
        <v>49</v>
      </c>
      <c r="C148" s="32" t="s">
        <v>4</v>
      </c>
      <c r="D148" s="14">
        <v>1000</v>
      </c>
      <c r="E148" s="31">
        <v>1222</v>
      </c>
      <c r="F148" s="31">
        <v>1233</v>
      </c>
      <c r="G148" s="31">
        <v>0</v>
      </c>
      <c r="H148" s="13">
        <f t="shared" si="12"/>
        <v>11000</v>
      </c>
      <c r="I148" s="13">
        <v>0</v>
      </c>
      <c r="J148" s="21">
        <f t="shared" si="13"/>
        <v>11000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2"/>
      <c r="W148" s="2"/>
      <c r="X148" s="2"/>
    </row>
    <row r="149" spans="1:24" ht="15" customHeight="1">
      <c r="A149" s="33">
        <v>43033</v>
      </c>
      <c r="B149" s="13" t="s">
        <v>67</v>
      </c>
      <c r="C149" s="32" t="s">
        <v>4</v>
      </c>
      <c r="D149" s="14">
        <v>5000</v>
      </c>
      <c r="E149" s="31">
        <v>151</v>
      </c>
      <c r="F149" s="31">
        <v>152</v>
      </c>
      <c r="G149" s="31">
        <v>0</v>
      </c>
      <c r="H149" s="13">
        <f t="shared" si="12"/>
        <v>5000</v>
      </c>
      <c r="I149" s="13">
        <v>0</v>
      </c>
      <c r="J149" s="21">
        <f t="shared" si="13"/>
        <v>5000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2"/>
      <c r="W149" s="2"/>
      <c r="X149" s="2"/>
    </row>
    <row r="150" spans="1:24" ht="15" customHeight="1">
      <c r="A150" s="33">
        <v>43033</v>
      </c>
      <c r="B150" s="13" t="s">
        <v>42</v>
      </c>
      <c r="C150" s="32" t="s">
        <v>4</v>
      </c>
      <c r="D150" s="14">
        <v>1000</v>
      </c>
      <c r="E150" s="31">
        <v>1805</v>
      </c>
      <c r="F150" s="31">
        <v>1805</v>
      </c>
      <c r="G150" s="31">
        <v>0</v>
      </c>
      <c r="H150" s="13">
        <f t="shared" si="12"/>
        <v>0</v>
      </c>
      <c r="I150" s="13">
        <v>0</v>
      </c>
      <c r="J150" s="21">
        <f t="shared" si="13"/>
        <v>0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2"/>
      <c r="W150" s="2"/>
      <c r="X150" s="2"/>
    </row>
    <row r="151" spans="1:24" ht="15" customHeight="1">
      <c r="A151" s="33">
        <v>43032</v>
      </c>
      <c r="B151" s="13" t="s">
        <v>33</v>
      </c>
      <c r="C151" s="32" t="s">
        <v>4</v>
      </c>
      <c r="D151" s="14">
        <v>1000</v>
      </c>
      <c r="E151" s="31">
        <v>1565</v>
      </c>
      <c r="F151" s="31">
        <v>1575</v>
      </c>
      <c r="G151" s="31">
        <v>1585</v>
      </c>
      <c r="H151" s="13">
        <f t="shared" si="12"/>
        <v>10000</v>
      </c>
      <c r="I151" s="13">
        <f>SUM(G151-F151)*D151</f>
        <v>10000</v>
      </c>
      <c r="J151" s="21">
        <f t="shared" si="13"/>
        <v>20000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2"/>
      <c r="W151" s="2"/>
      <c r="X151" s="2"/>
    </row>
    <row r="152" spans="1:24" ht="15" customHeight="1">
      <c r="A152" s="33">
        <v>43032</v>
      </c>
      <c r="B152" s="13" t="s">
        <v>66</v>
      </c>
      <c r="C152" s="32" t="s">
        <v>4</v>
      </c>
      <c r="D152" s="14">
        <v>1000</v>
      </c>
      <c r="E152" s="31">
        <v>1435</v>
      </c>
      <c r="F152" s="31">
        <v>1445</v>
      </c>
      <c r="G152" s="31">
        <v>0</v>
      </c>
      <c r="H152" s="13">
        <f t="shared" si="12"/>
        <v>10000</v>
      </c>
      <c r="I152" s="13">
        <v>0</v>
      </c>
      <c r="J152" s="21">
        <f t="shared" si="13"/>
        <v>10000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2"/>
      <c r="W152" s="2"/>
      <c r="X152" s="2"/>
    </row>
    <row r="153" spans="1:24" ht="15" customHeight="1">
      <c r="A153" s="33">
        <v>43031</v>
      </c>
      <c r="B153" s="13" t="s">
        <v>31</v>
      </c>
      <c r="C153" s="32" t="s">
        <v>4</v>
      </c>
      <c r="D153" s="14">
        <v>1000</v>
      </c>
      <c r="E153" s="31">
        <v>1117</v>
      </c>
      <c r="F153" s="31">
        <v>1127</v>
      </c>
      <c r="G153" s="31">
        <v>0</v>
      </c>
      <c r="H153" s="13">
        <f t="shared" si="12"/>
        <v>10000</v>
      </c>
      <c r="I153" s="13">
        <v>0</v>
      </c>
      <c r="J153" s="21">
        <f t="shared" si="13"/>
        <v>10000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2"/>
      <c r="W153" s="2"/>
      <c r="X153" s="2"/>
    </row>
    <row r="154" spans="1:24" ht="15" customHeight="1">
      <c r="A154" s="33">
        <v>43031</v>
      </c>
      <c r="B154" s="13" t="s">
        <v>33</v>
      </c>
      <c r="C154" s="32" t="s">
        <v>4</v>
      </c>
      <c r="D154" s="14">
        <v>1000</v>
      </c>
      <c r="E154" s="31">
        <v>1540</v>
      </c>
      <c r="F154" s="31">
        <v>1550</v>
      </c>
      <c r="G154" s="31">
        <v>0</v>
      </c>
      <c r="H154" s="13">
        <f t="shared" si="12"/>
        <v>10000</v>
      </c>
      <c r="I154" s="13">
        <v>0</v>
      </c>
      <c r="J154" s="21">
        <f t="shared" si="13"/>
        <v>10000</v>
      </c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2"/>
      <c r="W154" s="2"/>
      <c r="X154" s="2"/>
    </row>
    <row r="155" spans="1:24" ht="15" customHeight="1">
      <c r="A155" s="33">
        <v>43031</v>
      </c>
      <c r="B155" s="13" t="s">
        <v>42</v>
      </c>
      <c r="C155" s="32" t="s">
        <v>4</v>
      </c>
      <c r="D155" s="14">
        <v>1000</v>
      </c>
      <c r="E155" s="31">
        <v>1785</v>
      </c>
      <c r="F155" s="31">
        <v>1770</v>
      </c>
      <c r="G155" s="31">
        <v>0</v>
      </c>
      <c r="H155" s="13">
        <f t="shared" si="12"/>
        <v>-15000</v>
      </c>
      <c r="I155" s="13">
        <v>0</v>
      </c>
      <c r="J155" s="21">
        <f t="shared" si="13"/>
        <v>-15000</v>
      </c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2"/>
      <c r="W155" s="2"/>
      <c r="X155" s="2"/>
    </row>
    <row r="156" spans="1:24" ht="15" customHeight="1">
      <c r="A156" s="33">
        <v>43026</v>
      </c>
      <c r="B156" s="13" t="s">
        <v>47</v>
      </c>
      <c r="C156" s="32" t="s">
        <v>4</v>
      </c>
      <c r="D156" s="14">
        <v>200</v>
      </c>
      <c r="E156" s="31">
        <v>2515</v>
      </c>
      <c r="F156" s="31">
        <v>2515</v>
      </c>
      <c r="G156" s="31">
        <v>0</v>
      </c>
      <c r="H156" s="13">
        <f t="shared" si="12"/>
        <v>0</v>
      </c>
      <c r="I156" s="13">
        <v>0</v>
      </c>
      <c r="J156" s="21">
        <f t="shared" si="13"/>
        <v>0</v>
      </c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2"/>
      <c r="W156" s="2"/>
      <c r="X156" s="2"/>
    </row>
    <row r="157" spans="1:24" ht="15" customHeight="1">
      <c r="A157" s="33">
        <v>43025</v>
      </c>
      <c r="B157" s="13" t="s">
        <v>33</v>
      </c>
      <c r="C157" s="32" t="s">
        <v>4</v>
      </c>
      <c r="D157" s="14">
        <v>1000</v>
      </c>
      <c r="E157" s="31">
        <v>1563</v>
      </c>
      <c r="F157" s="31">
        <v>1573</v>
      </c>
      <c r="G157" s="31">
        <v>0</v>
      </c>
      <c r="H157" s="13">
        <f t="shared" si="12"/>
        <v>10000</v>
      </c>
      <c r="I157" s="13">
        <v>0</v>
      </c>
      <c r="J157" s="21">
        <f t="shared" si="13"/>
        <v>10000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2"/>
      <c r="W157" s="2"/>
      <c r="X157" s="2"/>
    </row>
    <row r="158" spans="1:24" ht="15" customHeight="1">
      <c r="A158" s="33">
        <v>43024</v>
      </c>
      <c r="B158" s="13" t="s">
        <v>33</v>
      </c>
      <c r="C158" s="32" t="s">
        <v>4</v>
      </c>
      <c r="D158" s="14">
        <v>1000</v>
      </c>
      <c r="E158" s="31">
        <v>1522</v>
      </c>
      <c r="F158" s="31">
        <v>1535</v>
      </c>
      <c r="G158" s="31">
        <v>0</v>
      </c>
      <c r="H158" s="13">
        <f t="shared" si="12"/>
        <v>13000</v>
      </c>
      <c r="I158" s="13">
        <v>0</v>
      </c>
      <c r="J158" s="21">
        <f t="shared" si="13"/>
        <v>13000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2"/>
      <c r="W158" s="2"/>
      <c r="X158" s="2"/>
    </row>
    <row r="159" spans="1:24" ht="15" customHeight="1">
      <c r="A159" s="33">
        <v>43021</v>
      </c>
      <c r="B159" s="13" t="s">
        <v>65</v>
      </c>
      <c r="C159" s="32" t="s">
        <v>4</v>
      </c>
      <c r="D159" s="14">
        <v>1000</v>
      </c>
      <c r="E159" s="31">
        <v>1074</v>
      </c>
      <c r="F159" s="31">
        <v>1085</v>
      </c>
      <c r="G159" s="31">
        <v>0</v>
      </c>
      <c r="H159" s="13">
        <f t="shared" si="12"/>
        <v>11000</v>
      </c>
      <c r="I159" s="13">
        <v>0</v>
      </c>
      <c r="J159" s="21">
        <f t="shared" si="13"/>
        <v>11000</v>
      </c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2"/>
      <c r="W159" s="2"/>
      <c r="X159" s="2"/>
    </row>
    <row r="160" spans="1:24" ht="15" customHeight="1">
      <c r="A160" s="33">
        <v>43021</v>
      </c>
      <c r="B160" s="13" t="s">
        <v>62</v>
      </c>
      <c r="C160" s="32" t="s">
        <v>4</v>
      </c>
      <c r="D160" s="14">
        <v>1000</v>
      </c>
      <c r="E160" s="31">
        <v>1545</v>
      </c>
      <c r="F160" s="31">
        <v>1545</v>
      </c>
      <c r="G160" s="31">
        <v>0</v>
      </c>
      <c r="H160" s="13">
        <f t="shared" si="12"/>
        <v>0</v>
      </c>
      <c r="I160" s="13">
        <v>0</v>
      </c>
      <c r="J160" s="21">
        <f t="shared" si="13"/>
        <v>0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2"/>
      <c r="W160" s="2"/>
      <c r="X160" s="2"/>
    </row>
    <row r="161" spans="1:24" ht="15" customHeight="1">
      <c r="A161" s="33">
        <v>43021</v>
      </c>
      <c r="B161" s="13" t="s">
        <v>33</v>
      </c>
      <c r="C161" s="32" t="s">
        <v>4</v>
      </c>
      <c r="D161" s="14">
        <v>1000</v>
      </c>
      <c r="E161" s="31">
        <v>1530</v>
      </c>
      <c r="F161" s="31">
        <v>1515</v>
      </c>
      <c r="G161" s="31">
        <v>0</v>
      </c>
      <c r="H161" s="13">
        <f t="shared" si="12"/>
        <v>-15000</v>
      </c>
      <c r="I161" s="13">
        <v>0</v>
      </c>
      <c r="J161" s="21">
        <f t="shared" si="13"/>
        <v>-15000</v>
      </c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2"/>
      <c r="W161" s="2"/>
      <c r="X161" s="2"/>
    </row>
    <row r="162" spans="1:24" ht="15" customHeight="1">
      <c r="A162" s="33">
        <v>43020</v>
      </c>
      <c r="B162" s="13" t="s">
        <v>48</v>
      </c>
      <c r="C162" s="32" t="s">
        <v>4</v>
      </c>
      <c r="D162" s="14">
        <v>1000</v>
      </c>
      <c r="E162" s="31">
        <v>1250</v>
      </c>
      <c r="F162" s="31">
        <v>1260</v>
      </c>
      <c r="G162" s="31">
        <v>1270</v>
      </c>
      <c r="H162" s="13">
        <f t="shared" si="12"/>
        <v>10000</v>
      </c>
      <c r="I162" s="13">
        <f>SUM(G162-F162)*D162</f>
        <v>10000</v>
      </c>
      <c r="J162" s="21">
        <f t="shared" si="13"/>
        <v>20000</v>
      </c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2"/>
      <c r="W162" s="2"/>
      <c r="X162" s="2"/>
    </row>
    <row r="163" spans="1:24" ht="15" customHeight="1">
      <c r="A163" s="33">
        <v>43020</v>
      </c>
      <c r="B163" s="13" t="s">
        <v>29</v>
      </c>
      <c r="C163" s="32" t="s">
        <v>4</v>
      </c>
      <c r="D163" s="14">
        <v>1000</v>
      </c>
      <c r="E163" s="31">
        <v>1355</v>
      </c>
      <c r="F163" s="31">
        <v>1365</v>
      </c>
      <c r="G163" s="31">
        <v>0</v>
      </c>
      <c r="H163" s="13">
        <f t="shared" si="12"/>
        <v>10000</v>
      </c>
      <c r="I163" s="13">
        <v>0</v>
      </c>
      <c r="J163" s="21">
        <f t="shared" si="13"/>
        <v>10000</v>
      </c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2"/>
      <c r="W163" s="2"/>
      <c r="X163" s="2"/>
    </row>
    <row r="164" spans="1:24" ht="15" customHeight="1">
      <c r="A164" s="33">
        <v>43019</v>
      </c>
      <c r="B164" s="13" t="s">
        <v>33</v>
      </c>
      <c r="C164" s="32" t="s">
        <v>4</v>
      </c>
      <c r="D164" s="14">
        <v>1000</v>
      </c>
      <c r="E164" s="31">
        <v>1508</v>
      </c>
      <c r="F164" s="31">
        <v>1520</v>
      </c>
      <c r="G164" s="31">
        <v>0</v>
      </c>
      <c r="H164" s="13">
        <f t="shared" si="12"/>
        <v>12000</v>
      </c>
      <c r="I164" s="13">
        <v>0</v>
      </c>
      <c r="J164" s="21">
        <f t="shared" si="13"/>
        <v>12000</v>
      </c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2"/>
      <c r="W164" s="2"/>
      <c r="X164" s="2"/>
    </row>
    <row r="165" spans="1:24" ht="15" customHeight="1">
      <c r="A165" s="33">
        <v>43018</v>
      </c>
      <c r="B165" s="13" t="s">
        <v>19</v>
      </c>
      <c r="C165" s="32" t="s">
        <v>4</v>
      </c>
      <c r="D165" s="14">
        <v>2000</v>
      </c>
      <c r="E165" s="31">
        <v>425</v>
      </c>
      <c r="F165" s="31">
        <v>430</v>
      </c>
      <c r="G165" s="31">
        <v>0</v>
      </c>
      <c r="H165" s="13">
        <f t="shared" si="12"/>
        <v>10000</v>
      </c>
      <c r="I165" s="13">
        <v>0</v>
      </c>
      <c r="J165" s="21">
        <f t="shared" si="13"/>
        <v>10000</v>
      </c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2"/>
      <c r="W165" s="2"/>
      <c r="X165" s="2"/>
    </row>
    <row r="166" spans="1:24" ht="15" customHeight="1">
      <c r="A166" s="33">
        <v>43017</v>
      </c>
      <c r="B166" s="13" t="s">
        <v>27</v>
      </c>
      <c r="C166" s="32" t="s">
        <v>4</v>
      </c>
      <c r="D166" s="14">
        <v>1000</v>
      </c>
      <c r="E166" s="31">
        <v>1438</v>
      </c>
      <c r="F166" s="31">
        <v>1450</v>
      </c>
      <c r="G166" s="31">
        <v>0</v>
      </c>
      <c r="H166" s="13">
        <f t="shared" si="12"/>
        <v>12000</v>
      </c>
      <c r="I166" s="13">
        <v>0</v>
      </c>
      <c r="J166" s="21">
        <f t="shared" si="13"/>
        <v>12000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2"/>
      <c r="W166" s="2"/>
      <c r="X166" s="2"/>
    </row>
    <row r="167" spans="1:24" ht="15" customHeight="1">
      <c r="A167" s="33">
        <v>43014</v>
      </c>
      <c r="B167" s="13" t="s">
        <v>43</v>
      </c>
      <c r="C167" s="32" t="s">
        <v>4</v>
      </c>
      <c r="D167" s="14">
        <v>1000</v>
      </c>
      <c r="E167" s="31">
        <v>1893</v>
      </c>
      <c r="F167" s="31">
        <v>1908</v>
      </c>
      <c r="G167" s="31">
        <v>0</v>
      </c>
      <c r="H167" s="13">
        <f t="shared" si="12"/>
        <v>15000</v>
      </c>
      <c r="I167" s="13">
        <v>0</v>
      </c>
      <c r="J167" s="21">
        <f t="shared" si="13"/>
        <v>15000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2"/>
      <c r="W167" s="2"/>
      <c r="X167" s="2"/>
    </row>
    <row r="168" spans="1:24" ht="15" customHeight="1">
      <c r="A168" s="33">
        <v>43014</v>
      </c>
      <c r="B168" s="13" t="s">
        <v>64</v>
      </c>
      <c r="C168" s="32" t="s">
        <v>4</v>
      </c>
      <c r="D168" s="14">
        <v>500</v>
      </c>
      <c r="E168" s="31">
        <v>3950</v>
      </c>
      <c r="F168" s="31">
        <v>3970</v>
      </c>
      <c r="G168" s="31">
        <v>0</v>
      </c>
      <c r="H168" s="13">
        <f t="shared" si="12"/>
        <v>10000</v>
      </c>
      <c r="I168" s="13">
        <v>0</v>
      </c>
      <c r="J168" s="21">
        <f t="shared" si="13"/>
        <v>10000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2"/>
      <c r="W168" s="2"/>
      <c r="X168" s="2"/>
    </row>
    <row r="169" spans="1:24" ht="15" customHeight="1">
      <c r="A169" s="33">
        <v>43014</v>
      </c>
      <c r="B169" s="13" t="s">
        <v>33</v>
      </c>
      <c r="C169" s="32" t="s">
        <v>4</v>
      </c>
      <c r="D169" s="14">
        <v>1000</v>
      </c>
      <c r="E169" s="31">
        <v>1450</v>
      </c>
      <c r="F169" s="31">
        <v>1435</v>
      </c>
      <c r="G169" s="31">
        <v>0</v>
      </c>
      <c r="H169" s="13">
        <f t="shared" si="12"/>
        <v>-15000</v>
      </c>
      <c r="I169" s="13">
        <v>0</v>
      </c>
      <c r="J169" s="21">
        <f t="shared" si="13"/>
        <v>-15000</v>
      </c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2"/>
      <c r="W169" s="2"/>
      <c r="X169" s="2"/>
    </row>
    <row r="170" spans="1:24" ht="15" customHeight="1">
      <c r="A170" s="33">
        <v>43013</v>
      </c>
      <c r="B170" s="13" t="s">
        <v>43</v>
      </c>
      <c r="C170" s="32" t="s">
        <v>4</v>
      </c>
      <c r="D170" s="14">
        <v>1000</v>
      </c>
      <c r="E170" s="31">
        <v>1880</v>
      </c>
      <c r="F170" s="31">
        <v>1890</v>
      </c>
      <c r="G170" s="31">
        <v>0</v>
      </c>
      <c r="H170" s="13">
        <f t="shared" si="12"/>
        <v>10000</v>
      </c>
      <c r="I170" s="13">
        <v>0</v>
      </c>
      <c r="J170" s="21">
        <f t="shared" si="13"/>
        <v>10000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2"/>
      <c r="W170" s="2"/>
      <c r="X170" s="2"/>
    </row>
    <row r="171" spans="1:24" ht="15" customHeight="1">
      <c r="A171" s="33">
        <v>43013</v>
      </c>
      <c r="B171" s="13" t="s">
        <v>33</v>
      </c>
      <c r="C171" s="32" t="s">
        <v>4</v>
      </c>
      <c r="D171" s="14">
        <v>1000</v>
      </c>
      <c r="E171" s="31">
        <v>1430</v>
      </c>
      <c r="F171" s="31">
        <v>1440</v>
      </c>
      <c r="G171" s="31">
        <v>1450</v>
      </c>
      <c r="H171" s="13">
        <f t="shared" si="12"/>
        <v>10000</v>
      </c>
      <c r="I171" s="13">
        <f>SUM(G171-F171)*D171</f>
        <v>10000</v>
      </c>
      <c r="J171" s="21">
        <f t="shared" si="13"/>
        <v>20000</v>
      </c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2"/>
      <c r="W171" s="2"/>
      <c r="X171" s="2"/>
    </row>
    <row r="172" spans="1:24" ht="15" customHeight="1">
      <c r="A172" s="33">
        <v>43012</v>
      </c>
      <c r="B172" s="13" t="s">
        <v>37</v>
      </c>
      <c r="C172" s="32" t="s">
        <v>4</v>
      </c>
      <c r="D172" s="14">
        <v>1000</v>
      </c>
      <c r="E172" s="31">
        <v>1100</v>
      </c>
      <c r="F172" s="31">
        <v>1100</v>
      </c>
      <c r="G172" s="31">
        <v>0</v>
      </c>
      <c r="H172" s="13">
        <f t="shared" si="12"/>
        <v>0</v>
      </c>
      <c r="I172" s="13">
        <v>0</v>
      </c>
      <c r="J172" s="21">
        <f t="shared" si="13"/>
        <v>0</v>
      </c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2"/>
      <c r="W172" s="2"/>
      <c r="X172" s="2"/>
    </row>
    <row r="173" spans="1:24" ht="15" customHeight="1">
      <c r="A173" s="33">
        <v>43012</v>
      </c>
      <c r="B173" s="13" t="s">
        <v>63</v>
      </c>
      <c r="C173" s="32" t="s">
        <v>4</v>
      </c>
      <c r="D173" s="14">
        <v>2000</v>
      </c>
      <c r="E173" s="31">
        <v>267</v>
      </c>
      <c r="F173" s="31">
        <v>259.5</v>
      </c>
      <c r="G173" s="31">
        <v>0</v>
      </c>
      <c r="H173" s="13">
        <f t="shared" si="12"/>
        <v>-15000</v>
      </c>
      <c r="I173" s="13">
        <v>0</v>
      </c>
      <c r="J173" s="21">
        <f t="shared" si="13"/>
        <v>-15000</v>
      </c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2"/>
      <c r="W173" s="2"/>
      <c r="X173" s="2"/>
    </row>
    <row r="174" spans="1:24" ht="15" customHeight="1">
      <c r="A174" s="33">
        <v>43011</v>
      </c>
      <c r="B174" s="13" t="s">
        <v>33</v>
      </c>
      <c r="C174" s="32" t="s">
        <v>4</v>
      </c>
      <c r="D174" s="14">
        <v>1000</v>
      </c>
      <c r="E174" s="31">
        <v>1416</v>
      </c>
      <c r="F174" s="31">
        <v>1426</v>
      </c>
      <c r="G174" s="31">
        <v>1436</v>
      </c>
      <c r="H174" s="13">
        <f t="shared" si="12"/>
        <v>10000</v>
      </c>
      <c r="I174" s="13">
        <f>SUM(G174-F174)*D174</f>
        <v>10000</v>
      </c>
      <c r="J174" s="21">
        <f t="shared" si="13"/>
        <v>20000</v>
      </c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2"/>
      <c r="W174" s="2"/>
      <c r="X174" s="2"/>
    </row>
    <row r="175" spans="1:24" ht="15" customHeight="1">
      <c r="A175" s="33">
        <v>43007</v>
      </c>
      <c r="B175" s="13" t="s">
        <v>43</v>
      </c>
      <c r="C175" s="32" t="s">
        <v>4</v>
      </c>
      <c r="D175" s="14">
        <v>1000</v>
      </c>
      <c r="E175" s="31">
        <v>1867</v>
      </c>
      <c r="F175" s="31">
        <v>1850</v>
      </c>
      <c r="G175" s="31">
        <v>0</v>
      </c>
      <c r="H175" s="13">
        <f t="shared" si="12"/>
        <v>-17000</v>
      </c>
      <c r="I175" s="13">
        <v>0</v>
      </c>
      <c r="J175" s="21">
        <f t="shared" si="13"/>
        <v>-17000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2"/>
      <c r="W175" s="2"/>
      <c r="X175" s="2"/>
    </row>
    <row r="176" spans="1:24" ht="15" customHeight="1">
      <c r="A176" s="33">
        <v>43007</v>
      </c>
      <c r="B176" s="13" t="s">
        <v>62</v>
      </c>
      <c r="C176" s="32" t="s">
        <v>4</v>
      </c>
      <c r="D176" s="14">
        <v>1000</v>
      </c>
      <c r="E176" s="31">
        <v>1330</v>
      </c>
      <c r="F176" s="31">
        <v>1339</v>
      </c>
      <c r="G176" s="31">
        <v>0</v>
      </c>
      <c r="H176" s="13">
        <f t="shared" si="12"/>
        <v>9000</v>
      </c>
      <c r="I176" s="13">
        <v>0</v>
      </c>
      <c r="J176" s="21">
        <f t="shared" si="13"/>
        <v>9000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2"/>
      <c r="W176" s="2"/>
      <c r="X176" s="2"/>
    </row>
    <row r="177" spans="1:24" ht="15" customHeight="1">
      <c r="A177" s="33">
        <v>43006</v>
      </c>
      <c r="B177" s="13" t="s">
        <v>37</v>
      </c>
      <c r="C177" s="32" t="s">
        <v>4</v>
      </c>
      <c r="D177" s="14">
        <v>1000</v>
      </c>
      <c r="E177" s="31">
        <v>1055</v>
      </c>
      <c r="F177" s="31">
        <v>1067</v>
      </c>
      <c r="G177" s="31">
        <v>1077</v>
      </c>
      <c r="H177" s="13">
        <f t="shared" si="12"/>
        <v>12000</v>
      </c>
      <c r="I177" s="13">
        <f>SUM(G177-F177)*D177</f>
        <v>10000</v>
      </c>
      <c r="J177" s="21">
        <f t="shared" si="13"/>
        <v>22000</v>
      </c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2"/>
      <c r="W177" s="2"/>
      <c r="X177" s="2"/>
    </row>
    <row r="178" spans="1:24" ht="15" customHeight="1">
      <c r="A178" s="33">
        <v>43005</v>
      </c>
      <c r="B178" s="13" t="s">
        <v>48</v>
      </c>
      <c r="C178" s="32" t="s">
        <v>4</v>
      </c>
      <c r="D178" s="14">
        <v>1000</v>
      </c>
      <c r="E178" s="31">
        <v>1150</v>
      </c>
      <c r="F178" s="31">
        <v>1135</v>
      </c>
      <c r="G178" s="31">
        <v>0</v>
      </c>
      <c r="H178" s="13">
        <f t="shared" si="12"/>
        <v>-15000</v>
      </c>
      <c r="I178" s="13">
        <v>0</v>
      </c>
      <c r="J178" s="21">
        <f t="shared" si="13"/>
        <v>-15000</v>
      </c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2"/>
      <c r="W178" s="2"/>
      <c r="X178" s="2"/>
    </row>
    <row r="179" spans="1:24" ht="15" customHeight="1">
      <c r="A179" s="33">
        <v>43005</v>
      </c>
      <c r="B179" s="13" t="s">
        <v>5</v>
      </c>
      <c r="C179" s="32" t="s">
        <v>4</v>
      </c>
      <c r="D179" s="14">
        <v>1000</v>
      </c>
      <c r="E179" s="31">
        <v>1705</v>
      </c>
      <c r="F179" s="31">
        <v>1690</v>
      </c>
      <c r="G179" s="31">
        <v>0</v>
      </c>
      <c r="H179" s="13">
        <f t="shared" si="12"/>
        <v>-15000</v>
      </c>
      <c r="I179" s="13">
        <v>0</v>
      </c>
      <c r="J179" s="21">
        <f t="shared" si="13"/>
        <v>-15000</v>
      </c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2"/>
      <c r="W179" s="2"/>
      <c r="X179" s="2"/>
    </row>
    <row r="180" spans="1:24" ht="15" customHeight="1">
      <c r="A180" s="33">
        <v>43005</v>
      </c>
      <c r="B180" s="13" t="s">
        <v>25</v>
      </c>
      <c r="C180" s="32" t="s">
        <v>20</v>
      </c>
      <c r="D180" s="14">
        <v>1000</v>
      </c>
      <c r="E180" s="31">
        <v>999</v>
      </c>
      <c r="F180" s="31">
        <v>999</v>
      </c>
      <c r="G180" s="31">
        <v>0</v>
      </c>
      <c r="H180" s="13">
        <f t="shared" si="12"/>
        <v>0</v>
      </c>
      <c r="I180" s="13">
        <v>0</v>
      </c>
      <c r="J180" s="21">
        <f t="shared" si="13"/>
        <v>0</v>
      </c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2"/>
      <c r="W180" s="2"/>
      <c r="X180" s="2"/>
    </row>
    <row r="181" spans="1:24" ht="15" customHeight="1">
      <c r="A181" s="33">
        <v>43004</v>
      </c>
      <c r="B181" s="13" t="s">
        <v>61</v>
      </c>
      <c r="C181" s="32" t="s">
        <v>4</v>
      </c>
      <c r="D181" s="14">
        <v>2000</v>
      </c>
      <c r="E181" s="31">
        <v>235</v>
      </c>
      <c r="F181" s="31">
        <v>239</v>
      </c>
      <c r="G181" s="31">
        <v>0</v>
      </c>
      <c r="H181" s="13">
        <f t="shared" si="12"/>
        <v>8000</v>
      </c>
      <c r="I181" s="13">
        <v>0</v>
      </c>
      <c r="J181" s="21">
        <f t="shared" si="13"/>
        <v>8000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2"/>
      <c r="W181" s="2"/>
      <c r="X181" s="2"/>
    </row>
    <row r="182" spans="1:24" ht="15" customHeight="1">
      <c r="A182" s="33">
        <v>43004</v>
      </c>
      <c r="B182" s="13" t="s">
        <v>5</v>
      </c>
      <c r="C182" s="32" t="s">
        <v>4</v>
      </c>
      <c r="D182" s="14">
        <v>1000</v>
      </c>
      <c r="E182" s="31">
        <v>1703</v>
      </c>
      <c r="F182" s="31">
        <v>1713</v>
      </c>
      <c r="G182" s="31">
        <v>0</v>
      </c>
      <c r="H182" s="13">
        <f t="shared" si="12"/>
        <v>10000</v>
      </c>
      <c r="I182" s="13">
        <v>0</v>
      </c>
      <c r="J182" s="21">
        <f t="shared" si="13"/>
        <v>10000</v>
      </c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2"/>
      <c r="W182" s="2"/>
      <c r="X182" s="2"/>
    </row>
    <row r="183" spans="1:24" ht="15" customHeight="1">
      <c r="A183" s="33">
        <v>43003</v>
      </c>
      <c r="B183" s="13" t="s">
        <v>60</v>
      </c>
      <c r="C183" s="32" t="s">
        <v>4</v>
      </c>
      <c r="D183" s="14">
        <v>2000</v>
      </c>
      <c r="E183" s="31">
        <v>395</v>
      </c>
      <c r="F183" s="31">
        <v>398</v>
      </c>
      <c r="G183" s="31">
        <v>404</v>
      </c>
      <c r="H183" s="13">
        <f t="shared" si="12"/>
        <v>6000</v>
      </c>
      <c r="I183" s="13">
        <f>SUM(G183-F183)*D183</f>
        <v>12000</v>
      </c>
      <c r="J183" s="21">
        <f t="shared" si="13"/>
        <v>18000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2"/>
      <c r="W183" s="2"/>
      <c r="X183" s="2"/>
    </row>
    <row r="184" spans="1:24" ht="15" customHeight="1">
      <c r="A184" s="33">
        <v>43000</v>
      </c>
      <c r="B184" s="13" t="s">
        <v>44</v>
      </c>
      <c r="C184" s="32" t="s">
        <v>4</v>
      </c>
      <c r="D184" s="14">
        <v>1000</v>
      </c>
      <c r="E184" s="31">
        <v>1030</v>
      </c>
      <c r="F184" s="31">
        <v>1015</v>
      </c>
      <c r="G184" s="31">
        <v>0</v>
      </c>
      <c r="H184" s="13">
        <f t="shared" si="12"/>
        <v>-15000</v>
      </c>
      <c r="I184" s="13">
        <v>0</v>
      </c>
      <c r="J184" s="21">
        <f t="shared" si="13"/>
        <v>-15000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2"/>
      <c r="W184" s="2"/>
      <c r="X184" s="2"/>
    </row>
    <row r="185" spans="1:24" ht="15" customHeight="1">
      <c r="A185" s="33">
        <v>42999</v>
      </c>
      <c r="B185" s="13" t="s">
        <v>45</v>
      </c>
      <c r="C185" s="32" t="s">
        <v>4</v>
      </c>
      <c r="D185" s="14">
        <v>1000</v>
      </c>
      <c r="E185" s="31">
        <v>985</v>
      </c>
      <c r="F185" s="31">
        <v>995</v>
      </c>
      <c r="G185" s="31">
        <v>0</v>
      </c>
      <c r="H185" s="13">
        <f t="shared" si="12"/>
        <v>10000</v>
      </c>
      <c r="I185" s="13">
        <v>0</v>
      </c>
      <c r="J185" s="21">
        <f t="shared" si="13"/>
        <v>10000</v>
      </c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2"/>
      <c r="W185" s="2"/>
      <c r="X185" s="2"/>
    </row>
    <row r="186" spans="1:24" ht="15" customHeight="1">
      <c r="A186" s="33">
        <v>42999</v>
      </c>
      <c r="B186" s="13" t="s">
        <v>44</v>
      </c>
      <c r="C186" s="32" t="s">
        <v>4</v>
      </c>
      <c r="D186" s="14">
        <v>1000</v>
      </c>
      <c r="E186" s="31">
        <v>1030</v>
      </c>
      <c r="F186" s="31">
        <v>1039.9000000000001</v>
      </c>
      <c r="G186" s="31">
        <v>0</v>
      </c>
      <c r="H186" s="13">
        <f t="shared" si="12"/>
        <v>9900.0000000000909</v>
      </c>
      <c r="I186" s="13">
        <v>0</v>
      </c>
      <c r="J186" s="21">
        <f t="shared" si="13"/>
        <v>9900.0000000000909</v>
      </c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2"/>
      <c r="W186" s="2"/>
      <c r="X186" s="2"/>
    </row>
    <row r="187" spans="1:24" ht="15" customHeight="1">
      <c r="A187" s="33">
        <v>42999</v>
      </c>
      <c r="B187" s="13" t="s">
        <v>5</v>
      </c>
      <c r="C187" s="32" t="s">
        <v>4</v>
      </c>
      <c r="D187" s="14">
        <v>1000</v>
      </c>
      <c r="E187" s="31">
        <v>1835</v>
      </c>
      <c r="F187" s="31">
        <v>1823</v>
      </c>
      <c r="G187" s="31">
        <v>0</v>
      </c>
      <c r="H187" s="13">
        <f t="shared" si="12"/>
        <v>-12000</v>
      </c>
      <c r="I187" s="13">
        <v>0</v>
      </c>
      <c r="J187" s="21">
        <f t="shared" si="13"/>
        <v>-12000</v>
      </c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2"/>
      <c r="W187" s="2"/>
      <c r="X187" s="2"/>
    </row>
    <row r="188" spans="1:24" ht="15" customHeight="1">
      <c r="A188" s="33">
        <v>42998</v>
      </c>
      <c r="B188" s="13" t="s">
        <v>46</v>
      </c>
      <c r="C188" s="32" t="s">
        <v>4</v>
      </c>
      <c r="D188" s="14">
        <v>1000</v>
      </c>
      <c r="E188" s="31">
        <v>1872</v>
      </c>
      <c r="F188" s="31">
        <v>1882</v>
      </c>
      <c r="G188" s="31">
        <v>0</v>
      </c>
      <c r="H188" s="13">
        <f t="shared" si="12"/>
        <v>10000</v>
      </c>
      <c r="I188" s="13">
        <v>0</v>
      </c>
      <c r="J188" s="21">
        <f t="shared" si="13"/>
        <v>10000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2"/>
      <c r="W188" s="2"/>
      <c r="X188" s="2"/>
    </row>
    <row r="189" spans="1:24" ht="15" customHeight="1">
      <c r="A189" s="33">
        <v>42997</v>
      </c>
      <c r="B189" s="13" t="s">
        <v>47</v>
      </c>
      <c r="C189" s="32" t="s">
        <v>4</v>
      </c>
      <c r="D189" s="14">
        <v>200</v>
      </c>
      <c r="E189" s="31">
        <v>2700</v>
      </c>
      <c r="F189" s="31">
        <v>2720</v>
      </c>
      <c r="G189" s="31">
        <v>0</v>
      </c>
      <c r="H189" s="13">
        <f t="shared" si="12"/>
        <v>4000</v>
      </c>
      <c r="I189" s="13">
        <v>0</v>
      </c>
      <c r="J189" s="21">
        <f t="shared" si="13"/>
        <v>4000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2"/>
      <c r="W189" s="2"/>
      <c r="X189" s="2"/>
    </row>
    <row r="190" spans="1:24" ht="15" customHeight="1">
      <c r="A190" s="33">
        <v>42997</v>
      </c>
      <c r="B190" s="13" t="s">
        <v>5</v>
      </c>
      <c r="C190" s="32" t="s">
        <v>4</v>
      </c>
      <c r="D190" s="14">
        <v>1000</v>
      </c>
      <c r="E190" s="31">
        <v>1920</v>
      </c>
      <c r="F190" s="31">
        <v>1930</v>
      </c>
      <c r="G190" s="31">
        <v>0</v>
      </c>
      <c r="H190" s="13">
        <f t="shared" si="12"/>
        <v>10000</v>
      </c>
      <c r="I190" s="13">
        <v>0</v>
      </c>
      <c r="J190" s="21">
        <f t="shared" si="13"/>
        <v>10000</v>
      </c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2"/>
      <c r="W190" s="2"/>
      <c r="X190" s="2"/>
    </row>
    <row r="191" spans="1:24" ht="15" customHeight="1">
      <c r="A191" s="33">
        <v>42996</v>
      </c>
      <c r="B191" s="13" t="s">
        <v>33</v>
      </c>
      <c r="C191" s="32" t="s">
        <v>4</v>
      </c>
      <c r="D191" s="14">
        <v>1000</v>
      </c>
      <c r="E191" s="31">
        <v>1384</v>
      </c>
      <c r="F191" s="31">
        <v>1394</v>
      </c>
      <c r="G191" s="31">
        <v>0</v>
      </c>
      <c r="H191" s="13">
        <f t="shared" si="12"/>
        <v>10000</v>
      </c>
      <c r="I191" s="13">
        <v>0</v>
      </c>
      <c r="J191" s="21">
        <f t="shared" si="13"/>
        <v>10000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2"/>
      <c r="W191" s="2"/>
      <c r="X191" s="2"/>
    </row>
    <row r="192" spans="1:24" ht="15" customHeight="1">
      <c r="A192" s="33">
        <v>42996</v>
      </c>
      <c r="B192" s="13" t="s">
        <v>46</v>
      </c>
      <c r="C192" s="32" t="s">
        <v>4</v>
      </c>
      <c r="D192" s="14">
        <v>1000</v>
      </c>
      <c r="E192" s="31">
        <v>1866</v>
      </c>
      <c r="F192" s="31">
        <v>1866</v>
      </c>
      <c r="G192" s="31">
        <v>0</v>
      </c>
      <c r="H192" s="13">
        <f t="shared" si="12"/>
        <v>0</v>
      </c>
      <c r="I192" s="13">
        <v>0</v>
      </c>
      <c r="J192" s="21">
        <f t="shared" si="13"/>
        <v>0</v>
      </c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2"/>
      <c r="W192" s="2"/>
      <c r="X192" s="2"/>
    </row>
    <row r="193" spans="1:24" ht="15" customHeight="1">
      <c r="A193" s="33">
        <v>42993</v>
      </c>
      <c r="B193" s="13" t="s">
        <v>6</v>
      </c>
      <c r="C193" s="32" t="s">
        <v>4</v>
      </c>
      <c r="D193" s="14">
        <v>1000</v>
      </c>
      <c r="E193" s="31">
        <v>1825</v>
      </c>
      <c r="F193" s="31">
        <v>1835</v>
      </c>
      <c r="G193" s="31">
        <v>0</v>
      </c>
      <c r="H193" s="13">
        <f t="shared" si="12"/>
        <v>10000</v>
      </c>
      <c r="I193" s="13">
        <v>0</v>
      </c>
      <c r="J193" s="21">
        <f t="shared" si="13"/>
        <v>10000</v>
      </c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2"/>
      <c r="W193" s="2"/>
      <c r="X193" s="2"/>
    </row>
    <row r="194" spans="1:24" ht="15" customHeight="1">
      <c r="A194" s="33">
        <v>42993</v>
      </c>
      <c r="B194" s="13" t="s">
        <v>39</v>
      </c>
      <c r="C194" s="32" t="s">
        <v>4</v>
      </c>
      <c r="D194" s="14">
        <v>1000</v>
      </c>
      <c r="E194" s="31">
        <v>1250</v>
      </c>
      <c r="F194" s="31">
        <v>1260</v>
      </c>
      <c r="G194" s="31">
        <v>0</v>
      </c>
      <c r="H194" s="13">
        <f t="shared" si="12"/>
        <v>10000</v>
      </c>
      <c r="I194" s="13">
        <v>0</v>
      </c>
      <c r="J194" s="21">
        <f t="shared" si="13"/>
        <v>10000</v>
      </c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2"/>
      <c r="W194" s="2"/>
      <c r="X194" s="2"/>
    </row>
    <row r="195" spans="1:24" ht="15" customHeight="1">
      <c r="A195" s="33">
        <v>42992</v>
      </c>
      <c r="B195" s="13" t="s">
        <v>24</v>
      </c>
      <c r="C195" s="32" t="s">
        <v>4</v>
      </c>
      <c r="D195" s="14">
        <v>1000</v>
      </c>
      <c r="E195" s="31">
        <v>1010</v>
      </c>
      <c r="F195" s="31">
        <v>1010</v>
      </c>
      <c r="G195" s="31">
        <v>0</v>
      </c>
      <c r="H195" s="13">
        <f t="shared" si="12"/>
        <v>0</v>
      </c>
      <c r="I195" s="13">
        <v>0</v>
      </c>
      <c r="J195" s="21">
        <f t="shared" si="13"/>
        <v>0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2"/>
      <c r="W195" s="2"/>
      <c r="X195" s="2"/>
    </row>
    <row r="196" spans="1:24" ht="15" customHeight="1">
      <c r="A196" s="33">
        <v>42992</v>
      </c>
      <c r="B196" s="13" t="s">
        <v>22</v>
      </c>
      <c r="C196" s="32" t="s">
        <v>4</v>
      </c>
      <c r="D196" s="14">
        <v>1000</v>
      </c>
      <c r="E196" s="31">
        <v>870</v>
      </c>
      <c r="F196" s="31">
        <v>870</v>
      </c>
      <c r="G196" s="31">
        <v>0</v>
      </c>
      <c r="H196" s="13">
        <f t="shared" si="12"/>
        <v>0</v>
      </c>
      <c r="I196" s="13">
        <v>0</v>
      </c>
      <c r="J196" s="21">
        <f t="shared" si="13"/>
        <v>0</v>
      </c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2"/>
      <c r="W196" s="2"/>
      <c r="X196" s="2"/>
    </row>
    <row r="197" spans="1:24" ht="15" customHeight="1">
      <c r="A197" s="33">
        <v>42991</v>
      </c>
      <c r="B197" s="13" t="s">
        <v>42</v>
      </c>
      <c r="C197" s="32" t="s">
        <v>4</v>
      </c>
      <c r="D197" s="14">
        <v>1000</v>
      </c>
      <c r="E197" s="31">
        <v>1860</v>
      </c>
      <c r="F197" s="31">
        <v>1869.9</v>
      </c>
      <c r="G197" s="31">
        <v>0</v>
      </c>
      <c r="H197" s="13">
        <f t="shared" si="12"/>
        <v>9900.0000000000909</v>
      </c>
      <c r="I197" s="13">
        <v>0</v>
      </c>
      <c r="J197" s="21">
        <f t="shared" si="13"/>
        <v>9900.0000000000909</v>
      </c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2"/>
      <c r="W197" s="2"/>
      <c r="X197" s="2"/>
    </row>
    <row r="198" spans="1:24" ht="15" customHeight="1">
      <c r="A198" s="33">
        <v>42991</v>
      </c>
      <c r="B198" s="13" t="s">
        <v>49</v>
      </c>
      <c r="C198" s="32" t="s">
        <v>4</v>
      </c>
      <c r="D198" s="14">
        <v>1000</v>
      </c>
      <c r="E198" s="31">
        <v>1274</v>
      </c>
      <c r="F198" s="31">
        <v>1274</v>
      </c>
      <c r="G198" s="31">
        <v>0</v>
      </c>
      <c r="H198" s="13">
        <f t="shared" si="12"/>
        <v>0</v>
      </c>
      <c r="I198" s="13">
        <v>0</v>
      </c>
      <c r="J198" s="21">
        <f t="shared" si="13"/>
        <v>0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2"/>
      <c r="W198" s="2"/>
      <c r="X198" s="2"/>
    </row>
    <row r="199" spans="1:24" ht="15" customHeight="1">
      <c r="A199" s="33">
        <v>42990</v>
      </c>
      <c r="B199" s="13" t="s">
        <v>46</v>
      </c>
      <c r="C199" s="32" t="s">
        <v>4</v>
      </c>
      <c r="D199" s="14">
        <v>1000</v>
      </c>
      <c r="E199" s="31">
        <v>1850</v>
      </c>
      <c r="F199" s="31">
        <v>1850</v>
      </c>
      <c r="G199" s="31">
        <v>0</v>
      </c>
      <c r="H199" s="13">
        <f t="shared" si="12"/>
        <v>0</v>
      </c>
      <c r="I199" s="13">
        <v>0</v>
      </c>
      <c r="J199" s="21">
        <f t="shared" si="13"/>
        <v>0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2"/>
      <c r="W199" s="2"/>
      <c r="X199" s="2"/>
    </row>
    <row r="200" spans="1:24" ht="15" customHeight="1">
      <c r="A200" s="33">
        <v>42989</v>
      </c>
      <c r="B200" s="13" t="s">
        <v>33</v>
      </c>
      <c r="C200" s="32" t="s">
        <v>4</v>
      </c>
      <c r="D200" s="14">
        <v>1000</v>
      </c>
      <c r="E200" s="31">
        <v>1408</v>
      </c>
      <c r="F200" s="31">
        <v>1418</v>
      </c>
      <c r="G200" s="31">
        <v>1428</v>
      </c>
      <c r="H200" s="13">
        <f t="shared" si="12"/>
        <v>10000</v>
      </c>
      <c r="I200" s="13">
        <f>SUM(G200-F200)*D200</f>
        <v>10000</v>
      </c>
      <c r="J200" s="21">
        <f t="shared" si="13"/>
        <v>20000</v>
      </c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2"/>
      <c r="W200" s="2"/>
      <c r="X200" s="2"/>
    </row>
    <row r="201" spans="1:24" ht="15" customHeight="1">
      <c r="A201" s="33">
        <v>42989</v>
      </c>
      <c r="B201" s="13" t="s">
        <v>29</v>
      </c>
      <c r="C201" s="32" t="s">
        <v>4</v>
      </c>
      <c r="D201" s="14">
        <v>1000</v>
      </c>
      <c r="E201" s="31">
        <v>1400</v>
      </c>
      <c r="F201" s="31">
        <v>1410</v>
      </c>
      <c r="G201" s="31">
        <v>0</v>
      </c>
      <c r="H201" s="13">
        <f t="shared" si="12"/>
        <v>10000</v>
      </c>
      <c r="I201" s="13">
        <v>0</v>
      </c>
      <c r="J201" s="21">
        <f t="shared" si="13"/>
        <v>10000</v>
      </c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2"/>
      <c r="W201" s="2"/>
      <c r="X201" s="2"/>
    </row>
    <row r="202" spans="1:24" ht="15" customHeight="1">
      <c r="A202" s="33">
        <v>42986</v>
      </c>
      <c r="B202" s="13" t="s">
        <v>32</v>
      </c>
      <c r="C202" s="32" t="s">
        <v>4</v>
      </c>
      <c r="D202" s="14">
        <v>1000</v>
      </c>
      <c r="E202" s="31">
        <v>7960</v>
      </c>
      <c r="F202" s="31">
        <v>7975</v>
      </c>
      <c r="G202" s="31">
        <v>0</v>
      </c>
      <c r="H202" s="13">
        <f t="shared" si="12"/>
        <v>15000</v>
      </c>
      <c r="I202" s="13">
        <v>0</v>
      </c>
      <c r="J202" s="21">
        <f t="shared" si="13"/>
        <v>15000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2"/>
      <c r="W202" s="2"/>
      <c r="X202" s="2"/>
    </row>
    <row r="203" spans="1:24" ht="15" customHeight="1">
      <c r="A203" s="33">
        <v>42986</v>
      </c>
      <c r="B203" s="13" t="s">
        <v>59</v>
      </c>
      <c r="C203" s="32" t="s">
        <v>4</v>
      </c>
      <c r="D203" s="14">
        <v>1000</v>
      </c>
      <c r="E203" s="31">
        <v>1655</v>
      </c>
      <c r="F203" s="31">
        <v>1640</v>
      </c>
      <c r="G203" s="31">
        <v>0</v>
      </c>
      <c r="H203" s="13">
        <f t="shared" si="12"/>
        <v>-15000</v>
      </c>
      <c r="I203" s="13">
        <v>0</v>
      </c>
      <c r="J203" s="21">
        <f t="shared" si="13"/>
        <v>-15000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2"/>
      <c r="W203" s="2"/>
      <c r="X203" s="2"/>
    </row>
    <row r="204" spans="1:24" ht="15" customHeight="1">
      <c r="A204" s="33">
        <v>42985</v>
      </c>
      <c r="B204" s="13" t="s">
        <v>46</v>
      </c>
      <c r="C204" s="32" t="s">
        <v>4</v>
      </c>
      <c r="D204" s="14">
        <v>1000</v>
      </c>
      <c r="E204" s="31">
        <v>1812</v>
      </c>
      <c r="F204" s="31">
        <v>1795</v>
      </c>
      <c r="G204" s="31">
        <v>0</v>
      </c>
      <c r="H204" s="13">
        <f t="shared" si="12"/>
        <v>-17000</v>
      </c>
      <c r="I204" s="13">
        <v>0</v>
      </c>
      <c r="J204" s="21">
        <f t="shared" si="13"/>
        <v>-17000</v>
      </c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2"/>
      <c r="W204" s="2"/>
      <c r="X204" s="2"/>
    </row>
    <row r="205" spans="1:24" ht="15" customHeight="1">
      <c r="A205" s="33">
        <v>42985</v>
      </c>
      <c r="B205" s="13" t="s">
        <v>43</v>
      </c>
      <c r="C205" s="32" t="s">
        <v>4</v>
      </c>
      <c r="D205" s="14">
        <v>1000</v>
      </c>
      <c r="E205" s="31">
        <v>1918</v>
      </c>
      <c r="F205" s="31">
        <v>1928</v>
      </c>
      <c r="G205" s="31">
        <v>1938</v>
      </c>
      <c r="H205" s="13">
        <f t="shared" si="12"/>
        <v>10000</v>
      </c>
      <c r="I205" s="13">
        <v>0</v>
      </c>
      <c r="J205" s="21">
        <f t="shared" si="13"/>
        <v>10000</v>
      </c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2"/>
      <c r="W205" s="2"/>
      <c r="X205" s="2"/>
    </row>
    <row r="206" spans="1:24" ht="15" customHeight="1">
      <c r="A206" s="33">
        <v>42984</v>
      </c>
      <c r="B206" s="13" t="s">
        <v>40</v>
      </c>
      <c r="C206" s="32" t="s">
        <v>4</v>
      </c>
      <c r="D206" s="14">
        <v>1000</v>
      </c>
      <c r="E206" s="31">
        <v>1090</v>
      </c>
      <c r="F206" s="31">
        <v>1100</v>
      </c>
      <c r="G206" s="31">
        <v>0</v>
      </c>
      <c r="H206" s="13">
        <f t="shared" si="12"/>
        <v>10000</v>
      </c>
      <c r="I206" s="13">
        <v>0</v>
      </c>
      <c r="J206" s="21">
        <f t="shared" si="13"/>
        <v>10000</v>
      </c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2"/>
      <c r="W206" s="2"/>
      <c r="X206" s="2"/>
    </row>
    <row r="207" spans="1:24" ht="15" customHeight="1">
      <c r="A207" s="33">
        <v>42983</v>
      </c>
      <c r="B207" s="13" t="s">
        <v>49</v>
      </c>
      <c r="C207" s="32" t="s">
        <v>4</v>
      </c>
      <c r="D207" s="14">
        <v>1000</v>
      </c>
      <c r="E207" s="31">
        <v>1227</v>
      </c>
      <c r="F207" s="31">
        <v>1238</v>
      </c>
      <c r="G207" s="31">
        <v>0</v>
      </c>
      <c r="H207" s="13">
        <f t="shared" si="12"/>
        <v>11000</v>
      </c>
      <c r="I207" s="13">
        <v>0</v>
      </c>
      <c r="J207" s="21">
        <f t="shared" si="13"/>
        <v>11000</v>
      </c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2"/>
      <c r="W207" s="2"/>
      <c r="X207" s="2"/>
    </row>
    <row r="208" spans="1:24" ht="15" customHeight="1">
      <c r="A208" s="33">
        <v>42983</v>
      </c>
      <c r="B208" s="13" t="s">
        <v>51</v>
      </c>
      <c r="C208" s="32" t="s">
        <v>4</v>
      </c>
      <c r="D208" s="14">
        <v>1000</v>
      </c>
      <c r="E208" s="31">
        <v>1278</v>
      </c>
      <c r="F208" s="31">
        <v>1278</v>
      </c>
      <c r="G208" s="31">
        <v>0</v>
      </c>
      <c r="H208" s="13">
        <f t="shared" si="12"/>
        <v>0</v>
      </c>
      <c r="I208" s="13">
        <v>0</v>
      </c>
      <c r="J208" s="21">
        <f t="shared" si="13"/>
        <v>0</v>
      </c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2"/>
      <c r="W208" s="2"/>
      <c r="X208" s="2"/>
    </row>
    <row r="209" spans="1:24" ht="15" customHeight="1">
      <c r="A209" s="33">
        <v>42982</v>
      </c>
      <c r="B209" s="13" t="s">
        <v>58</v>
      </c>
      <c r="C209" s="32" t="s">
        <v>4</v>
      </c>
      <c r="D209" s="14">
        <v>1000</v>
      </c>
      <c r="E209" s="31">
        <v>1663</v>
      </c>
      <c r="F209" s="31">
        <v>1673</v>
      </c>
      <c r="G209" s="31">
        <v>0</v>
      </c>
      <c r="H209" s="13">
        <f t="shared" ref="H209:H272" si="14">(IF(C209="SHORT",E209-F209,IF(C209="LONG",F209-E209)))*D209</f>
        <v>10000</v>
      </c>
      <c r="I209" s="13">
        <v>0</v>
      </c>
      <c r="J209" s="21">
        <f t="shared" ref="J209:J272" si="15">H209+I209</f>
        <v>10000</v>
      </c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2"/>
      <c r="W209" s="2"/>
      <c r="X209" s="2"/>
    </row>
    <row r="210" spans="1:24" ht="15" customHeight="1">
      <c r="A210" s="33">
        <v>42982</v>
      </c>
      <c r="B210" s="13" t="s">
        <v>33</v>
      </c>
      <c r="C210" s="32" t="s">
        <v>4</v>
      </c>
      <c r="D210" s="14">
        <v>1000</v>
      </c>
      <c r="E210" s="31">
        <v>1375</v>
      </c>
      <c r="F210" s="31">
        <v>1380</v>
      </c>
      <c r="G210" s="31">
        <v>0</v>
      </c>
      <c r="H210" s="13">
        <f t="shared" si="14"/>
        <v>5000</v>
      </c>
      <c r="I210" s="13">
        <v>0</v>
      </c>
      <c r="J210" s="21">
        <f t="shared" si="15"/>
        <v>5000</v>
      </c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2"/>
      <c r="W210" s="2"/>
      <c r="X210" s="2"/>
    </row>
    <row r="211" spans="1:24" ht="15" customHeight="1">
      <c r="A211" s="33">
        <v>42979</v>
      </c>
      <c r="B211" s="13" t="s">
        <v>51</v>
      </c>
      <c r="C211" s="32" t="s">
        <v>4</v>
      </c>
      <c r="D211" s="14">
        <v>1000</v>
      </c>
      <c r="E211" s="31">
        <v>1254</v>
      </c>
      <c r="F211" s="31">
        <v>1265</v>
      </c>
      <c r="G211" s="31">
        <v>0</v>
      </c>
      <c r="H211" s="13">
        <f t="shared" si="14"/>
        <v>11000</v>
      </c>
      <c r="I211" s="13">
        <v>0</v>
      </c>
      <c r="J211" s="21">
        <f t="shared" si="15"/>
        <v>11000</v>
      </c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2"/>
      <c r="W211" s="2"/>
      <c r="X211" s="2"/>
    </row>
    <row r="212" spans="1:24" ht="15" customHeight="1">
      <c r="A212" s="33">
        <v>42978</v>
      </c>
      <c r="B212" s="13" t="s">
        <v>41</v>
      </c>
      <c r="C212" s="32" t="s">
        <v>4</v>
      </c>
      <c r="D212" s="14">
        <v>1000</v>
      </c>
      <c r="E212" s="31">
        <v>1765</v>
      </c>
      <c r="F212" s="31">
        <v>1775</v>
      </c>
      <c r="G212" s="31">
        <v>0</v>
      </c>
      <c r="H212" s="13">
        <f t="shared" si="14"/>
        <v>10000</v>
      </c>
      <c r="I212" s="13">
        <v>0</v>
      </c>
      <c r="J212" s="21">
        <f t="shared" si="15"/>
        <v>10000</v>
      </c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2"/>
      <c r="W212" s="2"/>
      <c r="X212" s="2"/>
    </row>
    <row r="213" spans="1:24" ht="15" customHeight="1">
      <c r="A213" s="33">
        <v>42977</v>
      </c>
      <c r="B213" s="13" t="s">
        <v>41</v>
      </c>
      <c r="C213" s="32" t="s">
        <v>4</v>
      </c>
      <c r="D213" s="14">
        <v>1000</v>
      </c>
      <c r="E213" s="31">
        <v>1760</v>
      </c>
      <c r="F213" s="31">
        <v>1770</v>
      </c>
      <c r="G213" s="31">
        <v>0</v>
      </c>
      <c r="H213" s="13">
        <f t="shared" si="14"/>
        <v>10000</v>
      </c>
      <c r="I213" s="13">
        <v>0</v>
      </c>
      <c r="J213" s="21">
        <f t="shared" si="15"/>
        <v>10000</v>
      </c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2"/>
      <c r="W213" s="2"/>
      <c r="X213" s="2"/>
    </row>
    <row r="214" spans="1:24" ht="15" customHeight="1">
      <c r="A214" s="33">
        <v>42976</v>
      </c>
      <c r="B214" s="13" t="s">
        <v>41</v>
      </c>
      <c r="C214" s="32" t="s">
        <v>4</v>
      </c>
      <c r="D214" s="14">
        <v>1000</v>
      </c>
      <c r="E214" s="31">
        <v>1738</v>
      </c>
      <c r="F214" s="31">
        <v>1725</v>
      </c>
      <c r="G214" s="31">
        <v>0</v>
      </c>
      <c r="H214" s="13">
        <f t="shared" si="14"/>
        <v>-13000</v>
      </c>
      <c r="I214" s="13">
        <v>0</v>
      </c>
      <c r="J214" s="21">
        <f t="shared" si="15"/>
        <v>-13000</v>
      </c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2"/>
      <c r="W214" s="2"/>
      <c r="X214" s="2"/>
    </row>
    <row r="215" spans="1:24" ht="15" customHeight="1">
      <c r="A215" s="33">
        <v>42975</v>
      </c>
      <c r="B215" s="13" t="s">
        <v>46</v>
      </c>
      <c r="C215" s="32" t="s">
        <v>4</v>
      </c>
      <c r="D215" s="14">
        <v>1000</v>
      </c>
      <c r="E215" s="31">
        <v>1740</v>
      </c>
      <c r="F215" s="31">
        <v>1750</v>
      </c>
      <c r="G215" s="31">
        <v>1757</v>
      </c>
      <c r="H215" s="13">
        <f t="shared" si="14"/>
        <v>10000</v>
      </c>
      <c r="I215" s="13">
        <f>SUM(G215-F215)*D215</f>
        <v>7000</v>
      </c>
      <c r="J215" s="21">
        <f t="shared" si="15"/>
        <v>17000</v>
      </c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2"/>
      <c r="W215" s="2"/>
      <c r="X215" s="2"/>
    </row>
    <row r="216" spans="1:24" ht="15" customHeight="1">
      <c r="A216" s="33">
        <v>42975</v>
      </c>
      <c r="B216" s="13" t="s">
        <v>42</v>
      </c>
      <c r="C216" s="32" t="s">
        <v>4</v>
      </c>
      <c r="D216" s="14">
        <v>1000</v>
      </c>
      <c r="E216" s="31">
        <v>1825</v>
      </c>
      <c r="F216" s="31">
        <v>1825</v>
      </c>
      <c r="G216" s="31">
        <v>0</v>
      </c>
      <c r="H216" s="13">
        <f t="shared" si="14"/>
        <v>0</v>
      </c>
      <c r="I216" s="13">
        <v>0</v>
      </c>
      <c r="J216" s="21">
        <f t="shared" si="15"/>
        <v>0</v>
      </c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2"/>
      <c r="W216" s="2"/>
      <c r="X216" s="2"/>
    </row>
    <row r="217" spans="1:24" ht="15" customHeight="1">
      <c r="A217" s="33">
        <v>42971</v>
      </c>
      <c r="B217" s="13" t="s">
        <v>33</v>
      </c>
      <c r="C217" s="32" t="s">
        <v>4</v>
      </c>
      <c r="D217" s="14">
        <v>1000</v>
      </c>
      <c r="E217" s="31">
        <v>1405</v>
      </c>
      <c r="F217" s="31">
        <v>1405</v>
      </c>
      <c r="G217" s="31">
        <v>0</v>
      </c>
      <c r="H217" s="13">
        <f t="shared" si="14"/>
        <v>0</v>
      </c>
      <c r="I217" s="13">
        <v>0</v>
      </c>
      <c r="J217" s="21">
        <f t="shared" si="15"/>
        <v>0</v>
      </c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2"/>
      <c r="W217" s="2"/>
      <c r="X217" s="2"/>
    </row>
    <row r="218" spans="1:24" ht="15" customHeight="1">
      <c r="A218" s="33">
        <v>42971</v>
      </c>
      <c r="B218" s="13" t="s">
        <v>33</v>
      </c>
      <c r="C218" s="32" t="s">
        <v>4</v>
      </c>
      <c r="D218" s="14">
        <v>1000</v>
      </c>
      <c r="E218" s="31">
        <v>1405</v>
      </c>
      <c r="F218" s="31">
        <v>1405</v>
      </c>
      <c r="G218" s="31">
        <v>0</v>
      </c>
      <c r="H218" s="13">
        <f t="shared" si="14"/>
        <v>0</v>
      </c>
      <c r="I218" s="13">
        <v>0</v>
      </c>
      <c r="J218" s="21">
        <f t="shared" si="15"/>
        <v>0</v>
      </c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2"/>
      <c r="W218" s="2"/>
      <c r="X218" s="2"/>
    </row>
    <row r="219" spans="1:24" ht="15" customHeight="1">
      <c r="A219" s="33">
        <v>42971</v>
      </c>
      <c r="B219" s="13" t="s">
        <v>58</v>
      </c>
      <c r="C219" s="32" t="s">
        <v>4</v>
      </c>
      <c r="D219" s="14">
        <v>1000</v>
      </c>
      <c r="E219" s="31">
        <v>1675</v>
      </c>
      <c r="F219" s="31">
        <v>1683</v>
      </c>
      <c r="G219" s="31">
        <v>0</v>
      </c>
      <c r="H219" s="13">
        <f t="shared" si="14"/>
        <v>8000</v>
      </c>
      <c r="I219" s="13">
        <v>0</v>
      </c>
      <c r="J219" s="21">
        <f t="shared" si="15"/>
        <v>8000</v>
      </c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2"/>
      <c r="W219" s="2"/>
      <c r="X219" s="2"/>
    </row>
    <row r="220" spans="1:24" ht="15" customHeight="1">
      <c r="A220" s="33">
        <v>42970</v>
      </c>
      <c r="B220" s="13" t="s">
        <v>29</v>
      </c>
      <c r="C220" s="32" t="s">
        <v>4</v>
      </c>
      <c r="D220" s="14">
        <v>1000</v>
      </c>
      <c r="E220" s="31">
        <v>1260</v>
      </c>
      <c r="F220" s="31">
        <v>1273</v>
      </c>
      <c r="G220" s="31">
        <v>0</v>
      </c>
      <c r="H220" s="13">
        <f t="shared" si="14"/>
        <v>13000</v>
      </c>
      <c r="I220" s="13">
        <v>0</v>
      </c>
      <c r="J220" s="21">
        <f t="shared" si="15"/>
        <v>13000</v>
      </c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2"/>
      <c r="W220" s="2"/>
      <c r="X220" s="2"/>
    </row>
    <row r="221" spans="1:24" ht="15" customHeight="1">
      <c r="A221" s="33">
        <v>42969</v>
      </c>
      <c r="B221" s="13" t="s">
        <v>29</v>
      </c>
      <c r="C221" s="32" t="s">
        <v>4</v>
      </c>
      <c r="D221" s="14">
        <v>1000</v>
      </c>
      <c r="E221" s="31">
        <v>1250</v>
      </c>
      <c r="F221" s="31">
        <v>1260</v>
      </c>
      <c r="G221" s="31">
        <v>1270</v>
      </c>
      <c r="H221" s="13">
        <f t="shared" si="14"/>
        <v>10000</v>
      </c>
      <c r="I221" s="13">
        <f>SUM(G221-F221)*D221</f>
        <v>10000</v>
      </c>
      <c r="J221" s="21">
        <f t="shared" si="15"/>
        <v>20000</v>
      </c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2"/>
      <c r="W221" s="2"/>
      <c r="X221" s="2"/>
    </row>
    <row r="222" spans="1:24" ht="15" customHeight="1">
      <c r="A222" s="33">
        <v>42968</v>
      </c>
      <c r="B222" s="13" t="s">
        <v>29</v>
      </c>
      <c r="C222" s="32" t="s">
        <v>4</v>
      </c>
      <c r="D222" s="14">
        <v>1000</v>
      </c>
      <c r="E222" s="31">
        <v>1280</v>
      </c>
      <c r="F222" s="31">
        <v>1289</v>
      </c>
      <c r="G222" s="31">
        <v>0</v>
      </c>
      <c r="H222" s="13">
        <f t="shared" si="14"/>
        <v>9000</v>
      </c>
      <c r="I222" s="13">
        <v>0</v>
      </c>
      <c r="J222" s="21">
        <f t="shared" si="15"/>
        <v>9000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2"/>
      <c r="W222" s="2"/>
      <c r="X222" s="2"/>
    </row>
    <row r="223" spans="1:24" ht="15" customHeight="1">
      <c r="A223" s="33">
        <v>42964</v>
      </c>
      <c r="B223" s="13" t="s">
        <v>29</v>
      </c>
      <c r="C223" s="32" t="s">
        <v>4</v>
      </c>
      <c r="D223" s="14">
        <v>1000</v>
      </c>
      <c r="E223" s="31">
        <v>1250</v>
      </c>
      <c r="F223" s="31">
        <v>1260</v>
      </c>
      <c r="G223" s="31">
        <v>0</v>
      </c>
      <c r="H223" s="13">
        <f t="shared" si="14"/>
        <v>10000</v>
      </c>
      <c r="I223" s="13">
        <v>0</v>
      </c>
      <c r="J223" s="21">
        <f t="shared" si="15"/>
        <v>10000</v>
      </c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2"/>
      <c r="W223" s="2"/>
      <c r="X223" s="2"/>
    </row>
    <row r="224" spans="1:24" ht="15" customHeight="1">
      <c r="A224" s="33">
        <v>42963</v>
      </c>
      <c r="B224" s="13" t="s">
        <v>28</v>
      </c>
      <c r="C224" s="32" t="s">
        <v>4</v>
      </c>
      <c r="D224" s="14">
        <v>500</v>
      </c>
      <c r="E224" s="31">
        <v>4256</v>
      </c>
      <c r="F224" s="31">
        <v>4276</v>
      </c>
      <c r="G224" s="31">
        <v>4296</v>
      </c>
      <c r="H224" s="13">
        <f t="shared" si="14"/>
        <v>10000</v>
      </c>
      <c r="I224" s="13">
        <f>SUM(G224-F224)*D224</f>
        <v>10000</v>
      </c>
      <c r="J224" s="21">
        <f t="shared" si="15"/>
        <v>20000</v>
      </c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2"/>
      <c r="W224" s="2"/>
      <c r="X224" s="2"/>
    </row>
    <row r="225" spans="1:24" ht="15" customHeight="1">
      <c r="A225" s="33">
        <v>42963</v>
      </c>
      <c r="B225" s="13" t="s">
        <v>3</v>
      </c>
      <c r="C225" s="32" t="s">
        <v>4</v>
      </c>
      <c r="D225" s="14">
        <v>1000</v>
      </c>
      <c r="E225" s="31">
        <v>1705</v>
      </c>
      <c r="F225" s="31">
        <v>1715</v>
      </c>
      <c r="G225" s="31">
        <v>1726</v>
      </c>
      <c r="H225" s="13">
        <f t="shared" si="14"/>
        <v>10000</v>
      </c>
      <c r="I225" s="13">
        <f>SUM(G225-F225)*D225</f>
        <v>11000</v>
      </c>
      <c r="J225" s="21">
        <f t="shared" si="15"/>
        <v>21000</v>
      </c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2"/>
      <c r="W225" s="2"/>
      <c r="X225" s="2"/>
    </row>
    <row r="226" spans="1:24" ht="15" customHeight="1">
      <c r="A226" s="33">
        <v>42963</v>
      </c>
      <c r="B226" s="13" t="s">
        <v>37</v>
      </c>
      <c r="C226" s="32" t="s">
        <v>4</v>
      </c>
      <c r="D226" s="14">
        <v>1000</v>
      </c>
      <c r="E226" s="31">
        <v>1331</v>
      </c>
      <c r="F226" s="31">
        <v>1331</v>
      </c>
      <c r="G226" s="31">
        <v>0</v>
      </c>
      <c r="H226" s="13">
        <f t="shared" si="14"/>
        <v>0</v>
      </c>
      <c r="I226" s="13">
        <v>0</v>
      </c>
      <c r="J226" s="21">
        <f t="shared" si="15"/>
        <v>0</v>
      </c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2"/>
      <c r="W226" s="2"/>
      <c r="X226" s="2"/>
    </row>
    <row r="227" spans="1:24" ht="15" customHeight="1">
      <c r="A227" s="33">
        <v>42961</v>
      </c>
      <c r="B227" s="13" t="s">
        <v>35</v>
      </c>
      <c r="C227" s="32" t="s">
        <v>4</v>
      </c>
      <c r="D227" s="14">
        <v>500</v>
      </c>
      <c r="E227" s="31">
        <v>5175</v>
      </c>
      <c r="F227" s="31">
        <v>5195</v>
      </c>
      <c r="G227" s="31">
        <v>5220</v>
      </c>
      <c r="H227" s="13">
        <f t="shared" si="14"/>
        <v>10000</v>
      </c>
      <c r="I227" s="13">
        <f>SUM(G227-F227)*D227</f>
        <v>12500</v>
      </c>
      <c r="J227" s="21">
        <f t="shared" si="15"/>
        <v>22500</v>
      </c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2"/>
      <c r="W227" s="2"/>
      <c r="X227" s="2"/>
    </row>
    <row r="228" spans="1:24" ht="15" customHeight="1">
      <c r="A228" s="33">
        <v>42961</v>
      </c>
      <c r="B228" s="13" t="s">
        <v>43</v>
      </c>
      <c r="C228" s="32" t="s">
        <v>4</v>
      </c>
      <c r="D228" s="14">
        <v>1000</v>
      </c>
      <c r="E228" s="31">
        <v>1710</v>
      </c>
      <c r="F228" s="31">
        <v>1720</v>
      </c>
      <c r="G228" s="31">
        <v>0</v>
      </c>
      <c r="H228" s="13">
        <f t="shared" si="14"/>
        <v>10000</v>
      </c>
      <c r="I228" s="13">
        <v>0</v>
      </c>
      <c r="J228" s="21">
        <f t="shared" si="15"/>
        <v>10000</v>
      </c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2"/>
      <c r="W228" s="2"/>
      <c r="X228" s="2"/>
    </row>
    <row r="229" spans="1:24" ht="15" customHeight="1">
      <c r="A229" s="33">
        <v>42958</v>
      </c>
      <c r="B229" s="13" t="s">
        <v>43</v>
      </c>
      <c r="C229" s="32" t="s">
        <v>4</v>
      </c>
      <c r="D229" s="14">
        <v>1000</v>
      </c>
      <c r="E229" s="31">
        <v>1650</v>
      </c>
      <c r="F229" s="31">
        <v>1660</v>
      </c>
      <c r="G229" s="31">
        <v>1670</v>
      </c>
      <c r="H229" s="13">
        <f t="shared" si="14"/>
        <v>10000</v>
      </c>
      <c r="I229" s="13">
        <f>SUM(G229-F229)*D229</f>
        <v>10000</v>
      </c>
      <c r="J229" s="21">
        <f t="shared" si="15"/>
        <v>20000</v>
      </c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2"/>
      <c r="W229" s="2"/>
      <c r="X229" s="2"/>
    </row>
    <row r="230" spans="1:24" ht="15" customHeight="1">
      <c r="A230" s="33">
        <v>42957</v>
      </c>
      <c r="B230" s="13" t="s">
        <v>28</v>
      </c>
      <c r="C230" s="32" t="s">
        <v>4</v>
      </c>
      <c r="D230" s="14">
        <v>200</v>
      </c>
      <c r="E230" s="31">
        <v>4212</v>
      </c>
      <c r="F230" s="31">
        <v>4232</v>
      </c>
      <c r="G230" s="31">
        <v>0</v>
      </c>
      <c r="H230" s="13">
        <f t="shared" si="14"/>
        <v>4000</v>
      </c>
      <c r="I230" s="13">
        <v>0</v>
      </c>
      <c r="J230" s="21">
        <f t="shared" si="15"/>
        <v>4000</v>
      </c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2"/>
      <c r="W230" s="2"/>
      <c r="X230" s="2"/>
    </row>
    <row r="231" spans="1:24" ht="15" customHeight="1">
      <c r="A231" s="33">
        <v>42957</v>
      </c>
      <c r="B231" s="13" t="s">
        <v>36</v>
      </c>
      <c r="C231" s="32" t="s">
        <v>4</v>
      </c>
      <c r="D231" s="14">
        <v>1000</v>
      </c>
      <c r="E231" s="31">
        <v>1745</v>
      </c>
      <c r="F231" s="31">
        <v>1745</v>
      </c>
      <c r="G231" s="31">
        <v>0</v>
      </c>
      <c r="H231" s="13">
        <f t="shared" si="14"/>
        <v>0</v>
      </c>
      <c r="I231" s="13">
        <v>0</v>
      </c>
      <c r="J231" s="21">
        <f t="shared" si="15"/>
        <v>0</v>
      </c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2"/>
      <c r="W231" s="2"/>
      <c r="X231" s="2"/>
    </row>
    <row r="232" spans="1:24" ht="15" customHeight="1">
      <c r="A232" s="33">
        <v>42956</v>
      </c>
      <c r="B232" s="13" t="s">
        <v>37</v>
      </c>
      <c r="C232" s="32" t="s">
        <v>4</v>
      </c>
      <c r="D232" s="14">
        <v>1000</v>
      </c>
      <c r="E232" s="31">
        <v>1318</v>
      </c>
      <c r="F232" s="31">
        <v>1300</v>
      </c>
      <c r="G232" s="31">
        <v>0</v>
      </c>
      <c r="H232" s="13">
        <f t="shared" si="14"/>
        <v>-18000</v>
      </c>
      <c r="I232" s="13">
        <v>0</v>
      </c>
      <c r="J232" s="21">
        <f t="shared" si="15"/>
        <v>-18000</v>
      </c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2"/>
      <c r="W232" s="2"/>
      <c r="X232" s="2"/>
    </row>
    <row r="233" spans="1:24" ht="15" customHeight="1">
      <c r="A233" s="33">
        <v>42955</v>
      </c>
      <c r="B233" s="13" t="s">
        <v>26</v>
      </c>
      <c r="C233" s="32" t="s">
        <v>4</v>
      </c>
      <c r="D233" s="14">
        <v>1000</v>
      </c>
      <c r="E233" s="31">
        <v>1560</v>
      </c>
      <c r="F233" s="31">
        <v>1570</v>
      </c>
      <c r="G233" s="31">
        <v>1580</v>
      </c>
      <c r="H233" s="13">
        <f t="shared" si="14"/>
        <v>10000</v>
      </c>
      <c r="I233" s="13">
        <f>SUM(G233-F233)*D233</f>
        <v>10000</v>
      </c>
      <c r="J233" s="21">
        <f t="shared" si="15"/>
        <v>20000</v>
      </c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2"/>
      <c r="W233" s="2"/>
      <c r="X233" s="2"/>
    </row>
    <row r="234" spans="1:24" ht="15" customHeight="1">
      <c r="A234" s="33">
        <v>42955</v>
      </c>
      <c r="B234" s="13" t="s">
        <v>37</v>
      </c>
      <c r="C234" s="32" t="s">
        <v>4</v>
      </c>
      <c r="D234" s="14">
        <v>1000</v>
      </c>
      <c r="E234" s="31">
        <v>1305</v>
      </c>
      <c r="F234" s="31">
        <v>1315</v>
      </c>
      <c r="G234" s="31">
        <v>0</v>
      </c>
      <c r="H234" s="13">
        <f t="shared" si="14"/>
        <v>10000</v>
      </c>
      <c r="I234" s="13">
        <v>0</v>
      </c>
      <c r="J234" s="21">
        <f t="shared" si="15"/>
        <v>10000</v>
      </c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2"/>
      <c r="W234" s="2"/>
      <c r="X234" s="2"/>
    </row>
    <row r="235" spans="1:24" ht="15" customHeight="1">
      <c r="A235" s="33">
        <v>42954</v>
      </c>
      <c r="B235" s="13" t="s">
        <v>35</v>
      </c>
      <c r="C235" s="32" t="s">
        <v>4</v>
      </c>
      <c r="D235" s="14">
        <v>200</v>
      </c>
      <c r="E235" s="31">
        <v>5400</v>
      </c>
      <c r="F235" s="31">
        <v>5420</v>
      </c>
      <c r="G235" s="31">
        <v>5440</v>
      </c>
      <c r="H235" s="13">
        <f t="shared" si="14"/>
        <v>4000</v>
      </c>
      <c r="I235" s="13">
        <f>SUM(G235-F235)*D235</f>
        <v>4000</v>
      </c>
      <c r="J235" s="21">
        <f t="shared" si="15"/>
        <v>8000</v>
      </c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2"/>
      <c r="W235" s="2"/>
      <c r="X235" s="2"/>
    </row>
    <row r="236" spans="1:24" ht="15" customHeight="1">
      <c r="A236" s="33">
        <v>42951</v>
      </c>
      <c r="B236" s="13" t="s">
        <v>34</v>
      </c>
      <c r="C236" s="32" t="s">
        <v>4</v>
      </c>
      <c r="D236" s="14">
        <v>500</v>
      </c>
      <c r="E236" s="31">
        <v>3881</v>
      </c>
      <c r="F236" s="31">
        <v>3900</v>
      </c>
      <c r="G236" s="31">
        <v>3920</v>
      </c>
      <c r="H236" s="13">
        <f t="shared" si="14"/>
        <v>9500</v>
      </c>
      <c r="I236" s="13">
        <f>SUM(G236-F236)*D236</f>
        <v>10000</v>
      </c>
      <c r="J236" s="21">
        <f t="shared" si="15"/>
        <v>19500</v>
      </c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2"/>
      <c r="W236" s="2"/>
      <c r="X236" s="2"/>
    </row>
    <row r="237" spans="1:24" ht="15" customHeight="1">
      <c r="A237" s="33">
        <v>42950</v>
      </c>
      <c r="B237" s="13" t="s">
        <v>42</v>
      </c>
      <c r="C237" s="32" t="s">
        <v>4</v>
      </c>
      <c r="D237" s="14">
        <v>1000</v>
      </c>
      <c r="E237" s="31">
        <v>1780</v>
      </c>
      <c r="F237" s="31">
        <v>1790</v>
      </c>
      <c r="G237" s="31">
        <v>1800</v>
      </c>
      <c r="H237" s="13">
        <f t="shared" si="14"/>
        <v>10000</v>
      </c>
      <c r="I237" s="13">
        <f>SUM(G237-F237)*D237</f>
        <v>10000</v>
      </c>
      <c r="J237" s="21">
        <f t="shared" si="15"/>
        <v>20000</v>
      </c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2"/>
      <c r="W237" s="2"/>
      <c r="X237" s="2"/>
    </row>
    <row r="238" spans="1:24" ht="15" customHeight="1">
      <c r="A238" s="33">
        <v>42949</v>
      </c>
      <c r="B238" s="13" t="s">
        <v>42</v>
      </c>
      <c r="C238" s="32" t="s">
        <v>4</v>
      </c>
      <c r="D238" s="14">
        <v>1000</v>
      </c>
      <c r="E238" s="31">
        <v>1768</v>
      </c>
      <c r="F238" s="31">
        <v>1775</v>
      </c>
      <c r="G238" s="31">
        <v>0</v>
      </c>
      <c r="H238" s="13">
        <f t="shared" si="14"/>
        <v>7000</v>
      </c>
      <c r="I238" s="13">
        <v>0</v>
      </c>
      <c r="J238" s="21">
        <f t="shared" si="15"/>
        <v>7000</v>
      </c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2"/>
      <c r="W238" s="2"/>
      <c r="X238" s="2"/>
    </row>
    <row r="239" spans="1:24" ht="15" customHeight="1">
      <c r="A239" s="33">
        <v>42948</v>
      </c>
      <c r="B239" s="13" t="s">
        <v>47</v>
      </c>
      <c r="C239" s="32" t="s">
        <v>4</v>
      </c>
      <c r="D239" s="14">
        <v>200</v>
      </c>
      <c r="E239" s="31">
        <v>2615</v>
      </c>
      <c r="F239" s="31">
        <v>2635</v>
      </c>
      <c r="G239" s="31">
        <v>2645</v>
      </c>
      <c r="H239" s="13">
        <f t="shared" si="14"/>
        <v>4000</v>
      </c>
      <c r="I239" s="13">
        <f>SUM(G239-F239)*D239</f>
        <v>2000</v>
      </c>
      <c r="J239" s="21">
        <f t="shared" si="15"/>
        <v>6000</v>
      </c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2"/>
      <c r="W239" s="2"/>
      <c r="X239" s="2"/>
    </row>
    <row r="240" spans="1:24" ht="15" customHeight="1">
      <c r="A240" s="33">
        <v>42948</v>
      </c>
      <c r="B240" s="13" t="s">
        <v>57</v>
      </c>
      <c r="C240" s="32" t="s">
        <v>4</v>
      </c>
      <c r="D240" s="14">
        <v>200</v>
      </c>
      <c r="E240" s="31">
        <v>3000</v>
      </c>
      <c r="F240" s="31">
        <v>2968</v>
      </c>
      <c r="G240" s="31">
        <v>0</v>
      </c>
      <c r="H240" s="13">
        <f t="shared" si="14"/>
        <v>-6400</v>
      </c>
      <c r="I240" s="13">
        <v>0</v>
      </c>
      <c r="J240" s="21">
        <f t="shared" si="15"/>
        <v>-6400</v>
      </c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2"/>
      <c r="W240" s="2"/>
      <c r="X240" s="2"/>
    </row>
    <row r="241" spans="1:24" ht="15" customHeight="1">
      <c r="A241" s="33">
        <v>42947</v>
      </c>
      <c r="B241" s="13" t="s">
        <v>33</v>
      </c>
      <c r="C241" s="32" t="s">
        <v>4</v>
      </c>
      <c r="D241" s="14">
        <v>1000</v>
      </c>
      <c r="E241" s="31">
        <v>1310</v>
      </c>
      <c r="F241" s="31">
        <v>1323</v>
      </c>
      <c r="G241" s="31">
        <v>1332</v>
      </c>
      <c r="H241" s="13">
        <f t="shared" si="14"/>
        <v>13000</v>
      </c>
      <c r="I241" s="13">
        <f>SUM(G241-F241)*D241</f>
        <v>9000</v>
      </c>
      <c r="J241" s="21">
        <f t="shared" si="15"/>
        <v>22000</v>
      </c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2"/>
      <c r="W241" s="2"/>
      <c r="X241" s="2"/>
    </row>
    <row r="242" spans="1:24" ht="15" customHeight="1">
      <c r="A242" s="33">
        <v>42944</v>
      </c>
      <c r="B242" s="13" t="s">
        <v>41</v>
      </c>
      <c r="C242" s="32" t="s">
        <v>4</v>
      </c>
      <c r="D242" s="14">
        <v>1000</v>
      </c>
      <c r="E242" s="31">
        <v>1800</v>
      </c>
      <c r="F242" s="31">
        <v>1810</v>
      </c>
      <c r="G242" s="31">
        <v>1820</v>
      </c>
      <c r="H242" s="13">
        <f t="shared" si="14"/>
        <v>10000</v>
      </c>
      <c r="I242" s="13">
        <f>SUM(G242-F242)*D242</f>
        <v>10000</v>
      </c>
      <c r="J242" s="21">
        <f t="shared" si="15"/>
        <v>20000</v>
      </c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2"/>
      <c r="W242" s="2"/>
      <c r="X242" s="2"/>
    </row>
    <row r="243" spans="1:24" ht="15" customHeight="1">
      <c r="A243" s="33">
        <v>42943</v>
      </c>
      <c r="B243" s="13" t="s">
        <v>36</v>
      </c>
      <c r="C243" s="32" t="s">
        <v>4</v>
      </c>
      <c r="D243" s="14">
        <v>1000</v>
      </c>
      <c r="E243" s="31">
        <v>1682</v>
      </c>
      <c r="F243" s="31">
        <v>1692</v>
      </c>
      <c r="G243" s="31">
        <v>1702</v>
      </c>
      <c r="H243" s="13">
        <f t="shared" si="14"/>
        <v>10000</v>
      </c>
      <c r="I243" s="13">
        <f>SUM(G243-F243)*D243</f>
        <v>10000</v>
      </c>
      <c r="J243" s="21">
        <f t="shared" si="15"/>
        <v>20000</v>
      </c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2"/>
      <c r="W243" s="2"/>
      <c r="X243" s="2"/>
    </row>
    <row r="244" spans="1:24" ht="15" customHeight="1">
      <c r="A244" s="33">
        <v>42942</v>
      </c>
      <c r="B244" s="13" t="s">
        <v>33</v>
      </c>
      <c r="C244" s="32" t="s">
        <v>4</v>
      </c>
      <c r="D244" s="14">
        <v>1000</v>
      </c>
      <c r="E244" s="31">
        <v>1310</v>
      </c>
      <c r="F244" s="31">
        <v>1295</v>
      </c>
      <c r="G244" s="31">
        <v>0</v>
      </c>
      <c r="H244" s="13">
        <f t="shared" si="14"/>
        <v>-15000</v>
      </c>
      <c r="I244" s="13">
        <v>0</v>
      </c>
      <c r="J244" s="21">
        <f t="shared" si="15"/>
        <v>-15000</v>
      </c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2"/>
      <c r="W244" s="2"/>
      <c r="X244" s="2"/>
    </row>
    <row r="245" spans="1:24" ht="15" customHeight="1">
      <c r="A245" s="33">
        <v>42942</v>
      </c>
      <c r="B245" s="13" t="s">
        <v>49</v>
      </c>
      <c r="C245" s="32" t="s">
        <v>4</v>
      </c>
      <c r="D245" s="14">
        <v>1000</v>
      </c>
      <c r="E245" s="31">
        <v>1202</v>
      </c>
      <c r="F245" s="31">
        <v>1188</v>
      </c>
      <c r="G245" s="31">
        <v>0</v>
      </c>
      <c r="H245" s="13">
        <f t="shared" si="14"/>
        <v>-14000</v>
      </c>
      <c r="I245" s="13">
        <v>0</v>
      </c>
      <c r="J245" s="21">
        <f t="shared" si="15"/>
        <v>-14000</v>
      </c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2"/>
      <c r="W245" s="2"/>
      <c r="X245" s="2"/>
    </row>
    <row r="246" spans="1:24" ht="15" customHeight="1">
      <c r="A246" s="33">
        <v>42941</v>
      </c>
      <c r="B246" s="13" t="s">
        <v>41</v>
      </c>
      <c r="C246" s="32" t="s">
        <v>4</v>
      </c>
      <c r="D246" s="14">
        <v>1000</v>
      </c>
      <c r="E246" s="31">
        <v>1595</v>
      </c>
      <c r="F246" s="31">
        <v>1607</v>
      </c>
      <c r="G246" s="31">
        <v>1620</v>
      </c>
      <c r="H246" s="13">
        <f t="shared" si="14"/>
        <v>12000</v>
      </c>
      <c r="I246" s="13">
        <f>SUM(G246-F246)*D246</f>
        <v>13000</v>
      </c>
      <c r="J246" s="21">
        <f t="shared" si="15"/>
        <v>25000</v>
      </c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2"/>
      <c r="W246" s="2"/>
      <c r="X246" s="2"/>
    </row>
    <row r="247" spans="1:24" ht="15" customHeight="1">
      <c r="A247" s="33">
        <v>42940</v>
      </c>
      <c r="B247" s="13" t="s">
        <v>43</v>
      </c>
      <c r="C247" s="32" t="s">
        <v>4</v>
      </c>
      <c r="D247" s="14">
        <v>1000</v>
      </c>
      <c r="E247" s="31">
        <v>1605</v>
      </c>
      <c r="F247" s="31">
        <v>1615</v>
      </c>
      <c r="G247" s="31">
        <v>0</v>
      </c>
      <c r="H247" s="13">
        <f t="shared" si="14"/>
        <v>10000</v>
      </c>
      <c r="I247" s="13">
        <v>0</v>
      </c>
      <c r="J247" s="21">
        <f t="shared" si="15"/>
        <v>10000</v>
      </c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2"/>
      <c r="W247" s="2"/>
      <c r="X247" s="2"/>
    </row>
    <row r="248" spans="1:24" ht="15" customHeight="1">
      <c r="A248" s="33">
        <v>42937</v>
      </c>
      <c r="B248" s="13" t="s">
        <v>43</v>
      </c>
      <c r="C248" s="32" t="s">
        <v>4</v>
      </c>
      <c r="D248" s="14">
        <v>1000</v>
      </c>
      <c r="E248" s="31">
        <v>1618</v>
      </c>
      <c r="F248" s="31">
        <v>1628</v>
      </c>
      <c r="G248" s="31">
        <v>4720</v>
      </c>
      <c r="H248" s="13">
        <f t="shared" si="14"/>
        <v>10000</v>
      </c>
      <c r="I248" s="13">
        <v>0</v>
      </c>
      <c r="J248" s="21">
        <f t="shared" si="15"/>
        <v>10000</v>
      </c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2"/>
      <c r="W248" s="2"/>
      <c r="X248" s="2"/>
    </row>
    <row r="249" spans="1:24" ht="15" customHeight="1">
      <c r="A249" s="33">
        <v>42937</v>
      </c>
      <c r="B249" s="13" t="s">
        <v>25</v>
      </c>
      <c r="C249" s="32" t="s">
        <v>4</v>
      </c>
      <c r="D249" s="14">
        <v>1000</v>
      </c>
      <c r="E249" s="31">
        <v>1260</v>
      </c>
      <c r="F249" s="31">
        <v>1260</v>
      </c>
      <c r="G249" s="31">
        <v>0</v>
      </c>
      <c r="H249" s="13">
        <f t="shared" si="14"/>
        <v>0</v>
      </c>
      <c r="I249" s="13">
        <v>0</v>
      </c>
      <c r="J249" s="21">
        <f t="shared" si="15"/>
        <v>0</v>
      </c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2"/>
      <c r="W249" s="2"/>
      <c r="X249" s="2"/>
    </row>
    <row r="250" spans="1:24" ht="15" customHeight="1">
      <c r="A250" s="33">
        <v>42937</v>
      </c>
      <c r="B250" s="13" t="s">
        <v>35</v>
      </c>
      <c r="C250" s="32" t="s">
        <v>4</v>
      </c>
      <c r="D250" s="14">
        <v>200</v>
      </c>
      <c r="E250" s="31">
        <v>2750</v>
      </c>
      <c r="F250" s="31">
        <v>2718</v>
      </c>
      <c r="G250" s="31">
        <v>0</v>
      </c>
      <c r="H250" s="13">
        <f t="shared" si="14"/>
        <v>-6400</v>
      </c>
      <c r="I250" s="13">
        <v>0</v>
      </c>
      <c r="J250" s="21">
        <f t="shared" si="15"/>
        <v>-6400</v>
      </c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2"/>
      <c r="W250" s="2"/>
      <c r="X250" s="2"/>
    </row>
    <row r="251" spans="1:24" ht="15" customHeight="1">
      <c r="A251" s="33">
        <v>42936</v>
      </c>
      <c r="B251" s="13" t="s">
        <v>35</v>
      </c>
      <c r="C251" s="32" t="s">
        <v>4</v>
      </c>
      <c r="D251" s="14">
        <v>200</v>
      </c>
      <c r="E251" s="31">
        <v>4680</v>
      </c>
      <c r="F251" s="31">
        <v>4700</v>
      </c>
      <c r="G251" s="31">
        <v>4720</v>
      </c>
      <c r="H251" s="13">
        <f t="shared" si="14"/>
        <v>4000</v>
      </c>
      <c r="I251" s="13">
        <f>SUM(G251-F251)*D251</f>
        <v>4000</v>
      </c>
      <c r="J251" s="21">
        <f t="shared" si="15"/>
        <v>8000</v>
      </c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2"/>
      <c r="W251" s="2"/>
      <c r="X251" s="2"/>
    </row>
    <row r="252" spans="1:24" ht="15" customHeight="1">
      <c r="A252" s="33">
        <v>42936</v>
      </c>
      <c r="B252" s="13" t="s">
        <v>41</v>
      </c>
      <c r="C252" s="32" t="s">
        <v>4</v>
      </c>
      <c r="D252" s="14">
        <v>1000</v>
      </c>
      <c r="E252" s="31">
        <v>1575</v>
      </c>
      <c r="F252" s="31">
        <v>1575</v>
      </c>
      <c r="G252" s="31">
        <v>0</v>
      </c>
      <c r="H252" s="13">
        <f t="shared" si="14"/>
        <v>0</v>
      </c>
      <c r="I252" s="13">
        <v>0</v>
      </c>
      <c r="J252" s="21">
        <f t="shared" si="15"/>
        <v>0</v>
      </c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2"/>
      <c r="W252" s="2"/>
      <c r="X252" s="2"/>
    </row>
    <row r="253" spans="1:24" ht="15" customHeight="1">
      <c r="A253" s="33">
        <v>42936</v>
      </c>
      <c r="B253" s="13" t="s">
        <v>28</v>
      </c>
      <c r="C253" s="32" t="s">
        <v>4</v>
      </c>
      <c r="D253" s="14">
        <v>1000</v>
      </c>
      <c r="E253" s="31">
        <v>3830</v>
      </c>
      <c r="F253" s="31">
        <v>3800</v>
      </c>
      <c r="G253" s="31">
        <v>0</v>
      </c>
      <c r="H253" s="13">
        <f t="shared" si="14"/>
        <v>-30000</v>
      </c>
      <c r="I253" s="13">
        <v>0</v>
      </c>
      <c r="J253" s="21">
        <f t="shared" si="15"/>
        <v>-30000</v>
      </c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2"/>
      <c r="W253" s="2"/>
      <c r="X253" s="2"/>
    </row>
    <row r="254" spans="1:24" ht="15" customHeight="1">
      <c r="A254" s="33">
        <v>42935</v>
      </c>
      <c r="B254" s="13" t="s">
        <v>28</v>
      </c>
      <c r="C254" s="32" t="s">
        <v>4</v>
      </c>
      <c r="D254" s="14">
        <v>200</v>
      </c>
      <c r="E254" s="31">
        <v>3800</v>
      </c>
      <c r="F254" s="31">
        <v>3820</v>
      </c>
      <c r="G254" s="31">
        <v>3840</v>
      </c>
      <c r="H254" s="13">
        <f t="shared" si="14"/>
        <v>4000</v>
      </c>
      <c r="I254" s="13">
        <f>SUM(G254-F254)*D254</f>
        <v>4000</v>
      </c>
      <c r="J254" s="21">
        <f t="shared" si="15"/>
        <v>8000</v>
      </c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2"/>
      <c r="W254" s="2"/>
      <c r="X254" s="2"/>
    </row>
    <row r="255" spans="1:24" ht="15" customHeight="1">
      <c r="A255" s="33">
        <v>42934</v>
      </c>
      <c r="B255" s="13" t="s">
        <v>33</v>
      </c>
      <c r="C255" s="32" t="s">
        <v>4</v>
      </c>
      <c r="D255" s="14">
        <v>1000</v>
      </c>
      <c r="E255" s="31">
        <v>1330</v>
      </c>
      <c r="F255" s="31">
        <v>1312</v>
      </c>
      <c r="G255" s="31">
        <v>0</v>
      </c>
      <c r="H255" s="13">
        <f t="shared" si="14"/>
        <v>-18000</v>
      </c>
      <c r="I255" s="13">
        <v>0</v>
      </c>
      <c r="J255" s="21">
        <f t="shared" si="15"/>
        <v>-18000</v>
      </c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2"/>
      <c r="W255" s="2"/>
      <c r="X255" s="2"/>
    </row>
    <row r="256" spans="1:24" ht="15" customHeight="1">
      <c r="A256" s="33">
        <v>42934</v>
      </c>
      <c r="B256" s="13" t="s">
        <v>33</v>
      </c>
      <c r="C256" s="32" t="s">
        <v>4</v>
      </c>
      <c r="D256" s="14">
        <v>1000</v>
      </c>
      <c r="E256" s="31">
        <v>1300</v>
      </c>
      <c r="F256" s="31">
        <v>1310</v>
      </c>
      <c r="G256" s="31">
        <v>1320</v>
      </c>
      <c r="H256" s="13">
        <f t="shared" si="14"/>
        <v>10000</v>
      </c>
      <c r="I256" s="13">
        <f>SUM(G256-F256)*D256</f>
        <v>10000</v>
      </c>
      <c r="J256" s="21">
        <f t="shared" si="15"/>
        <v>20000</v>
      </c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2"/>
      <c r="W256" s="2"/>
      <c r="X256" s="2"/>
    </row>
    <row r="257" spans="1:24" ht="15" customHeight="1">
      <c r="A257" s="33">
        <v>42933</v>
      </c>
      <c r="B257" s="13" t="s">
        <v>33</v>
      </c>
      <c r="C257" s="32" t="s">
        <v>4</v>
      </c>
      <c r="D257" s="14">
        <v>1000</v>
      </c>
      <c r="E257" s="31">
        <v>1184</v>
      </c>
      <c r="F257" s="31">
        <v>1194</v>
      </c>
      <c r="G257" s="31">
        <v>1204</v>
      </c>
      <c r="H257" s="13">
        <f t="shared" si="14"/>
        <v>10000</v>
      </c>
      <c r="I257" s="13">
        <f>SUM(G257-F257)*D257</f>
        <v>10000</v>
      </c>
      <c r="J257" s="21">
        <f t="shared" si="15"/>
        <v>20000</v>
      </c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2"/>
      <c r="W257" s="2"/>
      <c r="X257" s="2"/>
    </row>
    <row r="258" spans="1:24" ht="15" customHeight="1">
      <c r="A258" s="33">
        <v>42933</v>
      </c>
      <c r="B258" s="13" t="s">
        <v>47</v>
      </c>
      <c r="C258" s="32" t="s">
        <v>4</v>
      </c>
      <c r="D258" s="14">
        <v>200</v>
      </c>
      <c r="E258" s="31">
        <v>2700</v>
      </c>
      <c r="F258" s="31">
        <v>2720</v>
      </c>
      <c r="G258" s="31">
        <v>2740</v>
      </c>
      <c r="H258" s="13">
        <f t="shared" si="14"/>
        <v>4000</v>
      </c>
      <c r="I258" s="13">
        <f>SUM(G258-F258)*D258</f>
        <v>4000</v>
      </c>
      <c r="J258" s="21">
        <f t="shared" si="15"/>
        <v>8000</v>
      </c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2"/>
      <c r="W258" s="2"/>
      <c r="X258" s="2"/>
    </row>
    <row r="259" spans="1:24" ht="15" customHeight="1">
      <c r="A259" s="33">
        <v>42930</v>
      </c>
      <c r="B259" s="13" t="s">
        <v>33</v>
      </c>
      <c r="C259" s="32" t="s">
        <v>4</v>
      </c>
      <c r="D259" s="14">
        <v>1000</v>
      </c>
      <c r="E259" s="31">
        <v>1120</v>
      </c>
      <c r="F259" s="31">
        <v>1130</v>
      </c>
      <c r="G259" s="31">
        <v>1140</v>
      </c>
      <c r="H259" s="13">
        <f t="shared" si="14"/>
        <v>10000</v>
      </c>
      <c r="I259" s="13">
        <f>SUM(G259-F259)*D259</f>
        <v>10000</v>
      </c>
      <c r="J259" s="21">
        <f t="shared" si="15"/>
        <v>20000</v>
      </c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2"/>
      <c r="W259" s="2"/>
      <c r="X259" s="2"/>
    </row>
    <row r="260" spans="1:24" ht="15" customHeight="1">
      <c r="A260" s="33">
        <v>42929</v>
      </c>
      <c r="B260" s="13" t="s">
        <v>46</v>
      </c>
      <c r="C260" s="32" t="s">
        <v>4</v>
      </c>
      <c r="D260" s="14">
        <v>1000</v>
      </c>
      <c r="E260" s="31">
        <v>1536</v>
      </c>
      <c r="F260" s="31">
        <v>1546</v>
      </c>
      <c r="G260" s="31">
        <v>1556</v>
      </c>
      <c r="H260" s="13">
        <f t="shared" si="14"/>
        <v>10000</v>
      </c>
      <c r="I260" s="13">
        <f>SUM(G260-F260)*D260</f>
        <v>10000</v>
      </c>
      <c r="J260" s="21">
        <f t="shared" si="15"/>
        <v>20000</v>
      </c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2"/>
      <c r="W260" s="2"/>
      <c r="X260" s="2"/>
    </row>
    <row r="261" spans="1:24" ht="15" customHeight="1">
      <c r="A261" s="33">
        <v>42928</v>
      </c>
      <c r="B261" s="13" t="s">
        <v>47</v>
      </c>
      <c r="C261" s="32" t="s">
        <v>4</v>
      </c>
      <c r="D261" s="14">
        <v>200</v>
      </c>
      <c r="E261" s="31">
        <v>2675</v>
      </c>
      <c r="F261" s="31">
        <v>2675</v>
      </c>
      <c r="G261" s="31">
        <v>0</v>
      </c>
      <c r="H261" s="13">
        <f t="shared" si="14"/>
        <v>0</v>
      </c>
      <c r="I261" s="13">
        <v>0</v>
      </c>
      <c r="J261" s="21">
        <f t="shared" si="15"/>
        <v>0</v>
      </c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2"/>
      <c r="W261" s="2"/>
      <c r="X261" s="2"/>
    </row>
    <row r="262" spans="1:24" ht="15" customHeight="1">
      <c r="A262" s="33">
        <v>42928</v>
      </c>
      <c r="B262" s="13" t="s">
        <v>43</v>
      </c>
      <c r="C262" s="32" t="s">
        <v>4</v>
      </c>
      <c r="D262" s="14">
        <v>1000</v>
      </c>
      <c r="E262" s="31">
        <v>1433</v>
      </c>
      <c r="F262" s="31">
        <v>1443</v>
      </c>
      <c r="G262" s="31">
        <v>0</v>
      </c>
      <c r="H262" s="13">
        <f t="shared" si="14"/>
        <v>10000</v>
      </c>
      <c r="I262" s="13">
        <v>0</v>
      </c>
      <c r="J262" s="21">
        <f t="shared" si="15"/>
        <v>10000</v>
      </c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2"/>
      <c r="W262" s="2"/>
      <c r="X262" s="2"/>
    </row>
    <row r="263" spans="1:24" ht="15" customHeight="1">
      <c r="A263" s="33">
        <v>42926</v>
      </c>
      <c r="B263" s="13" t="s">
        <v>46</v>
      </c>
      <c r="C263" s="32" t="s">
        <v>4</v>
      </c>
      <c r="D263" s="14">
        <v>1000</v>
      </c>
      <c r="E263" s="31">
        <v>1515</v>
      </c>
      <c r="F263" s="31">
        <v>1525</v>
      </c>
      <c r="G263" s="31">
        <v>0</v>
      </c>
      <c r="H263" s="13">
        <f t="shared" si="14"/>
        <v>10000</v>
      </c>
      <c r="I263" s="13">
        <v>0</v>
      </c>
      <c r="J263" s="21">
        <f t="shared" si="15"/>
        <v>10000</v>
      </c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2"/>
      <c r="W263" s="2"/>
      <c r="X263" s="2"/>
    </row>
    <row r="264" spans="1:24" ht="15" customHeight="1">
      <c r="A264" s="33">
        <v>42923</v>
      </c>
      <c r="B264" s="13" t="s">
        <v>47</v>
      </c>
      <c r="C264" s="32" t="s">
        <v>4</v>
      </c>
      <c r="D264" s="14">
        <v>200</v>
      </c>
      <c r="E264" s="31">
        <v>2605</v>
      </c>
      <c r="F264" s="31">
        <v>2630</v>
      </c>
      <c r="G264" s="31">
        <v>2650</v>
      </c>
      <c r="H264" s="13">
        <f t="shared" si="14"/>
        <v>5000</v>
      </c>
      <c r="I264" s="13">
        <f>SUM(G264-F264)*D264</f>
        <v>4000</v>
      </c>
      <c r="J264" s="21">
        <f t="shared" si="15"/>
        <v>9000</v>
      </c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2"/>
      <c r="W264" s="2"/>
      <c r="X264" s="2"/>
    </row>
    <row r="265" spans="1:24" ht="15" customHeight="1">
      <c r="A265" s="33">
        <v>42922</v>
      </c>
      <c r="B265" s="13" t="s">
        <v>31</v>
      </c>
      <c r="C265" s="32" t="s">
        <v>4</v>
      </c>
      <c r="D265" s="14">
        <v>1000</v>
      </c>
      <c r="E265" s="31">
        <v>1120</v>
      </c>
      <c r="F265" s="31">
        <v>1130</v>
      </c>
      <c r="G265" s="31">
        <v>1137</v>
      </c>
      <c r="H265" s="13">
        <f t="shared" si="14"/>
        <v>10000</v>
      </c>
      <c r="I265" s="13">
        <f>SUM(G265-F265)*D265</f>
        <v>7000</v>
      </c>
      <c r="J265" s="21">
        <f t="shared" si="15"/>
        <v>17000</v>
      </c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2"/>
      <c r="W265" s="2"/>
      <c r="X265" s="2"/>
    </row>
    <row r="266" spans="1:24" ht="15" customHeight="1">
      <c r="A266" s="33">
        <v>42922</v>
      </c>
      <c r="B266" s="13" t="s">
        <v>33</v>
      </c>
      <c r="C266" s="32" t="s">
        <v>4</v>
      </c>
      <c r="D266" s="14">
        <v>1000</v>
      </c>
      <c r="E266" s="31">
        <v>1059</v>
      </c>
      <c r="F266" s="31">
        <v>1069</v>
      </c>
      <c r="G266" s="31">
        <v>1079</v>
      </c>
      <c r="H266" s="13">
        <f t="shared" si="14"/>
        <v>10000</v>
      </c>
      <c r="I266" s="13">
        <f>SUM(G266-F266)*D266</f>
        <v>10000</v>
      </c>
      <c r="J266" s="21">
        <f t="shared" si="15"/>
        <v>20000</v>
      </c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2"/>
      <c r="W266" s="2"/>
      <c r="X266" s="2"/>
    </row>
    <row r="267" spans="1:24" ht="15" customHeight="1">
      <c r="A267" s="33">
        <v>42921</v>
      </c>
      <c r="B267" s="13" t="s">
        <v>3</v>
      </c>
      <c r="C267" s="32" t="s">
        <v>4</v>
      </c>
      <c r="D267" s="14">
        <v>1000</v>
      </c>
      <c r="E267" s="31">
        <v>1570</v>
      </c>
      <c r="F267" s="31">
        <v>1580</v>
      </c>
      <c r="G267" s="31">
        <v>0</v>
      </c>
      <c r="H267" s="13">
        <f t="shared" si="14"/>
        <v>10000</v>
      </c>
      <c r="I267" s="13">
        <v>0</v>
      </c>
      <c r="J267" s="21">
        <f t="shared" si="15"/>
        <v>10000</v>
      </c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2"/>
      <c r="W267" s="2"/>
      <c r="X267" s="2"/>
    </row>
    <row r="268" spans="1:24" ht="15" customHeight="1">
      <c r="A268" s="33">
        <v>42920</v>
      </c>
      <c r="B268" s="13" t="s">
        <v>47</v>
      </c>
      <c r="C268" s="32" t="s">
        <v>4</v>
      </c>
      <c r="D268" s="14">
        <v>200</v>
      </c>
      <c r="E268" s="31">
        <v>2520</v>
      </c>
      <c r="F268" s="31">
        <v>2540</v>
      </c>
      <c r="G268" s="31">
        <v>0</v>
      </c>
      <c r="H268" s="13">
        <f t="shared" si="14"/>
        <v>4000</v>
      </c>
      <c r="I268" s="13">
        <v>0</v>
      </c>
      <c r="J268" s="21">
        <f t="shared" si="15"/>
        <v>4000</v>
      </c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2"/>
      <c r="W268" s="2"/>
      <c r="X268" s="2"/>
    </row>
    <row r="269" spans="1:24" ht="15" customHeight="1">
      <c r="A269" s="33">
        <v>42917</v>
      </c>
      <c r="B269" s="13" t="s">
        <v>46</v>
      </c>
      <c r="C269" s="32" t="s">
        <v>4</v>
      </c>
      <c r="D269" s="14">
        <v>1000</v>
      </c>
      <c r="E269" s="31">
        <v>1470</v>
      </c>
      <c r="F269" s="31">
        <v>1480</v>
      </c>
      <c r="G269" s="31">
        <v>1490</v>
      </c>
      <c r="H269" s="13">
        <f t="shared" si="14"/>
        <v>10000</v>
      </c>
      <c r="I269" s="13">
        <f>SUM(G269-F269)*D269</f>
        <v>10000</v>
      </c>
      <c r="J269" s="21">
        <f t="shared" si="15"/>
        <v>20000</v>
      </c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2"/>
      <c r="W269" s="2"/>
      <c r="X269" s="2"/>
    </row>
    <row r="270" spans="1:24" ht="15" customHeight="1">
      <c r="A270" s="33">
        <v>42916</v>
      </c>
      <c r="B270" s="13" t="s">
        <v>40</v>
      </c>
      <c r="C270" s="32" t="s">
        <v>4</v>
      </c>
      <c r="D270" s="14">
        <v>1000</v>
      </c>
      <c r="E270" s="31">
        <v>1091</v>
      </c>
      <c r="F270" s="31">
        <v>1101</v>
      </c>
      <c r="G270" s="31">
        <v>0</v>
      </c>
      <c r="H270" s="13">
        <f t="shared" si="14"/>
        <v>10000</v>
      </c>
      <c r="I270" s="13">
        <v>0</v>
      </c>
      <c r="J270" s="21">
        <f t="shared" si="15"/>
        <v>10000</v>
      </c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2"/>
      <c r="W270" s="2"/>
      <c r="X270" s="2"/>
    </row>
    <row r="271" spans="1:24" ht="15" customHeight="1">
      <c r="A271" s="33">
        <v>42915</v>
      </c>
      <c r="B271" s="13" t="s">
        <v>52</v>
      </c>
      <c r="C271" s="32" t="s">
        <v>4</v>
      </c>
      <c r="D271" s="14">
        <v>1000</v>
      </c>
      <c r="E271" s="31">
        <v>965</v>
      </c>
      <c r="F271" s="31">
        <v>975</v>
      </c>
      <c r="G271" s="31">
        <v>0</v>
      </c>
      <c r="H271" s="13">
        <f t="shared" si="14"/>
        <v>10000</v>
      </c>
      <c r="I271" s="13">
        <v>0</v>
      </c>
      <c r="J271" s="21">
        <f t="shared" si="15"/>
        <v>10000</v>
      </c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2"/>
      <c r="W271" s="2"/>
      <c r="X271" s="2"/>
    </row>
    <row r="272" spans="1:24" ht="15" customHeight="1">
      <c r="A272" s="33">
        <v>42914</v>
      </c>
      <c r="B272" s="13" t="s">
        <v>37</v>
      </c>
      <c r="C272" s="32" t="s">
        <v>4</v>
      </c>
      <c r="D272" s="14">
        <v>1000</v>
      </c>
      <c r="E272" s="31">
        <v>1246</v>
      </c>
      <c r="F272" s="31">
        <v>1256</v>
      </c>
      <c r="G272" s="31">
        <v>1266</v>
      </c>
      <c r="H272" s="13">
        <f t="shared" si="14"/>
        <v>10000</v>
      </c>
      <c r="I272" s="13">
        <f>SUM(G272-F272)*D272</f>
        <v>10000</v>
      </c>
      <c r="J272" s="21">
        <f t="shared" si="15"/>
        <v>20000</v>
      </c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2"/>
      <c r="W272" s="2"/>
      <c r="X272" s="2"/>
    </row>
    <row r="273" spans="1:24" ht="15" customHeight="1">
      <c r="A273" s="33">
        <v>42913</v>
      </c>
      <c r="B273" s="13" t="s">
        <v>56</v>
      </c>
      <c r="C273" s="32" t="s">
        <v>20</v>
      </c>
      <c r="D273" s="14">
        <v>1000</v>
      </c>
      <c r="E273" s="31">
        <v>1570</v>
      </c>
      <c r="F273" s="31">
        <v>1560</v>
      </c>
      <c r="G273" s="31">
        <v>1550</v>
      </c>
      <c r="H273" s="13">
        <f t="shared" ref="H273:H290" si="16">(IF(C273="SHORT",E273-F273,IF(C273="LONG",F273-E273)))*D273</f>
        <v>10000</v>
      </c>
      <c r="I273" s="13">
        <f>SUM(F273-G273)*D273</f>
        <v>10000</v>
      </c>
      <c r="J273" s="21">
        <f t="shared" ref="J273:J290" si="17">H273+I273</f>
        <v>20000</v>
      </c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2"/>
      <c r="W273" s="2"/>
      <c r="X273" s="2"/>
    </row>
    <row r="274" spans="1:24" ht="15" customHeight="1">
      <c r="A274" s="33">
        <v>42909</v>
      </c>
      <c r="B274" s="13" t="s">
        <v>37</v>
      </c>
      <c r="C274" s="32" t="s">
        <v>4</v>
      </c>
      <c r="D274" s="14">
        <v>1000</v>
      </c>
      <c r="E274" s="31">
        <v>1223</v>
      </c>
      <c r="F274" s="31">
        <v>1233</v>
      </c>
      <c r="G274" s="31">
        <v>1243</v>
      </c>
      <c r="H274" s="13">
        <f t="shared" si="16"/>
        <v>10000</v>
      </c>
      <c r="I274" s="13">
        <f>SUM(G274-F274)*D274</f>
        <v>10000</v>
      </c>
      <c r="J274" s="21">
        <f t="shared" si="17"/>
        <v>20000</v>
      </c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2"/>
      <c r="W274" s="2"/>
      <c r="X274" s="2"/>
    </row>
    <row r="275" spans="1:24" ht="15" customHeight="1">
      <c r="A275" s="33">
        <v>42908</v>
      </c>
      <c r="B275" s="13" t="s">
        <v>46</v>
      </c>
      <c r="C275" s="32" t="s">
        <v>4</v>
      </c>
      <c r="D275" s="14">
        <v>1000</v>
      </c>
      <c r="E275" s="31">
        <v>1456</v>
      </c>
      <c r="F275" s="31">
        <v>1465</v>
      </c>
      <c r="G275" s="31">
        <v>0</v>
      </c>
      <c r="H275" s="13">
        <f t="shared" si="16"/>
        <v>9000</v>
      </c>
      <c r="I275" s="13">
        <v>0</v>
      </c>
      <c r="J275" s="21">
        <f t="shared" si="17"/>
        <v>9000</v>
      </c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2"/>
      <c r="W275" s="2"/>
      <c r="X275" s="2"/>
    </row>
    <row r="276" spans="1:24" ht="15" customHeight="1">
      <c r="A276" s="33">
        <v>42907</v>
      </c>
      <c r="B276" s="13" t="s">
        <v>38</v>
      </c>
      <c r="C276" s="32" t="s">
        <v>4</v>
      </c>
      <c r="D276" s="14">
        <v>1000</v>
      </c>
      <c r="E276" s="31">
        <v>1590</v>
      </c>
      <c r="F276" s="31">
        <v>1600</v>
      </c>
      <c r="G276" s="31">
        <v>0</v>
      </c>
      <c r="H276" s="13">
        <f t="shared" si="16"/>
        <v>10000</v>
      </c>
      <c r="I276" s="13">
        <v>0</v>
      </c>
      <c r="J276" s="21">
        <f t="shared" si="17"/>
        <v>10000</v>
      </c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2"/>
      <c r="W276" s="2"/>
      <c r="X276" s="2"/>
    </row>
    <row r="277" spans="1:24" ht="15" customHeight="1">
      <c r="A277" s="33">
        <v>42906</v>
      </c>
      <c r="B277" s="13" t="s">
        <v>37</v>
      </c>
      <c r="C277" s="32" t="s">
        <v>4</v>
      </c>
      <c r="D277" s="14">
        <v>1000</v>
      </c>
      <c r="E277" s="31">
        <v>1223</v>
      </c>
      <c r="F277" s="31">
        <v>1233</v>
      </c>
      <c r="G277" s="31">
        <v>0</v>
      </c>
      <c r="H277" s="13">
        <f t="shared" si="16"/>
        <v>10000</v>
      </c>
      <c r="I277" s="13">
        <v>0</v>
      </c>
      <c r="J277" s="21">
        <f t="shared" si="17"/>
        <v>10000</v>
      </c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2"/>
      <c r="W277" s="2"/>
      <c r="X277" s="2"/>
    </row>
    <row r="278" spans="1:24" ht="15" customHeight="1">
      <c r="A278" s="33">
        <v>42905</v>
      </c>
      <c r="B278" s="13" t="s">
        <v>55</v>
      </c>
      <c r="C278" s="32" t="s">
        <v>4</v>
      </c>
      <c r="D278" s="14">
        <v>2000</v>
      </c>
      <c r="E278" s="31">
        <v>250</v>
      </c>
      <c r="F278" s="31">
        <v>252</v>
      </c>
      <c r="G278" s="31">
        <v>254</v>
      </c>
      <c r="H278" s="13">
        <f t="shared" si="16"/>
        <v>4000</v>
      </c>
      <c r="I278" s="13">
        <f>SUM(G278-F278)*D278</f>
        <v>4000</v>
      </c>
      <c r="J278" s="21">
        <f t="shared" si="17"/>
        <v>8000</v>
      </c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2"/>
      <c r="W278" s="2"/>
      <c r="X278" s="2"/>
    </row>
    <row r="279" spans="1:24" ht="15" customHeight="1">
      <c r="A279" s="33">
        <v>42905</v>
      </c>
      <c r="B279" s="13" t="s">
        <v>6</v>
      </c>
      <c r="C279" s="32" t="s">
        <v>4</v>
      </c>
      <c r="D279" s="14">
        <v>1000</v>
      </c>
      <c r="E279" s="31">
        <v>1605</v>
      </c>
      <c r="F279" s="31">
        <v>1615</v>
      </c>
      <c r="G279" s="31">
        <v>1625</v>
      </c>
      <c r="H279" s="13">
        <f t="shared" si="16"/>
        <v>10000</v>
      </c>
      <c r="I279" s="13">
        <f>SUM(G279-F279)*D279</f>
        <v>10000</v>
      </c>
      <c r="J279" s="21">
        <f t="shared" si="17"/>
        <v>20000</v>
      </c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2"/>
      <c r="W279" s="2"/>
      <c r="X279" s="2"/>
    </row>
    <row r="280" spans="1:24" ht="15" customHeight="1">
      <c r="A280" s="33">
        <v>42902</v>
      </c>
      <c r="B280" s="13" t="s">
        <v>37</v>
      </c>
      <c r="C280" s="32" t="s">
        <v>4</v>
      </c>
      <c r="D280" s="14">
        <v>1000</v>
      </c>
      <c r="E280" s="31">
        <v>1210</v>
      </c>
      <c r="F280" s="31">
        <v>1220</v>
      </c>
      <c r="G280" s="31">
        <v>0</v>
      </c>
      <c r="H280" s="13">
        <f t="shared" si="16"/>
        <v>10000</v>
      </c>
      <c r="I280" s="13">
        <v>0</v>
      </c>
      <c r="J280" s="21">
        <f t="shared" si="17"/>
        <v>10000</v>
      </c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2"/>
      <c r="W280" s="2"/>
      <c r="X280" s="2"/>
    </row>
    <row r="281" spans="1:24" ht="15" customHeight="1">
      <c r="A281" s="33">
        <v>42901</v>
      </c>
      <c r="B281" s="13" t="s">
        <v>37</v>
      </c>
      <c r="C281" s="32" t="s">
        <v>4</v>
      </c>
      <c r="D281" s="14">
        <v>1000</v>
      </c>
      <c r="E281" s="31">
        <v>1168</v>
      </c>
      <c r="F281" s="31">
        <v>1178</v>
      </c>
      <c r="G281" s="31">
        <v>1188</v>
      </c>
      <c r="H281" s="13">
        <f t="shared" si="16"/>
        <v>10000</v>
      </c>
      <c r="I281" s="13">
        <f>SUM(G281-F281)*D281</f>
        <v>10000</v>
      </c>
      <c r="J281" s="21">
        <f t="shared" si="17"/>
        <v>20000</v>
      </c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2"/>
      <c r="W281" s="2"/>
      <c r="X281" s="2"/>
    </row>
    <row r="282" spans="1:24" ht="15" customHeight="1">
      <c r="A282" s="33">
        <v>42900</v>
      </c>
      <c r="B282" s="13" t="s">
        <v>40</v>
      </c>
      <c r="C282" s="32" t="s">
        <v>4</v>
      </c>
      <c r="D282" s="14">
        <v>1000</v>
      </c>
      <c r="E282" s="31">
        <v>1070</v>
      </c>
      <c r="F282" s="31">
        <v>1070</v>
      </c>
      <c r="G282" s="31">
        <v>0</v>
      </c>
      <c r="H282" s="13">
        <f t="shared" si="16"/>
        <v>0</v>
      </c>
      <c r="I282" s="13">
        <v>0</v>
      </c>
      <c r="J282" s="21">
        <f t="shared" si="17"/>
        <v>0</v>
      </c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2"/>
      <c r="W282" s="2"/>
      <c r="X282" s="2"/>
    </row>
    <row r="283" spans="1:24" ht="15" customHeight="1">
      <c r="A283" s="33">
        <v>42900</v>
      </c>
      <c r="B283" s="13" t="s">
        <v>38</v>
      </c>
      <c r="C283" s="32" t="s">
        <v>4</v>
      </c>
      <c r="D283" s="14">
        <v>1000</v>
      </c>
      <c r="E283" s="31">
        <v>1530</v>
      </c>
      <c r="F283" s="31">
        <v>1540</v>
      </c>
      <c r="G283" s="31">
        <v>1550</v>
      </c>
      <c r="H283" s="13">
        <f t="shared" si="16"/>
        <v>10000</v>
      </c>
      <c r="I283" s="13">
        <f>SUM(G283-F283)*D283</f>
        <v>10000</v>
      </c>
      <c r="J283" s="21">
        <f t="shared" si="17"/>
        <v>20000</v>
      </c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2"/>
      <c r="W283" s="2"/>
      <c r="X283" s="2"/>
    </row>
    <row r="284" spans="1:24" ht="15" customHeight="1">
      <c r="A284" s="33">
        <v>42899</v>
      </c>
      <c r="B284" s="13" t="s">
        <v>54</v>
      </c>
      <c r="C284" s="32" t="s">
        <v>4</v>
      </c>
      <c r="D284" s="14">
        <v>1000</v>
      </c>
      <c r="E284" s="31">
        <v>900</v>
      </c>
      <c r="F284" s="31">
        <v>910</v>
      </c>
      <c r="G284" s="31">
        <v>920</v>
      </c>
      <c r="H284" s="13">
        <f t="shared" si="16"/>
        <v>10000</v>
      </c>
      <c r="I284" s="13">
        <f>SUM(G284-F284)*D284</f>
        <v>10000</v>
      </c>
      <c r="J284" s="21">
        <f t="shared" si="17"/>
        <v>20000</v>
      </c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2"/>
      <c r="W284" s="2"/>
      <c r="X284" s="2"/>
    </row>
    <row r="285" spans="1:24" ht="15" customHeight="1">
      <c r="A285" s="33">
        <v>42898</v>
      </c>
      <c r="B285" s="13" t="s">
        <v>37</v>
      </c>
      <c r="C285" s="32" t="s">
        <v>4</v>
      </c>
      <c r="D285" s="14">
        <v>1000</v>
      </c>
      <c r="E285" s="31">
        <v>1158</v>
      </c>
      <c r="F285" s="31">
        <v>1168</v>
      </c>
      <c r="G285" s="31">
        <v>0</v>
      </c>
      <c r="H285" s="13">
        <f t="shared" si="16"/>
        <v>10000</v>
      </c>
      <c r="I285" s="13">
        <v>0</v>
      </c>
      <c r="J285" s="21">
        <f t="shared" si="17"/>
        <v>10000</v>
      </c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2"/>
      <c r="W285" s="2"/>
      <c r="X285" s="2"/>
    </row>
    <row r="286" spans="1:24" ht="15" customHeight="1">
      <c r="A286" s="33">
        <v>42894</v>
      </c>
      <c r="B286" s="13" t="s">
        <v>26</v>
      </c>
      <c r="C286" s="32" t="s">
        <v>4</v>
      </c>
      <c r="D286" s="14">
        <v>1000</v>
      </c>
      <c r="E286" s="31">
        <v>1670</v>
      </c>
      <c r="F286" s="31">
        <v>1680</v>
      </c>
      <c r="G286" s="31">
        <v>1690</v>
      </c>
      <c r="H286" s="13">
        <f t="shared" si="16"/>
        <v>10000</v>
      </c>
      <c r="I286" s="13">
        <f>SUM(G286-F286)*D286</f>
        <v>10000</v>
      </c>
      <c r="J286" s="21">
        <f t="shared" si="17"/>
        <v>20000</v>
      </c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2"/>
      <c r="W286" s="2"/>
      <c r="X286" s="2"/>
    </row>
    <row r="287" spans="1:24" ht="15" customHeight="1">
      <c r="A287" s="33">
        <v>42894</v>
      </c>
      <c r="B287" s="13" t="s">
        <v>53</v>
      </c>
      <c r="C287" s="32" t="s">
        <v>4</v>
      </c>
      <c r="D287" s="14">
        <v>1000</v>
      </c>
      <c r="E287" s="31">
        <v>1016</v>
      </c>
      <c r="F287" s="31">
        <v>1026</v>
      </c>
      <c r="G287" s="31">
        <v>1032</v>
      </c>
      <c r="H287" s="13">
        <f t="shared" si="16"/>
        <v>10000</v>
      </c>
      <c r="I287" s="13">
        <f>SUM(G287-F287)*D287</f>
        <v>6000</v>
      </c>
      <c r="J287" s="21">
        <f t="shared" si="17"/>
        <v>16000</v>
      </c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2"/>
      <c r="W287" s="2"/>
      <c r="X287" s="2"/>
    </row>
    <row r="288" spans="1:24" ht="15" customHeight="1">
      <c r="A288" s="33">
        <v>42891</v>
      </c>
      <c r="B288" s="13" t="s">
        <v>40</v>
      </c>
      <c r="C288" s="32" t="s">
        <v>4</v>
      </c>
      <c r="D288" s="14">
        <v>1000</v>
      </c>
      <c r="E288" s="31">
        <v>1032</v>
      </c>
      <c r="F288" s="31">
        <v>1032</v>
      </c>
      <c r="G288" s="31">
        <v>0</v>
      </c>
      <c r="H288" s="13">
        <f t="shared" si="16"/>
        <v>0</v>
      </c>
      <c r="I288" s="13">
        <v>0</v>
      </c>
      <c r="J288" s="21">
        <f t="shared" si="17"/>
        <v>0</v>
      </c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2"/>
      <c r="W288" s="2"/>
      <c r="X288" s="2"/>
    </row>
    <row r="289" spans="1:24" ht="15" customHeight="1">
      <c r="A289" s="33">
        <v>42888</v>
      </c>
      <c r="B289" s="13" t="s">
        <v>30</v>
      </c>
      <c r="C289" s="32" t="s">
        <v>4</v>
      </c>
      <c r="D289" s="14">
        <v>1000</v>
      </c>
      <c r="E289" s="31">
        <v>1725</v>
      </c>
      <c r="F289" s="31">
        <v>1725</v>
      </c>
      <c r="G289" s="31">
        <v>0</v>
      </c>
      <c r="H289" s="13">
        <f t="shared" si="16"/>
        <v>0</v>
      </c>
      <c r="I289" s="13">
        <v>0</v>
      </c>
      <c r="J289" s="21">
        <f t="shared" si="17"/>
        <v>0</v>
      </c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2"/>
      <c r="W289" s="2"/>
      <c r="X289" s="2"/>
    </row>
    <row r="290" spans="1:24" ht="15" customHeight="1">
      <c r="A290" s="33">
        <v>42887</v>
      </c>
      <c r="B290" s="13" t="s">
        <v>52</v>
      </c>
      <c r="C290" s="32" t="s">
        <v>4</v>
      </c>
      <c r="D290" s="14">
        <v>1000</v>
      </c>
      <c r="E290" s="31">
        <v>950</v>
      </c>
      <c r="F290" s="31">
        <v>960</v>
      </c>
      <c r="G290" s="31">
        <v>970</v>
      </c>
      <c r="H290" s="13">
        <f t="shared" si="16"/>
        <v>10000</v>
      </c>
      <c r="I290" s="13">
        <f>SUM(G290-F290)*D290</f>
        <v>10000</v>
      </c>
      <c r="J290" s="21">
        <f t="shared" si="17"/>
        <v>20000</v>
      </c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2"/>
      <c r="W290" s="2"/>
      <c r="X290" s="2"/>
    </row>
    <row r="291" spans="1:24" ht="15" customHeight="1">
      <c r="A291" s="33"/>
      <c r="B291" s="13"/>
      <c r="C291" s="32"/>
      <c r="D291" s="14"/>
      <c r="E291" s="31"/>
      <c r="F291" s="31"/>
      <c r="G291" s="31"/>
      <c r="H291" s="13"/>
      <c r="I291" s="13"/>
      <c r="J291" s="21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2"/>
      <c r="W291" s="2"/>
      <c r="X291" s="2"/>
    </row>
    <row r="292" spans="1:24" ht="15" customHeight="1">
      <c r="A292" s="33"/>
      <c r="B292" s="13"/>
      <c r="C292" s="32"/>
      <c r="D292" s="14"/>
      <c r="E292" s="31"/>
      <c r="F292" s="31"/>
      <c r="G292" s="31"/>
      <c r="H292" s="13"/>
      <c r="I292" s="13"/>
      <c r="J292" s="21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2"/>
      <c r="W292" s="2"/>
      <c r="X292" s="2"/>
    </row>
    <row r="293" spans="1:24" ht="15" customHeight="1">
      <c r="A293" s="33"/>
      <c r="B293" s="13"/>
      <c r="C293" s="32"/>
      <c r="D293" s="14"/>
      <c r="E293" s="31"/>
      <c r="F293" s="31"/>
      <c r="G293" s="31"/>
      <c r="H293" s="13"/>
      <c r="I293" s="13"/>
      <c r="J293" s="21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2"/>
      <c r="W293" s="2"/>
      <c r="X293" s="2"/>
    </row>
    <row r="294" spans="1:24" ht="15" customHeight="1">
      <c r="A294" s="33"/>
      <c r="B294" s="13"/>
      <c r="C294" s="32"/>
      <c r="D294" s="14"/>
      <c r="E294" s="31"/>
      <c r="F294" s="31"/>
      <c r="G294" s="31"/>
      <c r="H294" s="13"/>
      <c r="I294" s="13"/>
      <c r="J294" s="21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2"/>
      <c r="W294" s="2"/>
      <c r="X294" s="2"/>
    </row>
    <row r="295" spans="1:24" ht="15" customHeight="1">
      <c r="A295" s="33"/>
      <c r="B295" s="13"/>
      <c r="C295" s="32"/>
      <c r="D295" s="14"/>
      <c r="E295" s="31"/>
      <c r="F295" s="31"/>
      <c r="G295" s="31"/>
      <c r="H295" s="13"/>
      <c r="I295" s="13"/>
      <c r="J295" s="21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2"/>
      <c r="W295" s="2"/>
      <c r="X295" s="2"/>
    </row>
    <row r="296" spans="1:24" ht="15" customHeight="1">
      <c r="A296" s="33"/>
      <c r="B296" s="13"/>
      <c r="C296" s="32"/>
      <c r="D296" s="14"/>
      <c r="E296" s="31"/>
      <c r="F296" s="31"/>
      <c r="G296" s="31"/>
      <c r="H296" s="13"/>
      <c r="I296" s="13"/>
      <c r="J296" s="21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2"/>
      <c r="W296" s="2"/>
      <c r="X296" s="2"/>
    </row>
    <row r="297" spans="1:24" ht="15" customHeight="1">
      <c r="A297" s="33"/>
      <c r="B297" s="13"/>
      <c r="C297" s="32"/>
      <c r="D297" s="14"/>
      <c r="E297" s="31"/>
      <c r="F297" s="31"/>
      <c r="G297" s="31"/>
      <c r="H297" s="13"/>
      <c r="I297" s="13"/>
      <c r="J297" s="21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2"/>
      <c r="W297" s="2"/>
      <c r="X297" s="2"/>
    </row>
    <row r="298" spans="1:24" ht="15" customHeight="1">
      <c r="A298" s="33"/>
      <c r="B298" s="13"/>
      <c r="C298" s="32"/>
      <c r="D298" s="14"/>
      <c r="E298" s="31"/>
      <c r="F298" s="31"/>
      <c r="G298" s="31"/>
      <c r="H298" s="13"/>
      <c r="I298" s="13"/>
      <c r="J298" s="21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2"/>
      <c r="W298" s="2"/>
      <c r="X298" s="2"/>
    </row>
    <row r="299" spans="1:24" ht="15" customHeight="1">
      <c r="A299" s="33"/>
      <c r="B299" s="13"/>
      <c r="C299" s="32"/>
      <c r="D299" s="14"/>
      <c r="E299" s="31"/>
      <c r="F299" s="31"/>
      <c r="G299" s="31"/>
      <c r="H299" s="13"/>
      <c r="I299" s="13"/>
      <c r="J299" s="21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2"/>
      <c r="W299" s="2"/>
      <c r="X299" s="2"/>
    </row>
    <row r="300" spans="1:24" ht="15" customHeight="1">
      <c r="A300" s="33"/>
      <c r="B300" s="13"/>
      <c r="C300" s="32"/>
      <c r="D300" s="14"/>
      <c r="E300" s="31"/>
      <c r="F300" s="31"/>
      <c r="G300" s="31"/>
      <c r="H300" s="13"/>
      <c r="I300" s="13"/>
      <c r="J300" s="21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2"/>
      <c r="W300" s="2"/>
      <c r="X300" s="2"/>
    </row>
    <row r="301" spans="1:24" ht="15" customHeight="1">
      <c r="A301" s="33"/>
      <c r="B301" s="13"/>
      <c r="C301" s="32"/>
      <c r="D301" s="14"/>
      <c r="E301" s="31"/>
      <c r="F301" s="31"/>
      <c r="G301" s="31"/>
      <c r="H301" s="13"/>
      <c r="I301" s="13"/>
      <c r="J301" s="21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2"/>
      <c r="W301" s="2"/>
      <c r="X301" s="2"/>
    </row>
    <row r="302" spans="1:24" ht="15" customHeight="1">
      <c r="A302" s="33"/>
      <c r="B302" s="13"/>
      <c r="C302" s="32"/>
      <c r="D302" s="14"/>
      <c r="E302" s="31"/>
      <c r="F302" s="31"/>
      <c r="G302" s="31"/>
      <c r="H302" s="13"/>
      <c r="I302" s="13"/>
      <c r="J302" s="21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2"/>
      <c r="W302" s="2"/>
      <c r="X302" s="2"/>
    </row>
    <row r="303" spans="1:24" ht="15" customHeight="1">
      <c r="A303" s="33"/>
      <c r="B303" s="13"/>
      <c r="C303" s="32"/>
      <c r="D303" s="14"/>
      <c r="E303" s="31"/>
      <c r="F303" s="31"/>
      <c r="G303" s="31"/>
      <c r="H303" s="13"/>
      <c r="I303" s="13"/>
      <c r="J303" s="21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2"/>
      <c r="W303" s="2"/>
      <c r="X303" s="2"/>
    </row>
    <row r="304" spans="1:24" ht="15" customHeight="1">
      <c r="A304" s="33"/>
      <c r="B304" s="13"/>
      <c r="C304" s="32"/>
      <c r="D304" s="14"/>
      <c r="E304" s="31"/>
      <c r="F304" s="31"/>
      <c r="G304" s="31"/>
      <c r="H304" s="13"/>
      <c r="I304" s="13"/>
      <c r="J304" s="21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2"/>
      <c r="W304" s="2"/>
      <c r="X304" s="2"/>
    </row>
    <row r="305" spans="1:24" ht="15" customHeight="1">
      <c r="A305" s="33"/>
      <c r="B305" s="13"/>
      <c r="C305" s="32"/>
      <c r="D305" s="14"/>
      <c r="E305" s="31"/>
      <c r="F305" s="31"/>
      <c r="G305" s="31"/>
      <c r="H305" s="13"/>
      <c r="I305" s="13"/>
      <c r="J305" s="21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2"/>
      <c r="W305" s="2"/>
      <c r="X305" s="2"/>
    </row>
    <row r="306" spans="1:24" ht="15" customHeight="1">
      <c r="A306" s="33"/>
      <c r="B306" s="13"/>
      <c r="C306" s="32"/>
      <c r="D306" s="14"/>
      <c r="E306" s="31"/>
      <c r="F306" s="31"/>
      <c r="G306" s="31"/>
      <c r="H306" s="13"/>
      <c r="I306" s="13"/>
      <c r="J306" s="21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2"/>
      <c r="W306" s="2"/>
      <c r="X306" s="2"/>
    </row>
    <row r="307" spans="1:24" ht="15" customHeight="1">
      <c r="A307" s="33"/>
      <c r="B307" s="13"/>
      <c r="C307" s="32"/>
      <c r="D307" s="14"/>
      <c r="E307" s="31"/>
      <c r="F307" s="31"/>
      <c r="G307" s="31"/>
      <c r="H307" s="13"/>
      <c r="I307" s="13"/>
      <c r="J307" s="21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2"/>
      <c r="W307" s="2"/>
      <c r="X307" s="2"/>
    </row>
    <row r="308" spans="1:24" ht="15" customHeight="1">
      <c r="A308" s="33"/>
      <c r="B308" s="13"/>
      <c r="C308" s="32"/>
      <c r="D308" s="14"/>
      <c r="E308" s="31"/>
      <c r="F308" s="31"/>
      <c r="G308" s="31"/>
      <c r="H308" s="13"/>
      <c r="I308" s="13"/>
      <c r="J308" s="21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2"/>
      <c r="W308" s="2"/>
      <c r="X308" s="2"/>
    </row>
    <row r="309" spans="1:24" ht="15" customHeight="1">
      <c r="A309" s="33"/>
      <c r="B309" s="13"/>
      <c r="C309" s="32"/>
      <c r="D309" s="14"/>
      <c r="E309" s="31"/>
      <c r="F309" s="31"/>
      <c r="G309" s="31"/>
      <c r="H309" s="13"/>
      <c r="I309" s="13"/>
      <c r="J309" s="21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2"/>
      <c r="W309" s="2"/>
      <c r="X309" s="2"/>
    </row>
    <row r="310" spans="1:24" ht="15" customHeight="1">
      <c r="A310" s="33"/>
      <c r="B310" s="13"/>
      <c r="C310" s="32"/>
      <c r="D310" s="14"/>
      <c r="E310" s="31"/>
      <c r="F310" s="31"/>
      <c r="G310" s="31"/>
      <c r="H310" s="13"/>
      <c r="I310" s="13"/>
      <c r="J310" s="21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2"/>
      <c r="W310" s="2"/>
      <c r="X310" s="2"/>
    </row>
    <row r="311" spans="1:24" ht="15" customHeight="1">
      <c r="A311" s="33"/>
      <c r="B311" s="13"/>
      <c r="C311" s="32"/>
      <c r="D311" s="14"/>
      <c r="E311" s="31"/>
      <c r="F311" s="31"/>
      <c r="G311" s="31"/>
      <c r="H311" s="13"/>
      <c r="I311" s="13"/>
      <c r="J311" s="21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2"/>
      <c r="W311" s="2"/>
      <c r="X311" s="2"/>
    </row>
    <row r="312" spans="1:24" ht="15" customHeight="1">
      <c r="A312" s="33"/>
      <c r="B312" s="13"/>
      <c r="C312" s="32"/>
      <c r="D312" s="14"/>
      <c r="E312" s="31"/>
      <c r="F312" s="31"/>
      <c r="G312" s="31"/>
      <c r="H312" s="13"/>
      <c r="I312" s="13"/>
      <c r="J312" s="21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2"/>
      <c r="W312" s="2"/>
      <c r="X312" s="2"/>
    </row>
    <row r="313" spans="1:24" ht="15" customHeight="1">
      <c r="A313" s="33"/>
      <c r="B313" s="13"/>
      <c r="C313" s="32"/>
      <c r="D313" s="14"/>
      <c r="E313" s="31"/>
      <c r="F313" s="31"/>
      <c r="G313" s="31"/>
      <c r="H313" s="13"/>
      <c r="I313" s="13"/>
      <c r="J313" s="21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2"/>
      <c r="W313" s="2"/>
      <c r="X313" s="2"/>
    </row>
    <row r="314" spans="1:24" ht="15" customHeight="1">
      <c r="A314" s="33"/>
      <c r="B314" s="13"/>
      <c r="C314" s="32"/>
      <c r="D314" s="14"/>
      <c r="E314" s="31"/>
      <c r="F314" s="31"/>
      <c r="G314" s="31"/>
      <c r="H314" s="13"/>
      <c r="I314" s="13"/>
      <c r="J314" s="21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2"/>
      <c r="W314" s="2"/>
      <c r="X314" s="2"/>
    </row>
    <row r="315" spans="1:24" ht="15" customHeight="1">
      <c r="A315" s="33"/>
      <c r="B315" s="13"/>
      <c r="C315" s="32"/>
      <c r="D315" s="14"/>
      <c r="E315" s="31"/>
      <c r="F315" s="31"/>
      <c r="G315" s="31"/>
      <c r="H315" s="13"/>
      <c r="I315" s="13"/>
      <c r="J315" s="21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2"/>
      <c r="W315" s="2"/>
      <c r="X315" s="2"/>
    </row>
    <row r="316" spans="1:24" ht="15" customHeight="1">
      <c r="A316" s="33"/>
      <c r="B316" s="13"/>
      <c r="C316" s="32"/>
      <c r="D316" s="14"/>
      <c r="E316" s="31"/>
      <c r="F316" s="31"/>
      <c r="G316" s="31"/>
      <c r="H316" s="13"/>
      <c r="I316" s="13"/>
      <c r="J316" s="21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2"/>
      <c r="W316" s="2"/>
      <c r="X316" s="2"/>
    </row>
    <row r="317" spans="1:24" ht="15" customHeight="1">
      <c r="A317" s="33"/>
      <c r="B317" s="13"/>
      <c r="C317" s="32"/>
      <c r="D317" s="14"/>
      <c r="E317" s="31"/>
      <c r="F317" s="31"/>
      <c r="G317" s="31"/>
      <c r="H317" s="13"/>
      <c r="I317" s="13"/>
      <c r="J317" s="21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2"/>
      <c r="W317" s="2"/>
      <c r="X317" s="2"/>
    </row>
    <row r="318" spans="1:24" ht="15" customHeight="1">
      <c r="A318" s="33"/>
      <c r="B318" s="13"/>
      <c r="C318" s="32"/>
      <c r="D318" s="14"/>
      <c r="E318" s="31"/>
      <c r="F318" s="31"/>
      <c r="G318" s="31"/>
      <c r="H318" s="13"/>
      <c r="I318" s="13"/>
      <c r="J318" s="21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2"/>
      <c r="W318" s="2"/>
      <c r="X318" s="2"/>
    </row>
    <row r="319" spans="1:24" ht="15" customHeight="1">
      <c r="A319" s="33"/>
      <c r="B319" s="13"/>
      <c r="C319" s="32"/>
      <c r="D319" s="14"/>
      <c r="E319" s="31"/>
      <c r="F319" s="31"/>
      <c r="G319" s="31"/>
      <c r="H319" s="13"/>
      <c r="I319" s="13"/>
      <c r="J319" s="21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2"/>
      <c r="W319" s="2"/>
      <c r="X319" s="2"/>
    </row>
    <row r="320" spans="1:24" ht="15" customHeight="1">
      <c r="A320" s="33"/>
      <c r="B320" s="13"/>
      <c r="C320" s="32"/>
      <c r="D320" s="14"/>
      <c r="E320" s="31"/>
      <c r="F320" s="31"/>
      <c r="G320" s="31"/>
      <c r="H320" s="13"/>
      <c r="I320" s="13"/>
      <c r="J320" s="21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2"/>
      <c r="W320" s="2"/>
      <c r="X320" s="2"/>
    </row>
    <row r="321" spans="1:24" ht="15" customHeight="1">
      <c r="A321" s="33"/>
      <c r="B321" s="13"/>
      <c r="C321" s="32"/>
      <c r="D321" s="14"/>
      <c r="E321" s="31"/>
      <c r="F321" s="31"/>
      <c r="G321" s="31"/>
      <c r="H321" s="13"/>
      <c r="I321" s="31"/>
      <c r="J321" s="21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2"/>
      <c r="W321" s="2"/>
      <c r="X321" s="2"/>
    </row>
    <row r="322" spans="1:24" ht="15" customHeight="1">
      <c r="A322" s="33"/>
      <c r="B322" s="13"/>
      <c r="C322" s="32"/>
      <c r="D322" s="14"/>
      <c r="E322" s="31"/>
      <c r="F322" s="31"/>
      <c r="G322" s="31"/>
      <c r="H322" s="13"/>
      <c r="I322" s="13"/>
      <c r="J322" s="21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2"/>
      <c r="W322" s="2"/>
      <c r="X322" s="2"/>
    </row>
    <row r="323" spans="1:24" ht="15" customHeight="1">
      <c r="A323" s="33"/>
      <c r="B323" s="13"/>
      <c r="C323" s="32"/>
      <c r="D323" s="14"/>
      <c r="E323" s="31"/>
      <c r="F323" s="31"/>
      <c r="G323" s="31"/>
      <c r="H323" s="13"/>
      <c r="I323" s="13"/>
      <c r="J323" s="21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2"/>
      <c r="W323" s="2"/>
      <c r="X323" s="2"/>
    </row>
    <row r="324" spans="1:24" ht="15" customHeight="1">
      <c r="A324" s="33"/>
      <c r="B324" s="13"/>
      <c r="C324" s="32"/>
      <c r="D324" s="14"/>
      <c r="E324" s="31"/>
      <c r="F324" s="31"/>
      <c r="G324" s="31"/>
      <c r="H324" s="13"/>
      <c r="I324" s="13"/>
      <c r="J324" s="21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2"/>
      <c r="W324" s="2"/>
      <c r="X324" s="2"/>
    </row>
    <row r="325" spans="1:24" ht="15" customHeight="1">
      <c r="A325" s="33"/>
      <c r="B325" s="13"/>
      <c r="C325" s="32"/>
      <c r="D325" s="14"/>
      <c r="E325" s="31"/>
      <c r="F325" s="31"/>
      <c r="G325" s="31"/>
      <c r="H325" s="13"/>
      <c r="I325" s="13"/>
      <c r="J325" s="21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2"/>
      <c r="W325" s="2"/>
      <c r="X325" s="2"/>
    </row>
    <row r="326" spans="1:24" ht="15" customHeight="1">
      <c r="A326" s="33"/>
      <c r="B326" s="13"/>
      <c r="C326" s="32"/>
      <c r="D326" s="14"/>
      <c r="E326" s="31"/>
      <c r="F326" s="31"/>
      <c r="G326" s="31"/>
      <c r="H326" s="13"/>
      <c r="I326" s="13"/>
      <c r="J326" s="21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2"/>
      <c r="W326" s="2"/>
      <c r="X326" s="2"/>
    </row>
    <row r="327" spans="1:24" ht="15" customHeight="1">
      <c r="A327" s="33"/>
      <c r="B327" s="13"/>
      <c r="C327" s="32"/>
      <c r="D327" s="14"/>
      <c r="E327" s="31"/>
      <c r="F327" s="31"/>
      <c r="G327" s="31"/>
      <c r="H327" s="13"/>
      <c r="I327" s="13"/>
      <c r="J327" s="21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2"/>
      <c r="W327" s="2"/>
      <c r="X327" s="2"/>
    </row>
    <row r="328" spans="1:24" ht="15" customHeight="1">
      <c r="A328" s="33"/>
      <c r="B328" s="13"/>
      <c r="C328" s="32"/>
      <c r="D328" s="14"/>
      <c r="E328" s="31"/>
      <c r="F328" s="31"/>
      <c r="G328" s="31"/>
      <c r="H328" s="13"/>
      <c r="I328" s="13"/>
      <c r="J328" s="21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2"/>
      <c r="W328" s="2"/>
      <c r="X328" s="2"/>
    </row>
    <row r="329" spans="1:24" ht="15" customHeight="1">
      <c r="A329" s="33"/>
      <c r="B329" s="13"/>
      <c r="C329" s="32"/>
      <c r="D329" s="14"/>
      <c r="E329" s="31"/>
      <c r="F329" s="31"/>
      <c r="G329" s="31"/>
      <c r="H329" s="13"/>
      <c r="I329" s="13"/>
      <c r="J329" s="21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2"/>
      <c r="W329" s="2"/>
      <c r="X329" s="2"/>
    </row>
    <row r="330" spans="1:24" ht="15" customHeight="1">
      <c r="A330" s="33"/>
      <c r="B330" s="13"/>
      <c r="C330" s="32"/>
      <c r="D330" s="14"/>
      <c r="E330" s="31"/>
      <c r="F330" s="31"/>
      <c r="G330" s="31"/>
      <c r="H330" s="13"/>
      <c r="I330" s="13"/>
      <c r="J330" s="21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2"/>
      <c r="W330" s="2"/>
      <c r="X330" s="2"/>
    </row>
    <row r="331" spans="1:24" ht="15" customHeight="1">
      <c r="A331" s="33"/>
      <c r="B331" s="13"/>
      <c r="C331" s="32"/>
      <c r="D331" s="14"/>
      <c r="E331" s="31"/>
      <c r="F331" s="31"/>
      <c r="G331" s="31"/>
      <c r="H331" s="13"/>
      <c r="I331" s="13"/>
      <c r="J331" s="21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2"/>
      <c r="W331" s="2"/>
      <c r="X331" s="2"/>
    </row>
    <row r="332" spans="1:24" ht="15" customHeight="1">
      <c r="A332" s="33"/>
      <c r="B332" s="13"/>
      <c r="C332" s="32"/>
      <c r="D332" s="14"/>
      <c r="E332" s="31"/>
      <c r="F332" s="31"/>
      <c r="G332" s="31"/>
      <c r="H332" s="13"/>
      <c r="I332" s="13"/>
      <c r="J332" s="21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2"/>
      <c r="W332" s="2"/>
      <c r="X332" s="2"/>
    </row>
    <row r="333" spans="1:24" ht="15" customHeight="1">
      <c r="A333" s="33"/>
      <c r="B333" s="13"/>
      <c r="C333" s="32"/>
      <c r="D333" s="14"/>
      <c r="E333" s="31"/>
      <c r="F333" s="31"/>
      <c r="G333" s="31"/>
      <c r="H333" s="13"/>
      <c r="I333" s="13"/>
      <c r="J333" s="21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2"/>
      <c r="W333" s="2"/>
      <c r="X333" s="2"/>
    </row>
    <row r="334" spans="1:24" ht="15" customHeight="1">
      <c r="A334" s="33"/>
      <c r="B334" s="13"/>
      <c r="C334" s="32"/>
      <c r="D334" s="14"/>
      <c r="E334" s="31"/>
      <c r="F334" s="31"/>
      <c r="G334" s="31"/>
      <c r="H334" s="13"/>
      <c r="I334" s="13"/>
      <c r="J334" s="21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2"/>
      <c r="W334" s="2"/>
      <c r="X334" s="2"/>
    </row>
    <row r="335" spans="1:24" ht="15" customHeight="1">
      <c r="A335" s="33"/>
      <c r="B335" s="13"/>
      <c r="C335" s="32"/>
      <c r="D335" s="14"/>
      <c r="E335" s="31"/>
      <c r="F335" s="31"/>
      <c r="G335" s="31"/>
      <c r="H335" s="13"/>
      <c r="I335" s="13"/>
      <c r="J335" s="21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2"/>
      <c r="W335" s="2"/>
      <c r="X335" s="2"/>
    </row>
    <row r="336" spans="1:24" ht="15" customHeight="1">
      <c r="A336" s="33"/>
      <c r="B336" s="13"/>
      <c r="C336" s="32"/>
      <c r="D336" s="14"/>
      <c r="E336" s="31"/>
      <c r="F336" s="31"/>
      <c r="G336" s="31"/>
      <c r="H336" s="13"/>
      <c r="I336" s="13"/>
      <c r="J336" s="21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2"/>
      <c r="W336" s="2"/>
      <c r="X336" s="2"/>
    </row>
    <row r="337" spans="1:24" ht="15" customHeight="1">
      <c r="A337" s="33"/>
      <c r="B337" s="13"/>
      <c r="C337" s="32"/>
      <c r="D337" s="14"/>
      <c r="E337" s="31"/>
      <c r="F337" s="31"/>
      <c r="G337" s="31"/>
      <c r="H337" s="13"/>
      <c r="I337" s="13"/>
      <c r="J337" s="21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2"/>
      <c r="W337" s="2"/>
      <c r="X337" s="2"/>
    </row>
    <row r="338" spans="1:24" ht="15" customHeight="1">
      <c r="A338" s="33"/>
      <c r="B338" s="13"/>
      <c r="C338" s="32"/>
      <c r="D338" s="14"/>
      <c r="E338" s="31"/>
      <c r="F338" s="31"/>
      <c r="G338" s="31"/>
      <c r="H338" s="13"/>
      <c r="I338" s="13"/>
      <c r="J338" s="21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2"/>
      <c r="W338" s="2"/>
      <c r="X338" s="2"/>
    </row>
    <row r="339" spans="1:24" ht="15" customHeight="1">
      <c r="A339" s="33"/>
      <c r="B339" s="13"/>
      <c r="C339" s="32"/>
      <c r="D339" s="14"/>
      <c r="E339" s="31"/>
      <c r="F339" s="31"/>
      <c r="G339" s="31"/>
      <c r="H339" s="13"/>
      <c r="I339" s="13"/>
      <c r="J339" s="21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2"/>
      <c r="W339" s="2"/>
      <c r="X339" s="2"/>
    </row>
    <row r="340" spans="1:24" ht="15" customHeight="1">
      <c r="A340" s="33"/>
      <c r="B340" s="13"/>
      <c r="C340" s="32"/>
      <c r="D340" s="14"/>
      <c r="E340" s="31"/>
      <c r="F340" s="31"/>
      <c r="G340" s="31"/>
      <c r="H340" s="13"/>
      <c r="I340" s="13"/>
      <c r="J340" s="21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2"/>
      <c r="W340" s="2"/>
      <c r="X340" s="2"/>
    </row>
    <row r="341" spans="1:24" ht="15" customHeight="1">
      <c r="A341" s="33"/>
      <c r="B341" s="13"/>
      <c r="C341" s="32"/>
      <c r="D341" s="14"/>
      <c r="E341" s="31"/>
      <c r="F341" s="31"/>
      <c r="G341" s="31"/>
      <c r="H341" s="13"/>
      <c r="I341" s="13"/>
      <c r="J341" s="21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2"/>
      <c r="W341" s="2"/>
      <c r="X341" s="2"/>
    </row>
    <row r="342" spans="1:24" ht="15" customHeight="1">
      <c r="A342" s="33"/>
      <c r="B342" s="13"/>
      <c r="C342" s="32"/>
      <c r="D342" s="14"/>
      <c r="E342" s="31"/>
      <c r="F342" s="31"/>
      <c r="G342" s="31"/>
      <c r="H342" s="13"/>
      <c r="I342" s="13"/>
      <c r="J342" s="21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2"/>
      <c r="W342" s="2"/>
      <c r="X342" s="2"/>
    </row>
    <row r="343" spans="1:24" ht="15" customHeight="1">
      <c r="A343" s="33"/>
      <c r="B343" s="13"/>
      <c r="C343" s="32"/>
      <c r="D343" s="14"/>
      <c r="E343" s="31"/>
      <c r="F343" s="31"/>
      <c r="G343" s="31"/>
      <c r="H343" s="13"/>
      <c r="I343" s="13"/>
      <c r="J343" s="21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2"/>
      <c r="W343" s="2"/>
      <c r="X343" s="2"/>
    </row>
    <row r="344" spans="1:24" ht="15" customHeight="1">
      <c r="A344" s="33"/>
      <c r="B344" s="13"/>
      <c r="C344" s="32"/>
      <c r="D344" s="14"/>
      <c r="E344" s="31"/>
      <c r="F344" s="31"/>
      <c r="G344" s="31"/>
      <c r="H344" s="13"/>
      <c r="I344" s="13"/>
      <c r="J344" s="21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2"/>
      <c r="W344" s="2"/>
      <c r="X344" s="2"/>
    </row>
    <row r="345" spans="1:24" ht="15" customHeight="1">
      <c r="A345" s="33"/>
      <c r="B345" s="13"/>
      <c r="C345" s="32"/>
      <c r="D345" s="14"/>
      <c r="E345" s="31"/>
      <c r="F345" s="31"/>
      <c r="G345" s="31"/>
      <c r="H345" s="13"/>
      <c r="I345" s="13"/>
      <c r="J345" s="21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2"/>
      <c r="W345" s="2"/>
      <c r="X345" s="2"/>
    </row>
    <row r="346" spans="1:24" ht="15" customHeight="1">
      <c r="A346" s="33"/>
      <c r="B346" s="13"/>
      <c r="C346" s="32"/>
      <c r="D346" s="14"/>
      <c r="E346" s="31"/>
      <c r="F346" s="31"/>
      <c r="G346" s="31"/>
      <c r="H346" s="13"/>
      <c r="I346" s="13"/>
      <c r="J346" s="21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2"/>
      <c r="W346" s="2"/>
      <c r="X346" s="2"/>
    </row>
    <row r="347" spans="1:24" ht="15" customHeight="1">
      <c r="A347" s="33"/>
      <c r="B347" s="13"/>
      <c r="C347" s="32"/>
      <c r="D347" s="14"/>
      <c r="E347" s="31"/>
      <c r="F347" s="31"/>
      <c r="G347" s="31"/>
      <c r="H347" s="13"/>
      <c r="I347" s="31"/>
      <c r="J347" s="21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2"/>
      <c r="W347" s="2"/>
      <c r="X347" s="2"/>
    </row>
    <row r="348" spans="1:24" ht="15" customHeight="1">
      <c r="A348" s="33"/>
      <c r="B348" s="13"/>
      <c r="C348" s="32"/>
      <c r="D348" s="14"/>
      <c r="E348" s="31"/>
      <c r="F348" s="31"/>
      <c r="G348" s="31"/>
      <c r="H348" s="13"/>
      <c r="I348" s="31"/>
      <c r="J348" s="21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2"/>
      <c r="W348" s="2"/>
      <c r="X348" s="2"/>
    </row>
    <row r="349" spans="1:24" ht="15" customHeight="1">
      <c r="A349" s="33"/>
      <c r="B349" s="13"/>
      <c r="C349" s="32"/>
      <c r="D349" s="14"/>
      <c r="E349" s="31"/>
      <c r="F349" s="31"/>
      <c r="G349" s="31"/>
      <c r="H349" s="13"/>
      <c r="I349" s="31"/>
      <c r="J349" s="21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2"/>
      <c r="W349" s="2"/>
      <c r="X349" s="2"/>
    </row>
    <row r="350" spans="1:24" ht="15" customHeight="1">
      <c r="A350" s="33"/>
      <c r="B350" s="13"/>
      <c r="C350" s="32"/>
      <c r="D350" s="14"/>
      <c r="E350" s="31"/>
      <c r="F350" s="31"/>
      <c r="G350" s="31"/>
      <c r="H350" s="13"/>
      <c r="I350" s="31"/>
      <c r="J350" s="21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2"/>
      <c r="W350" s="2"/>
      <c r="X350" s="2"/>
    </row>
    <row r="351" spans="1:24" ht="15" customHeight="1">
      <c r="A351" s="33"/>
      <c r="B351" s="13"/>
      <c r="C351" s="32"/>
      <c r="D351" s="14"/>
      <c r="E351" s="31"/>
      <c r="F351" s="31"/>
      <c r="G351" s="31"/>
      <c r="H351" s="13"/>
      <c r="I351" s="31"/>
      <c r="J351" s="21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2"/>
      <c r="W351" s="2"/>
      <c r="X351" s="2"/>
    </row>
    <row r="352" spans="1:24" ht="15" customHeight="1">
      <c r="A352" s="33"/>
      <c r="B352" s="13"/>
      <c r="C352" s="32"/>
      <c r="D352" s="14"/>
      <c r="E352" s="31"/>
      <c r="F352" s="31"/>
      <c r="G352" s="31"/>
      <c r="H352" s="13"/>
      <c r="I352" s="13"/>
      <c r="J352" s="21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2"/>
      <c r="W352" s="2"/>
      <c r="X352" s="2"/>
    </row>
    <row r="353" spans="1:24" ht="15" customHeight="1">
      <c r="A353" s="33"/>
      <c r="B353" s="13"/>
      <c r="C353" s="32"/>
      <c r="D353" s="14"/>
      <c r="E353" s="31"/>
      <c r="F353" s="31"/>
      <c r="G353" s="31"/>
      <c r="H353" s="13"/>
      <c r="I353" s="13"/>
      <c r="J353" s="21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2"/>
      <c r="W353" s="2"/>
      <c r="X353" s="2"/>
    </row>
    <row r="354" spans="1:24" ht="15" customHeight="1">
      <c r="A354" s="33"/>
      <c r="B354" s="13"/>
      <c r="C354" s="32"/>
      <c r="D354" s="14"/>
      <c r="E354" s="31"/>
      <c r="F354" s="31"/>
      <c r="G354" s="31"/>
      <c r="H354" s="13"/>
      <c r="I354" s="13"/>
      <c r="J354" s="21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2"/>
      <c r="W354" s="2"/>
      <c r="X354" s="2"/>
    </row>
    <row r="355" spans="1:24" ht="15" customHeight="1">
      <c r="A355" s="33"/>
      <c r="B355" s="13"/>
      <c r="C355" s="32"/>
      <c r="D355" s="14"/>
      <c r="E355" s="31"/>
      <c r="F355" s="31"/>
      <c r="G355" s="31"/>
      <c r="H355" s="13"/>
      <c r="I355" s="13"/>
      <c r="J355" s="21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2"/>
      <c r="W355" s="2"/>
      <c r="X355" s="2"/>
    </row>
    <row r="356" spans="1:24" ht="15" customHeight="1">
      <c r="A356" s="33"/>
      <c r="B356" s="13"/>
      <c r="C356" s="32"/>
      <c r="D356" s="14"/>
      <c r="E356" s="31"/>
      <c r="F356" s="31"/>
      <c r="G356" s="31"/>
      <c r="H356" s="13"/>
      <c r="I356" s="13"/>
      <c r="J356" s="21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2"/>
      <c r="W356" s="2"/>
      <c r="X356" s="2"/>
    </row>
    <row r="357" spans="1:24" ht="15" customHeight="1">
      <c r="A357" s="33"/>
      <c r="B357" s="13"/>
      <c r="C357" s="32"/>
      <c r="D357" s="14"/>
      <c r="E357" s="31"/>
      <c r="F357" s="31"/>
      <c r="G357" s="31"/>
      <c r="H357" s="13"/>
      <c r="I357" s="13"/>
      <c r="J357" s="21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2"/>
      <c r="W357" s="2"/>
      <c r="X357" s="2"/>
    </row>
    <row r="358" spans="1:24" ht="15" customHeight="1">
      <c r="A358" s="33"/>
      <c r="B358" s="13"/>
      <c r="C358" s="32"/>
      <c r="D358" s="14"/>
      <c r="E358" s="31"/>
      <c r="F358" s="31"/>
      <c r="G358" s="31"/>
      <c r="H358" s="13"/>
      <c r="I358" s="13"/>
      <c r="J358" s="21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2"/>
      <c r="W358" s="2"/>
      <c r="X358" s="2"/>
    </row>
    <row r="359" spans="1:24" ht="15" customHeight="1">
      <c r="A359" s="33"/>
      <c r="B359" s="13"/>
      <c r="C359" s="32"/>
      <c r="D359" s="14"/>
      <c r="E359" s="31"/>
      <c r="F359" s="31"/>
      <c r="G359" s="31"/>
      <c r="H359" s="13"/>
      <c r="I359" s="13"/>
      <c r="J359" s="21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2"/>
      <c r="W359" s="2"/>
      <c r="X359" s="2"/>
    </row>
    <row r="360" spans="1:24" ht="15" customHeight="1">
      <c r="A360" s="33"/>
      <c r="B360" s="13"/>
      <c r="C360" s="32"/>
      <c r="D360" s="14"/>
      <c r="E360" s="31"/>
      <c r="F360" s="31"/>
      <c r="G360" s="31"/>
      <c r="H360" s="13"/>
      <c r="I360" s="13"/>
      <c r="J360" s="21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2"/>
      <c r="W360" s="2"/>
      <c r="X360" s="2"/>
    </row>
    <row r="361" spans="1:24" ht="15" customHeight="1">
      <c r="A361" s="33"/>
      <c r="B361" s="13"/>
      <c r="C361" s="32"/>
      <c r="D361" s="14"/>
      <c r="E361" s="31"/>
      <c r="F361" s="31"/>
      <c r="G361" s="31"/>
      <c r="H361" s="13"/>
      <c r="I361" s="13"/>
      <c r="J361" s="21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2"/>
      <c r="W361" s="2"/>
      <c r="X361" s="2"/>
    </row>
    <row r="362" spans="1:24" ht="15" customHeight="1">
      <c r="A362" s="33"/>
      <c r="B362" s="13"/>
      <c r="C362" s="32"/>
      <c r="D362" s="14"/>
      <c r="E362" s="31"/>
      <c r="F362" s="31"/>
      <c r="G362" s="31"/>
      <c r="H362" s="13"/>
      <c r="I362" s="13"/>
      <c r="J362" s="21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2"/>
      <c r="W362" s="2"/>
      <c r="X362" s="2"/>
    </row>
    <row r="363" spans="1:24" ht="15" customHeight="1">
      <c r="A363" s="33"/>
      <c r="B363" s="13"/>
      <c r="C363" s="32"/>
      <c r="D363" s="14"/>
      <c r="E363" s="31"/>
      <c r="F363" s="31"/>
      <c r="G363" s="31"/>
      <c r="H363" s="13"/>
      <c r="I363" s="13"/>
      <c r="J363" s="21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2"/>
      <c r="W363" s="2"/>
      <c r="X363" s="2"/>
    </row>
    <row r="364" spans="1:24" ht="15" customHeight="1">
      <c r="A364" s="34"/>
      <c r="B364" s="35"/>
      <c r="C364" s="36"/>
      <c r="D364" s="37"/>
      <c r="E364" s="38"/>
      <c r="F364" s="38"/>
      <c r="G364" s="38"/>
      <c r="H364" s="35"/>
      <c r="I364" s="35"/>
      <c r="J364" s="39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2"/>
      <c r="W364" s="2"/>
      <c r="X364" s="2"/>
    </row>
    <row r="365" spans="1:24" ht="15" customHeight="1">
      <c r="A365" s="33"/>
      <c r="B365" s="13"/>
      <c r="C365" s="32"/>
      <c r="D365" s="14"/>
      <c r="E365" s="31"/>
      <c r="F365" s="31"/>
      <c r="G365" s="31"/>
      <c r="H365" s="13"/>
      <c r="I365" s="13"/>
      <c r="J365" s="21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2"/>
      <c r="W365" s="2"/>
      <c r="X365" s="2"/>
    </row>
    <row r="366" spans="1:24" ht="15" customHeight="1">
      <c r="A366" s="33"/>
      <c r="B366" s="13"/>
      <c r="C366" s="32"/>
      <c r="D366" s="14"/>
      <c r="E366" s="31"/>
      <c r="F366" s="31"/>
      <c r="G366" s="31"/>
      <c r="H366" s="13"/>
      <c r="I366" s="13"/>
      <c r="J366" s="21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2"/>
      <c r="W366" s="2"/>
      <c r="X366" s="2"/>
    </row>
    <row r="367" spans="1:24" ht="15" customHeight="1">
      <c r="A367" s="33"/>
      <c r="B367" s="13"/>
      <c r="C367" s="32"/>
      <c r="D367" s="14"/>
      <c r="E367" s="31"/>
      <c r="F367" s="31"/>
      <c r="G367" s="31"/>
      <c r="H367" s="13"/>
      <c r="I367" s="13"/>
      <c r="J367" s="21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2"/>
      <c r="W367" s="2"/>
      <c r="X367" s="2"/>
    </row>
    <row r="368" spans="1:24" ht="15" customHeight="1">
      <c r="A368" s="33"/>
      <c r="B368" s="13"/>
      <c r="C368" s="32"/>
      <c r="D368" s="14"/>
      <c r="E368" s="31"/>
      <c r="F368" s="31"/>
      <c r="G368" s="31"/>
      <c r="H368" s="13"/>
      <c r="I368" s="13"/>
      <c r="J368" s="21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2"/>
      <c r="W368" s="2"/>
      <c r="X368" s="2"/>
    </row>
    <row r="369" spans="1:24" ht="15" customHeight="1">
      <c r="A369" s="33"/>
      <c r="B369" s="13"/>
      <c r="C369" s="32"/>
      <c r="D369" s="14"/>
      <c r="E369" s="31"/>
      <c r="F369" s="31"/>
      <c r="G369" s="31"/>
      <c r="H369" s="13"/>
      <c r="I369" s="13"/>
      <c r="J369" s="21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2"/>
      <c r="W369" s="2"/>
      <c r="X369" s="2"/>
    </row>
    <row r="370" spans="1:24" ht="15" customHeight="1">
      <c r="A370" s="33"/>
      <c r="B370" s="13"/>
      <c r="C370" s="32"/>
      <c r="D370" s="14"/>
      <c r="E370" s="31"/>
      <c r="F370" s="31"/>
      <c r="G370" s="31"/>
      <c r="H370" s="13"/>
      <c r="I370" s="13"/>
      <c r="J370" s="21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2"/>
      <c r="W370" s="2"/>
      <c r="X370" s="2"/>
    </row>
    <row r="371" spans="1:24" ht="15" customHeight="1">
      <c r="A371" s="33"/>
      <c r="B371" s="13"/>
      <c r="C371" s="32"/>
      <c r="D371" s="14"/>
      <c r="E371" s="31"/>
      <c r="F371" s="31"/>
      <c r="G371" s="31"/>
      <c r="H371" s="13"/>
      <c r="I371" s="13"/>
      <c r="J371" s="21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2"/>
      <c r="W371" s="2"/>
      <c r="X371" s="2"/>
    </row>
    <row r="372" spans="1:24" ht="15" customHeight="1">
      <c r="A372" s="33"/>
      <c r="B372" s="13"/>
      <c r="C372" s="32"/>
      <c r="D372" s="14"/>
      <c r="E372" s="31"/>
      <c r="F372" s="31"/>
      <c r="G372" s="31"/>
      <c r="H372" s="13"/>
      <c r="I372" s="13"/>
      <c r="J372" s="21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2"/>
      <c r="W372" s="2"/>
      <c r="X372" s="2"/>
    </row>
    <row r="373" spans="1:24" ht="15" customHeight="1">
      <c r="A373" s="33"/>
      <c r="B373" s="13"/>
      <c r="C373" s="32"/>
      <c r="D373" s="14"/>
      <c r="E373" s="31"/>
      <c r="F373" s="31"/>
      <c r="G373" s="31"/>
      <c r="H373" s="13"/>
      <c r="I373" s="13"/>
      <c r="J373" s="21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2"/>
      <c r="W373" s="2"/>
      <c r="X373" s="2"/>
    </row>
    <row r="374" spans="1:24" ht="15" customHeight="1">
      <c r="A374" s="33"/>
      <c r="B374" s="13"/>
      <c r="C374" s="32"/>
      <c r="D374" s="14"/>
      <c r="E374" s="31"/>
      <c r="F374" s="31"/>
      <c r="G374" s="31"/>
      <c r="H374" s="13"/>
      <c r="I374" s="13"/>
      <c r="J374" s="21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2"/>
      <c r="W374" s="2"/>
      <c r="X374" s="2"/>
    </row>
    <row r="375" spans="1:24" ht="15" customHeight="1">
      <c r="A375" s="33"/>
      <c r="B375" s="13"/>
      <c r="C375" s="32"/>
      <c r="D375" s="14"/>
      <c r="E375" s="31"/>
      <c r="F375" s="31"/>
      <c r="G375" s="31"/>
      <c r="H375" s="13"/>
      <c r="I375" s="13"/>
      <c r="J375" s="21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2"/>
      <c r="W375" s="2"/>
      <c r="X375" s="2"/>
    </row>
    <row r="376" spans="1:24" ht="15" customHeight="1">
      <c r="A376" s="33"/>
      <c r="B376" s="13"/>
      <c r="C376" s="32"/>
      <c r="D376" s="14"/>
      <c r="E376" s="31"/>
      <c r="F376" s="31"/>
      <c r="G376" s="31"/>
      <c r="H376" s="13"/>
      <c r="I376" s="13"/>
      <c r="J376" s="21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2"/>
      <c r="W376" s="2"/>
      <c r="X376" s="2"/>
    </row>
    <row r="377" spans="1:24" ht="15" customHeight="1">
      <c r="A377" s="33"/>
      <c r="B377" s="13"/>
      <c r="C377" s="32"/>
      <c r="D377" s="14"/>
      <c r="E377" s="31"/>
      <c r="F377" s="31"/>
      <c r="G377" s="31"/>
      <c r="H377" s="13"/>
      <c r="I377" s="13"/>
      <c r="J377" s="21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2"/>
      <c r="W377" s="2"/>
      <c r="X377" s="2"/>
    </row>
    <row r="378" spans="1:24" ht="15" customHeight="1">
      <c r="A378" s="33"/>
      <c r="B378" s="13"/>
      <c r="C378" s="32"/>
      <c r="D378" s="14"/>
      <c r="E378" s="31"/>
      <c r="F378" s="31"/>
      <c r="G378" s="31"/>
      <c r="H378" s="13"/>
      <c r="I378" s="13"/>
      <c r="J378" s="21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2"/>
      <c r="W378" s="2"/>
      <c r="X378" s="2"/>
    </row>
    <row r="379" spans="1:24" ht="15" customHeight="1">
      <c r="A379" s="33"/>
      <c r="B379" s="13"/>
      <c r="C379" s="32"/>
      <c r="D379" s="14"/>
      <c r="E379" s="31"/>
      <c r="F379" s="31"/>
      <c r="G379" s="31"/>
      <c r="H379" s="13"/>
      <c r="I379" s="13"/>
      <c r="J379" s="21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2"/>
      <c r="W379" s="2"/>
      <c r="X379" s="2"/>
    </row>
    <row r="380" spans="1:24" ht="15" customHeight="1">
      <c r="A380" s="33"/>
      <c r="B380" s="13"/>
      <c r="C380" s="32"/>
      <c r="D380" s="14"/>
      <c r="E380" s="31"/>
      <c r="F380" s="31"/>
      <c r="G380" s="31"/>
      <c r="H380" s="13"/>
      <c r="I380" s="13"/>
      <c r="J380" s="21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2"/>
      <c r="W380" s="2"/>
      <c r="X380" s="2"/>
    </row>
    <row r="381" spans="1:24" ht="15" customHeight="1">
      <c r="A381" s="33"/>
      <c r="B381" s="13"/>
      <c r="C381" s="32"/>
      <c r="D381" s="14"/>
      <c r="E381" s="31"/>
      <c r="F381" s="31"/>
      <c r="G381" s="31"/>
      <c r="H381" s="13"/>
      <c r="I381" s="13"/>
      <c r="J381" s="21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2"/>
      <c r="W381" s="2"/>
      <c r="X381" s="2"/>
    </row>
    <row r="382" spans="1:24" ht="15" customHeight="1">
      <c r="A382" s="33"/>
      <c r="B382" s="13"/>
      <c r="C382" s="32"/>
      <c r="D382" s="14"/>
      <c r="E382" s="31"/>
      <c r="F382" s="31"/>
      <c r="G382" s="31"/>
      <c r="H382" s="13"/>
      <c r="I382" s="13"/>
      <c r="J382" s="21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2"/>
      <c r="W382" s="2"/>
      <c r="X382" s="2"/>
    </row>
    <row r="383" spans="1:24" ht="15" customHeight="1">
      <c r="A383" s="33"/>
      <c r="B383" s="13"/>
      <c r="C383" s="32"/>
      <c r="D383" s="14"/>
      <c r="E383" s="31"/>
      <c r="F383" s="31"/>
      <c r="G383" s="31"/>
      <c r="H383" s="13"/>
      <c r="I383" s="13"/>
      <c r="J383" s="21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2"/>
      <c r="W383" s="2"/>
      <c r="X383" s="2"/>
    </row>
    <row r="384" spans="1:24" ht="15" customHeight="1">
      <c r="A384" s="33"/>
      <c r="B384" s="13"/>
      <c r="C384" s="32"/>
      <c r="D384" s="14"/>
      <c r="E384" s="31"/>
      <c r="F384" s="31"/>
      <c r="G384" s="31"/>
      <c r="H384" s="13"/>
      <c r="I384" s="13"/>
      <c r="J384" s="21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2"/>
      <c r="W384" s="2"/>
      <c r="X384" s="2"/>
    </row>
    <row r="385" spans="1:24" ht="15" customHeight="1">
      <c r="A385" s="33"/>
      <c r="B385" s="13"/>
      <c r="C385" s="32"/>
      <c r="D385" s="14"/>
      <c r="E385" s="31"/>
      <c r="F385" s="31"/>
      <c r="G385" s="31"/>
      <c r="H385" s="13"/>
      <c r="I385" s="13"/>
      <c r="J385" s="21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2"/>
      <c r="W385" s="2"/>
      <c r="X385" s="2"/>
    </row>
    <row r="386" spans="1:24" ht="15" customHeight="1">
      <c r="A386" s="33"/>
      <c r="B386" s="13"/>
      <c r="C386" s="32"/>
      <c r="D386" s="14"/>
      <c r="E386" s="31"/>
      <c r="F386" s="31"/>
      <c r="G386" s="31"/>
      <c r="H386" s="13"/>
      <c r="I386" s="13"/>
      <c r="J386" s="21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2"/>
      <c r="W386" s="2"/>
      <c r="X386" s="2"/>
    </row>
    <row r="387" spans="1:24" ht="15" customHeight="1">
      <c r="A387" s="33"/>
      <c r="B387" s="13"/>
      <c r="C387" s="32"/>
      <c r="D387" s="14"/>
      <c r="E387" s="31"/>
      <c r="F387" s="31"/>
      <c r="G387" s="31"/>
      <c r="H387" s="13"/>
      <c r="I387" s="13"/>
      <c r="J387" s="21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2"/>
      <c r="W387" s="2"/>
      <c r="X387" s="2"/>
    </row>
    <row r="388" spans="1:24" ht="15" customHeight="1">
      <c r="A388" s="33"/>
      <c r="B388" s="13"/>
      <c r="C388" s="32"/>
      <c r="D388" s="14"/>
      <c r="E388" s="31"/>
      <c r="F388" s="31"/>
      <c r="G388" s="31"/>
      <c r="H388" s="13"/>
      <c r="I388" s="13"/>
      <c r="J388" s="21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2"/>
      <c r="W388" s="2"/>
      <c r="X388" s="2"/>
    </row>
    <row r="389" spans="1:24" ht="15" customHeight="1">
      <c r="A389" s="33"/>
      <c r="B389" s="32"/>
      <c r="C389" s="32"/>
      <c r="D389" s="14"/>
      <c r="E389" s="31"/>
      <c r="F389" s="31"/>
      <c r="G389" s="31"/>
      <c r="H389" s="13"/>
      <c r="I389" s="13"/>
      <c r="J389" s="21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2"/>
      <c r="W389" s="2"/>
      <c r="X389" s="2"/>
    </row>
    <row r="390" spans="1:24" ht="15" customHeight="1">
      <c r="A390" s="33"/>
      <c r="B390" s="32"/>
      <c r="C390" s="32"/>
      <c r="D390" s="14"/>
      <c r="E390" s="31"/>
      <c r="F390" s="31"/>
      <c r="G390" s="31"/>
      <c r="H390" s="13"/>
      <c r="I390" s="13"/>
      <c r="J390" s="21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2"/>
      <c r="W390" s="2"/>
      <c r="X390" s="2"/>
    </row>
    <row r="391" spans="1:24" ht="15" customHeight="1">
      <c r="A391" s="33"/>
      <c r="B391" s="32"/>
      <c r="C391" s="32"/>
      <c r="D391" s="14"/>
      <c r="E391" s="31"/>
      <c r="F391" s="31"/>
      <c r="G391" s="31"/>
      <c r="H391" s="13"/>
      <c r="I391" s="13"/>
      <c r="J391" s="21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2"/>
      <c r="W391" s="2"/>
      <c r="X391" s="2"/>
    </row>
    <row r="392" spans="1:24" ht="15" customHeight="1">
      <c r="A392" s="33"/>
      <c r="B392" s="32"/>
      <c r="C392" s="32"/>
      <c r="D392" s="14"/>
      <c r="E392" s="31"/>
      <c r="F392" s="31"/>
      <c r="G392" s="31"/>
      <c r="H392" s="13"/>
      <c r="I392" s="13"/>
      <c r="J392" s="21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2"/>
      <c r="W392" s="2"/>
      <c r="X392" s="2"/>
    </row>
    <row r="393" spans="1:24" ht="15" customHeight="1">
      <c r="A393" s="33"/>
      <c r="B393" s="32"/>
      <c r="C393" s="32"/>
      <c r="D393" s="14"/>
      <c r="E393" s="31"/>
      <c r="F393" s="31"/>
      <c r="G393" s="31"/>
      <c r="H393" s="13"/>
      <c r="I393" s="13"/>
      <c r="J393" s="21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2"/>
      <c r="W393" s="2"/>
      <c r="X393" s="2"/>
    </row>
    <row r="394" spans="1:24" ht="15" customHeight="1">
      <c r="A394" s="33"/>
      <c r="B394" s="32"/>
      <c r="C394" s="32"/>
      <c r="D394" s="14"/>
      <c r="E394" s="31"/>
      <c r="F394" s="31"/>
      <c r="G394" s="31"/>
      <c r="H394" s="13"/>
      <c r="I394" s="13"/>
      <c r="J394" s="21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2"/>
      <c r="W394" s="2"/>
      <c r="X394" s="2"/>
    </row>
    <row r="395" spans="1:24" ht="15" customHeight="1">
      <c r="A395" s="33"/>
      <c r="B395" s="32"/>
      <c r="C395" s="32"/>
      <c r="D395" s="14"/>
      <c r="E395" s="31"/>
      <c r="F395" s="31"/>
      <c r="G395" s="31"/>
      <c r="H395" s="13"/>
      <c r="I395" s="13"/>
      <c r="J395" s="21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2"/>
      <c r="W395" s="2"/>
      <c r="X395" s="2"/>
    </row>
    <row r="396" spans="1:24" ht="15" customHeight="1">
      <c r="A396" s="33"/>
      <c r="B396" s="32"/>
      <c r="C396" s="32"/>
      <c r="D396" s="14"/>
      <c r="E396" s="31"/>
      <c r="F396" s="31"/>
      <c r="G396" s="31"/>
      <c r="H396" s="13"/>
      <c r="I396" s="13"/>
      <c r="J396" s="21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2"/>
      <c r="W396" s="2"/>
      <c r="X396" s="2"/>
    </row>
    <row r="397" spans="1:24" ht="15" customHeight="1">
      <c r="A397" s="33"/>
      <c r="B397" s="32"/>
      <c r="C397" s="32"/>
      <c r="D397" s="14"/>
      <c r="E397" s="31"/>
      <c r="F397" s="31"/>
      <c r="G397" s="31"/>
      <c r="H397" s="13"/>
      <c r="I397" s="13"/>
      <c r="J397" s="21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2"/>
      <c r="W397" s="2"/>
      <c r="X397" s="2"/>
    </row>
    <row r="398" spans="1:24" ht="15" customHeight="1">
      <c r="A398" s="33"/>
      <c r="B398" s="32"/>
      <c r="C398" s="32"/>
      <c r="D398" s="14"/>
      <c r="E398" s="31"/>
      <c r="F398" s="31"/>
      <c r="G398" s="31"/>
      <c r="H398" s="13"/>
      <c r="I398" s="13"/>
      <c r="J398" s="21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2"/>
      <c r="W398" s="2"/>
      <c r="X398" s="2"/>
    </row>
    <row r="399" spans="1:24" ht="15" customHeight="1">
      <c r="A399" s="33"/>
      <c r="B399" s="32"/>
      <c r="C399" s="32"/>
      <c r="D399" s="14"/>
      <c r="E399" s="31"/>
      <c r="F399" s="31"/>
      <c r="G399" s="31"/>
      <c r="H399" s="13"/>
      <c r="I399" s="13"/>
      <c r="J399" s="21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2"/>
      <c r="W399" s="2"/>
      <c r="X399" s="2"/>
    </row>
    <row r="400" spans="1:24" ht="15" customHeight="1">
      <c r="A400" s="33"/>
      <c r="B400" s="32"/>
      <c r="C400" s="32"/>
      <c r="D400" s="14"/>
      <c r="E400" s="31"/>
      <c r="F400" s="31"/>
      <c r="G400" s="31"/>
      <c r="H400" s="13"/>
      <c r="I400" s="13"/>
      <c r="J400" s="21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2"/>
      <c r="W400" s="2"/>
      <c r="X400" s="2"/>
    </row>
    <row r="401" spans="1:24" ht="15" customHeight="1">
      <c r="A401" s="33"/>
      <c r="B401" s="32"/>
      <c r="C401" s="32"/>
      <c r="D401" s="14"/>
      <c r="E401" s="31"/>
      <c r="F401" s="31"/>
      <c r="G401" s="31"/>
      <c r="H401" s="13"/>
      <c r="I401" s="13"/>
      <c r="J401" s="21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2"/>
      <c r="W401" s="2"/>
      <c r="X401" s="2"/>
    </row>
    <row r="402" spans="1:24" ht="15" customHeight="1">
      <c r="A402" s="33"/>
      <c r="B402" s="32"/>
      <c r="C402" s="32"/>
      <c r="D402" s="14"/>
      <c r="E402" s="31"/>
      <c r="F402" s="31"/>
      <c r="G402" s="31"/>
      <c r="H402" s="13"/>
      <c r="I402" s="13"/>
      <c r="J402" s="21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2"/>
      <c r="W402" s="2"/>
      <c r="X402" s="2"/>
    </row>
    <row r="403" spans="1:24" ht="15" customHeight="1">
      <c r="A403" s="33"/>
      <c r="B403" s="32"/>
      <c r="C403" s="32"/>
      <c r="D403" s="14"/>
      <c r="E403" s="31"/>
      <c r="F403" s="31"/>
      <c r="G403" s="31"/>
      <c r="H403" s="13"/>
      <c r="I403" s="13"/>
      <c r="J403" s="21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2"/>
      <c r="W403" s="2"/>
      <c r="X403" s="2"/>
    </row>
    <row r="404" spans="1:24" ht="15" customHeight="1">
      <c r="A404" s="33"/>
      <c r="B404" s="32"/>
      <c r="C404" s="32"/>
      <c r="D404" s="14"/>
      <c r="E404" s="31"/>
      <c r="F404" s="31"/>
      <c r="G404" s="31"/>
      <c r="H404" s="13"/>
      <c r="I404" s="13"/>
      <c r="J404" s="21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2"/>
      <c r="W404" s="2"/>
      <c r="X404" s="2"/>
    </row>
    <row r="405" spans="1:24" ht="15" customHeight="1">
      <c r="A405" s="33"/>
      <c r="B405" s="32"/>
      <c r="C405" s="32"/>
      <c r="D405" s="14"/>
      <c r="E405" s="31"/>
      <c r="F405" s="31"/>
      <c r="G405" s="31"/>
      <c r="H405" s="13"/>
      <c r="I405" s="13"/>
      <c r="J405" s="21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2"/>
      <c r="W405" s="2"/>
      <c r="X405" s="2"/>
    </row>
    <row r="406" spans="1:24" ht="15" customHeight="1">
      <c r="A406" s="33"/>
      <c r="B406" s="32"/>
      <c r="C406" s="32"/>
      <c r="D406" s="14"/>
      <c r="E406" s="31"/>
      <c r="F406" s="31"/>
      <c r="G406" s="31"/>
      <c r="H406" s="13"/>
      <c r="I406" s="13"/>
      <c r="J406" s="21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2"/>
      <c r="W406" s="2"/>
      <c r="X406" s="2"/>
    </row>
    <row r="407" spans="1:24" ht="15" customHeight="1">
      <c r="A407" s="33"/>
      <c r="B407" s="32"/>
      <c r="C407" s="32"/>
      <c r="D407" s="14"/>
      <c r="E407" s="31"/>
      <c r="F407" s="31"/>
      <c r="G407" s="31"/>
      <c r="H407" s="13"/>
      <c r="I407" s="13"/>
      <c r="J407" s="21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2"/>
      <c r="W407" s="2"/>
      <c r="X407" s="2"/>
    </row>
    <row r="408" spans="1:24" ht="15" customHeight="1">
      <c r="A408" s="33"/>
      <c r="B408" s="32"/>
      <c r="C408" s="32"/>
      <c r="D408" s="14"/>
      <c r="E408" s="31"/>
      <c r="F408" s="31"/>
      <c r="G408" s="31"/>
      <c r="H408" s="13"/>
      <c r="I408" s="13"/>
      <c r="J408" s="21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2"/>
      <c r="W408" s="2"/>
      <c r="X408" s="2"/>
    </row>
    <row r="409" spans="1:24" ht="15" customHeight="1">
      <c r="A409" s="33"/>
      <c r="B409" s="32"/>
      <c r="C409" s="32"/>
      <c r="D409" s="14"/>
      <c r="E409" s="31"/>
      <c r="F409" s="31"/>
      <c r="G409" s="31"/>
      <c r="H409" s="13"/>
      <c r="I409" s="13"/>
      <c r="J409" s="21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2"/>
      <c r="W409" s="2"/>
      <c r="X409" s="2"/>
    </row>
    <row r="410" spans="1:24" ht="15" customHeight="1">
      <c r="A410" s="33"/>
      <c r="B410" s="32"/>
      <c r="C410" s="32"/>
      <c r="D410" s="14"/>
      <c r="E410" s="31"/>
      <c r="F410" s="31"/>
      <c r="G410" s="31"/>
      <c r="H410" s="13"/>
      <c r="I410" s="13"/>
      <c r="J410" s="21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2"/>
      <c r="W410" s="2"/>
      <c r="X410" s="2"/>
    </row>
    <row r="411" spans="1:24" ht="15" customHeight="1">
      <c r="A411" s="33"/>
      <c r="B411" s="32"/>
      <c r="C411" s="32"/>
      <c r="D411" s="14"/>
      <c r="E411" s="31"/>
      <c r="F411" s="31"/>
      <c r="G411" s="31"/>
      <c r="H411" s="13"/>
      <c r="I411" s="13"/>
      <c r="J411" s="21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2"/>
      <c r="W411" s="2"/>
      <c r="X411" s="2"/>
    </row>
    <row r="412" spans="1:24" ht="15" customHeight="1">
      <c r="A412" s="33"/>
      <c r="B412" s="32"/>
      <c r="C412" s="32"/>
      <c r="D412" s="14"/>
      <c r="E412" s="31"/>
      <c r="F412" s="31"/>
      <c r="G412" s="31"/>
      <c r="H412" s="13"/>
      <c r="I412" s="13"/>
      <c r="J412" s="21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2"/>
      <c r="W412" s="2"/>
      <c r="X412" s="2"/>
    </row>
    <row r="413" spans="1:24" ht="15" customHeight="1">
      <c r="A413" s="33"/>
      <c r="B413" s="32"/>
      <c r="C413" s="32"/>
      <c r="D413" s="14"/>
      <c r="E413" s="31"/>
      <c r="F413" s="31"/>
      <c r="G413" s="31"/>
      <c r="H413" s="13"/>
      <c r="I413" s="13"/>
      <c r="J413" s="21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2"/>
      <c r="W413" s="2"/>
      <c r="X413" s="2"/>
    </row>
    <row r="414" spans="1:24" ht="15" customHeight="1">
      <c r="A414" s="33"/>
      <c r="B414" s="32"/>
      <c r="C414" s="32"/>
      <c r="D414" s="14"/>
      <c r="E414" s="31"/>
      <c r="F414" s="31"/>
      <c r="G414" s="31"/>
      <c r="H414" s="13"/>
      <c r="I414" s="13"/>
      <c r="J414" s="21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2"/>
      <c r="W414" s="2"/>
      <c r="X414" s="2"/>
    </row>
    <row r="415" spans="1:24" ht="15" customHeight="1">
      <c r="A415" s="33"/>
      <c r="B415" s="32"/>
      <c r="C415" s="32"/>
      <c r="D415" s="14"/>
      <c r="E415" s="31"/>
      <c r="F415" s="31"/>
      <c r="G415" s="31"/>
      <c r="H415" s="13"/>
      <c r="I415" s="31"/>
      <c r="J415" s="21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2"/>
      <c r="W415" s="2"/>
      <c r="X415" s="2"/>
    </row>
    <row r="416" spans="1:24" ht="15" customHeight="1">
      <c r="A416" s="33"/>
      <c r="B416" s="32"/>
      <c r="C416" s="32"/>
      <c r="D416" s="14"/>
      <c r="E416" s="31"/>
      <c r="F416" s="31"/>
      <c r="G416" s="31"/>
      <c r="H416" s="13"/>
      <c r="I416" s="31"/>
      <c r="J416" s="21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2"/>
      <c r="W416" s="2"/>
      <c r="X416" s="2"/>
    </row>
    <row r="417" spans="1:24" ht="15" customHeight="1">
      <c r="A417" s="33"/>
      <c r="B417" s="32"/>
      <c r="C417" s="32"/>
      <c r="D417" s="14"/>
      <c r="E417" s="31"/>
      <c r="F417" s="31"/>
      <c r="G417" s="31"/>
      <c r="H417" s="13"/>
      <c r="I417" s="13"/>
      <c r="J417" s="21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2"/>
      <c r="W417" s="2"/>
      <c r="X417" s="2"/>
    </row>
    <row r="418" spans="1:24" ht="15" customHeight="1">
      <c r="A418" s="33"/>
      <c r="B418" s="32"/>
      <c r="C418" s="32"/>
      <c r="D418" s="14"/>
      <c r="E418" s="31"/>
      <c r="F418" s="31"/>
      <c r="G418" s="31"/>
      <c r="H418" s="13"/>
      <c r="I418" s="13"/>
      <c r="J418" s="21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2"/>
      <c r="W418" s="2"/>
      <c r="X418" s="2"/>
    </row>
    <row r="419" spans="1:24" ht="15" customHeight="1">
      <c r="A419" s="33"/>
      <c r="B419" s="32"/>
      <c r="C419" s="32"/>
      <c r="D419" s="14"/>
      <c r="E419" s="31"/>
      <c r="F419" s="31"/>
      <c r="G419" s="31"/>
      <c r="H419" s="13"/>
      <c r="I419" s="13"/>
      <c r="J419" s="21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2"/>
      <c r="W419" s="2"/>
      <c r="X419" s="2"/>
    </row>
    <row r="420" spans="1:24" ht="15" customHeight="1">
      <c r="A420" s="33"/>
      <c r="B420" s="32"/>
      <c r="C420" s="32"/>
      <c r="D420" s="14"/>
      <c r="E420" s="31"/>
      <c r="F420" s="31"/>
      <c r="G420" s="31"/>
      <c r="H420" s="13"/>
      <c r="I420" s="13"/>
      <c r="J420" s="21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2"/>
      <c r="W420" s="2"/>
      <c r="X420" s="2"/>
    </row>
    <row r="421" spans="1:24" ht="15" customHeight="1">
      <c r="A421" s="33"/>
      <c r="B421" s="32"/>
      <c r="C421" s="32"/>
      <c r="D421" s="14"/>
      <c r="E421" s="31"/>
      <c r="F421" s="31"/>
      <c r="G421" s="31"/>
      <c r="H421" s="13"/>
      <c r="I421" s="13"/>
      <c r="J421" s="21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2"/>
      <c r="W421" s="2"/>
      <c r="X421" s="2"/>
    </row>
    <row r="422" spans="1:24" ht="15" customHeight="1">
      <c r="A422" s="33"/>
      <c r="B422" s="32"/>
      <c r="C422" s="32"/>
      <c r="D422" s="14"/>
      <c r="E422" s="31"/>
      <c r="F422" s="31"/>
      <c r="G422" s="31"/>
      <c r="H422" s="13"/>
      <c r="I422" s="13"/>
      <c r="J422" s="21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2"/>
      <c r="W422" s="2"/>
      <c r="X422" s="2"/>
    </row>
    <row r="423" spans="1:24" ht="15" customHeight="1">
      <c r="A423" s="33"/>
      <c r="B423" s="32"/>
      <c r="C423" s="32"/>
      <c r="D423" s="14"/>
      <c r="E423" s="31"/>
      <c r="F423" s="31"/>
      <c r="G423" s="31"/>
      <c r="H423" s="13"/>
      <c r="I423" s="13"/>
      <c r="J423" s="21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2"/>
      <c r="W423" s="2"/>
      <c r="X423" s="2"/>
    </row>
    <row r="424" spans="1:24" ht="15" customHeight="1">
      <c r="A424" s="33"/>
      <c r="B424" s="32"/>
      <c r="C424" s="32"/>
      <c r="D424" s="14"/>
      <c r="E424" s="31"/>
      <c r="F424" s="31"/>
      <c r="G424" s="31"/>
      <c r="H424" s="13"/>
      <c r="I424" s="13"/>
      <c r="J424" s="21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2"/>
      <c r="W424" s="2"/>
      <c r="X424" s="2"/>
    </row>
    <row r="425" spans="1:24" ht="15" customHeight="1">
      <c r="A425" s="33"/>
      <c r="B425" s="32"/>
      <c r="C425" s="32"/>
      <c r="D425" s="14"/>
      <c r="E425" s="31"/>
      <c r="F425" s="31"/>
      <c r="G425" s="31"/>
      <c r="H425" s="13"/>
      <c r="I425" s="13"/>
      <c r="J425" s="21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2"/>
      <c r="W425" s="2"/>
      <c r="X425" s="2"/>
    </row>
    <row r="426" spans="1:24" ht="15" customHeight="1">
      <c r="A426" s="33"/>
      <c r="B426" s="32"/>
      <c r="C426" s="32"/>
      <c r="D426" s="14"/>
      <c r="E426" s="31"/>
      <c r="F426" s="31"/>
      <c r="G426" s="31"/>
      <c r="H426" s="13"/>
      <c r="I426" s="13"/>
      <c r="J426" s="21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2"/>
      <c r="W426" s="2"/>
      <c r="X426" s="2"/>
    </row>
    <row r="427" spans="1:24" ht="15" customHeight="1">
      <c r="A427" s="33"/>
      <c r="B427" s="32"/>
      <c r="C427" s="32"/>
      <c r="D427" s="14"/>
      <c r="E427" s="31"/>
      <c r="F427" s="31"/>
      <c r="G427" s="31"/>
      <c r="H427" s="13"/>
      <c r="I427" s="13"/>
      <c r="J427" s="21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2"/>
      <c r="W427" s="2"/>
      <c r="X427" s="2"/>
    </row>
    <row r="428" spans="1:24" ht="15" customHeight="1">
      <c r="A428" s="33"/>
      <c r="B428" s="32"/>
      <c r="C428" s="32"/>
      <c r="D428" s="14"/>
      <c r="E428" s="31"/>
      <c r="F428" s="31"/>
      <c r="G428" s="31"/>
      <c r="H428" s="13"/>
      <c r="I428" s="13"/>
      <c r="J428" s="21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2"/>
      <c r="W428" s="2"/>
      <c r="X428" s="2"/>
    </row>
    <row r="429" spans="1:24" ht="15" customHeight="1">
      <c r="A429" s="33"/>
      <c r="B429" s="32"/>
      <c r="C429" s="32"/>
      <c r="D429" s="14"/>
      <c r="E429" s="31"/>
      <c r="F429" s="31"/>
      <c r="G429" s="31"/>
      <c r="H429" s="13"/>
      <c r="I429" s="13"/>
      <c r="J429" s="21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2"/>
      <c r="W429" s="2"/>
      <c r="X429" s="2"/>
    </row>
    <row r="430" spans="1:24" ht="15" customHeight="1">
      <c r="A430" s="33"/>
      <c r="B430" s="32"/>
      <c r="C430" s="32"/>
      <c r="D430" s="14"/>
      <c r="E430" s="31"/>
      <c r="F430" s="31"/>
      <c r="G430" s="31"/>
      <c r="H430" s="13"/>
      <c r="I430" s="13"/>
      <c r="J430" s="21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2"/>
      <c r="W430" s="2"/>
      <c r="X430" s="2"/>
    </row>
    <row r="431" spans="1:24" ht="15" customHeight="1">
      <c r="A431" s="33"/>
      <c r="B431" s="32"/>
      <c r="C431" s="32"/>
      <c r="D431" s="14"/>
      <c r="E431" s="31"/>
      <c r="F431" s="31"/>
      <c r="G431" s="31"/>
      <c r="H431" s="13"/>
      <c r="I431" s="13"/>
      <c r="J431" s="21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2"/>
      <c r="W431" s="2"/>
      <c r="X431" s="2"/>
    </row>
    <row r="432" spans="1:24" ht="15" customHeight="1">
      <c r="A432" s="33"/>
      <c r="B432" s="32"/>
      <c r="C432" s="32"/>
      <c r="D432" s="14"/>
      <c r="E432" s="31"/>
      <c r="F432" s="31"/>
      <c r="G432" s="31"/>
      <c r="H432" s="13"/>
      <c r="I432" s="13"/>
      <c r="J432" s="21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2"/>
      <c r="W432" s="2"/>
      <c r="X432" s="2"/>
    </row>
    <row r="433" spans="1:24" ht="15" customHeight="1">
      <c r="A433" s="33"/>
      <c r="B433" s="32"/>
      <c r="C433" s="32"/>
      <c r="D433" s="14"/>
      <c r="E433" s="31"/>
      <c r="F433" s="31"/>
      <c r="G433" s="31"/>
      <c r="H433" s="13"/>
      <c r="I433" s="13"/>
      <c r="J433" s="21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2"/>
      <c r="W433" s="2"/>
      <c r="X433" s="2"/>
    </row>
    <row r="434" spans="1:24" ht="15" customHeight="1">
      <c r="A434" s="33"/>
      <c r="B434" s="32"/>
      <c r="C434" s="32"/>
      <c r="D434" s="14"/>
      <c r="E434" s="31"/>
      <c r="F434" s="31"/>
      <c r="G434" s="31"/>
      <c r="H434" s="13"/>
      <c r="I434" s="13"/>
      <c r="J434" s="21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2"/>
      <c r="W434" s="2"/>
      <c r="X434" s="2"/>
    </row>
    <row r="435" spans="1:24" ht="15" customHeight="1">
      <c r="A435" s="33"/>
      <c r="B435" s="32"/>
      <c r="C435" s="32"/>
      <c r="D435" s="14"/>
      <c r="E435" s="31"/>
      <c r="F435" s="31"/>
      <c r="G435" s="31"/>
      <c r="H435" s="13"/>
      <c r="I435" s="13"/>
      <c r="J435" s="21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2"/>
      <c r="W435" s="2"/>
      <c r="X435" s="2"/>
    </row>
    <row r="436" spans="1:24" ht="15" customHeight="1">
      <c r="A436" s="33"/>
      <c r="B436" s="32"/>
      <c r="C436" s="32"/>
      <c r="D436" s="14"/>
      <c r="E436" s="31"/>
      <c r="F436" s="31"/>
      <c r="G436" s="31"/>
      <c r="H436" s="13"/>
      <c r="I436" s="13"/>
      <c r="J436" s="21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2"/>
      <c r="W436" s="2"/>
      <c r="X436" s="2"/>
    </row>
    <row r="437" spans="1:24" ht="15" customHeight="1">
      <c r="A437" s="33"/>
      <c r="B437" s="32"/>
      <c r="C437" s="32"/>
      <c r="D437" s="14"/>
      <c r="E437" s="31"/>
      <c r="F437" s="31"/>
      <c r="G437" s="31"/>
      <c r="H437" s="13"/>
      <c r="I437" s="13"/>
      <c r="J437" s="21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2"/>
      <c r="W437" s="2"/>
      <c r="X437" s="2"/>
    </row>
    <row r="438" spans="1:24" ht="15" customHeight="1">
      <c r="A438" s="33"/>
      <c r="B438" s="32"/>
      <c r="C438" s="32"/>
      <c r="D438" s="14"/>
      <c r="E438" s="31"/>
      <c r="F438" s="31"/>
      <c r="G438" s="31"/>
      <c r="H438" s="13"/>
      <c r="I438" s="13"/>
      <c r="J438" s="21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2"/>
      <c r="W438" s="2"/>
      <c r="X438" s="2"/>
    </row>
    <row r="439" spans="1:24" ht="15" customHeight="1">
      <c r="A439" s="33"/>
      <c r="B439" s="32"/>
      <c r="C439" s="32"/>
      <c r="D439" s="14"/>
      <c r="E439" s="31"/>
      <c r="F439" s="31"/>
      <c r="G439" s="31"/>
      <c r="H439" s="13"/>
      <c r="I439" s="13"/>
      <c r="J439" s="21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2"/>
      <c r="W439" s="2"/>
      <c r="X439" s="2"/>
    </row>
    <row r="440" spans="1:24" ht="15" customHeight="1">
      <c r="A440" s="33"/>
      <c r="B440" s="32"/>
      <c r="C440" s="32"/>
      <c r="D440" s="14"/>
      <c r="E440" s="31"/>
      <c r="F440" s="31"/>
      <c r="G440" s="31"/>
      <c r="H440" s="13"/>
      <c r="I440" s="13"/>
      <c r="J440" s="21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2"/>
      <c r="W440" s="2"/>
      <c r="X440" s="2"/>
    </row>
    <row r="441" spans="1:24" ht="15" customHeight="1">
      <c r="A441" s="33"/>
      <c r="B441" s="32"/>
      <c r="C441" s="32"/>
      <c r="D441" s="14"/>
      <c r="E441" s="31"/>
      <c r="F441" s="31"/>
      <c r="G441" s="31"/>
      <c r="H441" s="13"/>
      <c r="I441" s="13"/>
      <c r="J441" s="21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2"/>
      <c r="W441" s="2"/>
      <c r="X441" s="2"/>
    </row>
    <row r="442" spans="1:24" ht="15" customHeight="1">
      <c r="A442" s="33"/>
      <c r="B442" s="32"/>
      <c r="C442" s="32"/>
      <c r="D442" s="14"/>
      <c r="E442" s="31"/>
      <c r="F442" s="31"/>
      <c r="G442" s="31"/>
      <c r="H442" s="13"/>
      <c r="I442" s="13"/>
      <c r="J442" s="21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2"/>
      <c r="W442" s="2"/>
      <c r="X442" s="2"/>
    </row>
    <row r="443" spans="1:24" ht="15" customHeight="1">
      <c r="A443" s="33"/>
      <c r="B443" s="32"/>
      <c r="C443" s="32"/>
      <c r="D443" s="14"/>
      <c r="E443" s="31"/>
      <c r="F443" s="31"/>
      <c r="G443" s="31"/>
      <c r="H443" s="13"/>
      <c r="I443" s="13"/>
      <c r="J443" s="21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2"/>
      <c r="W443" s="2"/>
      <c r="X443" s="2"/>
    </row>
    <row r="444" spans="1:24" ht="15" customHeight="1">
      <c r="A444" s="33"/>
      <c r="B444" s="32"/>
      <c r="C444" s="32"/>
      <c r="D444" s="14"/>
      <c r="E444" s="31"/>
      <c r="F444" s="31"/>
      <c r="G444" s="31"/>
      <c r="H444" s="13"/>
      <c r="I444" s="13"/>
      <c r="J444" s="21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2"/>
      <c r="W444" s="2"/>
      <c r="X444" s="2"/>
    </row>
    <row r="445" spans="1:24" ht="15" customHeight="1">
      <c r="A445" s="33"/>
      <c r="B445" s="32"/>
      <c r="C445" s="32"/>
      <c r="D445" s="14"/>
      <c r="E445" s="31"/>
      <c r="F445" s="31"/>
      <c r="G445" s="31"/>
      <c r="H445" s="13"/>
      <c r="I445" s="13"/>
      <c r="J445" s="21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2"/>
      <c r="W445" s="2"/>
      <c r="X445" s="2"/>
    </row>
    <row r="446" spans="1:24" ht="15" customHeight="1">
      <c r="A446" s="33"/>
      <c r="B446" s="32"/>
      <c r="C446" s="32"/>
      <c r="D446" s="14"/>
      <c r="E446" s="31"/>
      <c r="F446" s="31"/>
      <c r="G446" s="31"/>
      <c r="H446" s="13"/>
      <c r="I446" s="13"/>
      <c r="J446" s="21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2"/>
      <c r="W446" s="2"/>
      <c r="X446" s="2"/>
    </row>
    <row r="447" spans="1:24" ht="15" customHeight="1">
      <c r="A447" s="33"/>
      <c r="B447" s="32"/>
      <c r="C447" s="32"/>
      <c r="D447" s="14"/>
      <c r="E447" s="31"/>
      <c r="F447" s="31"/>
      <c r="G447" s="31"/>
      <c r="H447" s="13"/>
      <c r="I447" s="13"/>
      <c r="J447" s="21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2"/>
      <c r="W447" s="2"/>
      <c r="X447" s="2"/>
    </row>
    <row r="448" spans="1:24" ht="15" customHeight="1">
      <c r="A448" s="33"/>
      <c r="B448" s="32"/>
      <c r="C448" s="32"/>
      <c r="D448" s="14"/>
      <c r="E448" s="31"/>
      <c r="F448" s="31"/>
      <c r="G448" s="31"/>
      <c r="H448" s="13"/>
      <c r="I448" s="13"/>
      <c r="J448" s="21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2"/>
      <c r="W448" s="2"/>
      <c r="X448" s="2"/>
    </row>
    <row r="449" spans="1:24" ht="15" customHeight="1">
      <c r="A449" s="33"/>
      <c r="B449" s="32"/>
      <c r="C449" s="32"/>
      <c r="D449" s="14"/>
      <c r="E449" s="31"/>
      <c r="F449" s="31"/>
      <c r="G449" s="31"/>
      <c r="H449" s="13"/>
      <c r="I449" s="13"/>
      <c r="J449" s="21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2"/>
      <c r="W449" s="2"/>
      <c r="X449" s="2"/>
    </row>
    <row r="450" spans="1:24" ht="15" customHeight="1">
      <c r="A450" s="33"/>
      <c r="B450" s="32"/>
      <c r="C450" s="32"/>
      <c r="D450" s="14"/>
      <c r="E450" s="31"/>
      <c r="F450" s="31"/>
      <c r="G450" s="31"/>
      <c r="H450" s="13"/>
      <c r="I450" s="13"/>
      <c r="J450" s="21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2"/>
      <c r="W450" s="2"/>
      <c r="X450" s="2"/>
    </row>
    <row r="451" spans="1:24" ht="15" customHeight="1">
      <c r="A451" s="33"/>
      <c r="B451" s="32"/>
      <c r="C451" s="32"/>
      <c r="D451" s="14"/>
      <c r="E451" s="31"/>
      <c r="F451" s="31"/>
      <c r="G451" s="31"/>
      <c r="H451" s="13"/>
      <c r="I451" s="13"/>
      <c r="J451" s="21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2"/>
      <c r="W451" s="2"/>
      <c r="X451" s="2"/>
    </row>
    <row r="452" spans="1:24" ht="15" customHeight="1">
      <c r="A452" s="33"/>
      <c r="B452" s="32"/>
      <c r="C452" s="32"/>
      <c r="D452" s="14"/>
      <c r="E452" s="31"/>
      <c r="F452" s="31"/>
      <c r="G452" s="31"/>
      <c r="H452" s="13"/>
      <c r="I452" s="13"/>
      <c r="J452" s="21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2"/>
      <c r="W452" s="2"/>
      <c r="X452" s="2"/>
    </row>
    <row r="453" spans="1:24" ht="15" customHeight="1">
      <c r="A453" s="33"/>
      <c r="B453" s="32"/>
      <c r="C453" s="32"/>
      <c r="D453" s="14"/>
      <c r="E453" s="31"/>
      <c r="F453" s="31"/>
      <c r="G453" s="31"/>
      <c r="H453" s="13"/>
      <c r="I453" s="13"/>
      <c r="J453" s="21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2"/>
      <c r="W453" s="2"/>
      <c r="X453" s="2"/>
    </row>
    <row r="454" spans="1:24" ht="15" customHeight="1">
      <c r="A454" s="33"/>
      <c r="B454" s="32"/>
      <c r="C454" s="32"/>
      <c r="D454" s="14"/>
      <c r="E454" s="31"/>
      <c r="F454" s="31"/>
      <c r="G454" s="31"/>
      <c r="H454" s="13"/>
      <c r="I454" s="13"/>
      <c r="J454" s="21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2"/>
      <c r="W454" s="2"/>
      <c r="X454" s="2"/>
    </row>
    <row r="455" spans="1:24" ht="15" customHeight="1">
      <c r="A455" s="33"/>
      <c r="B455" s="32"/>
      <c r="C455" s="32"/>
      <c r="D455" s="14"/>
      <c r="E455" s="31"/>
      <c r="F455" s="31"/>
      <c r="G455" s="31"/>
      <c r="H455" s="13"/>
      <c r="I455" s="13"/>
      <c r="J455" s="21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2"/>
      <c r="W455" s="2"/>
      <c r="X455" s="2"/>
    </row>
    <row r="456" spans="1:24" ht="15" customHeight="1">
      <c r="A456" s="33"/>
      <c r="B456" s="32"/>
      <c r="C456" s="32"/>
      <c r="D456" s="14"/>
      <c r="E456" s="31"/>
      <c r="F456" s="31"/>
      <c r="G456" s="31"/>
      <c r="H456" s="13"/>
      <c r="I456" s="13"/>
      <c r="J456" s="21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2"/>
      <c r="W456" s="2"/>
      <c r="X456" s="2"/>
    </row>
    <row r="457" spans="1:24" ht="15" customHeight="1">
      <c r="A457" s="33"/>
      <c r="B457" s="32"/>
      <c r="C457" s="32"/>
      <c r="D457" s="14"/>
      <c r="E457" s="31"/>
      <c r="F457" s="31"/>
      <c r="G457" s="31"/>
      <c r="H457" s="13"/>
      <c r="I457" s="13"/>
      <c r="J457" s="21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2"/>
      <c r="W457" s="2"/>
      <c r="X457" s="2"/>
    </row>
    <row r="458" spans="1:24" ht="15" customHeight="1">
      <c r="A458" s="33"/>
      <c r="B458" s="32"/>
      <c r="C458" s="32"/>
      <c r="D458" s="14"/>
      <c r="E458" s="31"/>
      <c r="F458" s="31"/>
      <c r="G458" s="31"/>
      <c r="H458" s="13"/>
      <c r="I458" s="13"/>
      <c r="J458" s="21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2"/>
      <c r="W458" s="2"/>
      <c r="X458" s="2"/>
    </row>
    <row r="459" spans="1:24" ht="15" customHeight="1">
      <c r="A459" s="33"/>
      <c r="B459" s="32"/>
      <c r="C459" s="32"/>
      <c r="D459" s="14"/>
      <c r="E459" s="31"/>
      <c r="F459" s="31"/>
      <c r="G459" s="31"/>
      <c r="H459" s="13"/>
      <c r="I459" s="13"/>
      <c r="J459" s="21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2"/>
      <c r="W459" s="2"/>
      <c r="X459" s="2"/>
    </row>
    <row r="460" spans="1:24" ht="15" customHeight="1">
      <c r="A460" s="33"/>
      <c r="B460" s="32"/>
      <c r="C460" s="32"/>
      <c r="D460" s="14"/>
      <c r="E460" s="31"/>
      <c r="F460" s="31"/>
      <c r="G460" s="31"/>
      <c r="H460" s="13"/>
      <c r="I460" s="13"/>
      <c r="J460" s="21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2"/>
      <c r="W460" s="2"/>
      <c r="X460" s="2"/>
    </row>
    <row r="461" spans="1:24" ht="15" customHeight="1">
      <c r="A461" s="33"/>
      <c r="B461" s="32"/>
      <c r="C461" s="32"/>
      <c r="D461" s="14"/>
      <c r="E461" s="31"/>
      <c r="F461" s="31"/>
      <c r="G461" s="31"/>
      <c r="H461" s="13"/>
      <c r="I461" s="13"/>
      <c r="J461" s="21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2"/>
      <c r="W461" s="2"/>
      <c r="X461" s="2"/>
    </row>
    <row r="462" spans="1:24" ht="15" customHeight="1">
      <c r="A462" s="33"/>
      <c r="B462" s="32"/>
      <c r="C462" s="32"/>
      <c r="D462" s="14"/>
      <c r="E462" s="31"/>
      <c r="F462" s="31"/>
      <c r="G462" s="31"/>
      <c r="H462" s="13"/>
      <c r="I462" s="13"/>
      <c r="J462" s="21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2"/>
      <c r="W462" s="2"/>
      <c r="X462" s="2"/>
    </row>
    <row r="463" spans="1:24" ht="15" customHeight="1">
      <c r="A463" s="33"/>
      <c r="B463" s="32"/>
      <c r="C463" s="32"/>
      <c r="D463" s="14"/>
      <c r="E463" s="31"/>
      <c r="F463" s="31"/>
      <c r="G463" s="31"/>
      <c r="H463" s="13"/>
      <c r="I463" s="13"/>
      <c r="J463" s="21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2"/>
      <c r="W463" s="2"/>
      <c r="X463" s="2"/>
    </row>
    <row r="464" spans="1:24" ht="15" customHeight="1">
      <c r="A464" s="33"/>
      <c r="B464" s="32"/>
      <c r="C464" s="32"/>
      <c r="D464" s="14"/>
      <c r="E464" s="31"/>
      <c r="F464" s="31"/>
      <c r="G464" s="31"/>
      <c r="H464" s="13"/>
      <c r="I464" s="13"/>
      <c r="J464" s="21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2"/>
      <c r="W464" s="2"/>
      <c r="X464" s="2"/>
    </row>
    <row r="465" spans="1:24" ht="15" customHeight="1">
      <c r="A465" s="33"/>
      <c r="B465" s="32"/>
      <c r="C465" s="32"/>
      <c r="D465" s="14"/>
      <c r="E465" s="31"/>
      <c r="F465" s="31"/>
      <c r="G465" s="31"/>
      <c r="H465" s="13"/>
      <c r="I465" s="13"/>
      <c r="J465" s="21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2"/>
      <c r="W465" s="2"/>
      <c r="X465" s="2"/>
    </row>
    <row r="466" spans="1:24" ht="15" customHeight="1">
      <c r="A466" s="33"/>
      <c r="B466" s="32"/>
      <c r="C466" s="32"/>
      <c r="D466" s="14"/>
      <c r="E466" s="31"/>
      <c r="F466" s="31"/>
      <c r="G466" s="31"/>
      <c r="H466" s="13"/>
      <c r="I466" s="13"/>
      <c r="J466" s="21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2"/>
      <c r="W466" s="2"/>
      <c r="X466" s="2"/>
    </row>
    <row r="467" spans="1:24" ht="15" customHeight="1">
      <c r="A467" s="33"/>
      <c r="B467" s="32"/>
      <c r="C467" s="32"/>
      <c r="D467" s="14"/>
      <c r="E467" s="31"/>
      <c r="F467" s="31"/>
      <c r="G467" s="31"/>
      <c r="H467" s="13"/>
      <c r="I467" s="13"/>
      <c r="J467" s="21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2"/>
      <c r="W467" s="2"/>
      <c r="X467" s="2"/>
    </row>
    <row r="468" spans="1:24" ht="15" customHeight="1">
      <c r="A468" s="33"/>
      <c r="B468" s="32"/>
      <c r="C468" s="32"/>
      <c r="D468" s="14"/>
      <c r="E468" s="31"/>
      <c r="F468" s="31"/>
      <c r="G468" s="31"/>
      <c r="H468" s="13"/>
      <c r="I468" s="13"/>
      <c r="J468" s="21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2"/>
      <c r="W468" s="2"/>
      <c r="X468" s="2"/>
    </row>
    <row r="469" spans="1:24" ht="15" customHeight="1">
      <c r="A469" s="33"/>
      <c r="B469" s="32"/>
      <c r="C469" s="32"/>
      <c r="D469" s="14"/>
      <c r="E469" s="31"/>
      <c r="F469" s="31"/>
      <c r="G469" s="31"/>
      <c r="H469" s="13"/>
      <c r="I469" s="13"/>
      <c r="J469" s="21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2"/>
      <c r="W469" s="2"/>
      <c r="X469" s="2"/>
    </row>
    <row r="470" spans="1:24" ht="15" customHeight="1">
      <c r="A470" s="33"/>
      <c r="B470" s="32"/>
      <c r="C470" s="32"/>
      <c r="D470" s="14"/>
      <c r="E470" s="31"/>
      <c r="F470" s="31"/>
      <c r="G470" s="31"/>
      <c r="H470" s="13"/>
      <c r="I470" s="13"/>
      <c r="J470" s="21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2"/>
      <c r="W470" s="2"/>
      <c r="X470" s="2"/>
    </row>
    <row r="471" spans="1:24" ht="15" customHeight="1">
      <c r="A471" s="33"/>
      <c r="B471" s="32"/>
      <c r="C471" s="32"/>
      <c r="D471" s="14"/>
      <c r="E471" s="31"/>
      <c r="F471" s="31"/>
      <c r="G471" s="31"/>
      <c r="H471" s="13"/>
      <c r="I471" s="13"/>
      <c r="J471" s="21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2"/>
      <c r="W471" s="2"/>
      <c r="X471" s="2"/>
    </row>
    <row r="472" spans="1:24" ht="15" customHeight="1">
      <c r="A472" s="33"/>
      <c r="B472" s="32"/>
      <c r="C472" s="32"/>
      <c r="D472" s="14"/>
      <c r="E472" s="31"/>
      <c r="F472" s="31"/>
      <c r="G472" s="31"/>
      <c r="H472" s="13"/>
      <c r="I472" s="13"/>
      <c r="J472" s="21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2"/>
      <c r="W472" s="2"/>
      <c r="X472" s="2"/>
    </row>
    <row r="473" spans="1:24" ht="15" customHeight="1">
      <c r="A473" s="33"/>
      <c r="B473" s="32"/>
      <c r="C473" s="32"/>
      <c r="D473" s="14"/>
      <c r="E473" s="31"/>
      <c r="F473" s="31"/>
      <c r="G473" s="31"/>
      <c r="H473" s="13"/>
      <c r="I473" s="13"/>
      <c r="J473" s="21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2"/>
      <c r="W473" s="2"/>
      <c r="X473" s="2"/>
    </row>
    <row r="474" spans="1:24" ht="15" customHeight="1">
      <c r="A474" s="33"/>
      <c r="B474" s="32"/>
      <c r="C474" s="32"/>
      <c r="D474" s="14"/>
      <c r="E474" s="31"/>
      <c r="F474" s="31"/>
      <c r="G474" s="31"/>
      <c r="H474" s="13"/>
      <c r="I474" s="13"/>
      <c r="J474" s="21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2"/>
      <c r="W474" s="2"/>
      <c r="X474" s="2"/>
    </row>
    <row r="475" spans="1:24" ht="15" customHeight="1">
      <c r="A475" s="33"/>
      <c r="B475" s="32"/>
      <c r="C475" s="32"/>
      <c r="D475" s="14"/>
      <c r="E475" s="31"/>
      <c r="F475" s="31"/>
      <c r="G475" s="31"/>
      <c r="H475" s="13"/>
      <c r="I475" s="13"/>
      <c r="J475" s="21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2"/>
      <c r="W475" s="2"/>
      <c r="X475" s="2"/>
    </row>
    <row r="476" spans="1:24" ht="15" customHeight="1">
      <c r="A476" s="33"/>
      <c r="B476" s="32"/>
      <c r="C476" s="32"/>
      <c r="D476" s="14"/>
      <c r="E476" s="31"/>
      <c r="F476" s="31"/>
      <c r="G476" s="31"/>
      <c r="H476" s="13"/>
      <c r="I476" s="13"/>
      <c r="J476" s="21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2"/>
      <c r="W476" s="2"/>
      <c r="X476" s="2"/>
    </row>
    <row r="477" spans="1:24" ht="15" customHeight="1">
      <c r="A477" s="33"/>
      <c r="B477" s="32"/>
      <c r="C477" s="32"/>
      <c r="D477" s="14"/>
      <c r="E477" s="31"/>
      <c r="F477" s="31"/>
      <c r="G477" s="31"/>
      <c r="H477" s="13"/>
      <c r="I477" s="13"/>
      <c r="J477" s="21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2"/>
      <c r="W477" s="2"/>
      <c r="X477" s="2"/>
    </row>
    <row r="478" spans="1:24" ht="15" customHeight="1">
      <c r="A478" s="33"/>
      <c r="B478" s="32"/>
      <c r="C478" s="32"/>
      <c r="D478" s="14"/>
      <c r="E478" s="31"/>
      <c r="F478" s="31"/>
      <c r="G478" s="31"/>
      <c r="H478" s="13"/>
      <c r="I478" s="13"/>
      <c r="J478" s="21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2"/>
      <c r="W478" s="2"/>
      <c r="X478" s="2"/>
    </row>
    <row r="479" spans="1:24" ht="15" customHeight="1">
      <c r="A479" s="33"/>
      <c r="B479" s="32"/>
      <c r="C479" s="32"/>
      <c r="D479" s="14"/>
      <c r="E479" s="31"/>
      <c r="F479" s="31"/>
      <c r="G479" s="31"/>
      <c r="H479" s="13"/>
      <c r="I479" s="13"/>
      <c r="J479" s="21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2"/>
      <c r="W479" s="2"/>
      <c r="X479" s="2"/>
    </row>
    <row r="480" spans="1:24" ht="15" customHeight="1">
      <c r="A480" s="33"/>
      <c r="B480" s="32"/>
      <c r="C480" s="32"/>
      <c r="D480" s="14"/>
      <c r="E480" s="31"/>
      <c r="F480" s="31"/>
      <c r="G480" s="31"/>
      <c r="H480" s="13"/>
      <c r="I480" s="13"/>
      <c r="J480" s="21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2"/>
      <c r="W480" s="2"/>
      <c r="X480" s="2"/>
    </row>
    <row r="481" spans="1:24" ht="15" customHeight="1">
      <c r="A481" s="33"/>
      <c r="B481" s="32"/>
      <c r="C481" s="32"/>
      <c r="D481" s="14"/>
      <c r="E481" s="31"/>
      <c r="F481" s="31"/>
      <c r="G481" s="31"/>
      <c r="H481" s="13"/>
      <c r="I481" s="13"/>
      <c r="J481" s="21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2"/>
      <c r="W481" s="2"/>
      <c r="X481" s="2"/>
    </row>
    <row r="482" spans="1:24" ht="15" customHeight="1">
      <c r="A482" s="33"/>
      <c r="B482" s="32"/>
      <c r="C482" s="32"/>
      <c r="D482" s="14"/>
      <c r="E482" s="31"/>
      <c r="F482" s="31"/>
      <c r="G482" s="31"/>
      <c r="H482" s="13"/>
      <c r="I482" s="13"/>
      <c r="J482" s="21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2"/>
      <c r="W482" s="2"/>
      <c r="X482" s="2"/>
    </row>
    <row r="483" spans="1:24" ht="15" customHeight="1">
      <c r="A483" s="33"/>
      <c r="B483" s="32"/>
      <c r="C483" s="32"/>
      <c r="D483" s="14"/>
      <c r="E483" s="31"/>
      <c r="F483" s="31"/>
      <c r="G483" s="31"/>
      <c r="H483" s="13"/>
      <c r="I483" s="13"/>
      <c r="J483" s="21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2"/>
      <c r="W483" s="2"/>
      <c r="X483" s="2"/>
    </row>
    <row r="484" spans="1:24" ht="15" customHeight="1">
      <c r="A484" s="33"/>
      <c r="B484" s="32"/>
      <c r="C484" s="32"/>
      <c r="D484" s="14"/>
      <c r="E484" s="31"/>
      <c r="F484" s="31"/>
      <c r="G484" s="31"/>
      <c r="H484" s="13"/>
      <c r="I484" s="13"/>
      <c r="J484" s="21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2"/>
      <c r="W484" s="2"/>
      <c r="X484" s="2"/>
    </row>
    <row r="485" spans="1:24" ht="15" customHeight="1">
      <c r="A485" s="33"/>
      <c r="B485" s="32"/>
      <c r="C485" s="32"/>
      <c r="D485" s="14"/>
      <c r="E485" s="31"/>
      <c r="F485" s="31"/>
      <c r="G485" s="31"/>
      <c r="H485" s="13"/>
      <c r="I485" s="13"/>
      <c r="J485" s="21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2"/>
      <c r="W485" s="2"/>
      <c r="X485" s="2"/>
    </row>
    <row r="486" spans="1:24" ht="15" customHeight="1">
      <c r="A486" s="33"/>
      <c r="B486" s="32"/>
      <c r="C486" s="32"/>
      <c r="D486" s="14"/>
      <c r="E486" s="31"/>
      <c r="F486" s="31"/>
      <c r="G486" s="31"/>
      <c r="H486" s="13"/>
      <c r="I486" s="13"/>
      <c r="J486" s="21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2"/>
      <c r="W486" s="2"/>
      <c r="X486" s="2"/>
    </row>
    <row r="487" spans="1:24" ht="15" customHeight="1">
      <c r="A487" s="33"/>
      <c r="B487" s="32"/>
      <c r="C487" s="32"/>
      <c r="D487" s="14"/>
      <c r="E487" s="31"/>
      <c r="F487" s="31"/>
      <c r="G487" s="31"/>
      <c r="H487" s="13"/>
      <c r="I487" s="13"/>
      <c r="J487" s="21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2"/>
      <c r="W487" s="2"/>
      <c r="X487" s="2"/>
    </row>
    <row r="488" spans="1:24" ht="15" customHeight="1">
      <c r="A488" s="33"/>
      <c r="B488" s="32"/>
      <c r="C488" s="32"/>
      <c r="D488" s="14"/>
      <c r="E488" s="31"/>
      <c r="F488" s="31"/>
      <c r="G488" s="31"/>
      <c r="H488" s="13"/>
      <c r="I488" s="13"/>
      <c r="J488" s="21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2"/>
      <c r="W488" s="2"/>
      <c r="X488" s="2"/>
    </row>
    <row r="489" spans="1:24" ht="15" customHeight="1">
      <c r="A489" s="33"/>
      <c r="B489" s="32"/>
      <c r="C489" s="32"/>
      <c r="D489" s="14"/>
      <c r="E489" s="31"/>
      <c r="F489" s="31"/>
      <c r="G489" s="31"/>
      <c r="H489" s="13"/>
      <c r="I489" s="13"/>
      <c r="J489" s="21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2"/>
      <c r="W489" s="2"/>
      <c r="X489" s="2"/>
    </row>
    <row r="490" spans="1:24" ht="15" customHeight="1">
      <c r="A490" s="33"/>
      <c r="B490" s="32"/>
      <c r="C490" s="32"/>
      <c r="D490" s="14"/>
      <c r="E490" s="31"/>
      <c r="F490" s="31"/>
      <c r="G490" s="31"/>
      <c r="H490" s="13"/>
      <c r="I490" s="13"/>
      <c r="J490" s="21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2"/>
      <c r="W490" s="2"/>
      <c r="X490" s="2"/>
    </row>
    <row r="491" spans="1:24" ht="15" customHeight="1">
      <c r="A491" s="33"/>
      <c r="B491" s="32"/>
      <c r="C491" s="32"/>
      <c r="D491" s="14"/>
      <c r="E491" s="31"/>
      <c r="F491" s="31"/>
      <c r="G491" s="31"/>
      <c r="H491" s="13"/>
      <c r="I491" s="13"/>
      <c r="J491" s="21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2"/>
      <c r="W491" s="2"/>
      <c r="X491" s="2"/>
    </row>
    <row r="492" spans="1:24" ht="15" customHeight="1">
      <c r="A492" s="33"/>
      <c r="B492" s="32"/>
      <c r="C492" s="32"/>
      <c r="D492" s="14"/>
      <c r="E492" s="31"/>
      <c r="F492" s="31"/>
      <c r="G492" s="31"/>
      <c r="H492" s="13"/>
      <c r="I492" s="13"/>
      <c r="J492" s="21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2"/>
      <c r="W492" s="2"/>
      <c r="X492" s="2"/>
    </row>
    <row r="493" spans="1:24" ht="15" customHeight="1">
      <c r="A493" s="33"/>
      <c r="B493" s="32"/>
      <c r="C493" s="32"/>
      <c r="D493" s="14"/>
      <c r="E493" s="31"/>
      <c r="F493" s="31"/>
      <c r="G493" s="31"/>
      <c r="H493" s="13"/>
      <c r="I493" s="13"/>
      <c r="J493" s="21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2"/>
      <c r="W493" s="2"/>
      <c r="X493" s="2"/>
    </row>
    <row r="494" spans="1:24" ht="15" customHeight="1">
      <c r="A494" s="33"/>
      <c r="B494" s="32"/>
      <c r="C494" s="32"/>
      <c r="D494" s="14"/>
      <c r="E494" s="31"/>
      <c r="F494" s="31"/>
      <c r="G494" s="31"/>
      <c r="H494" s="13"/>
      <c r="I494" s="13"/>
      <c r="J494" s="21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2"/>
      <c r="W494" s="2"/>
      <c r="X494" s="2"/>
    </row>
    <row r="495" spans="1:24" ht="15" customHeight="1">
      <c r="A495" s="33"/>
      <c r="B495" s="32"/>
      <c r="C495" s="32"/>
      <c r="D495" s="14"/>
      <c r="E495" s="31"/>
      <c r="F495" s="31"/>
      <c r="G495" s="31"/>
      <c r="H495" s="13"/>
      <c r="I495" s="13"/>
      <c r="J495" s="21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2"/>
      <c r="W495" s="2"/>
      <c r="X495" s="2"/>
    </row>
    <row r="496" spans="1:24" ht="15" customHeight="1">
      <c r="A496" s="33"/>
      <c r="B496" s="32"/>
      <c r="C496" s="32"/>
      <c r="D496" s="14"/>
      <c r="E496" s="31"/>
      <c r="F496" s="31"/>
      <c r="G496" s="31"/>
      <c r="H496" s="13"/>
      <c r="I496" s="13"/>
      <c r="J496" s="21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2"/>
      <c r="W496" s="2"/>
      <c r="X496" s="2"/>
    </row>
    <row r="497" spans="1:24" ht="15" customHeight="1">
      <c r="A497" s="33"/>
      <c r="B497" s="32"/>
      <c r="C497" s="32"/>
      <c r="D497" s="14"/>
      <c r="E497" s="31"/>
      <c r="F497" s="31"/>
      <c r="G497" s="31"/>
      <c r="H497" s="13"/>
      <c r="I497" s="13"/>
      <c r="J497" s="21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2"/>
      <c r="W497" s="2"/>
      <c r="X497" s="2"/>
    </row>
    <row r="498" spans="1:24" ht="15" customHeight="1">
      <c r="A498" s="33"/>
      <c r="B498" s="32"/>
      <c r="C498" s="32"/>
      <c r="D498" s="14"/>
      <c r="E498" s="31"/>
      <c r="F498" s="31"/>
      <c r="G498" s="31"/>
      <c r="H498" s="13"/>
      <c r="I498" s="13"/>
      <c r="J498" s="21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2"/>
      <c r="W498" s="2"/>
      <c r="X498" s="2"/>
    </row>
    <row r="499" spans="1:24" ht="15" customHeight="1">
      <c r="A499" s="33"/>
      <c r="B499" s="32"/>
      <c r="C499" s="32"/>
      <c r="D499" s="14"/>
      <c r="E499" s="31"/>
      <c r="F499" s="31"/>
      <c r="G499" s="31"/>
      <c r="H499" s="13"/>
      <c r="I499" s="13"/>
      <c r="J499" s="21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2"/>
      <c r="W499" s="2"/>
      <c r="X499" s="2"/>
    </row>
    <row r="500" spans="1:24" ht="15" customHeight="1">
      <c r="A500" s="33"/>
      <c r="B500" s="32"/>
      <c r="C500" s="32"/>
      <c r="D500" s="14"/>
      <c r="E500" s="31"/>
      <c r="F500" s="31"/>
      <c r="G500" s="31"/>
      <c r="H500" s="13"/>
      <c r="I500" s="13"/>
      <c r="J500" s="21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2"/>
      <c r="W500" s="2"/>
      <c r="X500" s="2"/>
    </row>
    <row r="501" spans="1:24" ht="15" customHeight="1">
      <c r="A501" s="20"/>
      <c r="B501" s="13"/>
      <c r="C501" s="13"/>
      <c r="D501" s="14"/>
      <c r="E501" s="14"/>
      <c r="F501" s="13"/>
      <c r="G501" s="13"/>
      <c r="H501" s="13"/>
      <c r="I501" s="13"/>
      <c r="J501" s="21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2"/>
      <c r="W501" s="2"/>
      <c r="X501" s="2"/>
    </row>
    <row r="502" spans="1:24" ht="15" customHeight="1">
      <c r="A502" s="20"/>
      <c r="B502" s="13"/>
      <c r="C502" s="13"/>
      <c r="D502" s="14"/>
      <c r="E502" s="14"/>
      <c r="F502" s="13"/>
      <c r="G502" s="13"/>
      <c r="H502" s="13"/>
      <c r="I502" s="13"/>
      <c r="J502" s="21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2"/>
      <c r="W502" s="2"/>
      <c r="X502" s="2"/>
    </row>
    <row r="503" spans="1:24" ht="15" customHeight="1">
      <c r="A503" s="20"/>
      <c r="B503" s="13"/>
      <c r="C503" s="13"/>
      <c r="D503" s="14"/>
      <c r="E503" s="14"/>
      <c r="F503" s="13"/>
      <c r="G503" s="13"/>
      <c r="H503" s="13"/>
      <c r="I503" s="13"/>
      <c r="J503" s="21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2"/>
      <c r="W503" s="2"/>
      <c r="X503" s="2"/>
    </row>
    <row r="504" spans="1:24" ht="15" customHeight="1">
      <c r="A504" s="20"/>
      <c r="B504" s="13"/>
      <c r="C504" s="13"/>
      <c r="D504" s="14"/>
      <c r="E504" s="14"/>
      <c r="F504" s="13"/>
      <c r="G504" s="13"/>
      <c r="H504" s="13"/>
      <c r="I504" s="13"/>
      <c r="J504" s="21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2"/>
      <c r="W504" s="2"/>
      <c r="X504" s="2"/>
    </row>
    <row r="505" spans="1:24" ht="15" customHeight="1">
      <c r="A505" s="20"/>
      <c r="B505" s="13"/>
      <c r="C505" s="13"/>
      <c r="D505" s="14"/>
      <c r="E505" s="14"/>
      <c r="F505" s="13"/>
      <c r="G505" s="13"/>
      <c r="H505" s="13"/>
      <c r="I505" s="13"/>
      <c r="J505" s="21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2"/>
      <c r="W505" s="2"/>
      <c r="X505" s="2"/>
    </row>
    <row r="506" spans="1:24" ht="15" customHeight="1">
      <c r="A506" s="20"/>
      <c r="B506" s="13"/>
      <c r="C506" s="13"/>
      <c r="D506" s="14"/>
      <c r="E506" s="14"/>
      <c r="F506" s="13"/>
      <c r="G506" s="13"/>
      <c r="H506" s="13"/>
      <c r="I506" s="13"/>
      <c r="J506" s="21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2"/>
      <c r="W506" s="2"/>
      <c r="X506" s="2"/>
    </row>
    <row r="507" spans="1:24" ht="15" customHeight="1">
      <c r="A507" s="20"/>
      <c r="B507" s="13"/>
      <c r="C507" s="13"/>
      <c r="D507" s="14"/>
      <c r="E507" s="14"/>
      <c r="F507" s="13"/>
      <c r="G507" s="13"/>
      <c r="H507" s="13"/>
      <c r="I507" s="13"/>
      <c r="J507" s="21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2"/>
      <c r="W507" s="2"/>
      <c r="X507" s="2"/>
    </row>
    <row r="508" spans="1:24" ht="15" customHeight="1">
      <c r="A508" s="20"/>
      <c r="B508" s="13"/>
      <c r="C508" s="13"/>
      <c r="D508" s="14"/>
      <c r="E508" s="14"/>
      <c r="F508" s="13"/>
      <c r="G508" s="13"/>
      <c r="H508" s="13"/>
      <c r="I508" s="13"/>
      <c r="J508" s="21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2"/>
      <c r="W508" s="2"/>
      <c r="X508" s="2"/>
    </row>
    <row r="509" spans="1:24" ht="15" customHeight="1">
      <c r="A509" s="20"/>
      <c r="B509" s="13"/>
      <c r="C509" s="13"/>
      <c r="D509" s="14"/>
      <c r="E509" s="14"/>
      <c r="F509" s="13"/>
      <c r="G509" s="13"/>
      <c r="H509" s="13"/>
      <c r="I509" s="13"/>
      <c r="J509" s="21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2"/>
      <c r="W509" s="2"/>
      <c r="X509" s="2"/>
    </row>
    <row r="510" spans="1:24" ht="15" customHeight="1">
      <c r="A510" s="20"/>
      <c r="B510" s="13"/>
      <c r="C510" s="13"/>
      <c r="D510" s="14"/>
      <c r="E510" s="14"/>
      <c r="F510" s="13"/>
      <c r="G510" s="13"/>
      <c r="H510" s="13"/>
      <c r="I510" s="13"/>
      <c r="J510" s="21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2"/>
      <c r="W510" s="2"/>
      <c r="X510" s="2"/>
    </row>
    <row r="511" spans="1:24" ht="15" customHeight="1">
      <c r="A511" s="20"/>
      <c r="B511" s="13"/>
      <c r="C511" s="13"/>
      <c r="D511" s="14"/>
      <c r="E511" s="14"/>
      <c r="F511" s="13"/>
      <c r="G511" s="13"/>
      <c r="H511" s="13"/>
      <c r="I511" s="13"/>
      <c r="J511" s="21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2"/>
      <c r="W511" s="2"/>
      <c r="X511" s="2"/>
    </row>
    <row r="512" spans="1:24" ht="15" customHeight="1">
      <c r="A512" s="20"/>
      <c r="B512" s="13"/>
      <c r="C512" s="13"/>
      <c r="D512" s="14"/>
      <c r="E512" s="14"/>
      <c r="F512" s="13"/>
      <c r="G512" s="13"/>
      <c r="H512" s="13"/>
      <c r="I512" s="13"/>
      <c r="J512" s="21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2"/>
      <c r="W512" s="2"/>
      <c r="X512" s="2"/>
    </row>
    <row r="513" spans="1:24" ht="15" customHeight="1">
      <c r="A513" s="20"/>
      <c r="B513" s="13"/>
      <c r="C513" s="13"/>
      <c r="D513" s="14"/>
      <c r="E513" s="14"/>
      <c r="F513" s="13"/>
      <c r="G513" s="13"/>
      <c r="H513" s="13"/>
      <c r="I513" s="13"/>
      <c r="J513" s="21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2"/>
      <c r="W513" s="2"/>
      <c r="X513" s="2"/>
    </row>
    <row r="514" spans="1:24" ht="15" customHeight="1">
      <c r="A514" s="20"/>
      <c r="B514" s="13"/>
      <c r="C514" s="13"/>
      <c r="D514" s="14"/>
      <c r="E514" s="14"/>
      <c r="F514" s="13"/>
      <c r="G514" s="13"/>
      <c r="H514" s="13"/>
      <c r="I514" s="13"/>
      <c r="J514" s="21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2"/>
      <c r="W514" s="2"/>
      <c r="X514" s="2"/>
    </row>
    <row r="515" spans="1:24" ht="15" customHeight="1">
      <c r="A515" s="20"/>
      <c r="B515" s="13"/>
      <c r="C515" s="13"/>
      <c r="D515" s="14"/>
      <c r="E515" s="14"/>
      <c r="F515" s="13"/>
      <c r="G515" s="13"/>
      <c r="H515" s="13"/>
      <c r="I515" s="13"/>
      <c r="J515" s="21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2"/>
      <c r="W515" s="2"/>
      <c r="X515" s="2"/>
    </row>
    <row r="516" spans="1:24" ht="15" customHeight="1">
      <c r="A516" s="20"/>
      <c r="B516" s="13"/>
      <c r="C516" s="13"/>
      <c r="D516" s="14"/>
      <c r="E516" s="14"/>
      <c r="F516" s="13"/>
      <c r="G516" s="13"/>
      <c r="H516" s="13"/>
      <c r="I516" s="13"/>
      <c r="J516" s="21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2"/>
      <c r="W516" s="2"/>
      <c r="X516" s="2"/>
    </row>
    <row r="517" spans="1:24" ht="15" customHeight="1">
      <c r="A517" s="20"/>
      <c r="B517" s="13"/>
      <c r="C517" s="13"/>
      <c r="D517" s="14"/>
      <c r="E517" s="14"/>
      <c r="F517" s="13"/>
      <c r="G517" s="13"/>
      <c r="H517" s="13"/>
      <c r="I517" s="13"/>
      <c r="J517" s="21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2"/>
      <c r="W517" s="2"/>
      <c r="X517" s="2"/>
    </row>
    <row r="518" spans="1:24" ht="15" customHeight="1">
      <c r="A518" s="20"/>
      <c r="B518" s="13"/>
      <c r="C518" s="13"/>
      <c r="D518" s="14"/>
      <c r="E518" s="14"/>
      <c r="F518" s="13"/>
      <c r="G518" s="13"/>
      <c r="H518" s="13"/>
      <c r="I518" s="13"/>
      <c r="J518" s="21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2"/>
      <c r="W518" s="2"/>
      <c r="X518" s="2"/>
    </row>
    <row r="519" spans="1:24" ht="15" customHeight="1">
      <c r="A519" s="20"/>
      <c r="B519" s="13"/>
      <c r="C519" s="13"/>
      <c r="D519" s="14"/>
      <c r="E519" s="14"/>
      <c r="F519" s="13"/>
      <c r="G519" s="13"/>
      <c r="H519" s="13"/>
      <c r="I519" s="13"/>
      <c r="J519" s="21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2"/>
      <c r="W519" s="2"/>
      <c r="X519" s="2"/>
    </row>
    <row r="520" spans="1:24" ht="15" customHeight="1">
      <c r="A520" s="20"/>
      <c r="B520" s="13"/>
      <c r="C520" s="13"/>
      <c r="D520" s="14"/>
      <c r="E520" s="14"/>
      <c r="F520" s="13"/>
      <c r="G520" s="13"/>
      <c r="H520" s="13"/>
      <c r="I520" s="13"/>
      <c r="J520" s="21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2"/>
      <c r="W520" s="2"/>
      <c r="X520" s="2"/>
    </row>
    <row r="521" spans="1:24" ht="15" customHeight="1">
      <c r="A521" s="20"/>
      <c r="B521" s="13"/>
      <c r="C521" s="13"/>
      <c r="D521" s="14"/>
      <c r="E521" s="14"/>
      <c r="F521" s="13"/>
      <c r="G521" s="13"/>
      <c r="H521" s="13"/>
      <c r="I521" s="13"/>
      <c r="J521" s="21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2"/>
      <c r="W521" s="2"/>
      <c r="X521" s="2"/>
    </row>
    <row r="522" spans="1:24" ht="15" customHeight="1">
      <c r="A522" s="20"/>
      <c r="B522" s="13"/>
      <c r="C522" s="13"/>
      <c r="D522" s="14"/>
      <c r="E522" s="14"/>
      <c r="F522" s="13"/>
      <c r="G522" s="13"/>
      <c r="H522" s="13"/>
      <c r="I522" s="13"/>
      <c r="J522" s="21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2"/>
      <c r="W522" s="2"/>
      <c r="X522" s="2"/>
    </row>
    <row r="523" spans="1:24" ht="15" customHeight="1">
      <c r="A523" s="20"/>
      <c r="B523" s="13"/>
      <c r="C523" s="13"/>
      <c r="D523" s="14"/>
      <c r="E523" s="14"/>
      <c r="F523" s="13"/>
      <c r="G523" s="13"/>
      <c r="H523" s="13"/>
      <c r="I523" s="13"/>
      <c r="J523" s="21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2"/>
      <c r="W523" s="2"/>
      <c r="X523" s="2"/>
    </row>
    <row r="524" spans="1:24" ht="15" customHeight="1">
      <c r="A524" s="20"/>
      <c r="B524" s="13"/>
      <c r="C524" s="13"/>
      <c r="D524" s="14"/>
      <c r="E524" s="14"/>
      <c r="F524" s="13"/>
      <c r="G524" s="13"/>
      <c r="H524" s="13"/>
      <c r="I524" s="13"/>
      <c r="J524" s="21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2"/>
      <c r="W524" s="2"/>
      <c r="X524" s="2"/>
    </row>
    <row r="525" spans="1:24" ht="15" customHeight="1">
      <c r="A525" s="20"/>
      <c r="B525" s="13"/>
      <c r="C525" s="13"/>
      <c r="D525" s="14"/>
      <c r="E525" s="14"/>
      <c r="F525" s="13"/>
      <c r="G525" s="13"/>
      <c r="H525" s="13"/>
      <c r="I525" s="13"/>
      <c r="J525" s="21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2"/>
      <c r="W525" s="2"/>
      <c r="X525" s="2"/>
    </row>
    <row r="526" spans="1:24" ht="15" customHeight="1">
      <c r="A526" s="20"/>
      <c r="B526" s="13"/>
      <c r="C526" s="13"/>
      <c r="D526" s="14"/>
      <c r="E526" s="14"/>
      <c r="F526" s="13"/>
      <c r="G526" s="13"/>
      <c r="H526" s="13"/>
      <c r="I526" s="13"/>
      <c r="J526" s="21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2"/>
      <c r="W526" s="2"/>
      <c r="X526" s="2"/>
    </row>
    <row r="527" spans="1:24" ht="15" customHeight="1">
      <c r="A527" s="20"/>
      <c r="B527" s="13"/>
      <c r="C527" s="13"/>
      <c r="D527" s="14"/>
      <c r="E527" s="14"/>
      <c r="F527" s="13"/>
      <c r="G527" s="13"/>
      <c r="H527" s="13"/>
      <c r="I527" s="13"/>
      <c r="J527" s="21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2"/>
      <c r="W527" s="2"/>
      <c r="X527" s="2"/>
    </row>
    <row r="528" spans="1:24" ht="15" customHeight="1">
      <c r="A528" s="20"/>
      <c r="B528" s="13"/>
      <c r="C528" s="13"/>
      <c r="D528" s="14"/>
      <c r="E528" s="14"/>
      <c r="F528" s="13"/>
      <c r="G528" s="13"/>
      <c r="H528" s="13"/>
      <c r="I528" s="13"/>
      <c r="J528" s="21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2"/>
      <c r="W528" s="2"/>
      <c r="X528" s="2"/>
    </row>
    <row r="529" spans="1:24" ht="15" customHeight="1">
      <c r="A529" s="20"/>
      <c r="B529" s="13"/>
      <c r="C529" s="13"/>
      <c r="D529" s="14"/>
      <c r="E529" s="14"/>
      <c r="F529" s="13"/>
      <c r="G529" s="13"/>
      <c r="H529" s="13"/>
      <c r="I529" s="13"/>
      <c r="J529" s="21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2"/>
      <c r="W529" s="2"/>
      <c r="X529" s="2"/>
    </row>
    <row r="530" spans="1:24" ht="15" customHeight="1">
      <c r="A530" s="20"/>
      <c r="B530" s="13"/>
      <c r="C530" s="13"/>
      <c r="D530" s="14"/>
      <c r="E530" s="14"/>
      <c r="F530" s="13"/>
      <c r="G530" s="13"/>
      <c r="H530" s="13"/>
      <c r="I530" s="13"/>
      <c r="J530" s="21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2"/>
      <c r="W530" s="2"/>
      <c r="X530" s="2"/>
    </row>
    <row r="531" spans="1:24" ht="15" customHeight="1">
      <c r="A531" s="20"/>
      <c r="B531" s="13"/>
      <c r="C531" s="13"/>
      <c r="D531" s="14"/>
      <c r="E531" s="14"/>
      <c r="F531" s="13"/>
      <c r="G531" s="13"/>
      <c r="H531" s="13"/>
      <c r="I531" s="13"/>
      <c r="J531" s="21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2"/>
      <c r="W531" s="2"/>
      <c r="X531" s="2"/>
    </row>
    <row r="532" spans="1:24" ht="15" customHeight="1">
      <c r="A532" s="20"/>
      <c r="B532" s="13"/>
      <c r="C532" s="13"/>
      <c r="D532" s="14"/>
      <c r="E532" s="14"/>
      <c r="F532" s="13"/>
      <c r="G532" s="13"/>
      <c r="H532" s="13"/>
      <c r="I532" s="13"/>
      <c r="J532" s="21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2"/>
      <c r="W532" s="2"/>
      <c r="X532" s="2"/>
    </row>
    <row r="533" spans="1:24" ht="15" customHeight="1">
      <c r="A533" s="20"/>
      <c r="B533" s="13"/>
      <c r="C533" s="13"/>
      <c r="D533" s="14"/>
      <c r="E533" s="14"/>
      <c r="F533" s="13"/>
      <c r="G533" s="13"/>
      <c r="H533" s="13"/>
      <c r="I533" s="13"/>
      <c r="J533" s="21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2"/>
      <c r="W533" s="2"/>
      <c r="X533" s="2"/>
    </row>
    <row r="534" spans="1:24" ht="15" customHeight="1">
      <c r="A534" s="20"/>
      <c r="B534" s="13"/>
      <c r="C534" s="13"/>
      <c r="D534" s="14"/>
      <c r="E534" s="14"/>
      <c r="F534" s="13"/>
      <c r="G534" s="13"/>
      <c r="H534" s="13"/>
      <c r="I534" s="13"/>
      <c r="J534" s="21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2"/>
      <c r="W534" s="2"/>
      <c r="X534" s="2"/>
    </row>
    <row r="535" spans="1:24" ht="15" customHeight="1">
      <c r="A535" s="20"/>
      <c r="B535" s="13"/>
      <c r="C535" s="13"/>
      <c r="D535" s="14"/>
      <c r="E535" s="14"/>
      <c r="F535" s="13"/>
      <c r="G535" s="13"/>
      <c r="H535" s="13"/>
      <c r="I535" s="13"/>
      <c r="J535" s="21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2"/>
      <c r="W535" s="2"/>
      <c r="X535" s="2"/>
    </row>
    <row r="536" spans="1:24" ht="15" customHeight="1">
      <c r="A536" s="20"/>
      <c r="B536" s="13"/>
      <c r="C536" s="13"/>
      <c r="D536" s="14"/>
      <c r="E536" s="14"/>
      <c r="F536" s="13"/>
      <c r="G536" s="13"/>
      <c r="H536" s="13"/>
      <c r="I536" s="13"/>
      <c r="J536" s="21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2"/>
      <c r="W536" s="2"/>
      <c r="X536" s="2"/>
    </row>
    <row r="537" spans="1:24" ht="15" customHeight="1">
      <c r="A537" s="20"/>
      <c r="B537" s="13"/>
      <c r="C537" s="13"/>
      <c r="D537" s="14"/>
      <c r="E537" s="14"/>
      <c r="F537" s="13"/>
      <c r="G537" s="13"/>
      <c r="H537" s="13"/>
      <c r="I537" s="13"/>
      <c r="J537" s="21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2"/>
      <c r="W537" s="2"/>
      <c r="X537" s="2"/>
    </row>
    <row r="538" spans="1:24" ht="15" customHeight="1">
      <c r="A538" s="20"/>
      <c r="B538" s="13"/>
      <c r="C538" s="13"/>
      <c r="D538" s="14"/>
      <c r="E538" s="14"/>
      <c r="F538" s="13"/>
      <c r="G538" s="13"/>
      <c r="H538" s="13"/>
      <c r="I538" s="13"/>
      <c r="J538" s="21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2"/>
      <c r="W538" s="2"/>
      <c r="X538" s="2"/>
    </row>
    <row r="539" spans="1:24" ht="15" customHeight="1">
      <c r="A539" s="20"/>
      <c r="B539" s="13"/>
      <c r="C539" s="13"/>
      <c r="D539" s="14"/>
      <c r="E539" s="14"/>
      <c r="F539" s="13"/>
      <c r="G539" s="13"/>
      <c r="H539" s="13"/>
      <c r="I539" s="13"/>
      <c r="J539" s="21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2"/>
      <c r="W539" s="2"/>
      <c r="X539" s="2"/>
    </row>
    <row r="540" spans="1:24" ht="15" customHeight="1">
      <c r="A540" s="20"/>
      <c r="B540" s="13"/>
      <c r="C540" s="13"/>
      <c r="D540" s="14"/>
      <c r="E540" s="14"/>
      <c r="F540" s="13"/>
      <c r="G540" s="13"/>
      <c r="H540" s="13"/>
      <c r="I540" s="13"/>
      <c r="J540" s="21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2"/>
      <c r="W540" s="2"/>
      <c r="X540" s="2"/>
    </row>
    <row r="541" spans="1:24" ht="15" customHeight="1">
      <c r="A541" s="20"/>
      <c r="B541" s="13"/>
      <c r="C541" s="13"/>
      <c r="D541" s="14"/>
      <c r="E541" s="14"/>
      <c r="F541" s="13"/>
      <c r="G541" s="13"/>
      <c r="H541" s="13"/>
      <c r="I541" s="13"/>
      <c r="J541" s="21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2"/>
      <c r="W541" s="2"/>
      <c r="X541" s="2"/>
    </row>
    <row r="542" spans="1:24" ht="15" customHeight="1">
      <c r="A542" s="20"/>
      <c r="B542" s="13"/>
      <c r="C542" s="13"/>
      <c r="D542" s="14"/>
      <c r="E542" s="14"/>
      <c r="F542" s="13"/>
      <c r="G542" s="13"/>
      <c r="H542" s="13"/>
      <c r="I542" s="13"/>
      <c r="J542" s="21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2"/>
      <c r="W542" s="2"/>
      <c r="X542" s="2"/>
    </row>
    <row r="543" spans="1:24" ht="15" customHeight="1">
      <c r="A543" s="20"/>
      <c r="B543" s="13"/>
      <c r="C543" s="13"/>
      <c r="D543" s="14"/>
      <c r="E543" s="14"/>
      <c r="F543" s="13"/>
      <c r="G543" s="13"/>
      <c r="H543" s="13"/>
      <c r="I543" s="13"/>
      <c r="J543" s="21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2"/>
      <c r="W543" s="2"/>
      <c r="X543" s="2"/>
    </row>
    <row r="544" spans="1:24" ht="15" customHeight="1">
      <c r="A544" s="20"/>
      <c r="B544" s="13"/>
      <c r="C544" s="13"/>
      <c r="D544" s="14"/>
      <c r="E544" s="14"/>
      <c r="F544" s="13"/>
      <c r="G544" s="13"/>
      <c r="H544" s="13"/>
      <c r="I544" s="13"/>
      <c r="J544" s="21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2"/>
      <c r="W544" s="2"/>
      <c r="X544" s="2"/>
    </row>
    <row r="545" spans="1:24" ht="15" customHeight="1">
      <c r="A545" s="20"/>
      <c r="B545" s="13"/>
      <c r="C545" s="13"/>
      <c r="D545" s="14"/>
      <c r="E545" s="14"/>
      <c r="F545" s="13"/>
      <c r="G545" s="13"/>
      <c r="H545" s="13"/>
      <c r="I545" s="13"/>
      <c r="J545" s="21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2"/>
      <c r="W545" s="2"/>
      <c r="X545" s="2"/>
    </row>
    <row r="546" spans="1:24" ht="15" customHeight="1">
      <c r="A546" s="20"/>
      <c r="B546" s="13"/>
      <c r="C546" s="13"/>
      <c r="D546" s="14"/>
      <c r="E546" s="14"/>
      <c r="F546" s="13"/>
      <c r="G546" s="13"/>
      <c r="H546" s="13"/>
      <c r="I546" s="13"/>
      <c r="J546" s="21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2"/>
      <c r="W546" s="2"/>
      <c r="X546" s="2"/>
    </row>
    <row r="547" spans="1:24" ht="15" customHeight="1">
      <c r="A547" s="20"/>
      <c r="B547" s="13"/>
      <c r="C547" s="13"/>
      <c r="D547" s="14"/>
      <c r="E547" s="14"/>
      <c r="F547" s="13"/>
      <c r="G547" s="13"/>
      <c r="H547" s="13"/>
      <c r="I547" s="13"/>
      <c r="J547" s="21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2"/>
      <c r="W547" s="2"/>
      <c r="X547" s="2"/>
    </row>
    <row r="548" spans="1:24" ht="15" customHeight="1">
      <c r="A548" s="20"/>
      <c r="B548" s="13"/>
      <c r="C548" s="13"/>
      <c r="D548" s="14"/>
      <c r="E548" s="14"/>
      <c r="F548" s="13"/>
      <c r="G548" s="13"/>
      <c r="H548" s="13"/>
      <c r="I548" s="13"/>
      <c r="J548" s="21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2"/>
      <c r="W548" s="2"/>
      <c r="X548" s="2"/>
    </row>
    <row r="549" spans="1:24" ht="15" customHeight="1">
      <c r="A549" s="20"/>
      <c r="B549" s="13"/>
      <c r="C549" s="13"/>
      <c r="D549" s="14"/>
      <c r="E549" s="14"/>
      <c r="F549" s="13"/>
      <c r="G549" s="13"/>
      <c r="H549" s="13"/>
      <c r="I549" s="13"/>
      <c r="J549" s="21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2"/>
      <c r="W549" s="2"/>
      <c r="X549" s="2"/>
    </row>
    <row r="550" spans="1:24" ht="15" customHeight="1">
      <c r="A550" s="20"/>
      <c r="B550" s="13"/>
      <c r="C550" s="13"/>
      <c r="D550" s="14"/>
      <c r="E550" s="14"/>
      <c r="F550" s="13"/>
      <c r="G550" s="13"/>
      <c r="H550" s="13"/>
      <c r="I550" s="13"/>
      <c r="J550" s="21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2"/>
      <c r="W550" s="2"/>
      <c r="X550" s="2"/>
    </row>
    <row r="551" spans="1:24" ht="15" customHeight="1">
      <c r="A551" s="20"/>
      <c r="B551" s="13"/>
      <c r="C551" s="13"/>
      <c r="D551" s="14"/>
      <c r="E551" s="14"/>
      <c r="F551" s="13"/>
      <c r="G551" s="13"/>
      <c r="H551" s="13"/>
      <c r="I551" s="13"/>
      <c r="J551" s="21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2"/>
      <c r="W551" s="2"/>
      <c r="X551" s="2"/>
    </row>
    <row r="552" spans="1:24" ht="15" customHeight="1">
      <c r="A552" s="20"/>
      <c r="B552" s="13"/>
      <c r="C552" s="13"/>
      <c r="D552" s="14"/>
      <c r="E552" s="14"/>
      <c r="F552" s="13"/>
      <c r="G552" s="13"/>
      <c r="H552" s="13"/>
      <c r="I552" s="13"/>
      <c r="J552" s="21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2"/>
      <c r="W552" s="2"/>
      <c r="X552" s="2"/>
    </row>
    <row r="553" spans="1:24" ht="15" customHeight="1">
      <c r="A553" s="20"/>
      <c r="B553" s="13"/>
      <c r="C553" s="13"/>
      <c r="D553" s="14"/>
      <c r="E553" s="14"/>
      <c r="F553" s="13"/>
      <c r="G553" s="13"/>
      <c r="H553" s="13"/>
      <c r="I553" s="13"/>
      <c r="J553" s="21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2"/>
      <c r="W553" s="2"/>
      <c r="X553" s="2"/>
    </row>
    <row r="554" spans="1:24" ht="15" customHeight="1">
      <c r="A554" s="20"/>
      <c r="B554" s="13"/>
      <c r="C554" s="13"/>
      <c r="D554" s="14"/>
      <c r="E554" s="14"/>
      <c r="F554" s="13"/>
      <c r="G554" s="13"/>
      <c r="H554" s="13"/>
      <c r="I554" s="13"/>
      <c r="J554" s="21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2"/>
      <c r="W554" s="2"/>
      <c r="X554" s="2"/>
    </row>
    <row r="555" spans="1:24" ht="15" customHeight="1">
      <c r="A555" s="20"/>
      <c r="B555" s="13"/>
      <c r="C555" s="13"/>
      <c r="D555" s="14"/>
      <c r="E555" s="14"/>
      <c r="F555" s="13"/>
      <c r="G555" s="13"/>
      <c r="H555" s="13"/>
      <c r="I555" s="13"/>
      <c r="J555" s="21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2"/>
      <c r="W555" s="2"/>
      <c r="X555" s="2"/>
    </row>
    <row r="556" spans="1:24" ht="15" customHeight="1">
      <c r="A556" s="20"/>
      <c r="B556" s="13"/>
      <c r="C556" s="13"/>
      <c r="D556" s="14"/>
      <c r="E556" s="14"/>
      <c r="F556" s="13"/>
      <c r="G556" s="13"/>
      <c r="H556" s="13"/>
      <c r="I556" s="13"/>
      <c r="J556" s="21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2"/>
      <c r="W556" s="2"/>
      <c r="X556" s="2"/>
    </row>
    <row r="557" spans="1:24" ht="15" customHeight="1">
      <c r="A557" s="20"/>
      <c r="B557" s="13"/>
      <c r="C557" s="13"/>
      <c r="D557" s="14"/>
      <c r="E557" s="14"/>
      <c r="F557" s="13"/>
      <c r="G557" s="13"/>
      <c r="H557" s="13"/>
      <c r="I557" s="13"/>
      <c r="J557" s="21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2"/>
      <c r="W557" s="2"/>
      <c r="X557" s="2"/>
    </row>
    <row r="558" spans="1:24" ht="15" customHeight="1">
      <c r="A558" s="20"/>
      <c r="B558" s="13"/>
      <c r="C558" s="13"/>
      <c r="D558" s="14"/>
      <c r="E558" s="14"/>
      <c r="F558" s="13"/>
      <c r="G558" s="13"/>
      <c r="H558" s="13"/>
      <c r="I558" s="13"/>
      <c r="J558" s="21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2"/>
      <c r="W558" s="2"/>
      <c r="X558" s="2"/>
    </row>
    <row r="559" spans="1:24" ht="15" customHeight="1">
      <c r="A559" s="20"/>
      <c r="B559" s="13"/>
      <c r="C559" s="13"/>
      <c r="D559" s="14"/>
      <c r="E559" s="14"/>
      <c r="F559" s="13"/>
      <c r="G559" s="13"/>
      <c r="H559" s="13"/>
      <c r="I559" s="13"/>
      <c r="J559" s="21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2"/>
      <c r="W559" s="2"/>
      <c r="X559" s="2"/>
    </row>
    <row r="560" spans="1:24" ht="15" customHeight="1">
      <c r="A560" s="20"/>
      <c r="B560" s="13"/>
      <c r="C560" s="13"/>
      <c r="D560" s="14"/>
      <c r="E560" s="14"/>
      <c r="F560" s="13"/>
      <c r="G560" s="13"/>
      <c r="H560" s="13"/>
      <c r="I560" s="13"/>
      <c r="J560" s="21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2"/>
      <c r="W560" s="2"/>
      <c r="X560" s="2"/>
    </row>
    <row r="561" spans="1:24" ht="15" customHeight="1">
      <c r="A561" s="20"/>
      <c r="B561" s="13"/>
      <c r="C561" s="13"/>
      <c r="D561" s="14"/>
      <c r="E561" s="14"/>
      <c r="F561" s="13"/>
      <c r="G561" s="13"/>
      <c r="H561" s="13"/>
      <c r="I561" s="13"/>
      <c r="J561" s="21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2"/>
      <c r="W561" s="2"/>
      <c r="X561" s="2"/>
    </row>
    <row r="562" spans="1:24" ht="15" customHeight="1">
      <c r="A562" s="20"/>
      <c r="B562" s="13"/>
      <c r="C562" s="13"/>
      <c r="D562" s="14"/>
      <c r="E562" s="14"/>
      <c r="F562" s="13"/>
      <c r="G562" s="13"/>
      <c r="H562" s="13"/>
      <c r="I562" s="13"/>
      <c r="J562" s="21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2"/>
      <c r="W562" s="2"/>
      <c r="X562" s="2"/>
    </row>
    <row r="563" spans="1:24" ht="15" customHeight="1">
      <c r="A563" s="20"/>
      <c r="B563" s="13"/>
      <c r="C563" s="13"/>
      <c r="D563" s="14"/>
      <c r="E563" s="14"/>
      <c r="F563" s="13"/>
      <c r="G563" s="13"/>
      <c r="H563" s="13"/>
      <c r="I563" s="13"/>
      <c r="J563" s="21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2"/>
      <c r="W563" s="2"/>
      <c r="X563" s="2"/>
    </row>
    <row r="564" spans="1:24" ht="15" customHeight="1">
      <c r="A564" s="20"/>
      <c r="B564" s="13"/>
      <c r="C564" s="13"/>
      <c r="D564" s="14"/>
      <c r="E564" s="14"/>
      <c r="F564" s="13"/>
      <c r="G564" s="13"/>
      <c r="H564" s="13"/>
      <c r="I564" s="13"/>
      <c r="J564" s="21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2"/>
      <c r="W564" s="2"/>
      <c r="X564" s="2"/>
    </row>
    <row r="565" spans="1:24" ht="15" customHeight="1">
      <c r="A565" s="20"/>
      <c r="B565" s="13"/>
      <c r="C565" s="13"/>
      <c r="D565" s="14"/>
      <c r="E565" s="14"/>
      <c r="F565" s="13"/>
      <c r="G565" s="13"/>
      <c r="H565" s="13"/>
      <c r="I565" s="13"/>
      <c r="J565" s="21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2"/>
      <c r="W565" s="2"/>
      <c r="X565" s="2"/>
    </row>
    <row r="566" spans="1:24" ht="15" customHeight="1">
      <c r="A566" s="20"/>
      <c r="B566" s="13"/>
      <c r="C566" s="13"/>
      <c r="D566" s="14"/>
      <c r="E566" s="14"/>
      <c r="F566" s="13"/>
      <c r="G566" s="13"/>
      <c r="H566" s="13"/>
      <c r="I566" s="13"/>
      <c r="J566" s="21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2"/>
      <c r="W566" s="2"/>
      <c r="X566" s="2"/>
    </row>
    <row r="567" spans="1:24" ht="15" customHeight="1">
      <c r="A567" s="20"/>
      <c r="B567" s="13"/>
      <c r="C567" s="13"/>
      <c r="D567" s="14"/>
      <c r="E567" s="14"/>
      <c r="F567" s="13"/>
      <c r="G567" s="13"/>
      <c r="H567" s="13"/>
      <c r="I567" s="13"/>
      <c r="J567" s="21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2"/>
      <c r="W567" s="2"/>
      <c r="X567" s="2"/>
    </row>
    <row r="568" spans="1:24" ht="15" customHeight="1">
      <c r="A568" s="20"/>
      <c r="B568" s="13"/>
      <c r="C568" s="13"/>
      <c r="D568" s="14"/>
      <c r="E568" s="14"/>
      <c r="F568" s="13"/>
      <c r="G568" s="13"/>
      <c r="H568" s="13"/>
      <c r="I568" s="13"/>
      <c r="J568" s="21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2"/>
      <c r="W568" s="2"/>
      <c r="X568" s="2"/>
    </row>
    <row r="569" spans="1:24" ht="15" customHeight="1">
      <c r="A569" s="20"/>
      <c r="B569" s="13"/>
      <c r="C569" s="13"/>
      <c r="D569" s="14"/>
      <c r="E569" s="14"/>
      <c r="F569" s="13"/>
      <c r="G569" s="13"/>
      <c r="H569" s="13"/>
      <c r="I569" s="13"/>
      <c r="J569" s="21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2"/>
      <c r="W569" s="2"/>
      <c r="X569" s="2"/>
    </row>
    <row r="570" spans="1:24" ht="15" customHeight="1">
      <c r="A570" s="20"/>
      <c r="B570" s="13"/>
      <c r="C570" s="13"/>
      <c r="D570" s="14"/>
      <c r="E570" s="14"/>
      <c r="F570" s="13"/>
      <c r="G570" s="13"/>
      <c r="H570" s="13"/>
      <c r="I570" s="13"/>
      <c r="J570" s="21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2"/>
      <c r="W570" s="2"/>
      <c r="X570" s="2"/>
    </row>
    <row r="571" spans="1:24" ht="15" customHeight="1">
      <c r="A571" s="20"/>
      <c r="B571" s="13"/>
      <c r="C571" s="13"/>
      <c r="D571" s="14"/>
      <c r="E571" s="14"/>
      <c r="F571" s="13"/>
      <c r="G571" s="13"/>
      <c r="H571" s="13"/>
      <c r="I571" s="13"/>
      <c r="J571" s="21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2"/>
      <c r="W571" s="2"/>
      <c r="X571" s="2"/>
    </row>
    <row r="572" spans="1:24" ht="15" customHeight="1">
      <c r="A572" s="20"/>
      <c r="B572" s="13"/>
      <c r="C572" s="13"/>
      <c r="D572" s="14"/>
      <c r="E572" s="14"/>
      <c r="F572" s="13"/>
      <c r="G572" s="13"/>
      <c r="H572" s="13"/>
      <c r="I572" s="13"/>
      <c r="J572" s="21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2"/>
      <c r="W572" s="2"/>
      <c r="X572" s="2"/>
    </row>
    <row r="573" spans="1:24" ht="15" customHeight="1">
      <c r="A573" s="20"/>
      <c r="B573" s="13"/>
      <c r="C573" s="13"/>
      <c r="D573" s="14"/>
      <c r="E573" s="14"/>
      <c r="F573" s="13"/>
      <c r="G573" s="13"/>
      <c r="H573" s="13"/>
      <c r="I573" s="13"/>
      <c r="J573" s="21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2"/>
      <c r="W573" s="2"/>
      <c r="X573" s="2"/>
    </row>
    <row r="574" spans="1:24" ht="15" customHeight="1">
      <c r="A574" s="20"/>
      <c r="B574" s="13"/>
      <c r="C574" s="13"/>
      <c r="D574" s="14"/>
      <c r="E574" s="14"/>
      <c r="F574" s="13"/>
      <c r="G574" s="13"/>
      <c r="H574" s="13"/>
      <c r="I574" s="13"/>
      <c r="J574" s="21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2"/>
      <c r="W574" s="2"/>
      <c r="X574" s="2"/>
    </row>
    <row r="575" spans="1:24" ht="15" customHeight="1">
      <c r="A575" s="20"/>
      <c r="B575" s="13"/>
      <c r="C575" s="13"/>
      <c r="D575" s="14"/>
      <c r="E575" s="14"/>
      <c r="F575" s="13"/>
      <c r="G575" s="13"/>
      <c r="H575" s="13"/>
      <c r="I575" s="13"/>
      <c r="J575" s="21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2"/>
      <c r="W575" s="2"/>
      <c r="X575" s="2"/>
    </row>
    <row r="576" spans="1:24" ht="15" customHeight="1">
      <c r="A576" s="20"/>
      <c r="B576" s="13"/>
      <c r="C576" s="13"/>
      <c r="D576" s="14"/>
      <c r="E576" s="14"/>
      <c r="F576" s="13"/>
      <c r="G576" s="13"/>
      <c r="H576" s="13"/>
      <c r="I576" s="13"/>
      <c r="J576" s="21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2"/>
      <c r="W576" s="2"/>
      <c r="X576" s="2"/>
    </row>
    <row r="577" spans="1:24" ht="15" customHeight="1">
      <c r="A577" s="20"/>
      <c r="B577" s="13"/>
      <c r="C577" s="13"/>
      <c r="D577" s="14"/>
      <c r="E577" s="14"/>
      <c r="F577" s="13"/>
      <c r="G577" s="13"/>
      <c r="H577" s="13"/>
      <c r="I577" s="13"/>
      <c r="J577" s="21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2"/>
      <c r="W577" s="2"/>
      <c r="X577" s="2"/>
    </row>
    <row r="578" spans="1:24" ht="15" customHeight="1">
      <c r="A578" s="20"/>
      <c r="B578" s="13"/>
      <c r="C578" s="13"/>
      <c r="D578" s="14"/>
      <c r="E578" s="14"/>
      <c r="F578" s="13"/>
      <c r="G578" s="13"/>
      <c r="H578" s="13"/>
      <c r="I578" s="13"/>
      <c r="J578" s="21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2"/>
      <c r="W578" s="2"/>
      <c r="X578" s="2"/>
    </row>
    <row r="579" spans="1:24" ht="15" customHeight="1">
      <c r="A579" s="20"/>
      <c r="B579" s="13"/>
      <c r="C579" s="13"/>
      <c r="D579" s="14"/>
      <c r="E579" s="14"/>
      <c r="F579" s="13"/>
      <c r="G579" s="13"/>
      <c r="H579" s="13"/>
      <c r="I579" s="13"/>
      <c r="J579" s="21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2"/>
      <c r="W579" s="2"/>
      <c r="X579" s="2"/>
    </row>
    <row r="580" spans="1:24" ht="15" customHeight="1">
      <c r="A580" s="20"/>
      <c r="B580" s="13"/>
      <c r="C580" s="13"/>
      <c r="D580" s="14"/>
      <c r="E580" s="14"/>
      <c r="F580" s="13"/>
      <c r="G580" s="13"/>
      <c r="H580" s="13"/>
      <c r="I580" s="13"/>
      <c r="J580" s="21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2"/>
      <c r="W580" s="2"/>
      <c r="X580" s="2"/>
    </row>
    <row r="581" spans="1:24" ht="15" customHeight="1">
      <c r="A581" s="20"/>
      <c r="B581" s="13"/>
      <c r="C581" s="13"/>
      <c r="D581" s="14"/>
      <c r="E581" s="14"/>
      <c r="F581" s="13"/>
      <c r="G581" s="13"/>
      <c r="H581" s="13"/>
      <c r="I581" s="13"/>
      <c r="J581" s="21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2"/>
      <c r="W581" s="2"/>
      <c r="X581" s="2"/>
    </row>
    <row r="582" spans="1:24" ht="15" customHeight="1">
      <c r="A582" s="20"/>
      <c r="B582" s="13"/>
      <c r="C582" s="13"/>
      <c r="D582" s="14"/>
      <c r="E582" s="14"/>
      <c r="F582" s="13"/>
      <c r="G582" s="13"/>
      <c r="H582" s="13"/>
      <c r="I582" s="13"/>
      <c r="J582" s="21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2"/>
      <c r="W582" s="2"/>
      <c r="X582" s="2"/>
    </row>
    <row r="583" spans="1:24" ht="15" customHeight="1">
      <c r="A583" s="20"/>
      <c r="B583" s="13"/>
      <c r="C583" s="13"/>
      <c r="D583" s="14"/>
      <c r="E583" s="14"/>
      <c r="F583" s="13"/>
      <c r="G583" s="13"/>
      <c r="H583" s="13"/>
      <c r="I583" s="13"/>
      <c r="J583" s="21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2"/>
      <c r="W583" s="2"/>
      <c r="X583" s="2"/>
    </row>
    <row r="584" spans="1:24" ht="15" customHeight="1">
      <c r="A584" s="20"/>
      <c r="B584" s="13"/>
      <c r="C584" s="13"/>
      <c r="D584" s="14"/>
      <c r="E584" s="14"/>
      <c r="F584" s="13"/>
      <c r="G584" s="13"/>
      <c r="H584" s="13"/>
      <c r="I584" s="13"/>
      <c r="J584" s="21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2"/>
      <c r="W584" s="2"/>
      <c r="X584" s="2"/>
    </row>
    <row r="585" spans="1:24" ht="15" customHeight="1">
      <c r="A585" s="20"/>
      <c r="B585" s="13"/>
      <c r="C585" s="13"/>
      <c r="D585" s="14"/>
      <c r="E585" s="14"/>
      <c r="F585" s="13"/>
      <c r="G585" s="13"/>
      <c r="H585" s="13"/>
      <c r="I585" s="13"/>
      <c r="J585" s="21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2"/>
      <c r="W585" s="2"/>
      <c r="X585" s="2"/>
    </row>
    <row r="586" spans="1:24" ht="15" customHeight="1">
      <c r="A586" s="20"/>
      <c r="B586" s="13"/>
      <c r="C586" s="13"/>
      <c r="D586" s="14"/>
      <c r="E586" s="14"/>
      <c r="F586" s="13"/>
      <c r="G586" s="13"/>
      <c r="H586" s="13"/>
      <c r="I586" s="13"/>
      <c r="J586" s="21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2"/>
      <c r="W586" s="2"/>
      <c r="X586" s="2"/>
    </row>
    <row r="587" spans="1:24" ht="15" customHeight="1">
      <c r="A587" s="20"/>
      <c r="B587" s="13"/>
      <c r="C587" s="13"/>
      <c r="D587" s="14"/>
      <c r="E587" s="14"/>
      <c r="F587" s="13"/>
      <c r="G587" s="13"/>
      <c r="H587" s="13"/>
      <c r="I587" s="13"/>
      <c r="J587" s="21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2"/>
      <c r="W587" s="2"/>
      <c r="X587" s="2"/>
    </row>
    <row r="588" spans="1:24" ht="15" customHeight="1">
      <c r="A588" s="20"/>
      <c r="B588" s="13"/>
      <c r="C588" s="13"/>
      <c r="D588" s="14"/>
      <c r="E588" s="14"/>
      <c r="F588" s="13"/>
      <c r="G588" s="13"/>
      <c r="H588" s="13"/>
      <c r="I588" s="13"/>
      <c r="J588" s="21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2"/>
      <c r="W588" s="2"/>
      <c r="X588" s="2"/>
    </row>
    <row r="589" spans="1:24" ht="15" customHeight="1">
      <c r="A589" s="20"/>
      <c r="B589" s="13"/>
      <c r="C589" s="13"/>
      <c r="D589" s="14"/>
      <c r="E589" s="14"/>
      <c r="F589" s="13"/>
      <c r="G589" s="13"/>
      <c r="H589" s="13"/>
      <c r="I589" s="13"/>
      <c r="J589" s="21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2"/>
      <c r="W589" s="2"/>
      <c r="X589" s="2"/>
    </row>
    <row r="590" spans="1:24" ht="15" customHeight="1">
      <c r="A590" s="20"/>
      <c r="B590" s="13"/>
      <c r="C590" s="13"/>
      <c r="D590" s="14"/>
      <c r="E590" s="14"/>
      <c r="F590" s="13"/>
      <c r="G590" s="13"/>
      <c r="H590" s="13"/>
      <c r="I590" s="13"/>
      <c r="J590" s="21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2"/>
      <c r="W590" s="2"/>
      <c r="X590" s="2"/>
    </row>
    <row r="591" spans="1:24" ht="15" customHeight="1">
      <c r="A591" s="20"/>
      <c r="B591" s="13"/>
      <c r="C591" s="13"/>
      <c r="D591" s="14"/>
      <c r="E591" s="14"/>
      <c r="F591" s="13"/>
      <c r="G591" s="13"/>
      <c r="H591" s="13"/>
      <c r="I591" s="13"/>
      <c r="J591" s="21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2"/>
      <c r="W591" s="2"/>
      <c r="X591" s="2"/>
    </row>
    <row r="592" spans="1:24" ht="15" customHeight="1">
      <c r="A592" s="20"/>
      <c r="B592" s="13"/>
      <c r="C592" s="13"/>
      <c r="D592" s="14"/>
      <c r="E592" s="14"/>
      <c r="F592" s="13"/>
      <c r="G592" s="13"/>
      <c r="H592" s="13"/>
      <c r="I592" s="13"/>
      <c r="J592" s="21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2"/>
      <c r="W592" s="2"/>
      <c r="X592" s="2"/>
    </row>
    <row r="593" spans="1:24" ht="15" customHeight="1">
      <c r="A593" s="20"/>
      <c r="B593" s="13"/>
      <c r="C593" s="13"/>
      <c r="D593" s="14"/>
      <c r="E593" s="14"/>
      <c r="F593" s="13"/>
      <c r="G593" s="13"/>
      <c r="H593" s="13"/>
      <c r="I593" s="13"/>
      <c r="J593" s="21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2"/>
      <c r="W593" s="2"/>
      <c r="X593" s="2"/>
    </row>
    <row r="594" spans="1:24" ht="15" customHeight="1">
      <c r="A594" s="20"/>
      <c r="B594" s="13"/>
      <c r="C594" s="13"/>
      <c r="D594" s="14"/>
      <c r="E594" s="14"/>
      <c r="F594" s="13"/>
      <c r="G594" s="13"/>
      <c r="H594" s="13"/>
      <c r="I594" s="13"/>
      <c r="J594" s="21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2"/>
      <c r="W594" s="2"/>
      <c r="X594" s="2"/>
    </row>
    <row r="595" spans="1:24" ht="15" customHeight="1">
      <c r="A595" s="20"/>
      <c r="B595" s="13"/>
      <c r="C595" s="13"/>
      <c r="D595" s="14"/>
      <c r="E595" s="14"/>
      <c r="F595" s="13"/>
      <c r="G595" s="13"/>
      <c r="H595" s="13"/>
      <c r="I595" s="13"/>
      <c r="J595" s="21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2"/>
      <c r="W595" s="2"/>
      <c r="X595" s="2"/>
    </row>
    <row r="596" spans="1:24" ht="15" customHeight="1">
      <c r="A596" s="20"/>
      <c r="B596" s="13"/>
      <c r="C596" s="13"/>
      <c r="D596" s="14"/>
      <c r="E596" s="14"/>
      <c r="F596" s="13"/>
      <c r="G596" s="13"/>
      <c r="H596" s="13"/>
      <c r="I596" s="13"/>
      <c r="J596" s="21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2"/>
      <c r="W596" s="2"/>
      <c r="X596" s="2"/>
    </row>
    <row r="597" spans="1:24" ht="15" customHeight="1">
      <c r="A597" s="20"/>
      <c r="B597" s="13"/>
      <c r="C597" s="13"/>
      <c r="D597" s="14"/>
      <c r="E597" s="14"/>
      <c r="F597" s="13"/>
      <c r="G597" s="13"/>
      <c r="H597" s="13"/>
      <c r="I597" s="13"/>
      <c r="J597" s="21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2"/>
      <c r="W597" s="2"/>
      <c r="X597" s="2"/>
    </row>
    <row r="598" spans="1:24" ht="15" customHeight="1">
      <c r="A598" s="20"/>
      <c r="B598" s="13"/>
      <c r="C598" s="13"/>
      <c r="D598" s="14"/>
      <c r="E598" s="14"/>
      <c r="F598" s="13"/>
      <c r="G598" s="13"/>
      <c r="H598" s="13"/>
      <c r="I598" s="13"/>
      <c r="J598" s="21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2"/>
      <c r="W598" s="2"/>
      <c r="X598" s="2"/>
    </row>
    <row r="599" spans="1:24" ht="15" customHeight="1">
      <c r="A599" s="20"/>
      <c r="B599" s="13"/>
      <c r="C599" s="13"/>
      <c r="D599" s="14"/>
      <c r="E599" s="14"/>
      <c r="F599" s="13"/>
      <c r="G599" s="13"/>
      <c r="H599" s="13"/>
      <c r="I599" s="13"/>
      <c r="J599" s="21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2"/>
      <c r="W599" s="2"/>
      <c r="X599" s="2"/>
    </row>
    <row r="600" spans="1:24" ht="15" customHeight="1">
      <c r="A600" s="20"/>
      <c r="B600" s="13"/>
      <c r="C600" s="13"/>
      <c r="D600" s="14"/>
      <c r="E600" s="14"/>
      <c r="F600" s="13"/>
      <c r="G600" s="13"/>
      <c r="H600" s="13"/>
      <c r="I600" s="13"/>
      <c r="J600" s="21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2"/>
      <c r="W600" s="2"/>
      <c r="X600" s="2"/>
    </row>
    <row r="601" spans="1:24" ht="15" customHeight="1">
      <c r="A601" s="20"/>
      <c r="B601" s="13"/>
      <c r="C601" s="13"/>
      <c r="D601" s="14"/>
      <c r="E601" s="14"/>
      <c r="F601" s="13"/>
      <c r="G601" s="13"/>
      <c r="H601" s="13"/>
      <c r="I601" s="13"/>
      <c r="J601" s="21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2"/>
      <c r="W601" s="2"/>
      <c r="X601" s="2"/>
    </row>
    <row r="602" spans="1:24" ht="15" customHeight="1">
      <c r="A602" s="20"/>
      <c r="B602" s="13"/>
      <c r="C602" s="13"/>
      <c r="D602" s="14"/>
      <c r="E602" s="14"/>
      <c r="F602" s="13"/>
      <c r="G602" s="13"/>
      <c r="H602" s="13"/>
      <c r="I602" s="13"/>
      <c r="J602" s="21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2"/>
      <c r="W602" s="2"/>
      <c r="X602" s="2"/>
    </row>
    <row r="603" spans="1:24" ht="15" customHeight="1">
      <c r="A603" s="20"/>
      <c r="B603" s="13"/>
      <c r="C603" s="13"/>
      <c r="D603" s="14"/>
      <c r="E603" s="14"/>
      <c r="F603" s="13"/>
      <c r="G603" s="13"/>
      <c r="H603" s="13"/>
      <c r="I603" s="13"/>
      <c r="J603" s="13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2"/>
      <c r="W603" s="2"/>
      <c r="X603" s="2"/>
    </row>
    <row r="604" spans="1:24" ht="15" customHeight="1">
      <c r="A604" s="20"/>
      <c r="B604" s="13"/>
      <c r="C604" s="13"/>
      <c r="D604" s="14"/>
      <c r="E604" s="14"/>
      <c r="F604" s="13"/>
      <c r="G604" s="13"/>
      <c r="H604" s="13"/>
      <c r="I604" s="13"/>
      <c r="J604" s="21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2"/>
      <c r="W604" s="2"/>
      <c r="X604" s="2"/>
    </row>
    <row r="605" spans="1:24" ht="15" customHeight="1">
      <c r="A605" s="20"/>
      <c r="B605" s="13"/>
      <c r="C605" s="13"/>
      <c r="D605" s="14"/>
      <c r="E605" s="14"/>
      <c r="F605" s="13"/>
      <c r="G605" s="13"/>
      <c r="H605" s="13"/>
      <c r="I605" s="13"/>
      <c r="J605" s="21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2"/>
      <c r="W605" s="2"/>
      <c r="X605" s="2"/>
    </row>
    <row r="606" spans="1:24" ht="15" customHeight="1">
      <c r="A606" s="20"/>
      <c r="B606" s="13"/>
      <c r="C606" s="13"/>
      <c r="D606" s="14"/>
      <c r="E606" s="14"/>
      <c r="F606" s="13"/>
      <c r="G606" s="13"/>
      <c r="H606" s="13"/>
      <c r="I606" s="13"/>
      <c r="J606" s="21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2"/>
      <c r="W606" s="2"/>
      <c r="X606" s="2"/>
    </row>
    <row r="607" spans="1:24" ht="15" customHeight="1">
      <c r="A607" s="20"/>
      <c r="B607" s="13"/>
      <c r="C607" s="13"/>
      <c r="D607" s="14"/>
      <c r="E607" s="14"/>
      <c r="F607" s="13"/>
      <c r="G607" s="13"/>
      <c r="H607" s="13"/>
      <c r="I607" s="13"/>
      <c r="J607" s="21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2"/>
      <c r="W607" s="2"/>
      <c r="X607" s="2"/>
    </row>
    <row r="608" spans="1:24" ht="15" customHeight="1">
      <c r="A608" s="20"/>
      <c r="B608" s="13"/>
      <c r="C608" s="13"/>
      <c r="D608" s="14"/>
      <c r="E608" s="14"/>
      <c r="F608" s="13"/>
      <c r="G608" s="13"/>
      <c r="H608" s="13"/>
      <c r="I608" s="13"/>
      <c r="J608" s="21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2"/>
      <c r="W608" s="2"/>
      <c r="X608" s="2"/>
    </row>
    <row r="609" spans="1:24" ht="15" customHeight="1">
      <c r="A609" s="20"/>
      <c r="B609" s="13"/>
      <c r="C609" s="13"/>
      <c r="D609" s="14"/>
      <c r="E609" s="14"/>
      <c r="F609" s="13"/>
      <c r="G609" s="13"/>
      <c r="H609" s="13"/>
      <c r="I609" s="13"/>
      <c r="J609" s="21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2"/>
      <c r="W609" s="2"/>
      <c r="X609" s="2"/>
    </row>
    <row r="610" spans="1:24" ht="15" customHeight="1">
      <c r="A610" s="20"/>
      <c r="B610" s="13"/>
      <c r="C610" s="13"/>
      <c r="D610" s="14"/>
      <c r="E610" s="14"/>
      <c r="F610" s="13"/>
      <c r="G610" s="13"/>
      <c r="H610" s="13"/>
      <c r="I610" s="13"/>
      <c r="J610" s="21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2"/>
      <c r="W610" s="2"/>
      <c r="X610" s="2"/>
    </row>
    <row r="611" spans="1:24" ht="15" customHeight="1">
      <c r="A611" s="20"/>
      <c r="B611" s="13"/>
      <c r="C611" s="13"/>
      <c r="D611" s="14"/>
      <c r="E611" s="14"/>
      <c r="F611" s="13"/>
      <c r="G611" s="13"/>
      <c r="H611" s="13"/>
      <c r="I611" s="13"/>
      <c r="J611" s="21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2"/>
      <c r="W611" s="2"/>
      <c r="X611" s="2"/>
    </row>
    <row r="612" spans="1:24" ht="15" customHeight="1">
      <c r="A612" s="20"/>
      <c r="B612" s="13"/>
      <c r="C612" s="13"/>
      <c r="D612" s="14"/>
      <c r="E612" s="14"/>
      <c r="F612" s="13"/>
      <c r="G612" s="13"/>
      <c r="H612" s="13"/>
      <c r="I612" s="13"/>
      <c r="J612" s="21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2"/>
      <c r="W612" s="2"/>
      <c r="X612" s="2"/>
    </row>
    <row r="613" spans="1:24" ht="15" customHeight="1">
      <c r="A613" s="20"/>
      <c r="B613" s="13"/>
      <c r="C613" s="13"/>
      <c r="D613" s="14"/>
      <c r="E613" s="14"/>
      <c r="F613" s="13"/>
      <c r="G613" s="13"/>
      <c r="H613" s="13"/>
      <c r="I613" s="13"/>
      <c r="J613" s="21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2"/>
      <c r="W613" s="2"/>
      <c r="X613" s="2"/>
    </row>
    <row r="614" spans="1:24" ht="15" customHeight="1">
      <c r="A614" s="20"/>
      <c r="B614" s="13"/>
      <c r="C614" s="13"/>
      <c r="D614" s="14"/>
      <c r="E614" s="14"/>
      <c r="F614" s="13"/>
      <c r="G614" s="13"/>
      <c r="H614" s="13"/>
      <c r="I614" s="13"/>
      <c r="J614" s="21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2"/>
      <c r="W614" s="2"/>
      <c r="X614" s="2"/>
    </row>
    <row r="615" spans="1:24" ht="15" customHeight="1">
      <c r="A615" s="20"/>
      <c r="B615" s="13"/>
      <c r="C615" s="13"/>
      <c r="D615" s="14"/>
      <c r="E615" s="14"/>
      <c r="F615" s="13"/>
      <c r="G615" s="13"/>
      <c r="H615" s="13"/>
      <c r="I615" s="13"/>
      <c r="J615" s="21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2"/>
      <c r="W615" s="2"/>
      <c r="X615" s="2"/>
    </row>
    <row r="616" spans="1:24" ht="15" customHeight="1">
      <c r="A616" s="20"/>
      <c r="B616" s="13"/>
      <c r="C616" s="13"/>
      <c r="D616" s="14"/>
      <c r="E616" s="14"/>
      <c r="F616" s="13"/>
      <c r="G616" s="13"/>
      <c r="H616" s="13"/>
      <c r="I616" s="13"/>
      <c r="J616" s="21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2"/>
      <c r="W616" s="2"/>
      <c r="X616" s="2"/>
    </row>
    <row r="617" spans="1:24" ht="15" customHeight="1">
      <c r="A617" s="20"/>
      <c r="B617" s="13"/>
      <c r="C617" s="13"/>
      <c r="D617" s="14"/>
      <c r="E617" s="14"/>
      <c r="F617" s="13"/>
      <c r="G617" s="13"/>
      <c r="H617" s="13"/>
      <c r="I617" s="13"/>
      <c r="J617" s="21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2"/>
      <c r="W617" s="2"/>
      <c r="X617" s="2"/>
    </row>
    <row r="618" spans="1:24" ht="15" customHeight="1">
      <c r="A618" s="20"/>
      <c r="B618" s="13"/>
      <c r="C618" s="13"/>
      <c r="D618" s="14"/>
      <c r="E618" s="14"/>
      <c r="F618" s="13"/>
      <c r="G618" s="13"/>
      <c r="H618" s="13"/>
      <c r="I618" s="13"/>
      <c r="J618" s="21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2"/>
      <c r="W618" s="2"/>
      <c r="X618" s="2"/>
    </row>
    <row r="619" spans="1:24" ht="15" customHeight="1">
      <c r="A619" s="20"/>
      <c r="B619" s="13"/>
      <c r="C619" s="13"/>
      <c r="D619" s="14"/>
      <c r="E619" s="14"/>
      <c r="F619" s="13"/>
      <c r="G619" s="13"/>
      <c r="H619" s="13"/>
      <c r="I619" s="13"/>
      <c r="J619" s="21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2"/>
      <c r="W619" s="2"/>
      <c r="X619" s="2"/>
    </row>
    <row r="620" spans="1:24" ht="15" customHeight="1">
      <c r="A620" s="20"/>
      <c r="B620" s="13"/>
      <c r="C620" s="13"/>
      <c r="D620" s="14"/>
      <c r="E620" s="14"/>
      <c r="F620" s="13"/>
      <c r="G620" s="13"/>
      <c r="H620" s="13"/>
      <c r="I620" s="13"/>
      <c r="J620" s="21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2"/>
      <c r="W620" s="2"/>
      <c r="X620" s="2"/>
    </row>
    <row r="621" spans="1:24" ht="15" customHeight="1">
      <c r="A621" s="20"/>
      <c r="B621" s="13"/>
      <c r="C621" s="13"/>
      <c r="D621" s="14"/>
      <c r="E621" s="14"/>
      <c r="F621" s="13"/>
      <c r="G621" s="13"/>
      <c r="H621" s="13"/>
      <c r="I621" s="13"/>
      <c r="J621" s="21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2"/>
      <c r="W621" s="2"/>
      <c r="X621" s="2"/>
    </row>
    <row r="622" spans="1:24" ht="15" customHeight="1">
      <c r="A622" s="20"/>
      <c r="B622" s="13"/>
      <c r="C622" s="13"/>
      <c r="D622" s="14"/>
      <c r="E622" s="14"/>
      <c r="F622" s="13"/>
      <c r="G622" s="13"/>
      <c r="H622" s="13"/>
      <c r="I622" s="13"/>
      <c r="J622" s="21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2"/>
      <c r="W622" s="2"/>
      <c r="X622" s="2"/>
    </row>
    <row r="623" spans="1:24" ht="15" customHeight="1">
      <c r="A623" s="20"/>
      <c r="B623" s="13"/>
      <c r="C623" s="13"/>
      <c r="D623" s="14"/>
      <c r="E623" s="14"/>
      <c r="F623" s="13"/>
      <c r="G623" s="13"/>
      <c r="H623" s="13"/>
      <c r="I623" s="13"/>
      <c r="J623" s="21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2"/>
      <c r="W623" s="2"/>
      <c r="X623" s="2"/>
    </row>
    <row r="624" spans="1:24" ht="15" customHeight="1">
      <c r="A624" s="20"/>
      <c r="B624" s="13"/>
      <c r="C624" s="13"/>
      <c r="D624" s="14"/>
      <c r="E624" s="14"/>
      <c r="F624" s="13"/>
      <c r="G624" s="13"/>
      <c r="H624" s="13"/>
      <c r="I624" s="13"/>
      <c r="J624" s="21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2"/>
      <c r="W624" s="2"/>
      <c r="X624" s="2"/>
    </row>
    <row r="625" spans="1:24" ht="15" customHeight="1">
      <c r="A625" s="20"/>
      <c r="B625" s="13"/>
      <c r="C625" s="13"/>
      <c r="D625" s="14"/>
      <c r="E625" s="14"/>
      <c r="F625" s="13"/>
      <c r="G625" s="13"/>
      <c r="H625" s="13"/>
      <c r="I625" s="13"/>
      <c r="J625" s="21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2"/>
      <c r="W625" s="2"/>
      <c r="X625" s="2"/>
    </row>
    <row r="626" spans="1:24" ht="15" customHeight="1">
      <c r="A626" s="20"/>
      <c r="B626" s="13"/>
      <c r="C626" s="13"/>
      <c r="D626" s="14"/>
      <c r="E626" s="14"/>
      <c r="F626" s="13"/>
      <c r="G626" s="13"/>
      <c r="H626" s="13"/>
      <c r="I626" s="13"/>
      <c r="J626" s="21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2"/>
      <c r="W626" s="2"/>
      <c r="X626" s="2"/>
    </row>
    <row r="627" spans="1:24" ht="15" customHeight="1">
      <c r="A627" s="20"/>
      <c r="B627" s="13"/>
      <c r="C627" s="13"/>
      <c r="D627" s="14"/>
      <c r="E627" s="14"/>
      <c r="F627" s="13"/>
      <c r="G627" s="13"/>
      <c r="H627" s="13"/>
      <c r="I627" s="13"/>
      <c r="J627" s="21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2"/>
      <c r="W627" s="2"/>
      <c r="X627" s="2"/>
    </row>
    <row r="628" spans="1:24" ht="15" customHeight="1">
      <c r="A628" s="20"/>
      <c r="B628" s="13"/>
      <c r="C628" s="13"/>
      <c r="D628" s="14"/>
      <c r="E628" s="14"/>
      <c r="F628" s="13"/>
      <c r="G628" s="13"/>
      <c r="H628" s="13"/>
      <c r="I628" s="13"/>
      <c r="J628" s="21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2"/>
      <c r="W628" s="2"/>
      <c r="X628" s="2"/>
    </row>
    <row r="629" spans="1:24" ht="15" customHeight="1">
      <c r="A629" s="20"/>
      <c r="B629" s="13"/>
      <c r="C629" s="13"/>
      <c r="D629" s="14"/>
      <c r="E629" s="14"/>
      <c r="F629" s="13"/>
      <c r="G629" s="13"/>
      <c r="H629" s="13"/>
      <c r="I629" s="13"/>
      <c r="J629" s="21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2"/>
      <c r="W629" s="2"/>
      <c r="X629" s="2"/>
    </row>
    <row r="630" spans="1:24" ht="15" customHeight="1">
      <c r="A630" s="20"/>
      <c r="B630" s="13"/>
      <c r="C630" s="13"/>
      <c r="D630" s="14"/>
      <c r="E630" s="14"/>
      <c r="F630" s="13"/>
      <c r="G630" s="13"/>
      <c r="H630" s="13"/>
      <c r="I630" s="13"/>
      <c r="J630" s="21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2"/>
      <c r="W630" s="2"/>
      <c r="X630" s="2"/>
    </row>
    <row r="631" spans="1:24" ht="15" customHeight="1">
      <c r="A631" s="20"/>
      <c r="B631" s="13"/>
      <c r="C631" s="13"/>
      <c r="D631" s="14"/>
      <c r="E631" s="14"/>
      <c r="F631" s="13"/>
      <c r="G631" s="13"/>
      <c r="H631" s="13"/>
      <c r="I631" s="13"/>
      <c r="J631" s="21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2"/>
      <c r="W631" s="2"/>
      <c r="X631" s="2"/>
    </row>
    <row r="632" spans="1:24" ht="15" customHeight="1">
      <c r="A632" s="20"/>
      <c r="B632" s="13"/>
      <c r="C632" s="13"/>
      <c r="D632" s="14"/>
      <c r="E632" s="14"/>
      <c r="F632" s="13"/>
      <c r="G632" s="13"/>
      <c r="H632" s="13"/>
      <c r="I632" s="13"/>
      <c r="J632" s="21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2"/>
      <c r="W632" s="2"/>
      <c r="X632" s="2"/>
    </row>
    <row r="633" spans="1:24" ht="15" customHeight="1">
      <c r="A633" s="20"/>
      <c r="B633" s="13"/>
      <c r="C633" s="13"/>
      <c r="D633" s="14"/>
      <c r="E633" s="14"/>
      <c r="F633" s="13"/>
      <c r="G633" s="13"/>
      <c r="H633" s="13"/>
      <c r="I633" s="13"/>
      <c r="J633" s="21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2"/>
      <c r="W633" s="2"/>
      <c r="X633" s="2"/>
    </row>
    <row r="634" spans="1:24" ht="15" customHeight="1">
      <c r="A634" s="20"/>
      <c r="B634" s="13"/>
      <c r="C634" s="13"/>
      <c r="D634" s="14"/>
      <c r="E634" s="14"/>
      <c r="F634" s="13"/>
      <c r="G634" s="13"/>
      <c r="H634" s="13"/>
      <c r="I634" s="13"/>
      <c r="J634" s="21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2"/>
      <c r="W634" s="2"/>
      <c r="X634" s="2"/>
    </row>
    <row r="635" spans="1:24" ht="15" customHeight="1">
      <c r="A635" s="20"/>
      <c r="B635" s="13"/>
      <c r="C635" s="13"/>
      <c r="D635" s="14"/>
      <c r="E635" s="14"/>
      <c r="F635" s="13"/>
      <c r="G635" s="13"/>
      <c r="H635" s="13"/>
      <c r="I635" s="13"/>
      <c r="J635" s="21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2"/>
      <c r="W635" s="2"/>
      <c r="X635" s="2"/>
    </row>
    <row r="636" spans="1:24" ht="15" customHeight="1">
      <c r="A636" s="20"/>
      <c r="B636" s="13"/>
      <c r="C636" s="13"/>
      <c r="D636" s="14"/>
      <c r="E636" s="14"/>
      <c r="F636" s="13"/>
      <c r="G636" s="13"/>
      <c r="H636" s="13"/>
      <c r="I636" s="13"/>
      <c r="J636" s="21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2"/>
      <c r="W636" s="2"/>
      <c r="X636" s="2"/>
    </row>
    <row r="637" spans="1:24" ht="15" customHeight="1">
      <c r="A637" s="20"/>
      <c r="B637" s="13"/>
      <c r="C637" s="13"/>
      <c r="D637" s="14"/>
      <c r="E637" s="14"/>
      <c r="F637" s="13"/>
      <c r="G637" s="13"/>
      <c r="H637" s="13"/>
      <c r="I637" s="13"/>
      <c r="J637" s="21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2"/>
      <c r="W637" s="2"/>
      <c r="X637" s="2"/>
    </row>
    <row r="638" spans="1:24" ht="15" customHeight="1">
      <c r="A638" s="20"/>
      <c r="B638" s="13"/>
      <c r="C638" s="13"/>
      <c r="D638" s="14"/>
      <c r="E638" s="14"/>
      <c r="F638" s="13"/>
      <c r="G638" s="13"/>
      <c r="H638" s="13"/>
      <c r="I638" s="13"/>
      <c r="J638" s="21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2"/>
      <c r="W638" s="2"/>
      <c r="X638" s="2"/>
    </row>
    <row r="639" spans="1:24" ht="15" customHeight="1">
      <c r="A639" s="20"/>
      <c r="B639" s="13"/>
      <c r="C639" s="13"/>
      <c r="D639" s="14"/>
      <c r="E639" s="14"/>
      <c r="F639" s="13"/>
      <c r="G639" s="13"/>
      <c r="H639" s="13"/>
      <c r="I639" s="13"/>
      <c r="J639" s="21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2"/>
      <c r="W639" s="2"/>
      <c r="X639" s="2"/>
    </row>
    <row r="640" spans="1:24" ht="15" customHeight="1">
      <c r="A640" s="20"/>
      <c r="B640" s="13"/>
      <c r="C640" s="13"/>
      <c r="D640" s="14"/>
      <c r="E640" s="14"/>
      <c r="F640" s="13"/>
      <c r="G640" s="13"/>
      <c r="H640" s="13"/>
      <c r="I640" s="13"/>
      <c r="J640" s="21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2"/>
      <c r="W640" s="2"/>
      <c r="X640" s="2"/>
    </row>
    <row r="641" spans="1:24" ht="15" customHeight="1">
      <c r="A641" s="20"/>
      <c r="B641" s="13"/>
      <c r="C641" s="13"/>
      <c r="D641" s="14"/>
      <c r="E641" s="14"/>
      <c r="F641" s="13"/>
      <c r="G641" s="13"/>
      <c r="H641" s="13"/>
      <c r="I641" s="13"/>
      <c r="J641" s="21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2"/>
      <c r="W641" s="2"/>
      <c r="X641" s="2"/>
    </row>
    <row r="642" spans="1:24" ht="15" customHeight="1">
      <c r="A642" s="20"/>
      <c r="B642" s="13"/>
      <c r="C642" s="13"/>
      <c r="D642" s="14"/>
      <c r="E642" s="14"/>
      <c r="F642" s="13"/>
      <c r="G642" s="13"/>
      <c r="H642" s="13"/>
      <c r="I642" s="13"/>
      <c r="J642" s="21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2"/>
      <c r="W642" s="2"/>
      <c r="X642" s="2"/>
    </row>
    <row r="643" spans="1:24" ht="15" customHeight="1">
      <c r="A643" s="20"/>
      <c r="B643" s="13"/>
      <c r="C643" s="13"/>
      <c r="D643" s="14"/>
      <c r="E643" s="14"/>
      <c r="F643" s="13"/>
      <c r="G643" s="13"/>
      <c r="H643" s="13"/>
      <c r="I643" s="13"/>
      <c r="J643" s="21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2"/>
      <c r="W643" s="2"/>
      <c r="X643" s="2"/>
    </row>
    <row r="644" spans="1:24" ht="15" customHeight="1">
      <c r="A644" s="20"/>
      <c r="B644" s="13"/>
      <c r="C644" s="13"/>
      <c r="D644" s="14"/>
      <c r="E644" s="14"/>
      <c r="F644" s="13"/>
      <c r="G644" s="13"/>
      <c r="H644" s="13"/>
      <c r="I644" s="13"/>
      <c r="J644" s="21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2"/>
      <c r="W644" s="2"/>
      <c r="X644" s="2"/>
    </row>
    <row r="645" spans="1:24" ht="15" customHeight="1">
      <c r="A645" s="20"/>
      <c r="B645" s="13"/>
      <c r="C645" s="13"/>
      <c r="D645" s="14"/>
      <c r="E645" s="14"/>
      <c r="F645" s="13"/>
      <c r="G645" s="13"/>
      <c r="H645" s="13"/>
      <c r="I645" s="13"/>
      <c r="J645" s="21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2"/>
      <c r="W645" s="2"/>
      <c r="X645" s="2"/>
    </row>
    <row r="646" spans="1:24" ht="15" customHeight="1">
      <c r="A646" s="20"/>
      <c r="B646" s="13"/>
      <c r="C646" s="13"/>
      <c r="D646" s="14"/>
      <c r="E646" s="14"/>
      <c r="F646" s="13"/>
      <c r="G646" s="13"/>
      <c r="H646" s="13"/>
      <c r="I646" s="13"/>
      <c r="J646" s="21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2"/>
      <c r="W646" s="2"/>
      <c r="X646" s="2"/>
    </row>
    <row r="647" spans="1:24" ht="15" customHeight="1">
      <c r="A647" s="20"/>
      <c r="B647" s="13"/>
      <c r="C647" s="13"/>
      <c r="D647" s="14"/>
      <c r="E647" s="14"/>
      <c r="F647" s="13"/>
      <c r="G647" s="13"/>
      <c r="H647" s="13"/>
      <c r="I647" s="13"/>
      <c r="J647" s="21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2"/>
      <c r="W647" s="2"/>
      <c r="X647" s="2"/>
    </row>
    <row r="648" spans="1:24" ht="15" customHeight="1">
      <c r="A648" s="20"/>
      <c r="B648" s="13"/>
      <c r="C648" s="13"/>
      <c r="D648" s="14"/>
      <c r="E648" s="14"/>
      <c r="F648" s="13"/>
      <c r="G648" s="13"/>
      <c r="H648" s="13"/>
      <c r="I648" s="13"/>
      <c r="J648" s="21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2"/>
      <c r="W648" s="2"/>
      <c r="X648" s="2"/>
    </row>
    <row r="649" spans="1:24" ht="15" customHeight="1">
      <c r="A649" s="20"/>
      <c r="B649" s="13"/>
      <c r="C649" s="13"/>
      <c r="D649" s="14"/>
      <c r="E649" s="14"/>
      <c r="F649" s="13"/>
      <c r="G649" s="13"/>
      <c r="H649" s="13"/>
      <c r="I649" s="13"/>
      <c r="J649" s="21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2"/>
      <c r="W649" s="2"/>
      <c r="X649" s="2"/>
    </row>
    <row r="650" spans="1:24" ht="15" customHeight="1">
      <c r="A650" s="20"/>
      <c r="B650" s="13"/>
      <c r="C650" s="13"/>
      <c r="D650" s="14"/>
      <c r="E650" s="14"/>
      <c r="F650" s="13"/>
      <c r="G650" s="13"/>
      <c r="H650" s="13"/>
      <c r="I650" s="13"/>
      <c r="J650" s="21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2"/>
      <c r="W650" s="2"/>
      <c r="X650" s="2"/>
    </row>
    <row r="651" spans="1:24" ht="15" customHeight="1">
      <c r="A651" s="20"/>
      <c r="B651" s="13"/>
      <c r="C651" s="13"/>
      <c r="D651" s="14"/>
      <c r="E651" s="14"/>
      <c r="F651" s="13"/>
      <c r="G651" s="13"/>
      <c r="H651" s="13"/>
      <c r="I651" s="13"/>
      <c r="J651" s="21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2"/>
      <c r="W651" s="2"/>
      <c r="X651" s="2"/>
    </row>
    <row r="652" spans="1:24" ht="15" customHeight="1">
      <c r="A652" s="20"/>
      <c r="B652" s="13"/>
      <c r="C652" s="13"/>
      <c r="D652" s="14"/>
      <c r="E652" s="14"/>
      <c r="F652" s="13"/>
      <c r="G652" s="13"/>
      <c r="H652" s="13"/>
      <c r="I652" s="13"/>
      <c r="J652" s="21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2"/>
      <c r="W652" s="2"/>
      <c r="X652" s="2"/>
    </row>
    <row r="653" spans="1:24" ht="15" customHeight="1">
      <c r="A653" s="20"/>
      <c r="B653" s="13"/>
      <c r="C653" s="13"/>
      <c r="D653" s="14"/>
      <c r="E653" s="14"/>
      <c r="F653" s="13"/>
      <c r="G653" s="13"/>
      <c r="H653" s="13"/>
      <c r="I653" s="13"/>
      <c r="J653" s="21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2"/>
      <c r="W653" s="2"/>
      <c r="X653" s="2"/>
    </row>
    <row r="654" spans="1:24" ht="15" customHeight="1">
      <c r="A654" s="20"/>
      <c r="B654" s="13"/>
      <c r="C654" s="13"/>
      <c r="D654" s="14"/>
      <c r="E654" s="14"/>
      <c r="F654" s="13"/>
      <c r="G654" s="13"/>
      <c r="H654" s="13"/>
      <c r="I654" s="13"/>
      <c r="J654" s="21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2"/>
      <c r="W654" s="2"/>
      <c r="X654" s="2"/>
    </row>
    <row r="655" spans="1:24" ht="15" customHeight="1">
      <c r="A655" s="20"/>
      <c r="B655" s="13"/>
      <c r="C655" s="13"/>
      <c r="D655" s="14"/>
      <c r="E655" s="14"/>
      <c r="F655" s="13"/>
      <c r="G655" s="13"/>
      <c r="H655" s="13"/>
      <c r="I655" s="13"/>
      <c r="J655" s="21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2"/>
      <c r="W655" s="2"/>
      <c r="X655" s="2"/>
    </row>
    <row r="656" spans="1:24" ht="15" customHeight="1">
      <c r="A656" s="20"/>
      <c r="B656" s="13"/>
      <c r="C656" s="13"/>
      <c r="D656" s="14"/>
      <c r="E656" s="14"/>
      <c r="F656" s="13"/>
      <c r="G656" s="13"/>
      <c r="H656" s="13"/>
      <c r="I656" s="13"/>
      <c r="J656" s="21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2"/>
      <c r="W656" s="2"/>
      <c r="X656" s="2"/>
    </row>
    <row r="657" spans="1:24" ht="15" customHeight="1">
      <c r="A657" s="20"/>
      <c r="B657" s="13"/>
      <c r="C657" s="13"/>
      <c r="D657" s="14"/>
      <c r="E657" s="14"/>
      <c r="F657" s="13"/>
      <c r="G657" s="13"/>
      <c r="H657" s="13"/>
      <c r="I657" s="13"/>
      <c r="J657" s="21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2"/>
      <c r="W657" s="2"/>
      <c r="X657" s="2"/>
    </row>
    <row r="658" spans="1:24" ht="15" customHeight="1">
      <c r="A658" s="20"/>
      <c r="B658" s="13"/>
      <c r="C658" s="13"/>
      <c r="D658" s="14"/>
      <c r="E658" s="14"/>
      <c r="F658" s="13"/>
      <c r="G658" s="13"/>
      <c r="H658" s="13"/>
      <c r="I658" s="13"/>
      <c r="J658" s="21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2"/>
      <c r="W658" s="2"/>
      <c r="X658" s="2"/>
    </row>
    <row r="659" spans="1:24" ht="15" customHeight="1">
      <c r="A659" s="20"/>
      <c r="B659" s="13"/>
      <c r="C659" s="13"/>
      <c r="D659" s="14"/>
      <c r="E659" s="14"/>
      <c r="F659" s="13"/>
      <c r="G659" s="13"/>
      <c r="H659" s="13"/>
      <c r="I659" s="13"/>
      <c r="J659" s="21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2"/>
      <c r="W659" s="2"/>
      <c r="X659" s="2"/>
    </row>
    <row r="660" spans="1:24" ht="15" customHeight="1">
      <c r="A660" s="20"/>
      <c r="B660" s="13"/>
      <c r="C660" s="13"/>
      <c r="D660" s="14"/>
      <c r="E660" s="14"/>
      <c r="F660" s="13"/>
      <c r="G660" s="13"/>
      <c r="H660" s="13"/>
      <c r="I660" s="13"/>
      <c r="J660" s="21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2"/>
      <c r="W660" s="2"/>
      <c r="X660" s="2"/>
    </row>
    <row r="661" spans="1:24" ht="15" customHeight="1">
      <c r="A661" s="20"/>
      <c r="B661" s="13"/>
      <c r="C661" s="13"/>
      <c r="D661" s="14"/>
      <c r="E661" s="14"/>
      <c r="F661" s="13"/>
      <c r="G661" s="13"/>
      <c r="H661" s="13"/>
      <c r="I661" s="13"/>
      <c r="J661" s="21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2"/>
      <c r="W661" s="2"/>
      <c r="X661" s="2"/>
    </row>
    <row r="662" spans="1:24" ht="15" customHeight="1">
      <c r="A662" s="20"/>
      <c r="B662" s="13"/>
      <c r="C662" s="13"/>
      <c r="D662" s="14"/>
      <c r="E662" s="14"/>
      <c r="F662" s="13"/>
      <c r="G662" s="13"/>
      <c r="H662" s="13"/>
      <c r="I662" s="13"/>
      <c r="J662" s="21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2"/>
      <c r="W662" s="2"/>
      <c r="X662" s="2"/>
    </row>
    <row r="663" spans="1:24" ht="15" customHeight="1">
      <c r="A663" s="20"/>
      <c r="B663" s="13"/>
      <c r="C663" s="13"/>
      <c r="D663" s="14"/>
      <c r="E663" s="14"/>
      <c r="F663" s="13"/>
      <c r="G663" s="13"/>
      <c r="H663" s="13"/>
      <c r="I663" s="13"/>
      <c r="J663" s="21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2"/>
      <c r="W663" s="2"/>
      <c r="X663" s="2"/>
    </row>
    <row r="664" spans="1:24" ht="15" customHeight="1">
      <c r="A664" s="20"/>
      <c r="B664" s="13"/>
      <c r="C664" s="13"/>
      <c r="D664" s="14"/>
      <c r="E664" s="14"/>
      <c r="F664" s="13"/>
      <c r="G664" s="13"/>
      <c r="H664" s="13"/>
      <c r="I664" s="13"/>
      <c r="J664" s="21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2"/>
      <c r="W664" s="2"/>
      <c r="X664" s="2"/>
    </row>
    <row r="665" spans="1:24" ht="15" customHeight="1">
      <c r="A665" s="20"/>
      <c r="B665" s="13"/>
      <c r="C665" s="13"/>
      <c r="D665" s="14"/>
      <c r="E665" s="14"/>
      <c r="F665" s="13"/>
      <c r="G665" s="13"/>
      <c r="H665" s="13"/>
      <c r="I665" s="13"/>
      <c r="J665" s="21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2"/>
      <c r="W665" s="2"/>
      <c r="X665" s="2"/>
    </row>
    <row r="666" spans="1:24" ht="15" customHeight="1">
      <c r="A666" s="20"/>
      <c r="B666" s="13"/>
      <c r="C666" s="13"/>
      <c r="D666" s="14"/>
      <c r="E666" s="14"/>
      <c r="F666" s="13"/>
      <c r="G666" s="13"/>
      <c r="H666" s="13"/>
      <c r="I666" s="13"/>
      <c r="J666" s="21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2"/>
      <c r="W666" s="2"/>
      <c r="X666" s="2"/>
    </row>
    <row r="667" spans="1:24" ht="15" customHeight="1">
      <c r="A667" s="20"/>
      <c r="B667" s="13"/>
      <c r="C667" s="13"/>
      <c r="D667" s="14"/>
      <c r="E667" s="14"/>
      <c r="F667" s="13"/>
      <c r="G667" s="13"/>
      <c r="H667" s="13"/>
      <c r="I667" s="13"/>
      <c r="J667" s="21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2"/>
      <c r="W667" s="2"/>
      <c r="X667" s="2"/>
    </row>
    <row r="668" spans="1:24" ht="15" customHeight="1">
      <c r="A668" s="20"/>
      <c r="B668" s="13"/>
      <c r="C668" s="13"/>
      <c r="D668" s="14"/>
      <c r="E668" s="14"/>
      <c r="F668" s="13"/>
      <c r="G668" s="13"/>
      <c r="H668" s="13"/>
      <c r="I668" s="13"/>
      <c r="J668" s="21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2"/>
      <c r="W668" s="2"/>
      <c r="X668" s="2"/>
    </row>
    <row r="669" spans="1:24" ht="15" customHeight="1">
      <c r="A669" s="20"/>
      <c r="B669" s="13"/>
      <c r="C669" s="13"/>
      <c r="D669" s="14"/>
      <c r="E669" s="14"/>
      <c r="F669" s="13"/>
      <c r="G669" s="13"/>
      <c r="H669" s="13"/>
      <c r="I669" s="13"/>
      <c r="J669" s="21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2"/>
      <c r="W669" s="2"/>
      <c r="X669" s="2"/>
    </row>
    <row r="670" spans="1:24" ht="15" customHeight="1">
      <c r="A670" s="20"/>
      <c r="B670" s="13"/>
      <c r="C670" s="13"/>
      <c r="D670" s="14"/>
      <c r="E670" s="14"/>
      <c r="F670" s="13"/>
      <c r="G670" s="13"/>
      <c r="H670" s="13"/>
      <c r="I670" s="13"/>
      <c r="J670" s="21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2"/>
      <c r="W670" s="2"/>
      <c r="X670" s="2"/>
    </row>
    <row r="671" spans="1:24" ht="15" customHeight="1">
      <c r="A671" s="20"/>
      <c r="B671" s="13"/>
      <c r="C671" s="13"/>
      <c r="D671" s="14"/>
      <c r="E671" s="14"/>
      <c r="F671" s="13"/>
      <c r="G671" s="13"/>
      <c r="H671" s="13"/>
      <c r="I671" s="13"/>
      <c r="J671" s="21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2"/>
      <c r="W671" s="2"/>
      <c r="X671" s="2"/>
    </row>
    <row r="672" spans="1:24" ht="15" customHeight="1">
      <c r="A672" s="20"/>
      <c r="B672" s="13"/>
      <c r="C672" s="13"/>
      <c r="D672" s="14"/>
      <c r="E672" s="14"/>
      <c r="F672" s="13"/>
      <c r="G672" s="13"/>
      <c r="H672" s="13"/>
      <c r="I672" s="13"/>
      <c r="J672" s="21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2"/>
      <c r="W672" s="2"/>
      <c r="X672" s="2"/>
    </row>
    <row r="673" spans="1:24" ht="15" customHeight="1">
      <c r="A673" s="20"/>
      <c r="B673" s="13"/>
      <c r="C673" s="13"/>
      <c r="D673" s="14"/>
      <c r="E673" s="14"/>
      <c r="F673" s="13"/>
      <c r="G673" s="13"/>
      <c r="H673" s="13"/>
      <c r="I673" s="13"/>
      <c r="J673" s="21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2"/>
      <c r="W673" s="2"/>
      <c r="X673" s="2"/>
    </row>
    <row r="674" spans="1:24" ht="15" customHeight="1">
      <c r="A674" s="20"/>
      <c r="B674" s="13"/>
      <c r="C674" s="13"/>
      <c r="D674" s="14"/>
      <c r="E674" s="14"/>
      <c r="F674" s="13"/>
      <c r="G674" s="13"/>
      <c r="H674" s="13"/>
      <c r="I674" s="13"/>
      <c r="J674" s="21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2"/>
      <c r="W674" s="2"/>
      <c r="X674" s="2"/>
    </row>
    <row r="675" spans="1:24" ht="15" customHeight="1">
      <c r="A675" s="20"/>
      <c r="B675" s="13"/>
      <c r="C675" s="13"/>
      <c r="D675" s="14"/>
      <c r="E675" s="14"/>
      <c r="F675" s="13"/>
      <c r="G675" s="13"/>
      <c r="H675" s="13"/>
      <c r="I675" s="13"/>
      <c r="J675" s="21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2"/>
      <c r="W675" s="2"/>
      <c r="X675" s="2"/>
    </row>
    <row r="676" spans="1:24" ht="15" customHeight="1">
      <c r="A676" s="20"/>
      <c r="B676" s="13"/>
      <c r="C676" s="13"/>
      <c r="D676" s="14"/>
      <c r="E676" s="14"/>
      <c r="F676" s="13"/>
      <c r="G676" s="13"/>
      <c r="H676" s="13"/>
      <c r="I676" s="13"/>
      <c r="J676" s="21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2"/>
      <c r="W676" s="2"/>
      <c r="X676" s="2"/>
    </row>
    <row r="677" spans="1:24" ht="15" customHeight="1">
      <c r="A677" s="20"/>
      <c r="B677" s="13"/>
      <c r="C677" s="13"/>
      <c r="D677" s="14"/>
      <c r="E677" s="14"/>
      <c r="F677" s="13"/>
      <c r="G677" s="13"/>
      <c r="H677" s="13"/>
      <c r="I677" s="13"/>
      <c r="J677" s="21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2"/>
      <c r="W677" s="2"/>
      <c r="X677" s="2"/>
    </row>
    <row r="678" spans="1:24" ht="15" customHeight="1">
      <c r="A678" s="20"/>
      <c r="B678" s="13"/>
      <c r="C678" s="13"/>
      <c r="D678" s="14"/>
      <c r="E678" s="14"/>
      <c r="F678" s="13"/>
      <c r="G678" s="13"/>
      <c r="H678" s="13"/>
      <c r="I678" s="13"/>
      <c r="J678" s="21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2"/>
      <c r="W678" s="2"/>
      <c r="X678" s="2"/>
    </row>
    <row r="679" spans="1:24" ht="15" customHeight="1">
      <c r="A679" s="20"/>
      <c r="B679" s="13"/>
      <c r="C679" s="13"/>
      <c r="D679" s="14"/>
      <c r="E679" s="14"/>
      <c r="F679" s="13"/>
      <c r="G679" s="13"/>
      <c r="H679" s="13"/>
      <c r="I679" s="13"/>
      <c r="J679" s="21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2"/>
      <c r="W679" s="2"/>
      <c r="X679" s="2"/>
    </row>
    <row r="680" spans="1:24" ht="15" customHeight="1">
      <c r="A680" s="20"/>
      <c r="B680" s="13"/>
      <c r="C680" s="13"/>
      <c r="D680" s="14"/>
      <c r="E680" s="14"/>
      <c r="F680" s="13"/>
      <c r="G680" s="13"/>
      <c r="H680" s="13"/>
      <c r="I680" s="13"/>
      <c r="J680" s="21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2"/>
      <c r="W680" s="2"/>
      <c r="X680" s="2"/>
    </row>
    <row r="681" spans="1:24" ht="15" customHeight="1">
      <c r="A681" s="20"/>
      <c r="B681" s="13"/>
      <c r="C681" s="13"/>
      <c r="D681" s="14"/>
      <c r="E681" s="14"/>
      <c r="F681" s="13"/>
      <c r="G681" s="13"/>
      <c r="H681" s="13"/>
      <c r="I681" s="13"/>
      <c r="J681" s="21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2"/>
      <c r="W681" s="2"/>
      <c r="X681" s="2"/>
    </row>
    <row r="682" spans="1:24" ht="15" customHeight="1">
      <c r="A682" s="20"/>
      <c r="B682" s="13"/>
      <c r="C682" s="13"/>
      <c r="D682" s="14"/>
      <c r="E682" s="14"/>
      <c r="F682" s="13"/>
      <c r="G682" s="13"/>
      <c r="H682" s="13"/>
      <c r="I682" s="13"/>
      <c r="J682" s="21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2"/>
      <c r="W682" s="2"/>
      <c r="X682" s="2"/>
    </row>
    <row r="683" spans="1:24" ht="15" customHeight="1">
      <c r="A683" s="20"/>
      <c r="B683" s="13"/>
      <c r="C683" s="13"/>
      <c r="D683" s="14"/>
      <c r="E683" s="14"/>
      <c r="F683" s="13"/>
      <c r="G683" s="13"/>
      <c r="H683" s="13"/>
      <c r="I683" s="13"/>
      <c r="J683" s="21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2"/>
      <c r="W683" s="2"/>
      <c r="X683" s="2"/>
    </row>
    <row r="684" spans="1:24" ht="15" customHeight="1">
      <c r="A684" s="20"/>
      <c r="B684" s="13"/>
      <c r="C684" s="13"/>
      <c r="D684" s="14"/>
      <c r="E684" s="14"/>
      <c r="F684" s="13"/>
      <c r="G684" s="13"/>
      <c r="H684" s="13"/>
      <c r="I684" s="13"/>
      <c r="J684" s="21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2"/>
      <c r="W684" s="2"/>
      <c r="X684" s="2"/>
    </row>
    <row r="685" spans="1:24" ht="15" customHeight="1">
      <c r="A685" s="20"/>
      <c r="B685" s="13"/>
      <c r="C685" s="13"/>
      <c r="D685" s="14"/>
      <c r="E685" s="14"/>
      <c r="F685" s="13"/>
      <c r="G685" s="13"/>
      <c r="H685" s="13"/>
      <c r="I685" s="13"/>
      <c r="J685" s="21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2"/>
      <c r="W685" s="2"/>
      <c r="X685" s="2"/>
    </row>
    <row r="686" spans="1:24" ht="15" customHeight="1">
      <c r="A686" s="20"/>
      <c r="B686" s="13"/>
      <c r="C686" s="13"/>
      <c r="D686" s="14"/>
      <c r="E686" s="14"/>
      <c r="F686" s="13"/>
      <c r="G686" s="13"/>
      <c r="H686" s="13"/>
      <c r="I686" s="13"/>
      <c r="J686" s="21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2"/>
      <c r="W686" s="2"/>
      <c r="X686" s="2"/>
    </row>
    <row r="687" spans="1:24" ht="15" customHeight="1">
      <c r="A687" s="20"/>
      <c r="B687" s="13"/>
      <c r="C687" s="13"/>
      <c r="D687" s="14"/>
      <c r="E687" s="14"/>
      <c r="F687" s="13"/>
      <c r="G687" s="13"/>
      <c r="H687" s="13"/>
      <c r="I687" s="13"/>
      <c r="J687" s="21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2"/>
      <c r="W687" s="2"/>
      <c r="X687" s="2"/>
    </row>
    <row r="688" spans="1:24" ht="15" customHeight="1">
      <c r="A688" s="20"/>
      <c r="B688" s="13"/>
      <c r="C688" s="13"/>
      <c r="D688" s="14"/>
      <c r="E688" s="14"/>
      <c r="F688" s="13"/>
      <c r="G688" s="13"/>
      <c r="H688" s="13"/>
      <c r="I688" s="13"/>
      <c r="J688" s="21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2"/>
      <c r="W688" s="2"/>
      <c r="X688" s="2"/>
    </row>
    <row r="689" spans="1:24" ht="15" customHeight="1">
      <c r="A689" s="20"/>
      <c r="B689" s="13"/>
      <c r="C689" s="13"/>
      <c r="D689" s="14"/>
      <c r="E689" s="14"/>
      <c r="F689" s="13"/>
      <c r="G689" s="13"/>
      <c r="H689" s="13"/>
      <c r="I689" s="13"/>
      <c r="J689" s="21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2"/>
      <c r="W689" s="2"/>
      <c r="X689" s="2"/>
    </row>
    <row r="690" spans="1:24" ht="15" customHeight="1">
      <c r="A690" s="20"/>
      <c r="B690" s="13"/>
      <c r="C690" s="13"/>
      <c r="D690" s="14"/>
      <c r="E690" s="14"/>
      <c r="F690" s="13"/>
      <c r="G690" s="13"/>
      <c r="H690" s="13"/>
      <c r="I690" s="13"/>
      <c r="J690" s="21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2"/>
      <c r="W690" s="2"/>
      <c r="X690" s="2"/>
    </row>
    <row r="691" spans="1:24" ht="15" customHeight="1">
      <c r="A691" s="20"/>
      <c r="B691" s="13"/>
      <c r="C691" s="13"/>
      <c r="D691" s="14"/>
      <c r="E691" s="14"/>
      <c r="F691" s="13"/>
      <c r="G691" s="13"/>
      <c r="H691" s="13"/>
      <c r="I691" s="13"/>
      <c r="J691" s="21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2"/>
      <c r="W691" s="2"/>
      <c r="X691" s="2"/>
    </row>
    <row r="692" spans="1:24" ht="15" customHeight="1">
      <c r="A692" s="20"/>
      <c r="B692" s="13"/>
      <c r="C692" s="13"/>
      <c r="D692" s="14"/>
      <c r="E692" s="14"/>
      <c r="F692" s="13"/>
      <c r="G692" s="13"/>
      <c r="H692" s="13"/>
      <c r="I692" s="13"/>
      <c r="J692" s="21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2"/>
      <c r="W692" s="2"/>
      <c r="X692" s="2"/>
    </row>
    <row r="693" spans="1:24" ht="15" customHeight="1">
      <c r="A693" s="20"/>
      <c r="B693" s="13"/>
      <c r="C693" s="13"/>
      <c r="D693" s="14"/>
      <c r="E693" s="14"/>
      <c r="F693" s="13"/>
      <c r="G693" s="13"/>
      <c r="H693" s="13"/>
      <c r="I693" s="13"/>
      <c r="J693" s="21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2"/>
      <c r="W693" s="2"/>
      <c r="X693" s="2"/>
    </row>
    <row r="694" spans="1:24" ht="15" customHeight="1">
      <c r="A694" s="20"/>
      <c r="B694" s="13"/>
      <c r="C694" s="13"/>
      <c r="D694" s="14"/>
      <c r="E694" s="14"/>
      <c r="F694" s="13"/>
      <c r="G694" s="13"/>
      <c r="H694" s="13"/>
      <c r="I694" s="13"/>
      <c r="J694" s="21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2"/>
      <c r="W694" s="2"/>
      <c r="X694" s="2"/>
    </row>
    <row r="695" spans="1:24" ht="15" customHeight="1">
      <c r="A695" s="20"/>
      <c r="B695" s="13"/>
      <c r="C695" s="13"/>
      <c r="D695" s="14"/>
      <c r="E695" s="14"/>
      <c r="F695" s="13"/>
      <c r="G695" s="13"/>
      <c r="H695" s="13"/>
      <c r="I695" s="13"/>
      <c r="J695" s="21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2"/>
      <c r="W695" s="2"/>
      <c r="X695" s="2"/>
    </row>
    <row r="696" spans="1:24" ht="15" customHeight="1">
      <c r="A696" s="20"/>
      <c r="B696" s="13"/>
      <c r="C696" s="13"/>
      <c r="D696" s="14"/>
      <c r="E696" s="14"/>
      <c r="F696" s="13"/>
      <c r="G696" s="13"/>
      <c r="H696" s="13"/>
      <c r="I696" s="13"/>
      <c r="J696" s="21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2"/>
      <c r="W696" s="2"/>
      <c r="X696" s="2"/>
    </row>
    <row r="697" spans="1:24" ht="15" customHeight="1">
      <c r="A697" s="20"/>
      <c r="B697" s="13"/>
      <c r="C697" s="13"/>
      <c r="D697" s="14"/>
      <c r="E697" s="14"/>
      <c r="F697" s="13"/>
      <c r="G697" s="13"/>
      <c r="H697" s="13"/>
      <c r="I697" s="13"/>
      <c r="J697" s="21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2"/>
      <c r="W697" s="2"/>
      <c r="X697" s="2"/>
    </row>
    <row r="698" spans="1:24" ht="15" customHeight="1">
      <c r="A698" s="20"/>
      <c r="B698" s="13"/>
      <c r="C698" s="13"/>
      <c r="D698" s="14"/>
      <c r="E698" s="14"/>
      <c r="F698" s="13"/>
      <c r="G698" s="13"/>
      <c r="H698" s="13"/>
      <c r="I698" s="13"/>
      <c r="J698" s="21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2"/>
      <c r="W698" s="2"/>
      <c r="X698" s="2"/>
    </row>
    <row r="699" spans="1:24" ht="15" customHeight="1">
      <c r="A699" s="20"/>
      <c r="B699" s="13"/>
      <c r="C699" s="13"/>
      <c r="D699" s="14"/>
      <c r="E699" s="14"/>
      <c r="F699" s="13"/>
      <c r="G699" s="13"/>
      <c r="H699" s="13"/>
      <c r="I699" s="13"/>
      <c r="J699" s="21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2"/>
      <c r="W699" s="2"/>
      <c r="X699" s="2"/>
    </row>
    <row r="700" spans="1:24" ht="15" customHeight="1">
      <c r="A700" s="20"/>
      <c r="B700" s="13"/>
      <c r="C700" s="13"/>
      <c r="D700" s="14"/>
      <c r="E700" s="14"/>
      <c r="F700" s="13"/>
      <c r="G700" s="13"/>
      <c r="H700" s="13"/>
      <c r="I700" s="13"/>
      <c r="J700" s="21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2"/>
      <c r="W700" s="2"/>
      <c r="X700" s="2"/>
    </row>
    <row r="701" spans="1:24" ht="15" customHeight="1">
      <c r="A701" s="20"/>
      <c r="B701" s="13"/>
      <c r="C701" s="13"/>
      <c r="D701" s="14"/>
      <c r="E701" s="14"/>
      <c r="F701" s="13"/>
      <c r="G701" s="13"/>
      <c r="H701" s="13"/>
      <c r="I701" s="13"/>
      <c r="J701" s="21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2"/>
      <c r="W701" s="2"/>
      <c r="X701" s="2"/>
    </row>
    <row r="702" spans="1:24" ht="15" customHeight="1">
      <c r="A702" s="20"/>
      <c r="B702" s="13"/>
      <c r="C702" s="13"/>
      <c r="D702" s="14"/>
      <c r="E702" s="14"/>
      <c r="F702" s="13"/>
      <c r="G702" s="13"/>
      <c r="H702" s="13"/>
      <c r="I702" s="13"/>
      <c r="J702" s="21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2"/>
      <c r="W702" s="2"/>
      <c r="X702" s="2"/>
    </row>
    <row r="703" spans="1:24" ht="15" customHeight="1">
      <c r="A703" s="20"/>
      <c r="B703" s="13"/>
      <c r="C703" s="13"/>
      <c r="D703" s="14"/>
      <c r="E703" s="14"/>
      <c r="F703" s="13"/>
      <c r="G703" s="13"/>
      <c r="H703" s="13"/>
      <c r="I703" s="13"/>
      <c r="J703" s="21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2"/>
      <c r="W703" s="2"/>
      <c r="X703" s="2"/>
    </row>
    <row r="704" spans="1:24" ht="15" customHeight="1">
      <c r="A704" s="20"/>
      <c r="B704" s="13"/>
      <c r="C704" s="13"/>
      <c r="D704" s="14"/>
      <c r="E704" s="14"/>
      <c r="F704" s="13"/>
      <c r="G704" s="13"/>
      <c r="H704" s="13"/>
      <c r="I704" s="13"/>
      <c r="J704" s="21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2"/>
      <c r="W704" s="2"/>
      <c r="X704" s="2"/>
    </row>
    <row r="705" spans="1:24" ht="15" customHeight="1">
      <c r="A705" s="20"/>
      <c r="B705" s="13"/>
      <c r="C705" s="13"/>
      <c r="D705" s="14"/>
      <c r="E705" s="14"/>
      <c r="F705" s="13"/>
      <c r="G705" s="13"/>
      <c r="H705" s="13"/>
      <c r="I705" s="13"/>
      <c r="J705" s="21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2"/>
      <c r="W705" s="2"/>
      <c r="X705" s="2"/>
    </row>
    <row r="706" spans="1:24" ht="15" customHeight="1">
      <c r="A706" s="20"/>
      <c r="B706" s="13"/>
      <c r="C706" s="13"/>
      <c r="D706" s="14"/>
      <c r="E706" s="14"/>
      <c r="F706" s="13"/>
      <c r="G706" s="13"/>
      <c r="H706" s="13"/>
      <c r="I706" s="13"/>
      <c r="J706" s="21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2"/>
      <c r="W706" s="2"/>
      <c r="X706" s="2"/>
    </row>
    <row r="707" spans="1:24" ht="15" customHeight="1">
      <c r="A707" s="20"/>
      <c r="B707" s="13"/>
      <c r="C707" s="13"/>
      <c r="D707" s="14"/>
      <c r="E707" s="14"/>
      <c r="F707" s="13"/>
      <c r="G707" s="13"/>
      <c r="H707" s="13"/>
      <c r="I707" s="13"/>
      <c r="J707" s="21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2"/>
      <c r="W707" s="2"/>
      <c r="X707" s="2"/>
    </row>
    <row r="708" spans="1:24" ht="15" customHeight="1">
      <c r="A708" s="20"/>
      <c r="B708" s="13"/>
      <c r="C708" s="13"/>
      <c r="D708" s="14"/>
      <c r="E708" s="14"/>
      <c r="F708" s="13"/>
      <c r="G708" s="13"/>
      <c r="H708" s="13"/>
      <c r="I708" s="13"/>
      <c r="J708" s="21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2"/>
      <c r="W708" s="2"/>
      <c r="X708" s="2"/>
    </row>
    <row r="709" spans="1:24" ht="15" customHeight="1">
      <c r="A709" s="20"/>
      <c r="B709" s="13"/>
      <c r="C709" s="13"/>
      <c r="D709" s="14"/>
      <c r="E709" s="14"/>
      <c r="F709" s="13"/>
      <c r="G709" s="13"/>
      <c r="H709" s="13"/>
      <c r="I709" s="13"/>
      <c r="J709" s="21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2"/>
      <c r="W709" s="2"/>
      <c r="X709" s="2"/>
    </row>
    <row r="710" spans="1:24" ht="15" customHeight="1">
      <c r="A710" s="20"/>
      <c r="B710" s="13"/>
      <c r="C710" s="13"/>
      <c r="D710" s="14"/>
      <c r="E710" s="14"/>
      <c r="F710" s="13"/>
      <c r="G710" s="13"/>
      <c r="H710" s="13"/>
      <c r="I710" s="13"/>
      <c r="J710" s="21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2"/>
      <c r="W710" s="2"/>
      <c r="X710" s="2"/>
    </row>
    <row r="711" spans="1:24" ht="15" customHeight="1">
      <c r="A711" s="20"/>
      <c r="B711" s="13"/>
      <c r="C711" s="13"/>
      <c r="D711" s="14"/>
      <c r="E711" s="14"/>
      <c r="F711" s="13"/>
      <c r="G711" s="13"/>
      <c r="H711" s="13"/>
      <c r="I711" s="13"/>
      <c r="J711" s="21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2"/>
      <c r="W711" s="2"/>
      <c r="X711" s="2"/>
    </row>
    <row r="712" spans="1:24" ht="15" customHeight="1">
      <c r="A712" s="20"/>
      <c r="B712" s="13"/>
      <c r="C712" s="13"/>
      <c r="D712" s="14"/>
      <c r="E712" s="14"/>
      <c r="F712" s="13"/>
      <c r="G712" s="13"/>
      <c r="H712" s="13"/>
      <c r="I712" s="13"/>
      <c r="J712" s="21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2"/>
      <c r="W712" s="2"/>
      <c r="X712" s="2"/>
    </row>
    <row r="713" spans="1:24" ht="15" customHeight="1">
      <c r="A713" s="20"/>
      <c r="B713" s="13"/>
      <c r="C713" s="13"/>
      <c r="D713" s="14"/>
      <c r="E713" s="14"/>
      <c r="F713" s="13"/>
      <c r="G713" s="13"/>
      <c r="H713" s="13"/>
      <c r="I713" s="13"/>
      <c r="J713" s="21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2"/>
      <c r="W713" s="2"/>
      <c r="X713" s="2"/>
    </row>
    <row r="714" spans="1:24" ht="15" customHeight="1">
      <c r="A714" s="20"/>
      <c r="B714" s="13"/>
      <c r="C714" s="13"/>
      <c r="D714" s="14"/>
      <c r="E714" s="14"/>
      <c r="F714" s="13"/>
      <c r="G714" s="13"/>
      <c r="H714" s="13"/>
      <c r="I714" s="13"/>
      <c r="J714" s="21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2"/>
      <c r="W714" s="2"/>
      <c r="X714" s="2"/>
    </row>
    <row r="715" spans="1:24" ht="15" customHeight="1">
      <c r="A715" s="20"/>
      <c r="B715" s="13"/>
      <c r="C715" s="13"/>
      <c r="D715" s="14"/>
      <c r="E715" s="14"/>
      <c r="F715" s="13"/>
      <c r="G715" s="13"/>
      <c r="H715" s="13"/>
      <c r="I715" s="13"/>
      <c r="J715" s="21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2"/>
      <c r="W715" s="2"/>
      <c r="X715" s="2"/>
    </row>
    <row r="716" spans="1:24" ht="15" customHeight="1">
      <c r="A716" s="20"/>
      <c r="B716" s="13"/>
      <c r="C716" s="13"/>
      <c r="D716" s="14"/>
      <c r="E716" s="14"/>
      <c r="F716" s="13"/>
      <c r="G716" s="13"/>
      <c r="H716" s="13"/>
      <c r="I716" s="13"/>
      <c r="J716" s="21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2"/>
      <c r="W716" s="2"/>
      <c r="X716" s="2"/>
    </row>
    <row r="717" spans="1:24" ht="15" customHeight="1">
      <c r="A717" s="20"/>
      <c r="B717" s="13"/>
      <c r="C717" s="13"/>
      <c r="D717" s="14"/>
      <c r="E717" s="14"/>
      <c r="F717" s="13"/>
      <c r="G717" s="13"/>
      <c r="H717" s="13"/>
      <c r="I717" s="13"/>
      <c r="J717" s="21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2"/>
      <c r="W717" s="2"/>
      <c r="X717" s="2"/>
    </row>
    <row r="718" spans="1:24" ht="15" customHeight="1">
      <c r="A718" s="20"/>
      <c r="B718" s="13"/>
      <c r="C718" s="13"/>
      <c r="D718" s="14"/>
      <c r="E718" s="14"/>
      <c r="F718" s="13"/>
      <c r="G718" s="13"/>
      <c r="H718" s="13"/>
      <c r="I718" s="13"/>
      <c r="J718" s="21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2"/>
      <c r="W718" s="2"/>
      <c r="X718" s="2"/>
    </row>
    <row r="719" spans="1:24" ht="15" customHeight="1">
      <c r="A719" s="20"/>
      <c r="B719" s="13"/>
      <c r="C719" s="13"/>
      <c r="D719" s="14"/>
      <c r="E719" s="14"/>
      <c r="F719" s="13"/>
      <c r="G719" s="13"/>
      <c r="H719" s="13"/>
      <c r="I719" s="13"/>
      <c r="J719" s="21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2"/>
      <c r="W719" s="2"/>
      <c r="X719" s="2"/>
    </row>
    <row r="720" spans="1:24" ht="15" customHeight="1">
      <c r="A720" s="20"/>
      <c r="B720" s="13"/>
      <c r="C720" s="13"/>
      <c r="D720" s="14"/>
      <c r="E720" s="14"/>
      <c r="F720" s="13"/>
      <c r="G720" s="13"/>
      <c r="H720" s="13"/>
      <c r="I720" s="13"/>
      <c r="J720" s="21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2"/>
      <c r="W720" s="2"/>
      <c r="X720" s="2"/>
    </row>
    <row r="721" spans="1:24" ht="15" customHeight="1">
      <c r="A721" s="20"/>
      <c r="B721" s="13"/>
      <c r="C721" s="13"/>
      <c r="D721" s="14"/>
      <c r="E721" s="14"/>
      <c r="F721" s="13"/>
      <c r="G721" s="13"/>
      <c r="H721" s="13"/>
      <c r="I721" s="13"/>
      <c r="J721" s="21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2"/>
      <c r="W721" s="2"/>
      <c r="X721" s="2"/>
    </row>
    <row r="722" spans="1:24" ht="15" customHeight="1">
      <c r="A722" s="20"/>
      <c r="B722" s="13"/>
      <c r="C722" s="13"/>
      <c r="D722" s="14"/>
      <c r="E722" s="14"/>
      <c r="F722" s="13"/>
      <c r="G722" s="13"/>
      <c r="H722" s="13"/>
      <c r="I722" s="13"/>
      <c r="J722" s="21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2"/>
      <c r="W722" s="2"/>
      <c r="X722" s="2"/>
    </row>
    <row r="723" spans="1:24" ht="15" customHeight="1">
      <c r="A723" s="20"/>
      <c r="B723" s="13"/>
      <c r="C723" s="13"/>
      <c r="D723" s="14"/>
      <c r="E723" s="14"/>
      <c r="F723" s="13"/>
      <c r="G723" s="13"/>
      <c r="H723" s="13"/>
      <c r="I723" s="13"/>
      <c r="J723" s="21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2"/>
      <c r="W723" s="2"/>
      <c r="X723" s="2"/>
    </row>
    <row r="724" spans="1:24" ht="15" customHeight="1">
      <c r="A724" s="20"/>
      <c r="B724" s="13"/>
      <c r="C724" s="13"/>
      <c r="D724" s="14"/>
      <c r="E724" s="14"/>
      <c r="F724" s="13"/>
      <c r="G724" s="13"/>
      <c r="H724" s="13"/>
      <c r="I724" s="13"/>
      <c r="J724" s="21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2"/>
      <c r="W724" s="2"/>
      <c r="X724" s="2"/>
    </row>
    <row r="725" spans="1:24" ht="15" customHeight="1">
      <c r="A725" s="20"/>
      <c r="B725" s="13"/>
      <c r="C725" s="13"/>
      <c r="D725" s="14"/>
      <c r="E725" s="14"/>
      <c r="F725" s="13"/>
      <c r="G725" s="13"/>
      <c r="H725" s="13"/>
      <c r="I725" s="13"/>
      <c r="J725" s="21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2"/>
      <c r="W725" s="2"/>
      <c r="X725" s="2"/>
    </row>
    <row r="726" spans="1:24" ht="15" customHeight="1">
      <c r="A726" s="20"/>
      <c r="B726" s="13"/>
      <c r="C726" s="13"/>
      <c r="D726" s="14"/>
      <c r="E726" s="14"/>
      <c r="F726" s="13"/>
      <c r="G726" s="13"/>
      <c r="H726" s="13"/>
      <c r="I726" s="13"/>
      <c r="J726" s="21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2"/>
      <c r="W726" s="2"/>
      <c r="X726" s="2"/>
    </row>
    <row r="727" spans="1:24" ht="15" customHeight="1">
      <c r="A727" s="20"/>
      <c r="B727" s="13"/>
      <c r="C727" s="13"/>
      <c r="D727" s="14"/>
      <c r="E727" s="14"/>
      <c r="F727" s="13"/>
      <c r="G727" s="13"/>
      <c r="H727" s="13"/>
      <c r="I727" s="13"/>
      <c r="J727" s="21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2"/>
      <c r="W727" s="2"/>
      <c r="X727" s="2"/>
    </row>
    <row r="728" spans="1:24" ht="15" customHeight="1">
      <c r="A728" s="20"/>
      <c r="B728" s="13"/>
      <c r="C728" s="13"/>
      <c r="D728" s="14"/>
      <c r="E728" s="14"/>
      <c r="F728" s="13"/>
      <c r="G728" s="13"/>
      <c r="H728" s="13"/>
      <c r="I728" s="13"/>
      <c r="J728" s="21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2"/>
      <c r="W728" s="2"/>
      <c r="X728" s="2"/>
    </row>
    <row r="729" spans="1:24" ht="15" customHeight="1">
      <c r="A729" s="20"/>
      <c r="B729" s="13"/>
      <c r="C729" s="13"/>
      <c r="D729" s="14"/>
      <c r="E729" s="14"/>
      <c r="F729" s="13"/>
      <c r="G729" s="13"/>
      <c r="H729" s="13"/>
      <c r="I729" s="13"/>
      <c r="J729" s="21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2"/>
      <c r="W729" s="2"/>
      <c r="X729" s="2"/>
    </row>
    <row r="730" spans="1:24" ht="15" customHeight="1">
      <c r="A730" s="20"/>
      <c r="B730" s="13"/>
      <c r="C730" s="13"/>
      <c r="D730" s="14"/>
      <c r="E730" s="14"/>
      <c r="F730" s="13"/>
      <c r="G730" s="13"/>
      <c r="H730" s="13"/>
      <c r="I730" s="13"/>
      <c r="J730" s="21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2"/>
      <c r="W730" s="2"/>
      <c r="X730" s="2"/>
    </row>
    <row r="731" spans="1:24" ht="15" customHeight="1">
      <c r="A731" s="20"/>
      <c r="B731" s="13"/>
      <c r="C731" s="13"/>
      <c r="D731" s="14"/>
      <c r="E731" s="14"/>
      <c r="F731" s="13"/>
      <c r="G731" s="13"/>
      <c r="H731" s="13"/>
      <c r="I731" s="13"/>
      <c r="J731" s="21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2"/>
      <c r="W731" s="2"/>
      <c r="X731" s="2"/>
    </row>
    <row r="732" spans="1:24" ht="15" customHeight="1">
      <c r="A732" s="20"/>
      <c r="B732" s="13"/>
      <c r="C732" s="13"/>
      <c r="D732" s="14"/>
      <c r="E732" s="14"/>
      <c r="F732" s="13"/>
      <c r="G732" s="13"/>
      <c r="H732" s="13"/>
      <c r="I732" s="13"/>
      <c r="J732" s="21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2"/>
      <c r="W732" s="2"/>
      <c r="X732" s="2"/>
    </row>
    <row r="733" spans="1:24" ht="15" customHeight="1">
      <c r="A733" s="20"/>
      <c r="B733" s="13"/>
      <c r="C733" s="13"/>
      <c r="D733" s="14"/>
      <c r="E733" s="14"/>
      <c r="F733" s="13"/>
      <c r="G733" s="13"/>
      <c r="H733" s="13"/>
      <c r="I733" s="13"/>
      <c r="J733" s="21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2"/>
      <c r="W733" s="2"/>
      <c r="X733" s="2"/>
    </row>
    <row r="734" spans="1:24" ht="15" customHeight="1">
      <c r="A734" s="20"/>
      <c r="B734" s="13"/>
      <c r="C734" s="13"/>
      <c r="D734" s="14"/>
      <c r="E734" s="14"/>
      <c r="F734" s="13"/>
      <c r="G734" s="13"/>
      <c r="H734" s="13"/>
      <c r="I734" s="13"/>
      <c r="J734" s="21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2"/>
      <c r="W734" s="2"/>
      <c r="X734" s="2"/>
    </row>
    <row r="735" spans="1:24" ht="15" customHeight="1">
      <c r="A735" s="20"/>
      <c r="B735" s="13"/>
      <c r="C735" s="13"/>
      <c r="D735" s="14"/>
      <c r="E735" s="14"/>
      <c r="F735" s="13"/>
      <c r="G735" s="13"/>
      <c r="H735" s="13"/>
      <c r="I735" s="13"/>
      <c r="J735" s="21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2"/>
      <c r="W735" s="2"/>
      <c r="X735" s="2"/>
    </row>
    <row r="736" spans="1:24" ht="15" customHeight="1">
      <c r="A736" s="20"/>
      <c r="B736" s="13"/>
      <c r="C736" s="13"/>
      <c r="D736" s="14"/>
      <c r="E736" s="14"/>
      <c r="F736" s="13"/>
      <c r="G736" s="13"/>
      <c r="H736" s="13"/>
      <c r="I736" s="13"/>
      <c r="J736" s="21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2"/>
      <c r="W736" s="2"/>
      <c r="X736" s="2"/>
    </row>
    <row r="737" spans="1:24" ht="15" customHeight="1">
      <c r="A737" s="20"/>
      <c r="B737" s="13"/>
      <c r="C737" s="13"/>
      <c r="D737" s="14"/>
      <c r="E737" s="14"/>
      <c r="F737" s="13"/>
      <c r="G737" s="13"/>
      <c r="H737" s="13"/>
      <c r="J737" s="21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2"/>
      <c r="W737" s="2"/>
      <c r="X737" s="2"/>
    </row>
    <row r="738" spans="1:24" ht="15" customHeight="1">
      <c r="A738" s="20"/>
      <c r="B738" s="13"/>
      <c r="C738" s="13"/>
      <c r="D738" s="14"/>
      <c r="E738" s="14"/>
      <c r="F738" s="13"/>
      <c r="G738" s="13"/>
      <c r="H738" s="13"/>
      <c r="I738" s="13"/>
      <c r="J738" s="21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2"/>
      <c r="W738" s="2"/>
      <c r="X738" s="2"/>
    </row>
    <row r="739" spans="1:24" ht="15" customHeight="1">
      <c r="A739" s="20"/>
      <c r="B739" s="13"/>
      <c r="C739" s="13"/>
      <c r="D739" s="14"/>
      <c r="E739" s="14"/>
      <c r="F739" s="13"/>
      <c r="G739" s="13"/>
      <c r="H739" s="13"/>
      <c r="I739" s="13"/>
      <c r="J739" s="21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2"/>
      <c r="W739" s="2"/>
      <c r="X739" s="2"/>
    </row>
    <row r="740" spans="1:24" ht="15" customHeight="1">
      <c r="A740" s="20"/>
      <c r="B740" s="13"/>
      <c r="C740" s="13"/>
      <c r="D740" s="14"/>
      <c r="E740" s="14"/>
      <c r="F740" s="13"/>
      <c r="G740" s="13"/>
      <c r="H740" s="13"/>
      <c r="I740" s="13"/>
      <c r="J740" s="21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2"/>
      <c r="W740" s="2"/>
      <c r="X740" s="2"/>
    </row>
    <row r="741" spans="1:24" ht="15" customHeight="1">
      <c r="A741" s="20"/>
      <c r="B741" s="13"/>
      <c r="C741" s="13"/>
      <c r="D741" s="14"/>
      <c r="E741" s="14"/>
      <c r="F741" s="13"/>
      <c r="G741" s="13"/>
      <c r="H741" s="13"/>
      <c r="I741" s="13"/>
      <c r="J741" s="21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2"/>
      <c r="W741" s="2"/>
      <c r="X741" s="2"/>
    </row>
    <row r="742" spans="1:24" ht="15" customHeight="1">
      <c r="A742" s="20"/>
      <c r="B742" s="13"/>
      <c r="C742" s="13"/>
      <c r="D742" s="14"/>
      <c r="E742" s="14"/>
      <c r="F742" s="13"/>
      <c r="G742" s="13"/>
      <c r="H742" s="13"/>
      <c r="I742" s="13"/>
      <c r="J742" s="21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2"/>
      <c r="W742" s="2"/>
      <c r="X742" s="2"/>
    </row>
    <row r="743" spans="1:24" ht="15" customHeight="1">
      <c r="A743" s="20"/>
      <c r="B743" s="13"/>
      <c r="C743" s="13"/>
      <c r="D743" s="14"/>
      <c r="E743" s="14"/>
      <c r="F743" s="13"/>
      <c r="G743" s="13"/>
      <c r="H743" s="13"/>
      <c r="I743" s="13"/>
      <c r="J743" s="21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2"/>
      <c r="W743" s="2"/>
      <c r="X743" s="2"/>
    </row>
    <row r="744" spans="1:24" ht="15" customHeight="1">
      <c r="A744" s="20"/>
      <c r="B744" s="13"/>
      <c r="C744" s="13"/>
      <c r="D744" s="14"/>
      <c r="E744" s="14"/>
      <c r="F744" s="13"/>
      <c r="G744" s="13"/>
      <c r="H744" s="13"/>
      <c r="I744" s="13"/>
      <c r="J744" s="21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2"/>
      <c r="W744" s="2"/>
      <c r="X744" s="2"/>
    </row>
    <row r="745" spans="1:24" ht="15" customHeight="1">
      <c r="A745" s="20"/>
      <c r="B745" s="13"/>
      <c r="C745" s="13"/>
      <c r="D745" s="14"/>
      <c r="E745" s="14"/>
      <c r="F745" s="13"/>
      <c r="G745" s="13"/>
      <c r="H745" s="13"/>
      <c r="I745" s="13"/>
      <c r="J745" s="21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2"/>
      <c r="W745" s="2"/>
      <c r="X745" s="2"/>
    </row>
    <row r="746" spans="1:24" ht="15" customHeight="1">
      <c r="A746" s="20"/>
      <c r="B746" s="13"/>
      <c r="C746" s="13"/>
      <c r="D746" s="14"/>
      <c r="E746" s="14"/>
      <c r="F746" s="13"/>
      <c r="G746" s="13"/>
      <c r="H746" s="13"/>
      <c r="I746" s="13"/>
      <c r="J746" s="21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2"/>
      <c r="W746" s="2"/>
      <c r="X746" s="2"/>
    </row>
    <row r="747" spans="1:24" ht="15" customHeight="1">
      <c r="A747" s="20"/>
      <c r="B747" s="13"/>
      <c r="C747" s="13"/>
      <c r="D747" s="14"/>
      <c r="E747" s="14"/>
      <c r="F747" s="13"/>
      <c r="G747" s="13"/>
      <c r="H747" s="13"/>
      <c r="I747" s="13"/>
      <c r="J747" s="21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2"/>
      <c r="W747" s="2"/>
      <c r="X747" s="2"/>
    </row>
    <row r="748" spans="1:24" ht="15" customHeight="1">
      <c r="A748" s="20"/>
      <c r="B748" s="13"/>
      <c r="C748" s="13"/>
      <c r="D748" s="14"/>
      <c r="E748" s="14"/>
      <c r="F748" s="13"/>
      <c r="G748" s="13"/>
      <c r="H748" s="13"/>
      <c r="I748" s="13"/>
      <c r="J748" s="21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2"/>
      <c r="W748" s="2"/>
      <c r="X748" s="2"/>
    </row>
    <row r="749" spans="1:24" ht="15" customHeight="1">
      <c r="A749" s="20"/>
      <c r="B749" s="13"/>
      <c r="C749" s="13"/>
      <c r="D749" s="14"/>
      <c r="E749" s="14"/>
      <c r="F749" s="13"/>
      <c r="G749" s="13"/>
      <c r="H749" s="13"/>
      <c r="I749" s="13"/>
      <c r="J749" s="21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2"/>
      <c r="W749" s="2"/>
      <c r="X749" s="2"/>
    </row>
    <row r="750" spans="1:24" ht="15" customHeight="1">
      <c r="A750" s="20"/>
      <c r="B750" s="13"/>
      <c r="C750" s="13"/>
      <c r="D750" s="14"/>
      <c r="E750" s="14"/>
      <c r="F750" s="13"/>
      <c r="G750" s="13"/>
      <c r="H750" s="13"/>
      <c r="I750" s="13"/>
      <c r="J750" s="21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2"/>
      <c r="W750" s="2"/>
      <c r="X750" s="2"/>
    </row>
    <row r="751" spans="1:24" ht="15" customHeight="1">
      <c r="A751" s="20"/>
      <c r="B751" s="13"/>
      <c r="C751" s="13"/>
      <c r="D751" s="14"/>
      <c r="E751" s="14"/>
      <c r="F751" s="13"/>
      <c r="G751" s="13"/>
      <c r="H751" s="13"/>
      <c r="I751" s="13"/>
      <c r="J751" s="21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2"/>
      <c r="W751" s="2"/>
      <c r="X751" s="2"/>
    </row>
    <row r="752" spans="1:24" ht="15" customHeight="1">
      <c r="A752" s="20"/>
      <c r="B752" s="13"/>
      <c r="C752" s="13"/>
      <c r="D752" s="14"/>
      <c r="E752" s="14"/>
      <c r="F752" s="13"/>
      <c r="G752" s="13"/>
      <c r="H752" s="13"/>
      <c r="I752" s="13"/>
      <c r="J752" s="21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2"/>
      <c r="W752" s="2"/>
      <c r="X752" s="2"/>
    </row>
    <row r="753" spans="1:24" ht="15" customHeight="1">
      <c r="A753" s="20"/>
      <c r="B753" s="13"/>
      <c r="C753" s="13"/>
      <c r="D753" s="14"/>
      <c r="E753" s="14"/>
      <c r="F753" s="13"/>
      <c r="G753" s="13"/>
      <c r="H753" s="13"/>
      <c r="I753" s="13"/>
      <c r="J753" s="21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2"/>
      <c r="W753" s="2"/>
      <c r="X753" s="2"/>
    </row>
    <row r="754" spans="1:24" ht="15" customHeight="1">
      <c r="A754" s="20"/>
      <c r="B754" s="13"/>
      <c r="C754" s="13"/>
      <c r="D754" s="14"/>
      <c r="E754" s="14"/>
      <c r="F754" s="13"/>
      <c r="G754" s="13"/>
      <c r="H754" s="13"/>
      <c r="I754" s="13"/>
      <c r="J754" s="21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2"/>
      <c r="W754" s="2"/>
      <c r="X754" s="2"/>
    </row>
    <row r="755" spans="1:24" ht="15" customHeight="1">
      <c r="A755" s="20"/>
      <c r="B755" s="13"/>
      <c r="C755" s="13"/>
      <c r="D755" s="14"/>
      <c r="E755" s="14"/>
      <c r="F755" s="13"/>
      <c r="G755" s="13"/>
      <c r="H755" s="13"/>
      <c r="I755" s="13"/>
      <c r="J755" s="21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2"/>
      <c r="W755" s="2"/>
      <c r="X755" s="2"/>
    </row>
    <row r="756" spans="1:24" ht="15" customHeight="1">
      <c r="A756" s="20"/>
      <c r="B756" s="13"/>
      <c r="C756" s="13"/>
      <c r="D756" s="14"/>
      <c r="E756" s="14"/>
      <c r="F756" s="13"/>
      <c r="G756" s="13"/>
      <c r="H756" s="13"/>
      <c r="I756" s="13"/>
      <c r="J756" s="21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2"/>
      <c r="W756" s="2"/>
      <c r="X756" s="2"/>
    </row>
    <row r="757" spans="1:24" ht="15" customHeight="1">
      <c r="A757" s="20"/>
      <c r="B757" s="13"/>
      <c r="C757" s="13"/>
      <c r="D757" s="14"/>
      <c r="E757" s="14"/>
      <c r="F757" s="13"/>
      <c r="G757" s="13"/>
      <c r="H757" s="13"/>
      <c r="I757" s="13"/>
      <c r="J757" s="21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2"/>
      <c r="W757" s="2"/>
      <c r="X757" s="2"/>
    </row>
    <row r="758" spans="1:24" ht="15" customHeight="1">
      <c r="A758" s="20"/>
      <c r="B758" s="13"/>
      <c r="C758" s="13"/>
      <c r="D758" s="14"/>
      <c r="E758" s="14"/>
      <c r="F758" s="13"/>
      <c r="G758" s="13"/>
      <c r="H758" s="13"/>
      <c r="I758" s="13"/>
      <c r="J758" s="21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2"/>
      <c r="W758" s="2"/>
      <c r="X758" s="2"/>
    </row>
    <row r="759" spans="1:24" ht="15" customHeight="1">
      <c r="A759" s="20"/>
      <c r="B759" s="13"/>
      <c r="C759" s="13"/>
      <c r="D759" s="14"/>
      <c r="E759" s="14"/>
      <c r="F759" s="13"/>
      <c r="G759" s="13"/>
      <c r="H759" s="13"/>
      <c r="I759" s="13"/>
      <c r="J759" s="21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2"/>
      <c r="W759" s="2"/>
      <c r="X759" s="2"/>
    </row>
    <row r="760" spans="1:24" ht="15" customHeight="1">
      <c r="A760" s="20"/>
      <c r="B760" s="13"/>
      <c r="C760" s="13"/>
      <c r="D760" s="14"/>
      <c r="E760" s="14"/>
      <c r="F760" s="13"/>
      <c r="G760" s="13"/>
      <c r="H760" s="13"/>
      <c r="I760" s="13"/>
      <c r="J760" s="21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2"/>
      <c r="W760" s="2"/>
      <c r="X760" s="2"/>
    </row>
    <row r="761" spans="1:24" ht="15" customHeight="1">
      <c r="A761" s="20"/>
      <c r="B761" s="13"/>
      <c r="C761" s="13"/>
      <c r="D761" s="14"/>
      <c r="E761" s="14"/>
      <c r="F761" s="13"/>
      <c r="G761" s="13"/>
      <c r="H761" s="13"/>
      <c r="I761" s="13"/>
      <c r="J761" s="21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2"/>
      <c r="W761" s="2"/>
      <c r="X761" s="2"/>
    </row>
    <row r="762" spans="1:24" ht="15" customHeight="1">
      <c r="A762" s="20"/>
      <c r="B762" s="13"/>
      <c r="C762" s="13"/>
      <c r="D762" s="14"/>
      <c r="E762" s="14"/>
      <c r="F762" s="13"/>
      <c r="G762" s="13"/>
      <c r="H762" s="13"/>
      <c r="I762" s="13"/>
      <c r="J762" s="21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2"/>
      <c r="W762" s="2"/>
      <c r="X762" s="2"/>
    </row>
    <row r="763" spans="1:24" ht="15" customHeight="1">
      <c r="A763" s="20"/>
      <c r="B763" s="13"/>
      <c r="C763" s="13"/>
      <c r="D763" s="14"/>
      <c r="E763" s="14"/>
      <c r="F763" s="13"/>
      <c r="G763" s="13"/>
      <c r="H763" s="13"/>
      <c r="I763" s="13"/>
      <c r="J763" s="21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2"/>
      <c r="W763" s="2"/>
      <c r="X763" s="2"/>
    </row>
    <row r="764" spans="1:24" ht="15" customHeight="1">
      <c r="A764" s="20"/>
      <c r="B764" s="13"/>
      <c r="C764" s="13"/>
      <c r="D764" s="14"/>
      <c r="E764" s="14"/>
      <c r="F764" s="13"/>
      <c r="G764" s="13"/>
      <c r="H764" s="13"/>
      <c r="I764" s="13"/>
      <c r="J764" s="21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2"/>
      <c r="W764" s="2"/>
      <c r="X764" s="2"/>
    </row>
    <row r="765" spans="1:24" ht="15" customHeight="1">
      <c r="A765" s="20"/>
      <c r="B765" s="13"/>
      <c r="C765" s="13"/>
      <c r="D765" s="14"/>
      <c r="E765" s="14"/>
      <c r="F765" s="13"/>
      <c r="G765" s="13"/>
      <c r="H765" s="13"/>
      <c r="I765" s="13"/>
      <c r="J765" s="21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2"/>
      <c r="W765" s="2"/>
      <c r="X765" s="2"/>
    </row>
    <row r="766" spans="1:24" ht="15" customHeight="1">
      <c r="A766" s="20"/>
      <c r="B766" s="13"/>
      <c r="C766" s="13"/>
      <c r="D766" s="14"/>
      <c r="E766" s="14"/>
      <c r="F766" s="13"/>
      <c r="G766" s="13"/>
      <c r="H766" s="13"/>
      <c r="I766" s="13"/>
      <c r="J766" s="21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2"/>
      <c r="W766" s="2"/>
      <c r="X766" s="2"/>
    </row>
    <row r="767" spans="1:24" ht="15" customHeight="1">
      <c r="A767" s="20"/>
      <c r="B767" s="13"/>
      <c r="C767" s="13"/>
      <c r="D767" s="14"/>
      <c r="E767" s="14"/>
      <c r="F767" s="13"/>
      <c r="G767" s="13"/>
      <c r="H767" s="13"/>
      <c r="I767" s="13"/>
      <c r="J767" s="21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2"/>
      <c r="W767" s="2"/>
      <c r="X767" s="2"/>
    </row>
    <row r="768" spans="1:24" ht="15" customHeight="1">
      <c r="A768" s="20"/>
      <c r="B768" s="13"/>
      <c r="C768" s="13"/>
      <c r="D768" s="14"/>
      <c r="E768" s="14"/>
      <c r="F768" s="13"/>
      <c r="G768" s="13"/>
      <c r="H768" s="13"/>
      <c r="I768" s="13"/>
      <c r="J768" s="21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2"/>
      <c r="W768" s="2"/>
      <c r="X768" s="2"/>
    </row>
    <row r="769" spans="1:24" ht="15" customHeight="1">
      <c r="A769" s="20"/>
      <c r="B769" s="13"/>
      <c r="C769" s="13"/>
      <c r="D769" s="14"/>
      <c r="E769" s="14"/>
      <c r="F769" s="13"/>
      <c r="G769" s="13"/>
      <c r="H769" s="13"/>
      <c r="I769" s="13"/>
      <c r="J769" s="21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2"/>
      <c r="W769" s="2"/>
      <c r="X769" s="2"/>
    </row>
    <row r="770" spans="1:24" ht="15" customHeight="1">
      <c r="A770" s="20"/>
      <c r="B770" s="13"/>
      <c r="C770" s="13"/>
      <c r="D770" s="14"/>
      <c r="E770" s="14"/>
      <c r="F770" s="13"/>
      <c r="G770" s="13"/>
      <c r="H770" s="13"/>
      <c r="I770" s="13"/>
      <c r="J770" s="21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2"/>
      <c r="W770" s="2"/>
      <c r="X770" s="2"/>
    </row>
    <row r="771" spans="1:24" ht="15" customHeight="1">
      <c r="A771" s="20"/>
      <c r="B771" s="13"/>
      <c r="C771" s="13"/>
      <c r="D771" s="14"/>
      <c r="E771" s="14"/>
      <c r="F771" s="13"/>
      <c r="G771" s="13"/>
      <c r="H771" s="13"/>
      <c r="I771" s="13"/>
      <c r="J771" s="21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2"/>
      <c r="W771" s="2"/>
      <c r="X771" s="2"/>
    </row>
    <row r="772" spans="1:24" ht="15" customHeight="1">
      <c r="A772" s="20"/>
      <c r="B772" s="13"/>
      <c r="C772" s="13"/>
      <c r="D772" s="14"/>
      <c r="E772" s="14"/>
      <c r="F772" s="13"/>
      <c r="G772" s="13"/>
      <c r="H772" s="13"/>
      <c r="I772" s="13"/>
      <c r="J772" s="21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2"/>
      <c r="W772" s="2"/>
      <c r="X772" s="2"/>
    </row>
    <row r="773" spans="1:24" ht="15" customHeight="1">
      <c r="A773" s="20"/>
      <c r="B773" s="13"/>
      <c r="C773" s="13"/>
      <c r="D773" s="14"/>
      <c r="E773" s="14"/>
      <c r="F773" s="13"/>
      <c r="G773" s="13"/>
      <c r="H773" s="13"/>
      <c r="I773" s="13"/>
      <c r="J773" s="21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2"/>
      <c r="W773" s="2"/>
      <c r="X773" s="2"/>
    </row>
    <row r="774" spans="1:24" ht="15" customHeight="1">
      <c r="A774" s="20"/>
      <c r="B774" s="13"/>
      <c r="C774" s="13"/>
      <c r="D774" s="14"/>
      <c r="E774" s="14"/>
      <c r="F774" s="13"/>
      <c r="G774" s="13"/>
      <c r="H774" s="13"/>
      <c r="I774" s="13"/>
      <c r="J774" s="21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2"/>
      <c r="W774" s="2"/>
      <c r="X774" s="2"/>
    </row>
    <row r="775" spans="1:24" ht="15" customHeight="1">
      <c r="A775" s="20"/>
      <c r="B775" s="13"/>
      <c r="C775" s="13"/>
      <c r="D775" s="14"/>
      <c r="E775" s="14"/>
      <c r="F775" s="13"/>
      <c r="G775" s="13"/>
      <c r="H775" s="13"/>
      <c r="I775" s="13"/>
      <c r="J775" s="21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2"/>
      <c r="W775" s="2"/>
      <c r="X775" s="2"/>
    </row>
    <row r="776" spans="1:24" ht="15" customHeight="1">
      <c r="A776" s="20"/>
      <c r="B776" s="13"/>
      <c r="C776" s="13"/>
      <c r="D776" s="14"/>
      <c r="E776" s="14"/>
      <c r="F776" s="13"/>
      <c r="G776" s="13"/>
      <c r="H776" s="13"/>
      <c r="I776" s="13"/>
      <c r="J776" s="21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2"/>
      <c r="W776" s="2"/>
      <c r="X776" s="2"/>
    </row>
    <row r="777" spans="1:24" ht="15" customHeight="1">
      <c r="A777" s="20"/>
      <c r="B777" s="13"/>
      <c r="C777" s="13"/>
      <c r="D777" s="14"/>
      <c r="E777" s="14"/>
      <c r="F777" s="13"/>
      <c r="G777" s="13"/>
      <c r="H777" s="13"/>
      <c r="I777" s="13"/>
      <c r="J777" s="21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2"/>
      <c r="W777" s="2"/>
      <c r="X777" s="2"/>
    </row>
    <row r="778" spans="1:24" ht="15" customHeight="1">
      <c r="A778" s="20"/>
      <c r="B778" s="13"/>
      <c r="C778" s="13"/>
      <c r="D778" s="14"/>
      <c r="E778" s="14"/>
      <c r="F778" s="13"/>
      <c r="G778" s="13"/>
      <c r="H778" s="13"/>
      <c r="I778" s="13"/>
      <c r="J778" s="21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2"/>
      <c r="W778" s="2"/>
      <c r="X778" s="2"/>
    </row>
    <row r="779" spans="1:24" ht="15" customHeight="1">
      <c r="A779" s="20"/>
      <c r="B779" s="13"/>
      <c r="C779" s="13"/>
      <c r="D779" s="14"/>
      <c r="E779" s="14"/>
      <c r="F779" s="13"/>
      <c r="G779" s="13"/>
      <c r="H779" s="13"/>
      <c r="I779" s="13"/>
      <c r="J779" s="21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2"/>
      <c r="W779" s="2"/>
      <c r="X779" s="2"/>
    </row>
    <row r="780" spans="1:24" ht="15" customHeight="1">
      <c r="A780" s="20"/>
      <c r="B780" s="13"/>
      <c r="C780" s="13"/>
      <c r="D780" s="14"/>
      <c r="E780" s="14"/>
      <c r="F780" s="13"/>
      <c r="G780" s="13"/>
      <c r="H780" s="13"/>
      <c r="I780" s="13"/>
      <c r="J780" s="21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2"/>
      <c r="W780" s="2"/>
      <c r="X780" s="2"/>
    </row>
    <row r="781" spans="1:24" ht="15" customHeight="1">
      <c r="A781" s="20"/>
      <c r="B781" s="13"/>
      <c r="C781" s="13"/>
      <c r="D781" s="14"/>
      <c r="E781" s="14"/>
      <c r="F781" s="13"/>
      <c r="G781" s="13"/>
      <c r="H781" s="13"/>
      <c r="I781" s="13"/>
      <c r="J781" s="21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2"/>
      <c r="W781" s="2"/>
      <c r="X781" s="2"/>
    </row>
    <row r="782" spans="1:24" ht="15" customHeight="1">
      <c r="A782" s="20"/>
      <c r="B782" s="13"/>
      <c r="C782" s="13"/>
      <c r="D782" s="14"/>
      <c r="E782" s="14"/>
      <c r="F782" s="13"/>
      <c r="G782" s="13"/>
      <c r="H782" s="13"/>
      <c r="I782" s="13"/>
      <c r="J782" s="21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2"/>
      <c r="W782" s="2"/>
      <c r="X782" s="2"/>
    </row>
    <row r="783" spans="1:24" ht="15" customHeight="1">
      <c r="A783" s="20"/>
      <c r="B783" s="13"/>
      <c r="C783" s="13"/>
      <c r="D783" s="14"/>
      <c r="E783" s="14"/>
      <c r="F783" s="13"/>
      <c r="G783" s="13"/>
      <c r="H783" s="13"/>
      <c r="I783" s="13"/>
      <c r="J783" s="21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2"/>
      <c r="W783" s="2"/>
      <c r="X783" s="2"/>
    </row>
    <row r="784" spans="1:24" ht="15" customHeight="1">
      <c r="A784" s="20"/>
      <c r="B784" s="13"/>
      <c r="C784" s="13"/>
      <c r="D784" s="14"/>
      <c r="E784" s="14"/>
      <c r="F784" s="13"/>
      <c r="G784" s="13"/>
      <c r="H784" s="13"/>
      <c r="I784" s="13"/>
      <c r="J784" s="21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2"/>
      <c r="W784" s="2"/>
      <c r="X784" s="2"/>
    </row>
    <row r="785" spans="1:24" ht="15" customHeight="1">
      <c r="A785" s="20"/>
      <c r="B785" s="13"/>
      <c r="C785" s="13"/>
      <c r="D785" s="14"/>
      <c r="E785" s="14"/>
      <c r="F785" s="13"/>
      <c r="G785" s="13"/>
      <c r="H785" s="13"/>
      <c r="I785" s="13"/>
      <c r="J785" s="21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2"/>
      <c r="W785" s="2"/>
      <c r="X785" s="2"/>
    </row>
    <row r="786" spans="1:24" ht="15" customHeight="1">
      <c r="A786" s="20"/>
      <c r="B786" s="13"/>
      <c r="C786" s="13"/>
      <c r="D786" s="14"/>
      <c r="E786" s="14"/>
      <c r="F786" s="13"/>
      <c r="G786" s="13"/>
      <c r="H786" s="13"/>
      <c r="I786" s="13"/>
      <c r="J786" s="21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2"/>
      <c r="W786" s="2"/>
      <c r="X786" s="2"/>
    </row>
    <row r="787" spans="1:24" ht="15" customHeight="1">
      <c r="A787" s="20"/>
      <c r="B787" s="13"/>
      <c r="C787" s="13"/>
      <c r="D787" s="14"/>
      <c r="E787" s="14"/>
      <c r="F787" s="13"/>
      <c r="G787" s="13"/>
      <c r="H787" s="13"/>
      <c r="I787" s="13"/>
      <c r="J787" s="21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2"/>
      <c r="W787" s="2"/>
      <c r="X787" s="2"/>
    </row>
    <row r="788" spans="1:24" ht="15" customHeight="1">
      <c r="A788" s="20"/>
      <c r="B788" s="13"/>
      <c r="C788" s="13"/>
      <c r="D788" s="14"/>
      <c r="E788" s="14"/>
      <c r="F788" s="13"/>
      <c r="G788" s="13"/>
      <c r="H788" s="13"/>
      <c r="I788" s="13"/>
      <c r="J788" s="21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2"/>
      <c r="W788" s="2"/>
      <c r="X788" s="2"/>
    </row>
    <row r="789" spans="1:24" ht="15" customHeight="1">
      <c r="A789" s="20"/>
      <c r="B789" s="13"/>
      <c r="C789" s="13"/>
      <c r="D789" s="14"/>
      <c r="E789" s="14"/>
      <c r="F789" s="13"/>
      <c r="G789" s="13"/>
      <c r="H789" s="13"/>
      <c r="I789" s="13"/>
      <c r="J789" s="21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2"/>
      <c r="W789" s="2"/>
      <c r="X789" s="2"/>
    </row>
    <row r="790" spans="1:24" ht="15" customHeight="1">
      <c r="A790" s="20"/>
      <c r="B790" s="13"/>
      <c r="C790" s="13"/>
      <c r="D790" s="14"/>
      <c r="E790" s="14"/>
      <c r="F790" s="13"/>
      <c r="G790" s="13"/>
      <c r="H790" s="13"/>
      <c r="I790" s="13"/>
      <c r="J790" s="21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2"/>
      <c r="W790" s="2"/>
      <c r="X790" s="2"/>
    </row>
    <row r="791" spans="1:24" ht="15" customHeight="1">
      <c r="A791" s="20"/>
      <c r="B791" s="13"/>
      <c r="C791" s="13"/>
      <c r="D791" s="14"/>
      <c r="E791" s="14"/>
      <c r="F791" s="13"/>
      <c r="G791" s="13"/>
      <c r="H791" s="13"/>
      <c r="I791" s="13"/>
      <c r="J791" s="21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2"/>
      <c r="W791" s="2"/>
      <c r="X791" s="2"/>
    </row>
    <row r="792" spans="1:24" ht="15" customHeight="1">
      <c r="A792" s="20"/>
      <c r="B792" s="13"/>
      <c r="C792" s="13"/>
      <c r="D792" s="14"/>
      <c r="E792" s="14"/>
      <c r="F792" s="13"/>
      <c r="G792" s="13"/>
      <c r="H792" s="13"/>
      <c r="I792" s="13"/>
      <c r="J792" s="21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2"/>
      <c r="W792" s="2"/>
      <c r="X792" s="2"/>
    </row>
    <row r="793" spans="1:24" ht="15" customHeight="1">
      <c r="A793" s="20"/>
      <c r="B793" s="13"/>
      <c r="C793" s="13"/>
      <c r="D793" s="14"/>
      <c r="E793" s="14"/>
      <c r="F793" s="13"/>
      <c r="G793" s="13"/>
      <c r="H793" s="13"/>
      <c r="I793" s="13"/>
      <c r="J793" s="21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2"/>
      <c r="W793" s="2"/>
      <c r="X793" s="2"/>
    </row>
    <row r="794" spans="1:24" ht="15" customHeight="1">
      <c r="A794" s="20"/>
      <c r="B794" s="13"/>
      <c r="C794" s="13"/>
      <c r="D794" s="14"/>
      <c r="E794" s="14"/>
      <c r="F794" s="13"/>
      <c r="G794" s="13"/>
      <c r="H794" s="13"/>
      <c r="I794" s="13"/>
      <c r="J794" s="21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2"/>
      <c r="W794" s="2"/>
      <c r="X794" s="2"/>
    </row>
    <row r="795" spans="1:24" ht="15" customHeight="1">
      <c r="A795" s="20"/>
      <c r="B795" s="13"/>
      <c r="C795" s="13"/>
      <c r="D795" s="14"/>
      <c r="E795" s="14"/>
      <c r="F795" s="13"/>
      <c r="G795" s="13"/>
      <c r="H795" s="13"/>
      <c r="I795" s="13"/>
      <c r="J795" s="21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2"/>
      <c r="W795" s="2"/>
      <c r="X795" s="2"/>
    </row>
    <row r="796" spans="1:24" ht="15" customHeight="1">
      <c r="A796" s="20"/>
      <c r="B796" s="13"/>
      <c r="C796" s="13"/>
      <c r="D796" s="14"/>
      <c r="E796" s="14"/>
      <c r="F796" s="13"/>
      <c r="G796" s="13"/>
      <c r="H796" s="13"/>
      <c r="I796" s="13"/>
      <c r="J796" s="21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2"/>
      <c r="W796" s="2"/>
      <c r="X796" s="2"/>
    </row>
    <row r="797" spans="1:24" ht="15" customHeight="1">
      <c r="A797" s="20"/>
      <c r="B797" s="13"/>
      <c r="C797" s="13"/>
      <c r="D797" s="14"/>
      <c r="E797" s="14"/>
      <c r="F797" s="13"/>
      <c r="G797" s="13"/>
      <c r="H797" s="13"/>
      <c r="I797" s="13"/>
      <c r="J797" s="21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2"/>
      <c r="W797" s="2"/>
      <c r="X797" s="2"/>
    </row>
    <row r="798" spans="1:24" ht="15" customHeight="1">
      <c r="A798" s="20"/>
      <c r="B798" s="13"/>
      <c r="C798" s="13"/>
      <c r="D798" s="14"/>
      <c r="E798" s="14"/>
      <c r="F798" s="13"/>
      <c r="G798" s="13"/>
      <c r="H798" s="13"/>
      <c r="I798" s="13"/>
      <c r="J798" s="21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2"/>
      <c r="W798" s="2"/>
      <c r="X798" s="2"/>
    </row>
    <row r="799" spans="1:24" ht="15" customHeight="1">
      <c r="A799" s="20"/>
      <c r="B799" s="13"/>
      <c r="C799" s="13"/>
      <c r="D799" s="14"/>
      <c r="E799" s="14"/>
      <c r="F799" s="13"/>
      <c r="G799" s="13"/>
      <c r="H799" s="13"/>
      <c r="I799" s="13"/>
      <c r="J799" s="21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2"/>
      <c r="W799" s="2"/>
      <c r="X799" s="2"/>
    </row>
    <row r="800" spans="1:24" ht="15" customHeight="1">
      <c r="A800" s="20"/>
      <c r="B800" s="13"/>
      <c r="C800" s="13"/>
      <c r="D800" s="14"/>
      <c r="E800" s="14"/>
      <c r="F800" s="13"/>
      <c r="G800" s="13"/>
      <c r="H800" s="13"/>
      <c r="I800" s="13"/>
      <c r="J800" s="21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2"/>
      <c r="W800" s="2"/>
      <c r="X800" s="2"/>
    </row>
    <row r="801" spans="1:24" ht="15" customHeight="1">
      <c r="A801" s="20"/>
      <c r="B801" s="13"/>
      <c r="C801" s="13"/>
      <c r="D801" s="14"/>
      <c r="E801" s="14"/>
      <c r="F801" s="13"/>
      <c r="G801" s="13"/>
      <c r="H801" s="13"/>
      <c r="I801" s="13"/>
      <c r="J801" s="21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2"/>
      <c r="W801" s="2"/>
      <c r="X801" s="2"/>
    </row>
    <row r="802" spans="1:24" ht="15" customHeight="1">
      <c r="A802" s="20"/>
      <c r="B802" s="13"/>
      <c r="C802" s="13"/>
      <c r="D802" s="14"/>
      <c r="E802" s="14"/>
      <c r="F802" s="13"/>
      <c r="G802" s="13"/>
      <c r="H802" s="13"/>
      <c r="I802" s="13"/>
      <c r="J802" s="21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2"/>
      <c r="W802" s="2"/>
      <c r="X802" s="2"/>
    </row>
    <row r="803" spans="1:24" ht="15" customHeight="1">
      <c r="A803" s="20"/>
      <c r="B803" s="13"/>
      <c r="C803" s="13"/>
      <c r="D803" s="14"/>
      <c r="E803" s="14"/>
      <c r="F803" s="13"/>
      <c r="G803" s="13"/>
      <c r="H803" s="13"/>
      <c r="I803" s="13"/>
      <c r="J803" s="21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2"/>
      <c r="W803" s="2"/>
      <c r="X803" s="2"/>
    </row>
    <row r="804" spans="1:24" ht="15" customHeight="1">
      <c r="A804" s="20"/>
      <c r="B804" s="13"/>
      <c r="C804" s="13"/>
      <c r="D804" s="14"/>
      <c r="E804" s="14"/>
      <c r="F804" s="13"/>
      <c r="G804" s="13"/>
      <c r="H804" s="13"/>
      <c r="I804" s="13"/>
      <c r="J804" s="21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2"/>
      <c r="W804" s="2"/>
      <c r="X804" s="2"/>
    </row>
    <row r="805" spans="1:24" ht="15" customHeight="1">
      <c r="A805" s="20"/>
      <c r="B805" s="13"/>
      <c r="C805" s="13"/>
      <c r="D805" s="14"/>
      <c r="E805" s="14"/>
      <c r="F805" s="13"/>
      <c r="G805" s="13"/>
      <c r="H805" s="13"/>
      <c r="I805" s="13"/>
      <c r="J805" s="21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2"/>
      <c r="W805" s="2"/>
      <c r="X805" s="2"/>
    </row>
    <row r="806" spans="1:24" ht="15" customHeight="1">
      <c r="A806" s="20"/>
      <c r="B806" s="13"/>
      <c r="C806" s="13"/>
      <c r="D806" s="14"/>
      <c r="E806" s="14"/>
      <c r="F806" s="13"/>
      <c r="G806" s="13"/>
      <c r="H806" s="13"/>
      <c r="I806" s="13"/>
      <c r="J806" s="21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2"/>
      <c r="W806" s="2"/>
      <c r="X806" s="2"/>
    </row>
    <row r="807" spans="1:24" ht="15" customHeight="1">
      <c r="A807" s="20"/>
      <c r="B807" s="13"/>
      <c r="C807" s="13"/>
      <c r="D807" s="14"/>
      <c r="E807" s="14"/>
      <c r="F807" s="13"/>
      <c r="G807" s="13"/>
      <c r="H807" s="13"/>
      <c r="I807" s="13"/>
      <c r="J807" s="21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2"/>
      <c r="W807" s="2"/>
      <c r="X807" s="2"/>
    </row>
    <row r="808" spans="1:24" ht="15" customHeight="1">
      <c r="A808" s="20"/>
      <c r="B808" s="13"/>
      <c r="C808" s="13"/>
      <c r="D808" s="14"/>
      <c r="E808" s="14"/>
      <c r="F808" s="13"/>
      <c r="G808" s="13"/>
      <c r="H808" s="13"/>
      <c r="I808" s="13"/>
      <c r="J808" s="21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2"/>
      <c r="W808" s="2"/>
      <c r="X808" s="2"/>
    </row>
    <row r="809" spans="1:24" ht="15" customHeight="1">
      <c r="A809" s="20"/>
      <c r="B809" s="13"/>
      <c r="C809" s="13"/>
      <c r="D809" s="14"/>
      <c r="E809" s="14"/>
      <c r="F809" s="13"/>
      <c r="G809" s="13"/>
      <c r="H809" s="13"/>
      <c r="I809" s="13"/>
      <c r="J809" s="21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2"/>
      <c r="W809" s="2"/>
      <c r="X809" s="2"/>
    </row>
    <row r="810" spans="1:24" ht="15" customHeight="1">
      <c r="A810" s="20"/>
      <c r="B810" s="13"/>
      <c r="C810" s="13"/>
      <c r="D810" s="14"/>
      <c r="E810" s="14"/>
      <c r="F810" s="13"/>
      <c r="G810" s="13"/>
      <c r="H810" s="13"/>
      <c r="I810" s="13"/>
      <c r="J810" s="21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2"/>
      <c r="W810" s="2"/>
      <c r="X810" s="2"/>
    </row>
    <row r="811" spans="1:24" ht="15" customHeight="1">
      <c r="A811" s="20"/>
      <c r="B811" s="13"/>
      <c r="C811" s="13"/>
      <c r="D811" s="14"/>
      <c r="E811" s="14"/>
      <c r="F811" s="13"/>
      <c r="G811" s="13"/>
      <c r="H811" s="13"/>
      <c r="I811" s="13"/>
      <c r="J811" s="21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2"/>
      <c r="W811" s="2"/>
      <c r="X811" s="2"/>
    </row>
    <row r="812" spans="1:24" ht="15" customHeight="1">
      <c r="A812" s="20"/>
      <c r="B812" s="13"/>
      <c r="C812" s="13"/>
      <c r="D812" s="14"/>
      <c r="E812" s="14"/>
      <c r="F812" s="13"/>
      <c r="G812" s="13"/>
      <c r="H812" s="13"/>
      <c r="I812" s="13"/>
      <c r="J812" s="21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2"/>
      <c r="W812" s="2"/>
      <c r="X812" s="2"/>
    </row>
    <row r="813" spans="1:24" ht="15" customHeight="1">
      <c r="A813" s="20"/>
      <c r="B813" s="13"/>
      <c r="C813" s="13"/>
      <c r="D813" s="14"/>
      <c r="E813" s="14"/>
      <c r="F813" s="13"/>
      <c r="G813" s="13"/>
      <c r="H813" s="13"/>
      <c r="I813" s="13"/>
      <c r="J813" s="21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2"/>
      <c r="W813" s="2"/>
      <c r="X813" s="2"/>
    </row>
    <row r="814" spans="1:24" ht="15" customHeight="1">
      <c r="A814" s="20"/>
      <c r="B814" s="13"/>
      <c r="C814" s="13"/>
      <c r="D814" s="14"/>
      <c r="E814" s="14"/>
      <c r="F814" s="13"/>
      <c r="G814" s="13"/>
      <c r="H814" s="13"/>
      <c r="I814" s="13"/>
      <c r="J814" s="21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2"/>
      <c r="W814" s="2"/>
      <c r="X814" s="2"/>
    </row>
    <row r="815" spans="1:24" ht="15" customHeight="1">
      <c r="A815" s="20"/>
      <c r="B815" s="13"/>
      <c r="C815" s="13"/>
      <c r="D815" s="14"/>
      <c r="E815" s="14"/>
      <c r="F815" s="13"/>
      <c r="G815" s="13"/>
      <c r="H815" s="13"/>
      <c r="I815" s="13"/>
      <c r="J815" s="21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2"/>
      <c r="W815" s="2"/>
      <c r="X815" s="2"/>
    </row>
    <row r="816" spans="1:24" ht="15" customHeight="1">
      <c r="A816" s="20"/>
      <c r="B816" s="13"/>
      <c r="C816" s="13"/>
      <c r="D816" s="14"/>
      <c r="E816" s="14"/>
      <c r="F816" s="13"/>
      <c r="G816" s="13"/>
      <c r="H816" s="13"/>
      <c r="I816" s="13"/>
      <c r="J816" s="21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2"/>
      <c r="W816" s="2"/>
      <c r="X816" s="2"/>
    </row>
    <row r="817" spans="1:24" ht="15" customHeight="1">
      <c r="A817" s="20"/>
      <c r="B817" s="13"/>
      <c r="C817" s="13"/>
      <c r="D817" s="14"/>
      <c r="E817" s="14"/>
      <c r="F817" s="13"/>
      <c r="G817" s="13"/>
      <c r="H817" s="13"/>
      <c r="I817" s="13"/>
      <c r="J817" s="21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2"/>
      <c r="W817" s="2"/>
      <c r="X817" s="2"/>
    </row>
    <row r="818" spans="1:24" ht="15" customHeight="1">
      <c r="A818" s="20"/>
      <c r="B818" s="13"/>
      <c r="C818" s="13"/>
      <c r="D818" s="14"/>
      <c r="E818" s="14"/>
      <c r="F818" s="13"/>
      <c r="G818" s="13"/>
      <c r="H818" s="13"/>
      <c r="I818" s="13"/>
      <c r="J818" s="21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2"/>
      <c r="W818" s="2"/>
      <c r="X818" s="2"/>
    </row>
    <row r="819" spans="1:24" ht="15" customHeight="1">
      <c r="A819" s="20"/>
      <c r="B819" s="13"/>
      <c r="C819" s="13"/>
      <c r="D819" s="14"/>
      <c r="E819" s="14"/>
      <c r="F819" s="13"/>
      <c r="G819" s="13"/>
      <c r="H819" s="13"/>
      <c r="I819" s="13"/>
      <c r="J819" s="21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2"/>
      <c r="W819" s="2"/>
      <c r="X819" s="2"/>
    </row>
    <row r="820" spans="1:24" ht="15" customHeight="1">
      <c r="A820" s="20"/>
      <c r="B820" s="13"/>
      <c r="C820" s="13"/>
      <c r="D820" s="14"/>
      <c r="E820" s="14"/>
      <c r="F820" s="13"/>
      <c r="G820" s="13"/>
      <c r="H820" s="13"/>
      <c r="I820" s="13"/>
      <c r="J820" s="21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2"/>
      <c r="W820" s="2"/>
      <c r="X820" s="2"/>
    </row>
    <row r="821" spans="1:24" ht="15" customHeight="1">
      <c r="A821" s="20"/>
      <c r="B821" s="13"/>
      <c r="C821" s="13"/>
      <c r="D821" s="14"/>
      <c r="E821" s="14"/>
      <c r="F821" s="13"/>
      <c r="G821" s="13"/>
      <c r="H821" s="13"/>
      <c r="I821" s="13"/>
      <c r="J821" s="21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2"/>
      <c r="W821" s="2"/>
      <c r="X821" s="2"/>
    </row>
    <row r="822" spans="1:24" ht="15" customHeight="1">
      <c r="A822" s="20"/>
      <c r="B822" s="13"/>
      <c r="C822" s="13"/>
      <c r="D822" s="14"/>
      <c r="E822" s="14"/>
      <c r="F822" s="13"/>
      <c r="G822" s="13"/>
      <c r="H822" s="13"/>
      <c r="I822" s="13"/>
      <c r="J822" s="21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2"/>
      <c r="W822" s="2"/>
      <c r="X822" s="2"/>
    </row>
    <row r="823" spans="1:24" ht="15" customHeight="1">
      <c r="A823" s="20"/>
      <c r="B823" s="13"/>
      <c r="C823" s="13"/>
      <c r="D823" s="14"/>
      <c r="E823" s="14"/>
      <c r="F823" s="13"/>
      <c r="G823" s="13"/>
      <c r="H823" s="13"/>
      <c r="I823" s="13"/>
      <c r="J823" s="21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2"/>
      <c r="W823" s="2"/>
      <c r="X823" s="2"/>
    </row>
    <row r="824" spans="1:24" ht="15" customHeight="1">
      <c r="A824" s="20"/>
      <c r="B824" s="13"/>
      <c r="C824" s="13"/>
      <c r="D824" s="14"/>
      <c r="E824" s="14"/>
      <c r="F824" s="13"/>
      <c r="G824" s="13"/>
      <c r="H824" s="13"/>
      <c r="I824" s="13"/>
      <c r="J824" s="21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2"/>
      <c r="W824" s="2"/>
      <c r="X824" s="2"/>
    </row>
    <row r="825" spans="1:24" ht="15" customHeight="1">
      <c r="A825" s="20"/>
      <c r="B825" s="13"/>
      <c r="C825" s="13"/>
      <c r="D825" s="14"/>
      <c r="E825" s="14"/>
      <c r="F825" s="13"/>
      <c r="G825" s="13"/>
      <c r="H825" s="13"/>
      <c r="I825" s="13"/>
      <c r="J825" s="21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2"/>
      <c r="W825" s="2"/>
      <c r="X825" s="2"/>
    </row>
    <row r="826" spans="1:24" ht="15" customHeight="1">
      <c r="A826" s="20"/>
      <c r="B826" s="13"/>
      <c r="C826" s="13"/>
      <c r="D826" s="14"/>
      <c r="E826" s="14"/>
      <c r="F826" s="13"/>
      <c r="G826" s="13"/>
      <c r="H826" s="13"/>
      <c r="I826" s="13"/>
      <c r="J826" s="21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2"/>
      <c r="W826" s="2"/>
      <c r="X826" s="2"/>
    </row>
    <row r="827" spans="1:24" ht="15" customHeight="1">
      <c r="A827" s="20"/>
      <c r="B827" s="13"/>
      <c r="C827" s="13"/>
      <c r="D827" s="14"/>
      <c r="E827" s="14"/>
      <c r="F827" s="13"/>
      <c r="G827" s="13"/>
      <c r="H827" s="13"/>
      <c r="I827" s="13"/>
      <c r="J827" s="21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2"/>
      <c r="W827" s="2"/>
      <c r="X827" s="2"/>
    </row>
    <row r="828" spans="1:24" ht="15" customHeight="1">
      <c r="A828" s="20"/>
      <c r="B828" s="13"/>
      <c r="C828" s="13"/>
      <c r="D828" s="14"/>
      <c r="E828" s="14"/>
      <c r="F828" s="13"/>
      <c r="G828" s="13"/>
      <c r="H828" s="13"/>
      <c r="I828" s="13"/>
      <c r="J828" s="21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2"/>
      <c r="W828" s="2"/>
      <c r="X828" s="2"/>
    </row>
    <row r="829" spans="1:24" ht="15" customHeight="1">
      <c r="A829" s="20"/>
      <c r="B829" s="13"/>
      <c r="C829" s="13"/>
      <c r="D829" s="14"/>
      <c r="E829" s="14"/>
      <c r="F829" s="13"/>
      <c r="G829" s="13"/>
      <c r="H829" s="13"/>
      <c r="I829" s="13"/>
      <c r="J829" s="21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2"/>
      <c r="W829" s="2"/>
      <c r="X829" s="2"/>
    </row>
    <row r="830" spans="1:24" ht="15" customHeight="1">
      <c r="A830" s="20"/>
      <c r="B830" s="13"/>
      <c r="C830" s="13"/>
      <c r="D830" s="14"/>
      <c r="E830" s="14"/>
      <c r="F830" s="13"/>
      <c r="G830" s="13"/>
      <c r="H830" s="13"/>
      <c r="I830" s="13"/>
      <c r="J830" s="21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2"/>
      <c r="W830" s="2"/>
      <c r="X830" s="2"/>
    </row>
    <row r="831" spans="1:24" ht="15" customHeight="1">
      <c r="A831" s="20"/>
      <c r="B831" s="13"/>
      <c r="C831" s="13"/>
      <c r="D831" s="14"/>
      <c r="E831" s="14"/>
      <c r="F831" s="13"/>
      <c r="G831" s="13"/>
      <c r="H831" s="13"/>
      <c r="I831" s="13"/>
      <c r="J831" s="21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2"/>
      <c r="W831" s="2"/>
      <c r="X831" s="2"/>
    </row>
    <row r="832" spans="1:24" ht="15" customHeight="1">
      <c r="A832" s="20"/>
      <c r="B832" s="13"/>
      <c r="C832" s="13"/>
      <c r="D832" s="14"/>
      <c r="E832" s="14"/>
      <c r="F832" s="13"/>
      <c r="G832" s="13"/>
      <c r="H832" s="13"/>
      <c r="I832" s="13"/>
      <c r="J832" s="21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2"/>
      <c r="W832" s="2"/>
      <c r="X832" s="2"/>
    </row>
    <row r="833" spans="1:24" ht="15" customHeight="1">
      <c r="A833" s="20"/>
      <c r="B833" s="13"/>
      <c r="C833" s="13"/>
      <c r="D833" s="14"/>
      <c r="E833" s="14"/>
      <c r="F833" s="13"/>
      <c r="G833" s="13"/>
      <c r="H833" s="13"/>
      <c r="I833" s="13"/>
      <c r="J833" s="21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2"/>
      <c r="W833" s="2"/>
      <c r="X833" s="2"/>
    </row>
    <row r="834" spans="1:24" ht="15" customHeight="1">
      <c r="A834" s="20"/>
      <c r="B834" s="13"/>
      <c r="C834" s="13"/>
      <c r="D834" s="14"/>
      <c r="E834" s="14"/>
      <c r="F834" s="13"/>
      <c r="G834" s="13"/>
      <c r="H834" s="13"/>
      <c r="I834" s="13"/>
      <c r="J834" s="21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2"/>
      <c r="W834" s="2"/>
      <c r="X834" s="2"/>
    </row>
    <row r="835" spans="1:24" ht="15" customHeight="1">
      <c r="A835" s="20"/>
      <c r="B835" s="13"/>
      <c r="C835" s="13"/>
      <c r="D835" s="14"/>
      <c r="E835" s="14"/>
      <c r="F835" s="13"/>
      <c r="G835" s="13"/>
      <c r="H835" s="13"/>
      <c r="I835" s="13"/>
      <c r="J835" s="21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2"/>
      <c r="W835" s="2"/>
      <c r="X835" s="2"/>
    </row>
    <row r="836" spans="1:24" ht="15" customHeight="1">
      <c r="A836" s="20"/>
      <c r="B836" s="13"/>
      <c r="C836" s="13"/>
      <c r="D836" s="14"/>
      <c r="E836" s="14"/>
      <c r="F836" s="13"/>
      <c r="G836" s="13"/>
      <c r="H836" s="13"/>
      <c r="I836" s="13"/>
      <c r="J836" s="21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2"/>
      <c r="W836" s="2"/>
      <c r="X836" s="2"/>
    </row>
    <row r="837" spans="1:24" ht="15" customHeight="1">
      <c r="A837" s="20"/>
      <c r="B837" s="13"/>
      <c r="C837" s="13"/>
      <c r="D837" s="14"/>
      <c r="E837" s="14"/>
      <c r="F837" s="13"/>
      <c r="G837" s="13"/>
      <c r="H837" s="13"/>
      <c r="I837" s="13"/>
      <c r="J837" s="21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2"/>
      <c r="W837" s="2"/>
      <c r="X837" s="2"/>
    </row>
    <row r="838" spans="1:24" ht="15" customHeight="1">
      <c r="A838" s="20"/>
      <c r="B838" s="13"/>
      <c r="C838" s="13"/>
      <c r="D838" s="14"/>
      <c r="E838" s="14"/>
      <c r="F838" s="13"/>
      <c r="G838" s="13"/>
      <c r="H838" s="13"/>
      <c r="I838" s="13"/>
      <c r="J838" s="21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2"/>
      <c r="W838" s="2"/>
      <c r="X838" s="2"/>
    </row>
    <row r="839" spans="1:24" ht="15" customHeight="1">
      <c r="A839" s="20"/>
      <c r="B839" s="13"/>
      <c r="C839" s="13"/>
      <c r="D839" s="14"/>
      <c r="E839" s="14"/>
      <c r="F839" s="13"/>
      <c r="G839" s="13"/>
      <c r="H839" s="13"/>
      <c r="I839" s="13"/>
      <c r="J839" s="21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2"/>
      <c r="W839" s="2"/>
      <c r="X839" s="2"/>
    </row>
    <row r="840" spans="1:24" ht="15" customHeight="1">
      <c r="A840" s="20"/>
      <c r="B840" s="13"/>
      <c r="C840" s="13"/>
      <c r="D840" s="14"/>
      <c r="E840" s="14"/>
      <c r="F840" s="13"/>
      <c r="G840" s="13"/>
      <c r="H840" s="13"/>
      <c r="I840" s="13"/>
      <c r="J840" s="21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2"/>
      <c r="W840" s="2"/>
      <c r="X840" s="2"/>
    </row>
    <row r="841" spans="1:24" ht="15" customHeight="1">
      <c r="A841" s="20"/>
      <c r="B841" s="13"/>
      <c r="C841" s="13"/>
      <c r="D841" s="14"/>
      <c r="E841" s="14"/>
      <c r="F841" s="13"/>
      <c r="G841" s="13"/>
      <c r="H841" s="13"/>
      <c r="I841" s="13"/>
      <c r="J841" s="21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2"/>
      <c r="W841" s="2"/>
      <c r="X841" s="2"/>
    </row>
    <row r="842" spans="1:24" ht="15" customHeight="1">
      <c r="A842" s="20"/>
      <c r="B842" s="13"/>
      <c r="C842" s="13"/>
      <c r="D842" s="14"/>
      <c r="E842" s="14"/>
      <c r="F842" s="13"/>
      <c r="G842" s="13"/>
      <c r="H842" s="13"/>
      <c r="I842" s="13"/>
      <c r="J842" s="21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2"/>
      <c r="W842" s="2"/>
      <c r="X842" s="2"/>
    </row>
    <row r="843" spans="1:24" ht="15" customHeight="1">
      <c r="A843" s="20"/>
      <c r="B843" s="13"/>
      <c r="C843" s="13"/>
      <c r="D843" s="14"/>
      <c r="E843" s="14"/>
      <c r="F843" s="13"/>
      <c r="G843" s="13"/>
      <c r="H843" s="13"/>
      <c r="I843" s="13"/>
      <c r="J843" s="21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2"/>
      <c r="W843" s="2"/>
      <c r="X843" s="2"/>
    </row>
    <row r="844" spans="1:24" ht="15" customHeight="1">
      <c r="A844" s="20"/>
      <c r="B844" s="13"/>
      <c r="C844" s="13"/>
      <c r="D844" s="14"/>
      <c r="E844" s="14"/>
      <c r="F844" s="13"/>
      <c r="G844" s="13"/>
      <c r="H844" s="13"/>
      <c r="I844" s="13"/>
      <c r="J844" s="21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2"/>
      <c r="W844" s="2"/>
      <c r="X844" s="2"/>
    </row>
    <row r="845" spans="1:24" ht="15" customHeight="1">
      <c r="A845" s="20"/>
      <c r="B845" s="13"/>
      <c r="C845" s="13"/>
      <c r="D845" s="14"/>
      <c r="E845" s="14"/>
      <c r="F845" s="13"/>
      <c r="G845" s="13"/>
      <c r="H845" s="13"/>
      <c r="I845" s="13"/>
      <c r="J845" s="21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2"/>
      <c r="W845" s="2"/>
      <c r="X845" s="2"/>
    </row>
    <row r="846" spans="1:24" ht="15" customHeight="1">
      <c r="A846" s="20"/>
      <c r="B846" s="13"/>
      <c r="C846" s="13"/>
      <c r="D846" s="14"/>
      <c r="E846" s="14"/>
      <c r="F846" s="13"/>
      <c r="G846" s="13"/>
      <c r="H846" s="13"/>
      <c r="I846" s="13"/>
      <c r="J846" s="21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2"/>
      <c r="W846" s="2"/>
      <c r="X846" s="2"/>
    </row>
    <row r="847" spans="1:24" ht="15" customHeight="1">
      <c r="A847" s="20"/>
      <c r="B847" s="13"/>
      <c r="C847" s="13"/>
      <c r="D847" s="14"/>
      <c r="E847" s="14"/>
      <c r="F847" s="13"/>
      <c r="G847" s="13"/>
      <c r="H847" s="13"/>
      <c r="I847" s="13"/>
      <c r="J847" s="21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2"/>
      <c r="W847" s="2"/>
      <c r="X847" s="2"/>
    </row>
    <row r="848" spans="1:24" ht="15" customHeight="1">
      <c r="A848" s="20"/>
      <c r="B848" s="13"/>
      <c r="C848" s="13"/>
      <c r="D848" s="14"/>
      <c r="E848" s="14"/>
      <c r="F848" s="13"/>
      <c r="G848" s="13"/>
      <c r="H848" s="13"/>
      <c r="I848" s="13"/>
      <c r="J848" s="21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2"/>
      <c r="W848" s="2"/>
      <c r="X848" s="2"/>
    </row>
    <row r="849" spans="1:24" ht="15" customHeight="1">
      <c r="A849" s="20"/>
      <c r="B849" s="13"/>
      <c r="C849" s="13"/>
      <c r="D849" s="14"/>
      <c r="E849" s="14"/>
      <c r="F849" s="13"/>
      <c r="G849" s="13"/>
      <c r="H849" s="13"/>
      <c r="I849" s="13"/>
      <c r="J849" s="21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2"/>
      <c r="W849" s="2"/>
      <c r="X849" s="2"/>
    </row>
    <row r="850" spans="1:24" ht="15" customHeight="1">
      <c r="A850" s="20"/>
      <c r="B850" s="13"/>
      <c r="C850" s="13"/>
      <c r="D850" s="14"/>
      <c r="E850" s="14"/>
      <c r="F850" s="13"/>
      <c r="G850" s="13"/>
      <c r="H850" s="13"/>
      <c r="I850" s="13"/>
      <c r="J850" s="21"/>
      <c r="K850" s="1"/>
      <c r="L850" s="1"/>
      <c r="M850" s="5"/>
      <c r="N850" s="5"/>
      <c r="O850" s="5"/>
      <c r="P850" s="5"/>
      <c r="Q850" s="5"/>
      <c r="R850" s="5"/>
      <c r="S850" s="5"/>
      <c r="T850" s="5"/>
      <c r="U850" s="5"/>
      <c r="V850" s="2"/>
      <c r="W850" s="2"/>
      <c r="X850" s="2"/>
    </row>
    <row r="851" spans="1:24" ht="15" customHeight="1">
      <c r="A851" s="20"/>
      <c r="B851" s="13"/>
      <c r="C851" s="13"/>
      <c r="D851" s="14"/>
      <c r="E851" s="14"/>
      <c r="F851" s="13"/>
      <c r="G851" s="13"/>
      <c r="H851" s="13"/>
      <c r="I851" s="13"/>
      <c r="J851" s="21"/>
      <c r="K851" s="1"/>
      <c r="L851" s="1"/>
      <c r="M851" s="1"/>
      <c r="N851" s="1"/>
      <c r="O851" s="5"/>
      <c r="P851" s="5"/>
      <c r="Q851" s="5"/>
      <c r="R851" s="5"/>
      <c r="S851" s="5"/>
      <c r="T851" s="5"/>
      <c r="U851" s="5"/>
      <c r="V851" s="2"/>
      <c r="W851" s="2"/>
      <c r="X851" s="2"/>
    </row>
    <row r="852" spans="1:24" ht="15" customHeight="1">
      <c r="A852" s="20"/>
      <c r="B852" s="13"/>
      <c r="C852" s="13"/>
      <c r="D852" s="14"/>
      <c r="E852" s="14"/>
      <c r="F852" s="13"/>
      <c r="G852" s="13"/>
      <c r="H852" s="13"/>
      <c r="I852" s="13"/>
      <c r="J852" s="2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2"/>
      <c r="W852" s="2"/>
      <c r="X852" s="2"/>
    </row>
    <row r="853" spans="1:24" ht="15" customHeight="1">
      <c r="A853" s="20"/>
      <c r="B853" s="13"/>
      <c r="C853" s="13"/>
      <c r="D853" s="14"/>
      <c r="E853" s="14"/>
      <c r="F853" s="13"/>
      <c r="G853" s="13"/>
      <c r="H853" s="13"/>
      <c r="I853" s="13"/>
      <c r="J853" s="2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2"/>
      <c r="W853" s="2"/>
      <c r="X853" s="2"/>
    </row>
    <row r="854" spans="1:24" ht="15" customHeight="1">
      <c r="A854" s="20"/>
      <c r="B854" s="13"/>
      <c r="C854" s="13"/>
      <c r="D854" s="14"/>
      <c r="E854" s="14"/>
      <c r="F854" s="13"/>
      <c r="G854" s="13"/>
      <c r="H854" s="13"/>
      <c r="I854" s="13"/>
      <c r="J854" s="2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2"/>
      <c r="W854" s="2"/>
      <c r="X854" s="2"/>
    </row>
    <row r="855" spans="1:24" ht="15" customHeight="1">
      <c r="A855" s="20"/>
      <c r="B855" s="13"/>
      <c r="C855" s="13"/>
      <c r="D855" s="14"/>
      <c r="E855" s="14"/>
      <c r="F855" s="13"/>
      <c r="G855" s="13"/>
      <c r="H855" s="13"/>
      <c r="I855" s="13"/>
      <c r="J855" s="2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2"/>
      <c r="W855" s="2"/>
      <c r="X855" s="2"/>
    </row>
    <row r="856" spans="1:24" ht="15" customHeight="1">
      <c r="A856" s="20"/>
      <c r="B856" s="13"/>
      <c r="C856" s="13"/>
      <c r="D856" s="14"/>
      <c r="E856" s="14"/>
      <c r="F856" s="13"/>
      <c r="G856" s="13"/>
      <c r="H856" s="13"/>
      <c r="I856" s="13"/>
      <c r="J856" s="2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2"/>
      <c r="W856" s="2"/>
      <c r="X856" s="2"/>
    </row>
    <row r="857" spans="1:24" ht="15" customHeight="1">
      <c r="A857" s="20"/>
      <c r="B857" s="13"/>
      <c r="C857" s="13"/>
      <c r="D857" s="14"/>
      <c r="E857" s="14"/>
      <c r="F857" s="13"/>
      <c r="G857" s="13"/>
      <c r="H857" s="13"/>
      <c r="I857" s="13"/>
      <c r="J857" s="2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2"/>
      <c r="W857" s="2"/>
      <c r="X857" s="2"/>
    </row>
    <row r="858" spans="1:24" ht="15" customHeight="1">
      <c r="A858" s="20"/>
      <c r="B858" s="13"/>
      <c r="C858" s="13"/>
      <c r="D858" s="14"/>
      <c r="E858" s="14"/>
      <c r="F858" s="13"/>
      <c r="G858" s="13"/>
      <c r="H858" s="13"/>
      <c r="I858" s="13"/>
      <c r="J858" s="2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2"/>
      <c r="W858" s="2"/>
      <c r="X858" s="2"/>
    </row>
    <row r="859" spans="1:24" ht="15" customHeight="1">
      <c r="A859" s="20"/>
      <c r="B859" s="13"/>
      <c r="C859" s="13"/>
      <c r="D859" s="14"/>
      <c r="E859" s="14"/>
      <c r="F859" s="13"/>
      <c r="G859" s="13"/>
      <c r="H859" s="13"/>
      <c r="I859" s="13"/>
      <c r="J859" s="2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2"/>
      <c r="W859" s="2"/>
      <c r="X859" s="2"/>
    </row>
    <row r="860" spans="1:24" ht="15" customHeight="1">
      <c r="A860" s="15"/>
      <c r="B860" s="16"/>
      <c r="C860" s="17"/>
      <c r="D860" s="16"/>
      <c r="E860" s="18"/>
      <c r="F860" s="18"/>
      <c r="G860" s="18"/>
      <c r="H860" s="18"/>
      <c r="I860" s="18"/>
      <c r="J860" s="2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2"/>
      <c r="W860" s="2"/>
      <c r="X860" s="2"/>
    </row>
    <row r="861" spans="1:24" ht="15" customHeight="1">
      <c r="A861" s="15"/>
      <c r="B861" s="16"/>
      <c r="C861" s="17"/>
      <c r="D861" s="16"/>
      <c r="E861" s="18"/>
      <c r="F861" s="18"/>
      <c r="G861" s="18"/>
      <c r="H861" s="18"/>
      <c r="I861" s="18"/>
      <c r="J861" s="2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2"/>
      <c r="W861" s="2"/>
      <c r="X861" s="2"/>
    </row>
    <row r="862" spans="1:24" ht="15" customHeight="1">
      <c r="A862" s="15"/>
      <c r="B862" s="16"/>
      <c r="C862" s="17"/>
      <c r="D862" s="16"/>
      <c r="E862" s="18"/>
      <c r="F862" s="18"/>
      <c r="G862" s="18"/>
      <c r="H862" s="18"/>
      <c r="I862" s="18"/>
      <c r="J862" s="2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2"/>
      <c r="W862" s="2"/>
      <c r="X862" s="2"/>
    </row>
    <row r="863" spans="1:24" ht="15" customHeight="1">
      <c r="A863" s="15"/>
      <c r="B863" s="16"/>
      <c r="C863" s="17"/>
      <c r="D863" s="16"/>
      <c r="E863" s="18"/>
      <c r="F863" s="18"/>
      <c r="G863" s="18"/>
      <c r="H863" s="18"/>
      <c r="I863" s="18"/>
      <c r="J863" s="2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2"/>
      <c r="W863" s="2"/>
      <c r="X863" s="2"/>
    </row>
    <row r="864" spans="1:24" ht="15" customHeight="1">
      <c r="A864" s="15"/>
      <c r="B864" s="16"/>
      <c r="C864" s="17"/>
      <c r="D864" s="16"/>
      <c r="E864" s="18"/>
      <c r="F864" s="18"/>
      <c r="G864" s="18"/>
      <c r="H864" s="18"/>
      <c r="I864" s="18"/>
      <c r="J864" s="2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2"/>
      <c r="W864" s="2"/>
      <c r="X864" s="2"/>
    </row>
    <row r="865" spans="1:24" ht="15" customHeight="1">
      <c r="A865" s="15"/>
      <c r="B865" s="16"/>
      <c r="C865" s="17"/>
      <c r="D865" s="16"/>
      <c r="E865" s="18"/>
      <c r="F865" s="18"/>
      <c r="G865" s="18"/>
      <c r="H865" s="18"/>
      <c r="I865" s="18"/>
      <c r="J865" s="2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2"/>
      <c r="W865" s="2"/>
      <c r="X865" s="2"/>
    </row>
    <row r="866" spans="1:24" ht="15" customHeight="1">
      <c r="A866" s="15"/>
      <c r="B866" s="16"/>
      <c r="C866" s="17"/>
      <c r="D866" s="16"/>
      <c r="E866" s="18"/>
      <c r="F866" s="18"/>
      <c r="G866" s="18"/>
      <c r="H866" s="18"/>
      <c r="I866" s="18"/>
      <c r="J866" s="2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2"/>
      <c r="W866" s="2"/>
      <c r="X866" s="2"/>
    </row>
    <row r="867" spans="1:24" ht="15" customHeight="1">
      <c r="A867" s="15"/>
      <c r="B867" s="16"/>
      <c r="C867" s="17"/>
      <c r="D867" s="16"/>
      <c r="E867" s="18"/>
      <c r="F867" s="18"/>
      <c r="G867" s="18"/>
      <c r="H867" s="18"/>
      <c r="I867" s="18"/>
      <c r="J867" s="2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2"/>
      <c r="W867" s="2"/>
      <c r="X867" s="2"/>
    </row>
    <row r="868" spans="1:24" ht="15" customHeight="1">
      <c r="A868" s="15"/>
      <c r="B868" s="16"/>
      <c r="C868" s="17"/>
      <c r="D868" s="16"/>
      <c r="E868" s="18"/>
      <c r="F868" s="18"/>
      <c r="G868" s="18"/>
      <c r="H868" s="18"/>
      <c r="I868" s="18"/>
      <c r="J868" s="2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2"/>
      <c r="W868" s="2"/>
      <c r="X868" s="2"/>
    </row>
    <row r="869" spans="1:24" ht="15" customHeight="1">
      <c r="A869" s="15"/>
      <c r="B869" s="16"/>
      <c r="C869" s="17"/>
      <c r="D869" s="16"/>
      <c r="E869" s="18"/>
      <c r="F869" s="18"/>
      <c r="G869" s="18"/>
      <c r="H869" s="18"/>
      <c r="I869" s="18"/>
      <c r="J869" s="2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2"/>
      <c r="W869" s="2"/>
      <c r="X869" s="2"/>
    </row>
    <row r="870" spans="1:24" ht="15" customHeight="1">
      <c r="A870" s="15"/>
      <c r="B870" s="16"/>
      <c r="C870" s="17"/>
      <c r="D870" s="16"/>
      <c r="E870" s="18"/>
      <c r="F870" s="18"/>
      <c r="G870" s="18"/>
      <c r="H870" s="18"/>
      <c r="I870" s="18"/>
      <c r="J870" s="2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2"/>
      <c r="W870" s="2"/>
      <c r="X870" s="2"/>
    </row>
    <row r="871" spans="1:24" ht="15" customHeight="1">
      <c r="A871" s="15"/>
      <c r="B871" s="16"/>
      <c r="C871" s="17"/>
      <c r="D871" s="16"/>
      <c r="E871" s="18"/>
      <c r="F871" s="18"/>
      <c r="G871" s="18"/>
      <c r="H871" s="18"/>
      <c r="I871" s="18"/>
      <c r="J871" s="2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2"/>
      <c r="W871" s="2"/>
      <c r="X871" s="2"/>
    </row>
    <row r="872" spans="1:24" ht="15" customHeight="1">
      <c r="A872" s="15"/>
      <c r="B872" s="16"/>
      <c r="C872" s="17"/>
      <c r="D872" s="16"/>
      <c r="E872" s="18"/>
      <c r="F872" s="18"/>
      <c r="G872" s="18"/>
      <c r="H872" s="18"/>
      <c r="I872" s="18"/>
      <c r="J872" s="2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2"/>
      <c r="W872" s="2"/>
      <c r="X872" s="2"/>
    </row>
    <row r="873" spans="1:24" ht="15" customHeight="1">
      <c r="A873" s="15"/>
      <c r="B873" s="16"/>
      <c r="C873" s="17"/>
      <c r="D873" s="16"/>
      <c r="E873" s="18"/>
      <c r="F873" s="18"/>
      <c r="G873" s="18"/>
      <c r="H873" s="18"/>
      <c r="I873" s="18"/>
      <c r="J873" s="2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2"/>
      <c r="W873" s="2"/>
      <c r="X873" s="2"/>
    </row>
    <row r="874" spans="1:24" ht="15" customHeight="1">
      <c r="A874" s="15"/>
      <c r="B874" s="16"/>
      <c r="C874" s="17"/>
      <c r="D874" s="16"/>
      <c r="E874" s="18"/>
      <c r="F874" s="18"/>
      <c r="G874" s="18"/>
      <c r="H874" s="18"/>
      <c r="I874" s="18"/>
      <c r="J874" s="2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2"/>
      <c r="W874" s="2"/>
      <c r="X874" s="2"/>
    </row>
    <row r="875" spans="1:24" ht="15" customHeight="1">
      <c r="A875" s="15"/>
      <c r="B875" s="16"/>
      <c r="C875" s="17"/>
      <c r="D875" s="16"/>
      <c r="E875" s="18"/>
      <c r="F875" s="18"/>
      <c r="G875" s="18"/>
      <c r="H875" s="18"/>
      <c r="I875" s="18"/>
      <c r="J875" s="2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2"/>
      <c r="W875" s="2"/>
      <c r="X875" s="2"/>
    </row>
    <row r="876" spans="1:24" ht="15" customHeight="1">
      <c r="A876" s="15"/>
      <c r="B876" s="16"/>
      <c r="C876" s="17"/>
      <c r="D876" s="16"/>
      <c r="E876" s="18"/>
      <c r="F876" s="18"/>
      <c r="G876" s="18"/>
      <c r="H876" s="18"/>
      <c r="I876" s="18"/>
      <c r="J876" s="2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2"/>
      <c r="W876" s="2"/>
      <c r="X876" s="2"/>
    </row>
    <row r="877" spans="1:24" ht="15" customHeight="1">
      <c r="A877" s="15"/>
      <c r="B877" s="16"/>
      <c r="C877" s="17"/>
      <c r="D877" s="16"/>
      <c r="E877" s="18"/>
      <c r="F877" s="18"/>
      <c r="G877" s="18"/>
      <c r="H877" s="18"/>
      <c r="I877" s="18"/>
      <c r="J877" s="2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2"/>
      <c r="W877" s="2"/>
      <c r="X877" s="2"/>
    </row>
    <row r="878" spans="1:24" ht="15" customHeight="1">
      <c r="A878" s="15"/>
      <c r="B878" s="16"/>
      <c r="C878" s="17"/>
      <c r="D878" s="16"/>
      <c r="E878" s="18"/>
      <c r="F878" s="18"/>
      <c r="G878" s="18"/>
      <c r="H878" s="18"/>
      <c r="I878" s="18"/>
      <c r="J878" s="2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2"/>
      <c r="W878" s="2"/>
      <c r="X878" s="2"/>
    </row>
    <row r="879" spans="1:24" ht="15" customHeight="1">
      <c r="A879" s="15"/>
      <c r="B879" s="16"/>
      <c r="C879" s="17"/>
      <c r="D879" s="16"/>
      <c r="E879" s="18"/>
      <c r="F879" s="18"/>
      <c r="G879" s="18"/>
      <c r="H879" s="18"/>
      <c r="I879" s="18"/>
      <c r="J879" s="2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2"/>
      <c r="W879" s="2"/>
      <c r="X879" s="2"/>
    </row>
    <row r="880" spans="1:24" ht="15" customHeight="1">
      <c r="A880" s="15"/>
      <c r="B880" s="16"/>
      <c r="C880" s="17"/>
      <c r="D880" s="16"/>
      <c r="E880" s="18"/>
      <c r="F880" s="18"/>
      <c r="G880" s="18"/>
      <c r="H880" s="18"/>
      <c r="I880" s="18"/>
      <c r="J880" s="2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2"/>
      <c r="W880" s="2"/>
      <c r="X880" s="2"/>
    </row>
    <row r="881" spans="1:24" ht="15" customHeight="1">
      <c r="A881" s="15"/>
      <c r="B881" s="16"/>
      <c r="C881" s="17"/>
      <c r="D881" s="16"/>
      <c r="E881" s="18"/>
      <c r="F881" s="18"/>
      <c r="G881" s="18"/>
      <c r="H881" s="18"/>
      <c r="I881" s="18"/>
      <c r="J881" s="2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2"/>
      <c r="W881" s="2"/>
      <c r="X881" s="2"/>
    </row>
    <row r="882" spans="1:24" ht="15" customHeight="1">
      <c r="A882" s="15"/>
      <c r="B882" s="16"/>
      <c r="C882" s="17"/>
      <c r="D882" s="16"/>
      <c r="E882" s="18"/>
      <c r="F882" s="18"/>
      <c r="G882" s="18"/>
      <c r="H882" s="18"/>
      <c r="I882" s="18"/>
      <c r="J882" s="2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2"/>
      <c r="W882" s="2"/>
      <c r="X882" s="2"/>
    </row>
    <row r="883" spans="1:24" ht="15" customHeight="1">
      <c r="A883" s="15"/>
      <c r="B883" s="16"/>
      <c r="C883" s="17"/>
      <c r="D883" s="16"/>
      <c r="E883" s="18"/>
      <c r="F883" s="18"/>
      <c r="G883" s="18"/>
      <c r="H883" s="18"/>
      <c r="I883" s="18"/>
      <c r="J883" s="2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2"/>
      <c r="W883" s="2"/>
      <c r="X883" s="2"/>
    </row>
    <row r="884" spans="1:24" ht="15" customHeight="1">
      <c r="A884" s="15"/>
      <c r="B884" s="16"/>
      <c r="C884" s="17"/>
      <c r="D884" s="16"/>
      <c r="E884" s="18"/>
      <c r="F884" s="18"/>
      <c r="G884" s="18"/>
      <c r="H884" s="18"/>
      <c r="I884" s="18"/>
      <c r="J884" s="2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2"/>
      <c r="W884" s="2"/>
      <c r="X884" s="2"/>
    </row>
    <row r="885" spans="1:24" ht="15" customHeight="1">
      <c r="A885" s="15"/>
      <c r="B885" s="16"/>
      <c r="C885" s="17"/>
      <c r="D885" s="16"/>
      <c r="E885" s="18"/>
      <c r="F885" s="18"/>
      <c r="G885" s="18"/>
      <c r="H885" s="18"/>
      <c r="I885" s="18"/>
      <c r="J885" s="2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2"/>
      <c r="W885" s="2"/>
      <c r="X885" s="2"/>
    </row>
    <row r="886" spans="1:24" ht="15" customHeight="1">
      <c r="A886" s="15"/>
      <c r="B886" s="16"/>
      <c r="C886" s="17"/>
      <c r="D886" s="16"/>
      <c r="E886" s="18"/>
      <c r="F886" s="18"/>
      <c r="G886" s="18"/>
      <c r="H886" s="18"/>
      <c r="I886" s="18"/>
      <c r="J886" s="2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2"/>
      <c r="W886" s="2"/>
      <c r="X886" s="2"/>
    </row>
    <row r="887" spans="1:24" ht="15" customHeight="1">
      <c r="A887" s="15"/>
      <c r="B887" s="16"/>
      <c r="C887" s="17"/>
      <c r="D887" s="16"/>
      <c r="E887" s="18"/>
      <c r="F887" s="18"/>
      <c r="G887" s="18"/>
      <c r="H887" s="18"/>
      <c r="I887" s="18"/>
      <c r="J887" s="2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2"/>
      <c r="W887" s="2"/>
      <c r="X887" s="2"/>
    </row>
    <row r="888" spans="1:24" ht="15" customHeight="1">
      <c r="A888" s="15"/>
      <c r="B888" s="16"/>
      <c r="C888" s="17"/>
      <c r="D888" s="16"/>
      <c r="E888" s="18"/>
      <c r="F888" s="18"/>
      <c r="G888" s="18"/>
      <c r="H888" s="18"/>
      <c r="I888" s="18"/>
      <c r="J888" s="2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2"/>
      <c r="W888" s="2"/>
      <c r="X888" s="2"/>
    </row>
    <row r="889" spans="1:24" ht="15" customHeight="1">
      <c r="A889" s="15"/>
      <c r="B889" s="16"/>
      <c r="C889" s="17"/>
      <c r="D889" s="16"/>
      <c r="E889" s="18"/>
      <c r="F889" s="18"/>
      <c r="G889" s="18"/>
      <c r="H889" s="18"/>
      <c r="I889" s="18"/>
      <c r="J889" s="2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2"/>
      <c r="W889" s="2"/>
      <c r="X889" s="2"/>
    </row>
    <row r="890" spans="1:24" ht="15" customHeight="1">
      <c r="A890" s="15"/>
      <c r="B890" s="16"/>
      <c r="C890" s="17"/>
      <c r="D890" s="16"/>
      <c r="E890" s="18"/>
      <c r="F890" s="18"/>
      <c r="G890" s="18"/>
      <c r="H890" s="18"/>
      <c r="I890" s="18"/>
      <c r="J890" s="2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2"/>
      <c r="W890" s="2"/>
      <c r="X890" s="2"/>
    </row>
    <row r="891" spans="1:24" ht="15" customHeight="1">
      <c r="A891" s="15"/>
      <c r="B891" s="16"/>
      <c r="C891" s="17"/>
      <c r="D891" s="16"/>
      <c r="E891" s="18"/>
      <c r="F891" s="18"/>
      <c r="G891" s="18"/>
      <c r="H891" s="18"/>
      <c r="I891" s="18"/>
      <c r="J891" s="2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2"/>
      <c r="W891" s="2"/>
      <c r="X891" s="2"/>
    </row>
    <row r="892" spans="1:24" ht="15" customHeight="1">
      <c r="A892" s="15"/>
      <c r="B892" s="16"/>
      <c r="C892" s="17"/>
      <c r="D892" s="16"/>
      <c r="E892" s="18"/>
      <c r="F892" s="18"/>
      <c r="G892" s="18"/>
      <c r="H892" s="18"/>
      <c r="I892" s="18"/>
      <c r="J892" s="2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2"/>
      <c r="W892" s="2"/>
      <c r="X892" s="2"/>
    </row>
    <row r="893" spans="1:24" ht="15" customHeight="1">
      <c r="A893" s="15"/>
      <c r="B893" s="16"/>
      <c r="C893" s="17"/>
      <c r="D893" s="16"/>
      <c r="E893" s="18"/>
      <c r="F893" s="18"/>
      <c r="G893" s="18"/>
      <c r="H893" s="18"/>
      <c r="I893" s="18"/>
      <c r="J893" s="2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2"/>
      <c r="W893" s="2"/>
      <c r="X893" s="2"/>
    </row>
    <row r="894" spans="1:24" ht="15" customHeight="1">
      <c r="A894" s="15"/>
      <c r="B894" s="16"/>
      <c r="C894" s="17"/>
      <c r="D894" s="16"/>
      <c r="E894" s="18"/>
      <c r="F894" s="18"/>
      <c r="G894" s="18"/>
      <c r="H894" s="18"/>
      <c r="I894" s="18"/>
      <c r="J894" s="2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2"/>
      <c r="W894" s="2"/>
      <c r="X894" s="2"/>
    </row>
    <row r="895" spans="1:24" ht="15" customHeight="1">
      <c r="A895" s="15"/>
      <c r="B895" s="16"/>
      <c r="C895" s="17"/>
      <c r="D895" s="16"/>
      <c r="E895" s="18"/>
      <c r="F895" s="18"/>
      <c r="G895" s="18"/>
      <c r="H895" s="18"/>
      <c r="I895" s="18"/>
      <c r="J895" s="2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2"/>
      <c r="W895" s="2"/>
      <c r="X895" s="2"/>
    </row>
    <row r="896" spans="1:24" ht="15" customHeight="1">
      <c r="A896" s="15"/>
      <c r="B896" s="16"/>
      <c r="C896" s="17"/>
      <c r="D896" s="16"/>
      <c r="E896" s="18"/>
      <c r="F896" s="18"/>
      <c r="G896" s="18"/>
      <c r="H896" s="18"/>
      <c r="I896" s="18"/>
      <c r="J896" s="22"/>
      <c r="K896" s="4"/>
      <c r="L896" s="5"/>
      <c r="M896" s="1"/>
      <c r="N896" s="1"/>
      <c r="O896" s="1"/>
      <c r="P896" s="1"/>
      <c r="Q896" s="1"/>
      <c r="R896" s="1"/>
      <c r="S896" s="1"/>
      <c r="T896" s="1"/>
      <c r="U896" s="1"/>
      <c r="V896" s="2"/>
      <c r="W896" s="2"/>
      <c r="X896" s="2"/>
    </row>
    <row r="897" spans="1:24" ht="15" customHeight="1">
      <c r="A897" s="15"/>
      <c r="B897" s="16"/>
      <c r="C897" s="17"/>
      <c r="D897" s="16"/>
      <c r="E897" s="18"/>
      <c r="F897" s="18"/>
      <c r="G897" s="18"/>
      <c r="H897" s="18"/>
      <c r="I897" s="18"/>
      <c r="J897" s="22"/>
      <c r="K897" s="4"/>
      <c r="L897" s="5"/>
      <c r="M897" s="5"/>
      <c r="N897" s="5"/>
      <c r="O897" s="1"/>
      <c r="P897" s="1"/>
      <c r="Q897" s="1"/>
      <c r="R897" s="1"/>
      <c r="S897" s="1"/>
      <c r="T897" s="1"/>
      <c r="U897" s="1"/>
      <c r="V897" s="2"/>
      <c r="W897" s="2"/>
      <c r="X897" s="2"/>
    </row>
    <row r="898" spans="1:24" ht="15" customHeight="1">
      <c r="A898" s="15"/>
      <c r="B898" s="16"/>
      <c r="C898" s="17"/>
      <c r="D898" s="16"/>
      <c r="E898" s="18"/>
      <c r="F898" s="18"/>
      <c r="G898" s="18"/>
      <c r="H898" s="18"/>
      <c r="I898" s="18"/>
      <c r="J898" s="22"/>
      <c r="K898" s="4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" customHeight="1">
      <c r="A899" s="15"/>
      <c r="B899" s="16"/>
      <c r="C899" s="19"/>
      <c r="D899" s="19"/>
      <c r="E899" s="18"/>
      <c r="F899" s="18"/>
      <c r="G899" s="18"/>
      <c r="H899" s="18"/>
      <c r="I899" s="18"/>
      <c r="J899" s="22"/>
      <c r="K899" s="4"/>
      <c r="L899" s="1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" customHeight="1">
      <c r="A900" s="15"/>
      <c r="B900" s="16"/>
      <c r="C900" s="19"/>
      <c r="D900" s="16"/>
      <c r="E900" s="18"/>
      <c r="F900" s="18"/>
      <c r="G900" s="18"/>
      <c r="H900" s="18"/>
      <c r="I900" s="18"/>
      <c r="J900" s="22"/>
      <c r="K900" s="4"/>
      <c r="L900" s="1"/>
      <c r="M900" s="1"/>
      <c r="N900" s="1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" customHeight="1">
      <c r="A901" s="15"/>
      <c r="B901" s="16"/>
      <c r="C901" s="17"/>
      <c r="D901" s="16"/>
      <c r="E901" s="18"/>
      <c r="F901" s="18"/>
      <c r="G901" s="18"/>
      <c r="H901" s="18"/>
      <c r="I901" s="18"/>
      <c r="J901" s="22"/>
      <c r="K901" s="4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2"/>
      <c r="W901" s="2"/>
      <c r="X901" s="2"/>
    </row>
    <row r="902" spans="1:24" ht="15" customHeight="1">
      <c r="A902" s="15"/>
      <c r="B902" s="16"/>
      <c r="C902" s="17"/>
      <c r="D902" s="16"/>
      <c r="E902" s="18"/>
      <c r="F902" s="18"/>
      <c r="G902" s="18"/>
      <c r="H902" s="18"/>
      <c r="I902" s="18"/>
      <c r="J902" s="22"/>
      <c r="K902" s="4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2"/>
      <c r="W902" s="2"/>
      <c r="X902" s="2"/>
    </row>
    <row r="903" spans="1:24" ht="15" customHeight="1">
      <c r="A903" s="15"/>
      <c r="B903" s="16"/>
      <c r="C903" s="17"/>
      <c r="D903" s="16"/>
      <c r="E903" s="18"/>
      <c r="F903" s="18"/>
      <c r="G903" s="18"/>
      <c r="H903" s="18"/>
      <c r="I903" s="18"/>
      <c r="J903" s="22"/>
      <c r="K903" s="4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2"/>
      <c r="W903" s="2"/>
      <c r="X903" s="2"/>
    </row>
    <row r="904" spans="1:24" ht="15" customHeight="1">
      <c r="A904" s="15"/>
      <c r="B904" s="16"/>
      <c r="C904" s="17"/>
      <c r="D904" s="16"/>
      <c r="E904" s="18"/>
      <c r="F904" s="18"/>
      <c r="G904" s="18"/>
      <c r="H904" s="18"/>
      <c r="I904" s="18"/>
      <c r="J904" s="22"/>
      <c r="K904" s="9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2"/>
      <c r="W904" s="2"/>
      <c r="X904" s="2"/>
    </row>
    <row r="905" spans="1:24" ht="15" customHeight="1">
      <c r="A905" s="15"/>
      <c r="B905" s="16"/>
      <c r="C905" s="17"/>
      <c r="D905" s="16"/>
      <c r="E905" s="18"/>
      <c r="F905" s="18"/>
      <c r="G905" s="18"/>
      <c r="H905" s="18"/>
      <c r="I905" s="18"/>
      <c r="J905" s="2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2"/>
      <c r="W905" s="2"/>
      <c r="X905" s="2"/>
    </row>
    <row r="906" spans="1:24" ht="15" customHeight="1">
      <c r="A906" s="15"/>
      <c r="B906" s="16"/>
      <c r="C906" s="17"/>
      <c r="D906" s="16"/>
      <c r="E906" s="18"/>
      <c r="F906" s="18"/>
      <c r="G906" s="18"/>
      <c r="H906" s="18"/>
      <c r="I906" s="18"/>
      <c r="J906" s="2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2"/>
      <c r="W906" s="2"/>
      <c r="X906" s="2"/>
    </row>
    <row r="907" spans="1:24" ht="15" customHeight="1">
      <c r="A907" s="15"/>
      <c r="B907" s="16"/>
      <c r="C907" s="17"/>
      <c r="D907" s="16"/>
      <c r="E907" s="18"/>
      <c r="F907" s="18"/>
      <c r="G907" s="18"/>
      <c r="H907" s="18"/>
      <c r="I907" s="18"/>
      <c r="J907" s="2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2"/>
      <c r="W907" s="2"/>
      <c r="X907" s="2"/>
    </row>
    <row r="908" spans="1:24" ht="15" customHeight="1">
      <c r="A908" s="15"/>
      <c r="B908" s="16"/>
      <c r="C908" s="17"/>
      <c r="D908" s="16"/>
      <c r="E908" s="18"/>
      <c r="F908" s="18"/>
      <c r="G908" s="18"/>
      <c r="H908" s="18"/>
      <c r="I908" s="18"/>
      <c r="J908" s="2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2"/>
      <c r="W908" s="2"/>
      <c r="X908" s="2"/>
    </row>
    <row r="909" spans="1:24" ht="15" customHeight="1">
      <c r="A909" s="15"/>
      <c r="B909" s="16"/>
      <c r="C909" s="17"/>
      <c r="D909" s="16"/>
      <c r="E909" s="18"/>
      <c r="F909" s="18"/>
      <c r="G909" s="18"/>
      <c r="H909" s="18"/>
      <c r="I909" s="18"/>
      <c r="J909" s="22"/>
      <c r="K909" s="9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2"/>
      <c r="W909" s="2"/>
      <c r="X909" s="2"/>
    </row>
    <row r="910" spans="1:24" ht="15" customHeight="1">
      <c r="A910" s="15"/>
      <c r="B910" s="16"/>
      <c r="C910" s="17"/>
      <c r="D910" s="16"/>
      <c r="E910" s="18"/>
      <c r="F910" s="18"/>
      <c r="G910" s="18"/>
      <c r="H910" s="18"/>
      <c r="I910" s="18"/>
      <c r="J910" s="22"/>
      <c r="K910" s="4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2"/>
      <c r="W910" s="2"/>
      <c r="X910" s="2"/>
    </row>
    <row r="911" spans="1:24" ht="15" customHeight="1">
      <c r="A911" s="15"/>
      <c r="B911" s="16"/>
      <c r="C911" s="17"/>
      <c r="D911" s="16"/>
      <c r="E911" s="18"/>
      <c r="F911" s="18"/>
      <c r="G911" s="18"/>
      <c r="H911" s="18"/>
      <c r="I911" s="18"/>
      <c r="J911" s="22"/>
      <c r="K911" s="4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2"/>
      <c r="W911" s="2"/>
      <c r="X911" s="2"/>
    </row>
    <row r="912" spans="1:24" ht="15" customHeight="1">
      <c r="A912" s="15"/>
      <c r="B912" s="16"/>
      <c r="C912" s="17"/>
      <c r="D912" s="16"/>
      <c r="E912" s="18"/>
      <c r="F912" s="18"/>
      <c r="G912" s="18"/>
      <c r="H912" s="18"/>
      <c r="I912" s="18"/>
      <c r="J912" s="22"/>
      <c r="K912" s="5"/>
      <c r="L912" s="5"/>
      <c r="M912" s="1"/>
      <c r="N912" s="1"/>
      <c r="O912" s="1"/>
      <c r="P912" s="1"/>
      <c r="Q912" s="1"/>
      <c r="R912" s="1"/>
      <c r="S912" s="1"/>
      <c r="T912" s="1"/>
      <c r="U912" s="1"/>
      <c r="V912" s="2"/>
      <c r="W912" s="2"/>
      <c r="X912" s="2"/>
    </row>
    <row r="913" spans="1:24" ht="15" customHeight="1">
      <c r="A913" s="15"/>
      <c r="B913" s="16"/>
      <c r="C913" s="17"/>
      <c r="D913" s="16"/>
      <c r="E913" s="18"/>
      <c r="F913" s="18"/>
      <c r="G913" s="18"/>
      <c r="H913" s="18"/>
      <c r="I913" s="18"/>
      <c r="J913" s="22"/>
      <c r="K913" s="4"/>
      <c r="L913" s="1"/>
      <c r="M913" s="5"/>
      <c r="N913" s="5"/>
      <c r="O913" s="1"/>
      <c r="P913" s="1"/>
      <c r="Q913" s="1"/>
      <c r="R913" s="1"/>
      <c r="S913" s="1"/>
      <c r="T913" s="1"/>
      <c r="U913" s="1"/>
      <c r="V913" s="2"/>
      <c r="W913" s="2"/>
      <c r="X913" s="2"/>
    </row>
    <row r="914" spans="1:24" ht="15" customHeight="1">
      <c r="A914" s="15"/>
      <c r="B914" s="16"/>
      <c r="C914" s="17"/>
      <c r="D914" s="16"/>
      <c r="E914" s="18"/>
      <c r="F914" s="18"/>
      <c r="G914" s="18"/>
      <c r="H914" s="18"/>
      <c r="I914" s="18"/>
      <c r="J914" s="22"/>
      <c r="K914" s="4"/>
      <c r="L914" s="1"/>
      <c r="M914" s="1"/>
      <c r="N914" s="1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" customHeight="1">
      <c r="A915" s="15"/>
      <c r="B915" s="16"/>
      <c r="C915" s="17"/>
      <c r="D915" s="16"/>
      <c r="E915" s="18"/>
      <c r="F915" s="18"/>
      <c r="G915" s="18"/>
      <c r="H915" s="18"/>
      <c r="I915" s="18"/>
      <c r="J915" s="22"/>
      <c r="K915" s="2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2"/>
      <c r="W915" s="2"/>
      <c r="X915" s="2"/>
    </row>
    <row r="916" spans="1:24" ht="15" customHeight="1">
      <c r="A916" s="15"/>
      <c r="B916" s="16"/>
      <c r="C916" s="17"/>
      <c r="D916" s="16"/>
      <c r="E916" s="18"/>
      <c r="F916" s="18"/>
      <c r="G916" s="18"/>
      <c r="H916" s="18"/>
      <c r="I916" s="18"/>
      <c r="J916" s="22"/>
      <c r="K916" s="2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2"/>
      <c r="W916" s="2"/>
      <c r="X916" s="2"/>
    </row>
    <row r="917" spans="1:24" ht="15" customHeight="1">
      <c r="A917" s="15"/>
      <c r="B917" s="16"/>
      <c r="C917" s="17"/>
      <c r="D917" s="16"/>
      <c r="E917" s="18"/>
      <c r="F917" s="18"/>
      <c r="G917" s="18"/>
      <c r="H917" s="18"/>
      <c r="I917" s="18"/>
      <c r="J917" s="22"/>
      <c r="K917" s="2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2"/>
      <c r="W917" s="2"/>
      <c r="X917" s="2"/>
    </row>
    <row r="918" spans="1:24" ht="15" customHeight="1">
      <c r="A918" s="15"/>
      <c r="B918" s="16"/>
      <c r="C918" s="17"/>
      <c r="D918" s="16"/>
      <c r="E918" s="18"/>
      <c r="F918" s="18"/>
      <c r="G918" s="18"/>
      <c r="H918" s="18"/>
      <c r="I918" s="18"/>
      <c r="J918" s="22"/>
      <c r="K918" s="4"/>
      <c r="L918" s="5"/>
      <c r="M918" s="1"/>
      <c r="N918" s="1"/>
      <c r="O918" s="1"/>
      <c r="P918" s="1"/>
      <c r="Q918" s="1"/>
      <c r="R918" s="1"/>
      <c r="S918" s="1"/>
      <c r="T918" s="1"/>
      <c r="U918" s="1"/>
      <c r="V918" s="2"/>
      <c r="W918" s="2"/>
      <c r="X918" s="2"/>
    </row>
    <row r="919" spans="1:24" ht="15" customHeight="1">
      <c r="A919" s="15"/>
      <c r="B919" s="16"/>
      <c r="C919" s="17"/>
      <c r="D919" s="16"/>
      <c r="E919" s="18"/>
      <c r="F919" s="18"/>
      <c r="G919" s="18"/>
      <c r="H919" s="18"/>
      <c r="I919" s="18"/>
      <c r="J919" s="22"/>
      <c r="K919" s="4"/>
      <c r="L919" s="1"/>
      <c r="M919" s="5"/>
      <c r="N919" s="5"/>
      <c r="O919" s="1"/>
      <c r="P919" s="1"/>
      <c r="Q919" s="1"/>
      <c r="R919" s="1"/>
      <c r="S919" s="1"/>
      <c r="T919" s="1"/>
      <c r="U919" s="1"/>
      <c r="V919" s="2"/>
      <c r="W919" s="2"/>
      <c r="X919" s="2"/>
    </row>
    <row r="920" spans="1:24" ht="14.25" customHeight="1">
      <c r="A920" s="15"/>
      <c r="B920" s="16"/>
      <c r="C920" s="17"/>
      <c r="D920" s="16"/>
      <c r="E920" s="18"/>
      <c r="F920" s="18"/>
      <c r="G920" s="18"/>
      <c r="H920" s="18"/>
      <c r="I920" s="18"/>
      <c r="J920" s="22"/>
      <c r="K920" s="10"/>
      <c r="L920" s="1"/>
      <c r="M920" s="1"/>
      <c r="N920" s="1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4.25" customHeight="1">
      <c r="A921" s="15"/>
      <c r="B921" s="16"/>
      <c r="C921" s="17"/>
      <c r="D921" s="16"/>
      <c r="E921" s="18"/>
      <c r="F921" s="18"/>
      <c r="G921" s="18"/>
      <c r="H921" s="18"/>
      <c r="I921" s="18"/>
      <c r="J921" s="2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2"/>
      <c r="W921" s="2"/>
      <c r="X921" s="2"/>
    </row>
    <row r="922" spans="1:24" ht="15" customHeight="1">
      <c r="A922" s="15"/>
      <c r="B922" s="16"/>
      <c r="C922" s="17"/>
      <c r="D922" s="16"/>
      <c r="E922" s="18"/>
      <c r="F922" s="18"/>
      <c r="G922" s="18"/>
      <c r="H922" s="18"/>
      <c r="I922" s="18"/>
      <c r="J922" s="2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2"/>
      <c r="W922" s="2"/>
      <c r="X922" s="2"/>
    </row>
    <row r="923" spans="1:24" ht="15" customHeight="1">
      <c r="A923" s="15"/>
      <c r="B923" s="16"/>
      <c r="C923" s="17"/>
      <c r="D923" s="16"/>
      <c r="E923" s="18"/>
      <c r="F923" s="18"/>
      <c r="G923" s="18"/>
      <c r="H923" s="18"/>
      <c r="I923" s="18"/>
      <c r="J923" s="2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2"/>
      <c r="W923" s="2"/>
      <c r="X923" s="2"/>
    </row>
    <row r="924" spans="1:24" ht="15" customHeight="1">
      <c r="A924" s="15"/>
      <c r="B924" s="16"/>
      <c r="C924" s="17"/>
      <c r="D924" s="16"/>
      <c r="E924" s="18"/>
      <c r="F924" s="18"/>
      <c r="G924" s="18"/>
      <c r="H924" s="18"/>
      <c r="I924" s="18"/>
      <c r="J924" s="2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2"/>
      <c r="W924" s="2"/>
      <c r="X924" s="2"/>
    </row>
    <row r="925" spans="1:24" ht="15" customHeight="1">
      <c r="A925" s="15"/>
      <c r="B925" s="16"/>
      <c r="C925" s="17"/>
      <c r="D925" s="16"/>
      <c r="E925" s="18"/>
      <c r="F925" s="18"/>
      <c r="G925" s="18"/>
      <c r="H925" s="18"/>
      <c r="I925" s="18"/>
      <c r="J925" s="2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2"/>
      <c r="W925" s="2"/>
      <c r="X925" s="2"/>
    </row>
    <row r="926" spans="1:24" ht="15" customHeight="1">
      <c r="A926" s="15"/>
      <c r="B926" s="16"/>
      <c r="C926" s="17"/>
      <c r="D926" s="16"/>
      <c r="E926" s="18"/>
      <c r="F926" s="18"/>
      <c r="G926" s="18"/>
      <c r="H926" s="18"/>
      <c r="I926" s="18"/>
      <c r="J926" s="2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2"/>
      <c r="W926" s="2"/>
      <c r="X926" s="2"/>
    </row>
    <row r="927" spans="1:24" ht="15" customHeight="1">
      <c r="A927" s="15"/>
      <c r="B927" s="16"/>
      <c r="C927" s="17"/>
      <c r="D927" s="16"/>
      <c r="E927" s="18"/>
      <c r="F927" s="18"/>
      <c r="G927" s="18"/>
      <c r="H927" s="18"/>
      <c r="I927" s="18"/>
      <c r="J927" s="2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2"/>
      <c r="W927" s="2"/>
      <c r="X927" s="2"/>
    </row>
    <row r="928" spans="1:24" ht="15" customHeight="1">
      <c r="A928" s="15"/>
      <c r="B928" s="16"/>
      <c r="C928" s="17"/>
      <c r="D928" s="16"/>
      <c r="E928" s="18"/>
      <c r="F928" s="18"/>
      <c r="G928" s="18"/>
      <c r="H928" s="18"/>
      <c r="I928" s="18"/>
      <c r="J928" s="2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2"/>
      <c r="W928" s="2"/>
      <c r="X928" s="2"/>
    </row>
    <row r="929" spans="1:24" ht="15" customHeight="1">
      <c r="A929" s="15"/>
      <c r="B929" s="16"/>
      <c r="C929" s="17"/>
      <c r="D929" s="16"/>
      <c r="E929" s="18"/>
      <c r="F929" s="18"/>
      <c r="G929" s="18"/>
      <c r="H929" s="18"/>
      <c r="I929" s="18"/>
      <c r="J929" s="2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2"/>
      <c r="W929" s="2"/>
      <c r="X929" s="2"/>
    </row>
    <row r="930" spans="1:24" ht="15" customHeight="1">
      <c r="A930" s="15"/>
      <c r="B930" s="19"/>
      <c r="C930" s="17"/>
      <c r="D930" s="16"/>
      <c r="E930" s="18"/>
      <c r="F930" s="18"/>
      <c r="G930" s="18"/>
      <c r="H930" s="18"/>
      <c r="I930" s="18"/>
      <c r="J930" s="2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2"/>
      <c r="W930" s="2"/>
      <c r="X930" s="2"/>
    </row>
    <row r="931" spans="1:24" ht="15" customHeight="1">
      <c r="A931" s="15"/>
      <c r="B931" s="19"/>
      <c r="C931" s="17"/>
      <c r="D931" s="16"/>
      <c r="E931" s="18"/>
      <c r="F931" s="18"/>
      <c r="G931" s="18"/>
      <c r="H931" s="18"/>
      <c r="I931" s="18"/>
      <c r="J931" s="2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2"/>
      <c r="W931" s="2"/>
      <c r="X931" s="2"/>
    </row>
    <row r="932" spans="1:24" ht="15" customHeight="1">
      <c r="A932" s="15"/>
      <c r="B932" s="19"/>
      <c r="C932" s="17"/>
      <c r="D932" s="16"/>
      <c r="E932" s="18"/>
      <c r="F932" s="18"/>
      <c r="G932" s="18"/>
      <c r="H932" s="18"/>
      <c r="I932" s="18"/>
      <c r="J932" s="22"/>
      <c r="K932" s="5"/>
      <c r="L932" s="5"/>
      <c r="M932" s="1"/>
      <c r="N932" s="1"/>
      <c r="O932" s="1"/>
      <c r="P932" s="1"/>
      <c r="Q932" s="1"/>
      <c r="R932" s="1"/>
      <c r="S932" s="1"/>
      <c r="T932" s="1"/>
      <c r="U932" s="1"/>
      <c r="V932" s="2"/>
      <c r="W932" s="2"/>
      <c r="X932" s="2"/>
    </row>
    <row r="933" spans="1:24" ht="15" customHeight="1">
      <c r="A933" s="15"/>
      <c r="B933" s="19"/>
      <c r="C933" s="17"/>
      <c r="D933" s="16"/>
      <c r="E933" s="18"/>
      <c r="F933" s="18"/>
      <c r="G933" s="18"/>
      <c r="H933" s="18"/>
      <c r="I933" s="18"/>
      <c r="J933" s="22"/>
      <c r="K933" s="1"/>
      <c r="L933" s="1"/>
      <c r="M933" s="5"/>
      <c r="N933" s="5"/>
      <c r="O933" s="1"/>
      <c r="P933" s="1"/>
      <c r="Q933" s="1"/>
      <c r="R933" s="1"/>
      <c r="S933" s="1"/>
      <c r="T933" s="1"/>
      <c r="U933" s="1"/>
      <c r="V933" s="2"/>
      <c r="W933" s="2"/>
      <c r="X933" s="2"/>
    </row>
    <row r="934" spans="1:24" ht="15" customHeight="1">
      <c r="A934" s="15"/>
      <c r="B934" s="19"/>
      <c r="C934" s="17"/>
      <c r="D934" s="16"/>
      <c r="E934" s="18"/>
      <c r="F934" s="18"/>
      <c r="G934" s="18"/>
      <c r="H934" s="18"/>
      <c r="I934" s="18"/>
      <c r="J934" s="22"/>
      <c r="K934" s="1"/>
      <c r="L934" s="1"/>
      <c r="M934" s="1"/>
      <c r="N934" s="1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" customHeight="1">
      <c r="A935" s="15"/>
      <c r="B935" s="19"/>
      <c r="C935" s="17"/>
      <c r="D935" s="16"/>
      <c r="E935" s="18"/>
      <c r="F935" s="18"/>
      <c r="G935" s="18"/>
      <c r="H935" s="18"/>
      <c r="I935" s="18"/>
      <c r="J935" s="2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2"/>
      <c r="W935" s="2"/>
      <c r="X935" s="2"/>
    </row>
    <row r="936" spans="1:24" ht="15" customHeight="1">
      <c r="A936" s="15"/>
      <c r="B936" s="19"/>
      <c r="C936" s="17"/>
      <c r="D936" s="16"/>
      <c r="E936" s="18"/>
      <c r="F936" s="18"/>
      <c r="G936" s="18"/>
      <c r="H936" s="18"/>
      <c r="I936" s="18"/>
      <c r="J936" s="2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2"/>
      <c r="W936" s="2"/>
      <c r="X936" s="2"/>
    </row>
    <row r="937" spans="1:24" ht="15" customHeight="1">
      <c r="A937" s="15"/>
      <c r="B937" s="19"/>
      <c r="C937" s="17"/>
      <c r="D937" s="19"/>
      <c r="E937" s="18"/>
      <c r="F937" s="18"/>
      <c r="G937" s="18"/>
      <c r="H937" s="18"/>
      <c r="I937" s="18"/>
      <c r="J937" s="2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2"/>
      <c r="W937" s="2"/>
      <c r="X937" s="2"/>
    </row>
    <row r="938" spans="1:24" ht="15" customHeight="1">
      <c r="A938" s="15"/>
      <c r="B938" s="19"/>
      <c r="C938" s="17"/>
      <c r="D938" s="19"/>
      <c r="E938" s="18"/>
      <c r="F938" s="18"/>
      <c r="G938" s="18"/>
      <c r="H938" s="18"/>
      <c r="I938" s="18"/>
      <c r="J938" s="2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2"/>
      <c r="W938" s="2"/>
      <c r="X938" s="2"/>
    </row>
    <row r="939" spans="1:24" ht="15" customHeight="1">
      <c r="A939" s="15"/>
      <c r="B939" s="19"/>
      <c r="C939" s="17"/>
      <c r="D939" s="19"/>
      <c r="E939" s="18"/>
      <c r="F939" s="18"/>
      <c r="G939" s="18"/>
      <c r="H939" s="18"/>
      <c r="I939" s="18"/>
      <c r="J939" s="2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2"/>
      <c r="W939" s="2"/>
      <c r="X939" s="2"/>
    </row>
    <row r="940" spans="1:24" ht="15" customHeight="1">
      <c r="A940" s="15"/>
      <c r="B940" s="19"/>
      <c r="C940" s="17"/>
      <c r="D940" s="19"/>
      <c r="E940" s="18"/>
      <c r="F940" s="18"/>
      <c r="G940" s="18"/>
      <c r="H940" s="18"/>
      <c r="I940" s="18"/>
      <c r="J940" s="2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2"/>
      <c r="W940" s="2"/>
      <c r="X940" s="2"/>
    </row>
    <row r="941" spans="1:24" ht="15" customHeight="1">
      <c r="A941" s="15"/>
      <c r="B941" s="19"/>
      <c r="C941" s="17"/>
      <c r="D941" s="19"/>
      <c r="E941" s="18"/>
      <c r="F941" s="18"/>
      <c r="G941" s="18"/>
      <c r="H941" s="18"/>
      <c r="I941" s="18"/>
      <c r="J941" s="2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2"/>
      <c r="W941" s="2"/>
      <c r="X941" s="2"/>
    </row>
    <row r="942" spans="1:24" ht="15" customHeight="1">
      <c r="A942" s="15"/>
      <c r="B942" s="19"/>
      <c r="C942" s="17"/>
      <c r="D942" s="16"/>
      <c r="E942" s="18"/>
      <c r="F942" s="18"/>
      <c r="G942" s="18"/>
      <c r="H942" s="18"/>
      <c r="I942" s="18"/>
      <c r="J942" s="2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2"/>
      <c r="W942" s="2"/>
      <c r="X942" s="2"/>
    </row>
    <row r="943" spans="1:24" ht="15" customHeight="1">
      <c r="A943" s="15"/>
      <c r="B943" s="19"/>
      <c r="C943" s="17"/>
      <c r="D943" s="19"/>
      <c r="E943" s="18"/>
      <c r="F943" s="18"/>
      <c r="G943" s="18"/>
      <c r="H943" s="18"/>
      <c r="I943" s="18"/>
      <c r="J943" s="2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2"/>
      <c r="W943" s="2"/>
      <c r="X943" s="2"/>
    </row>
    <row r="944" spans="1:24" ht="15" customHeight="1">
      <c r="A944" s="15"/>
      <c r="B944" s="19"/>
      <c r="C944" s="17"/>
      <c r="D944" s="19"/>
      <c r="E944" s="18"/>
      <c r="F944" s="18"/>
      <c r="G944" s="18"/>
      <c r="H944" s="18"/>
      <c r="I944" s="18"/>
      <c r="J944" s="2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2"/>
      <c r="W944" s="2"/>
      <c r="X944" s="2"/>
    </row>
    <row r="945" spans="1:24" ht="15" customHeight="1">
      <c r="A945" s="15"/>
      <c r="B945" s="19"/>
      <c r="C945" s="17"/>
      <c r="D945" s="19"/>
      <c r="E945" s="18"/>
      <c r="F945" s="18"/>
      <c r="G945" s="18"/>
      <c r="H945" s="18"/>
      <c r="I945" s="18"/>
      <c r="J945" s="22"/>
      <c r="K945" s="4"/>
      <c r="L945" s="5"/>
      <c r="M945" s="1"/>
      <c r="N945" s="1"/>
      <c r="O945" s="1"/>
      <c r="P945" s="1"/>
      <c r="Q945" s="1"/>
      <c r="R945" s="1"/>
      <c r="S945" s="1"/>
      <c r="T945" s="1"/>
      <c r="U945" s="1"/>
      <c r="V945" s="2"/>
      <c r="W945" s="2"/>
      <c r="X945" s="2"/>
    </row>
    <row r="946" spans="1:24" ht="15" customHeight="1">
      <c r="A946" s="15"/>
      <c r="B946" s="19"/>
      <c r="C946" s="17"/>
      <c r="D946" s="16"/>
      <c r="E946" s="18"/>
      <c r="F946" s="18"/>
      <c r="G946" s="18"/>
      <c r="H946" s="18"/>
      <c r="I946" s="18"/>
      <c r="J946" s="22"/>
      <c r="K946" s="11"/>
      <c r="L946" s="1"/>
      <c r="M946" s="5"/>
      <c r="N946" s="5"/>
      <c r="O946" s="1"/>
      <c r="P946" s="1"/>
      <c r="Q946" s="1"/>
      <c r="R946" s="1"/>
      <c r="S946" s="1"/>
      <c r="T946" s="1"/>
      <c r="U946" s="1"/>
      <c r="V946" s="2"/>
      <c r="W946" s="2"/>
      <c r="X946" s="2"/>
    </row>
    <row r="947" spans="1:24" ht="15" customHeight="1">
      <c r="A947" s="15"/>
      <c r="B947" s="19"/>
      <c r="C947" s="17"/>
      <c r="D947" s="16"/>
      <c r="E947" s="18"/>
      <c r="F947" s="18"/>
      <c r="G947" s="18"/>
      <c r="H947" s="18"/>
      <c r="I947" s="18"/>
      <c r="J947" s="22"/>
      <c r="K947" s="11"/>
      <c r="L947" s="1"/>
      <c r="M947" s="1"/>
      <c r="N947" s="1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" customHeight="1">
      <c r="A948" s="15"/>
      <c r="B948" s="16"/>
      <c r="C948" s="17"/>
      <c r="D948" s="19"/>
      <c r="E948" s="18"/>
      <c r="F948" s="18"/>
      <c r="G948" s="18"/>
      <c r="H948" s="18"/>
      <c r="I948" s="18"/>
      <c r="J948" s="22"/>
      <c r="K948" s="12"/>
      <c r="L948" s="6"/>
      <c r="M948" s="1"/>
      <c r="N948" s="1"/>
      <c r="O948" s="1"/>
      <c r="P948" s="1"/>
      <c r="Q948" s="1"/>
      <c r="R948" s="1"/>
      <c r="S948" s="1"/>
      <c r="T948" s="1"/>
      <c r="U948" s="1"/>
      <c r="V948" s="2"/>
      <c r="W948" s="2"/>
      <c r="X948" s="2"/>
    </row>
    <row r="949" spans="1:24" ht="15" customHeight="1">
      <c r="A949" s="15"/>
      <c r="B949" s="16"/>
      <c r="C949" s="17"/>
      <c r="D949" s="19"/>
      <c r="E949" s="18"/>
      <c r="F949" s="18"/>
      <c r="G949" s="18"/>
      <c r="H949" s="18"/>
      <c r="I949" s="18"/>
      <c r="J949" s="22"/>
      <c r="K949" s="1"/>
      <c r="L949" s="1"/>
      <c r="M949" s="6"/>
      <c r="N949" s="6"/>
      <c r="O949" s="1"/>
      <c r="P949" s="1"/>
      <c r="Q949" s="1"/>
      <c r="R949" s="1"/>
      <c r="S949" s="1"/>
      <c r="T949" s="1"/>
      <c r="U949" s="1"/>
      <c r="V949" s="2"/>
      <c r="W949" s="2"/>
      <c r="X949" s="2"/>
    </row>
    <row r="950" spans="1:24" ht="15" customHeight="1">
      <c r="A950" s="15"/>
      <c r="B950" s="19"/>
      <c r="C950" s="17"/>
      <c r="D950" s="16"/>
      <c r="E950" s="18"/>
      <c r="F950" s="18"/>
      <c r="G950" s="18"/>
      <c r="H950" s="18"/>
      <c r="I950" s="18"/>
      <c r="J950" s="22"/>
      <c r="K950" s="1"/>
      <c r="L950" s="1"/>
      <c r="M950" s="1"/>
      <c r="N950" s="1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ht="15" customHeight="1">
      <c r="A951" s="15"/>
      <c r="B951" s="19"/>
      <c r="C951" s="17"/>
      <c r="D951" s="16"/>
      <c r="E951" s="18"/>
      <c r="F951" s="18"/>
      <c r="G951" s="18"/>
      <c r="H951" s="18"/>
      <c r="I951" s="18"/>
      <c r="J951" s="2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2"/>
      <c r="W951" s="2"/>
      <c r="X951" s="2"/>
    </row>
    <row r="952" spans="1:24" ht="15" customHeight="1">
      <c r="A952" s="15"/>
      <c r="B952" s="19"/>
      <c r="C952" s="17"/>
      <c r="D952" s="16"/>
      <c r="E952" s="18"/>
      <c r="F952" s="18"/>
      <c r="G952" s="18"/>
      <c r="H952" s="18"/>
      <c r="I952" s="18"/>
      <c r="J952" s="2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2"/>
      <c r="W952" s="2"/>
      <c r="X952" s="2"/>
    </row>
    <row r="953" spans="1:24" ht="15" customHeight="1">
      <c r="A953" s="15"/>
      <c r="B953" s="19"/>
      <c r="C953" s="17"/>
      <c r="D953" s="19"/>
      <c r="E953" s="18"/>
      <c r="F953" s="18"/>
      <c r="G953" s="18"/>
      <c r="H953" s="18"/>
      <c r="I953" s="18"/>
      <c r="J953" s="2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2"/>
      <c r="W953" s="2"/>
      <c r="X953" s="2"/>
    </row>
    <row r="954" spans="1:24" ht="15" customHeight="1">
      <c r="A954" s="15"/>
      <c r="B954" s="19"/>
      <c r="C954" s="17"/>
      <c r="D954" s="19"/>
      <c r="E954" s="18"/>
      <c r="F954" s="18"/>
      <c r="G954" s="18"/>
      <c r="H954" s="18"/>
      <c r="I954" s="18"/>
      <c r="J954" s="2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2"/>
      <c r="W954" s="2"/>
      <c r="X954" s="2"/>
    </row>
    <row r="955" spans="1:24" ht="15" customHeight="1">
      <c r="A955" s="15"/>
      <c r="B955" s="19"/>
      <c r="C955" s="17"/>
      <c r="D955" s="19"/>
      <c r="E955" s="18"/>
      <c r="F955" s="18"/>
      <c r="G955" s="18"/>
      <c r="H955" s="18"/>
      <c r="I955" s="18"/>
      <c r="J955" s="2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2"/>
      <c r="W955" s="2"/>
      <c r="X955" s="2"/>
    </row>
    <row r="956" spans="1:24" ht="15" customHeight="1">
      <c r="A956" s="15"/>
      <c r="B956" s="19"/>
      <c r="C956" s="17"/>
      <c r="D956" s="19"/>
      <c r="E956" s="18"/>
      <c r="F956" s="18"/>
      <c r="G956" s="18"/>
      <c r="H956" s="18"/>
      <c r="I956" s="18"/>
      <c r="J956" s="2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2"/>
      <c r="W956" s="2"/>
      <c r="X956" s="2"/>
    </row>
    <row r="957" spans="1:24" ht="15" customHeight="1">
      <c r="A957" s="15"/>
      <c r="B957" s="19"/>
      <c r="C957" s="17"/>
      <c r="D957" s="19"/>
      <c r="E957" s="18"/>
      <c r="F957" s="18"/>
      <c r="G957" s="18"/>
      <c r="H957" s="18"/>
      <c r="I957" s="18"/>
      <c r="J957" s="2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2"/>
      <c r="W957" s="2"/>
      <c r="X957" s="2"/>
    </row>
    <row r="958" spans="1:24" ht="15" customHeight="1">
      <c r="A958" s="15"/>
      <c r="B958" s="19"/>
      <c r="C958" s="17"/>
      <c r="D958" s="19"/>
      <c r="E958" s="18"/>
      <c r="F958" s="18"/>
      <c r="G958" s="18"/>
      <c r="H958" s="18"/>
      <c r="I958" s="18"/>
      <c r="J958" s="2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2"/>
      <c r="W958" s="2"/>
      <c r="X958" s="2"/>
    </row>
    <row r="959" spans="1:24" ht="15" customHeight="1">
      <c r="A959" s="15"/>
      <c r="B959" s="19"/>
      <c r="C959" s="17"/>
      <c r="D959" s="19"/>
      <c r="E959" s="18"/>
      <c r="F959" s="18"/>
      <c r="G959" s="18"/>
      <c r="H959" s="18"/>
      <c r="I959" s="18"/>
      <c r="J959" s="2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2"/>
      <c r="W959" s="2"/>
      <c r="X959" s="2"/>
    </row>
    <row r="960" spans="1:24" ht="15" customHeight="1">
      <c r="A960" s="15"/>
      <c r="B960" s="19"/>
      <c r="C960" s="17"/>
      <c r="D960" s="19"/>
      <c r="E960" s="18"/>
      <c r="F960" s="18"/>
      <c r="G960" s="18"/>
      <c r="H960" s="18"/>
      <c r="I960" s="18"/>
      <c r="J960" s="2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2"/>
      <c r="W960" s="2"/>
      <c r="X960" s="2"/>
    </row>
    <row r="961" spans="1:24" ht="15" customHeight="1">
      <c r="A961" s="15"/>
      <c r="B961" s="19"/>
      <c r="C961" s="17"/>
      <c r="D961" s="19"/>
      <c r="E961" s="18"/>
      <c r="F961" s="18"/>
      <c r="G961" s="18"/>
      <c r="H961" s="18"/>
      <c r="I961" s="18"/>
      <c r="J961" s="2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2"/>
      <c r="W961" s="2"/>
      <c r="X961" s="2"/>
    </row>
    <row r="962" spans="1:24" ht="15" customHeight="1">
      <c r="A962" s="15"/>
      <c r="B962" s="19"/>
      <c r="C962" s="17"/>
      <c r="D962" s="19"/>
      <c r="E962" s="18"/>
      <c r="F962" s="18"/>
      <c r="G962" s="18"/>
      <c r="H962" s="18"/>
      <c r="I962" s="18"/>
      <c r="J962" s="2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2"/>
      <c r="W962" s="2"/>
      <c r="X962" s="2"/>
    </row>
    <row r="963" spans="1:24" ht="15" customHeight="1">
      <c r="A963" s="15"/>
      <c r="B963" s="19"/>
      <c r="C963" s="17"/>
      <c r="D963" s="19"/>
      <c r="E963" s="18"/>
      <c r="F963" s="18"/>
      <c r="G963" s="18"/>
      <c r="H963" s="18"/>
      <c r="I963" s="18"/>
      <c r="J963" s="2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2"/>
      <c r="W963" s="2"/>
      <c r="X963" s="2"/>
    </row>
    <row r="964" spans="1:24" ht="15" customHeight="1">
      <c r="A964" s="15"/>
      <c r="B964" s="19"/>
      <c r="C964" s="17"/>
      <c r="D964" s="19"/>
      <c r="E964" s="18"/>
      <c r="F964" s="18"/>
      <c r="G964" s="18"/>
      <c r="H964" s="18"/>
      <c r="I964" s="18"/>
      <c r="J964" s="2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2"/>
      <c r="W964" s="2"/>
      <c r="X964" s="2"/>
    </row>
    <row r="965" spans="1:24" ht="15" customHeight="1">
      <c r="A965" s="15"/>
      <c r="B965" s="19"/>
      <c r="C965" s="17"/>
      <c r="D965" s="19"/>
      <c r="E965" s="18"/>
      <c r="F965" s="18"/>
      <c r="G965" s="18"/>
      <c r="H965" s="18"/>
      <c r="I965" s="18"/>
      <c r="J965" s="2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2"/>
      <c r="W965" s="2"/>
      <c r="X965" s="2"/>
    </row>
    <row r="966" spans="1:24" ht="15" customHeight="1">
      <c r="A966" s="15"/>
      <c r="B966" s="19"/>
      <c r="C966" s="17"/>
      <c r="D966" s="19"/>
      <c r="E966" s="18"/>
      <c r="F966" s="18"/>
      <c r="G966" s="18"/>
      <c r="H966" s="18"/>
      <c r="I966" s="18"/>
      <c r="J966" s="2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2"/>
      <c r="W966" s="2"/>
      <c r="X966" s="2"/>
    </row>
    <row r="967" spans="1:24" ht="15" customHeight="1">
      <c r="A967" s="15"/>
      <c r="B967" s="19"/>
      <c r="C967" s="17"/>
      <c r="D967" s="19"/>
      <c r="E967" s="18"/>
      <c r="F967" s="18"/>
      <c r="G967" s="18"/>
      <c r="H967" s="18"/>
      <c r="I967" s="18"/>
      <c r="J967" s="2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2"/>
      <c r="W967" s="2"/>
      <c r="X967" s="2"/>
    </row>
    <row r="968" spans="1:24" ht="15" customHeight="1">
      <c r="A968" s="15"/>
      <c r="B968" s="19"/>
      <c r="C968" s="17"/>
      <c r="D968" s="19"/>
      <c r="E968" s="18"/>
      <c r="F968" s="18"/>
      <c r="G968" s="18"/>
      <c r="H968" s="18"/>
      <c r="I968" s="18"/>
      <c r="J968" s="2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2"/>
      <c r="W968" s="2"/>
      <c r="X968" s="2"/>
    </row>
    <row r="969" spans="1:24" ht="15" customHeight="1">
      <c r="A969" s="15"/>
      <c r="B969" s="19"/>
      <c r="C969" s="17"/>
      <c r="D969" s="19"/>
      <c r="E969" s="18"/>
      <c r="F969" s="18"/>
      <c r="G969" s="18"/>
      <c r="H969" s="18"/>
      <c r="I969" s="18"/>
      <c r="J969" s="2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2"/>
      <c r="W969" s="2"/>
      <c r="X969" s="2"/>
    </row>
    <row r="970" spans="1:24" ht="15" customHeight="1">
      <c r="A970" s="15"/>
      <c r="B970" s="19"/>
      <c r="C970" s="17"/>
      <c r="D970" s="19"/>
      <c r="E970" s="18"/>
      <c r="F970" s="18"/>
      <c r="G970" s="18"/>
      <c r="H970" s="18"/>
      <c r="I970" s="18"/>
      <c r="J970" s="22"/>
      <c r="K970" s="12"/>
      <c r="L970" s="6"/>
      <c r="M970" s="1"/>
      <c r="N970" s="1"/>
      <c r="O970" s="1"/>
      <c r="P970" s="1"/>
      <c r="Q970" s="1"/>
      <c r="R970" s="1"/>
      <c r="S970" s="1"/>
      <c r="T970" s="1"/>
      <c r="U970" s="1"/>
      <c r="V970" s="2"/>
      <c r="W970" s="2"/>
      <c r="X970" s="2"/>
    </row>
    <row r="971" spans="1:24" ht="15" customHeight="1">
      <c r="A971" s="15"/>
      <c r="B971" s="19"/>
      <c r="C971" s="17"/>
      <c r="D971" s="19"/>
      <c r="E971" s="18"/>
      <c r="F971" s="18"/>
      <c r="G971" s="18"/>
      <c r="H971" s="18"/>
      <c r="I971" s="18"/>
      <c r="J971" s="22"/>
      <c r="K971" s="1"/>
      <c r="L971" s="1"/>
      <c r="M971" s="6"/>
      <c r="N971" s="6"/>
      <c r="O971" s="1"/>
      <c r="P971" s="1"/>
      <c r="Q971" s="1"/>
      <c r="R971" s="1"/>
      <c r="S971" s="1"/>
      <c r="T971" s="1"/>
      <c r="U971" s="1"/>
      <c r="V971" s="2"/>
      <c r="W971" s="2"/>
      <c r="X971" s="2"/>
    </row>
    <row r="972" spans="1:24" ht="14.25" customHeight="1">
      <c r="A972" s="15"/>
      <c r="B972" s="19"/>
      <c r="C972" s="17"/>
      <c r="D972" s="19"/>
      <c r="E972" s="18"/>
      <c r="F972" s="18"/>
      <c r="G972" s="18"/>
      <c r="H972" s="18"/>
      <c r="I972" s="18"/>
      <c r="J972" s="22"/>
      <c r="K972" s="1"/>
      <c r="L972" s="1"/>
      <c r="M972" s="1"/>
      <c r="N972" s="1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ht="15" customHeight="1">
      <c r="A973" s="15"/>
      <c r="B973" s="19"/>
      <c r="C973" s="17"/>
      <c r="D973" s="19"/>
      <c r="E973" s="18"/>
      <c r="F973" s="18"/>
      <c r="G973" s="18"/>
      <c r="H973" s="18"/>
      <c r="I973" s="18"/>
      <c r="J973" s="2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2"/>
      <c r="W973" s="2"/>
      <c r="X973" s="2"/>
    </row>
    <row r="974" spans="1:24" ht="15" customHeight="1">
      <c r="A974" s="15"/>
      <c r="B974" s="19"/>
      <c r="C974" s="17"/>
      <c r="D974" s="19"/>
      <c r="E974" s="18"/>
      <c r="F974" s="18"/>
      <c r="G974" s="18"/>
      <c r="H974" s="18"/>
      <c r="I974" s="18"/>
      <c r="J974" s="2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2"/>
      <c r="W974" s="2"/>
      <c r="X974" s="2"/>
    </row>
    <row r="975" spans="1:24" ht="15" customHeight="1">
      <c r="A975" s="15"/>
      <c r="B975" s="19"/>
      <c r="C975" s="17"/>
      <c r="D975" s="16"/>
      <c r="E975" s="18"/>
      <c r="F975" s="18"/>
      <c r="G975" s="18"/>
      <c r="H975" s="18"/>
      <c r="I975" s="18"/>
      <c r="J975" s="2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2"/>
      <c r="W975" s="2"/>
      <c r="X975" s="2"/>
    </row>
    <row r="976" spans="1:24" ht="15" customHeight="1">
      <c r="A976" s="15"/>
      <c r="B976" s="19"/>
      <c r="C976" s="17"/>
      <c r="D976" s="16"/>
      <c r="E976" s="18"/>
      <c r="F976" s="18"/>
      <c r="G976" s="18"/>
      <c r="H976" s="18"/>
      <c r="I976" s="18"/>
      <c r="J976" s="2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2"/>
      <c r="W976" s="2"/>
      <c r="X976" s="2"/>
    </row>
    <row r="977" spans="1:24" ht="15" customHeight="1">
      <c r="A977" s="15"/>
      <c r="B977" s="19"/>
      <c r="C977" s="17"/>
      <c r="D977" s="16"/>
      <c r="E977" s="18"/>
      <c r="F977" s="18"/>
      <c r="G977" s="18"/>
      <c r="H977" s="18"/>
      <c r="I977" s="18"/>
      <c r="J977" s="2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2"/>
      <c r="W977" s="2"/>
      <c r="X977" s="2"/>
    </row>
    <row r="978" spans="1:24" ht="15" customHeight="1">
      <c r="A978" s="15"/>
      <c r="B978" s="19"/>
      <c r="C978" s="17"/>
      <c r="D978" s="19"/>
      <c r="E978" s="18"/>
      <c r="F978" s="18"/>
      <c r="G978" s="18"/>
      <c r="H978" s="18"/>
      <c r="I978" s="18"/>
      <c r="J978" s="2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2"/>
      <c r="W978" s="2"/>
      <c r="X978" s="2"/>
    </row>
    <row r="979" spans="1:24" ht="15" customHeight="1">
      <c r="A979" s="15"/>
      <c r="B979" s="19"/>
      <c r="C979" s="17"/>
      <c r="D979" s="19"/>
      <c r="E979" s="18"/>
      <c r="F979" s="18"/>
      <c r="G979" s="18"/>
      <c r="H979" s="18"/>
      <c r="I979" s="18"/>
      <c r="J979" s="2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2"/>
      <c r="W979" s="2"/>
      <c r="X979" s="2"/>
    </row>
    <row r="980" spans="1:24" ht="15" customHeight="1">
      <c r="A980" s="15"/>
      <c r="B980" s="19"/>
      <c r="C980" s="17"/>
      <c r="D980" s="19"/>
      <c r="E980" s="18"/>
      <c r="F980" s="18"/>
      <c r="G980" s="18"/>
      <c r="H980" s="18"/>
      <c r="I980" s="18"/>
      <c r="J980" s="2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2"/>
      <c r="W980" s="2"/>
      <c r="X980" s="2"/>
    </row>
    <row r="981" spans="1:24" ht="15" customHeight="1">
      <c r="A981" s="15"/>
      <c r="B981" s="19"/>
      <c r="C981" s="17"/>
      <c r="D981" s="19"/>
      <c r="E981" s="18"/>
      <c r="F981" s="18"/>
      <c r="G981" s="18"/>
      <c r="H981" s="18"/>
      <c r="I981" s="18"/>
      <c r="J981" s="2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2"/>
      <c r="W981" s="2"/>
      <c r="X981" s="2"/>
    </row>
    <row r="982" spans="1:24" ht="15" customHeight="1">
      <c r="A982" s="15"/>
      <c r="B982" s="19"/>
      <c r="C982" s="17"/>
      <c r="D982" s="19"/>
      <c r="E982" s="18"/>
      <c r="F982" s="18"/>
      <c r="G982" s="18"/>
      <c r="H982" s="18"/>
      <c r="I982" s="18"/>
      <c r="J982" s="2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2"/>
      <c r="W982" s="2"/>
      <c r="X982" s="2"/>
    </row>
    <row r="983" spans="1:24" ht="15" customHeight="1">
      <c r="A983" s="15"/>
      <c r="B983" s="19"/>
      <c r="C983" s="17"/>
      <c r="D983" s="19"/>
      <c r="E983" s="18"/>
      <c r="F983" s="18"/>
      <c r="G983" s="18"/>
      <c r="H983" s="18"/>
      <c r="I983" s="18"/>
      <c r="J983" s="2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2"/>
      <c r="W983" s="2"/>
      <c r="X983" s="2"/>
    </row>
    <row r="984" spans="1:24" ht="15" customHeight="1">
      <c r="A984" s="15"/>
      <c r="B984" s="19"/>
      <c r="C984" s="17"/>
      <c r="D984" s="19"/>
      <c r="E984" s="18"/>
      <c r="F984" s="18"/>
      <c r="G984" s="18"/>
      <c r="H984" s="18"/>
      <c r="I984" s="18"/>
      <c r="J984" s="2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2"/>
      <c r="W984" s="2"/>
      <c r="X984" s="2"/>
    </row>
    <row r="985" spans="1:24" ht="15" customHeight="1">
      <c r="A985" s="15"/>
      <c r="B985" s="19"/>
      <c r="C985" s="17"/>
      <c r="D985" s="19"/>
      <c r="E985" s="18"/>
      <c r="F985" s="18"/>
      <c r="G985" s="18"/>
      <c r="H985" s="18"/>
      <c r="I985" s="18"/>
      <c r="J985" s="2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2"/>
      <c r="W985" s="2"/>
      <c r="X985" s="2"/>
    </row>
    <row r="986" spans="1:24" ht="15" customHeight="1">
      <c r="A986" s="15"/>
      <c r="B986" s="19"/>
      <c r="C986" s="17"/>
      <c r="D986" s="19"/>
      <c r="E986" s="18"/>
      <c r="F986" s="18"/>
      <c r="G986" s="18"/>
      <c r="H986" s="18"/>
      <c r="I986" s="18"/>
      <c r="J986" s="2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2"/>
      <c r="W986" s="2"/>
      <c r="X986" s="2"/>
    </row>
    <row r="987" spans="1:24" ht="15" customHeight="1">
      <c r="A987" s="15"/>
      <c r="B987" s="19"/>
      <c r="C987" s="17"/>
      <c r="D987" s="19"/>
      <c r="E987" s="18"/>
      <c r="F987" s="18"/>
      <c r="G987" s="18"/>
      <c r="H987" s="18"/>
      <c r="I987" s="18"/>
      <c r="J987" s="22"/>
      <c r="K987" s="12"/>
      <c r="L987" s="6"/>
      <c r="M987" s="1"/>
      <c r="N987" s="1"/>
      <c r="O987" s="1"/>
      <c r="P987" s="1"/>
      <c r="Q987" s="1"/>
      <c r="R987" s="1"/>
      <c r="S987" s="1"/>
      <c r="T987" s="1"/>
      <c r="U987" s="1"/>
      <c r="V987" s="2"/>
      <c r="W987" s="2"/>
      <c r="X987" s="2"/>
    </row>
    <row r="988" spans="1:24" ht="15" customHeight="1">
      <c r="A988" s="15"/>
      <c r="B988" s="19"/>
      <c r="C988" s="19"/>
      <c r="D988" s="19"/>
      <c r="E988" s="18"/>
      <c r="F988" s="18"/>
      <c r="G988" s="18"/>
      <c r="H988" s="18"/>
      <c r="I988" s="18"/>
      <c r="J988" s="22"/>
      <c r="K988" s="12"/>
      <c r="L988" s="6"/>
      <c r="M988" s="6"/>
      <c r="N988" s="6"/>
      <c r="O988" s="1"/>
      <c r="P988" s="1"/>
      <c r="Q988" s="1"/>
      <c r="R988" s="1"/>
      <c r="S988" s="1"/>
      <c r="T988" s="1"/>
      <c r="U988" s="1"/>
      <c r="V988" s="2"/>
      <c r="W988" s="2"/>
      <c r="X988" s="2"/>
    </row>
    <row r="989" spans="1:24" ht="14.25" customHeight="1">
      <c r="A989" s="15"/>
      <c r="B989" s="19"/>
      <c r="C989" s="17"/>
      <c r="D989" s="19"/>
      <c r="E989" s="18"/>
      <c r="F989" s="18"/>
      <c r="G989" s="18"/>
      <c r="H989" s="18"/>
      <c r="I989" s="18"/>
      <c r="J989" s="22"/>
      <c r="K989" s="1"/>
      <c r="L989" s="1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ht="14.25" customHeight="1">
      <c r="A990" s="15"/>
      <c r="B990" s="19"/>
      <c r="C990" s="17"/>
      <c r="D990" s="19"/>
      <c r="E990" s="18"/>
      <c r="F990" s="18"/>
      <c r="G990" s="18"/>
      <c r="H990" s="18"/>
      <c r="I990" s="18"/>
      <c r="J990" s="22"/>
      <c r="K990" s="1"/>
      <c r="L990" s="1"/>
      <c r="M990" s="1"/>
      <c r="N990" s="1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ht="14.25" customHeight="1">
      <c r="A991" s="15"/>
      <c r="B991" s="19"/>
      <c r="C991" s="17"/>
      <c r="D991" s="19"/>
      <c r="E991" s="18"/>
      <c r="F991" s="18"/>
      <c r="G991" s="18"/>
      <c r="H991" s="18"/>
      <c r="I991" s="18"/>
      <c r="J991" s="2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2"/>
      <c r="W991" s="2"/>
      <c r="X991" s="2"/>
    </row>
    <row r="992" spans="1:24" ht="14.25" customHeight="1">
      <c r="A992" s="15"/>
      <c r="B992" s="19"/>
      <c r="C992" s="17"/>
      <c r="D992" s="19"/>
      <c r="E992" s="18"/>
      <c r="F992" s="18"/>
      <c r="G992" s="18"/>
      <c r="H992" s="18"/>
      <c r="I992" s="18"/>
      <c r="J992" s="2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2"/>
      <c r="W992" s="2"/>
      <c r="X992" s="2"/>
    </row>
    <row r="993" spans="1:24" ht="14.25" customHeight="1">
      <c r="A993" s="15"/>
      <c r="B993" s="19"/>
      <c r="C993" s="17"/>
      <c r="D993" s="19"/>
      <c r="E993" s="18"/>
      <c r="F993" s="18"/>
      <c r="G993" s="18"/>
      <c r="H993" s="18"/>
      <c r="I993" s="18"/>
      <c r="J993" s="2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2"/>
      <c r="W993" s="2"/>
      <c r="X993" s="2"/>
    </row>
    <row r="994" spans="1:24" ht="14.25" customHeight="1">
      <c r="A994" s="15"/>
      <c r="B994" s="19"/>
      <c r="C994" s="17"/>
      <c r="D994" s="19"/>
      <c r="E994" s="18"/>
      <c r="F994" s="18"/>
      <c r="G994" s="18"/>
      <c r="H994" s="18"/>
      <c r="I994" s="18"/>
      <c r="J994" s="2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2"/>
      <c r="W994" s="2"/>
      <c r="X994" s="2"/>
    </row>
    <row r="995" spans="1:24" ht="14.25" customHeight="1">
      <c r="A995" s="15"/>
      <c r="B995" s="19"/>
      <c r="C995" s="17"/>
      <c r="D995" s="19"/>
      <c r="E995" s="18"/>
      <c r="F995" s="18"/>
      <c r="G995" s="18"/>
      <c r="H995" s="18"/>
      <c r="I995" s="18"/>
      <c r="J995" s="2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2"/>
      <c r="W995" s="2"/>
      <c r="X995" s="2"/>
    </row>
    <row r="996" spans="1:24" ht="14.25" customHeight="1">
      <c r="A996" s="15"/>
      <c r="B996" s="19"/>
      <c r="C996" s="17"/>
      <c r="D996" s="19"/>
      <c r="E996" s="18"/>
      <c r="F996" s="18"/>
      <c r="G996" s="18"/>
      <c r="H996" s="18"/>
      <c r="I996" s="18"/>
      <c r="J996" s="2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2"/>
      <c r="W996" s="2"/>
      <c r="X996" s="2"/>
    </row>
    <row r="997" spans="1:24" ht="14.25" customHeight="1">
      <c r="A997" s="15"/>
      <c r="B997" s="19"/>
      <c r="C997" s="17"/>
      <c r="D997" s="19"/>
      <c r="E997" s="18"/>
      <c r="F997" s="18"/>
      <c r="G997" s="18"/>
      <c r="H997" s="18"/>
      <c r="I997" s="18"/>
      <c r="J997" s="2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2"/>
      <c r="W997" s="2"/>
      <c r="X997" s="2"/>
    </row>
    <row r="998" spans="1:24" ht="14.25" customHeight="1">
      <c r="A998" s="15"/>
      <c r="B998" s="19"/>
      <c r="C998" s="17"/>
      <c r="D998" s="19"/>
      <c r="E998" s="18"/>
      <c r="F998" s="18"/>
      <c r="G998" s="18"/>
      <c r="H998" s="18"/>
      <c r="I998" s="18"/>
      <c r="J998" s="2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2"/>
      <c r="W998" s="2"/>
      <c r="X998" s="2"/>
    </row>
    <row r="999" spans="1:24" ht="15" customHeight="1">
      <c r="A999" s="15"/>
      <c r="B999" s="19"/>
      <c r="C999" s="17"/>
      <c r="D999" s="19"/>
      <c r="E999" s="18"/>
      <c r="F999" s="18"/>
      <c r="G999" s="18"/>
      <c r="H999" s="18"/>
      <c r="I999" s="18"/>
      <c r="J999" s="2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2"/>
      <c r="W999" s="2"/>
      <c r="X999" s="2"/>
    </row>
    <row r="1000" spans="1:24" ht="15" customHeight="1">
      <c r="A1000" s="15"/>
      <c r="B1000" s="19"/>
      <c r="C1000" s="17"/>
      <c r="D1000" s="19"/>
      <c r="E1000" s="18"/>
      <c r="F1000" s="18"/>
      <c r="G1000" s="18"/>
      <c r="H1000" s="18"/>
      <c r="I1000" s="18"/>
      <c r="J1000" s="22"/>
      <c r="K1000" s="11"/>
      <c r="L1000" s="5"/>
      <c r="M1000" s="1"/>
      <c r="N1000" s="1"/>
      <c r="O1000" s="1"/>
      <c r="P1000" s="1"/>
      <c r="Q1000" s="1"/>
      <c r="R1000" s="1"/>
      <c r="S1000" s="1"/>
      <c r="T1000" s="1"/>
      <c r="U1000" s="1"/>
      <c r="V1000" s="2"/>
      <c r="W1000" s="2"/>
      <c r="X1000" s="2"/>
    </row>
    <row r="1001" spans="1:24" ht="15" customHeight="1">
      <c r="A1001" s="15"/>
      <c r="B1001" s="19"/>
      <c r="C1001" s="17"/>
      <c r="D1001" s="19"/>
      <c r="E1001" s="18"/>
      <c r="F1001" s="18"/>
      <c r="G1001" s="18"/>
      <c r="H1001" s="18"/>
      <c r="I1001" s="18"/>
      <c r="J1001" s="22"/>
      <c r="K1001" s="11"/>
      <c r="L1001" s="1"/>
      <c r="M1001" s="5"/>
      <c r="N1001" s="5"/>
      <c r="O1001" s="1"/>
      <c r="P1001" s="1"/>
      <c r="Q1001" s="1"/>
      <c r="R1001" s="1"/>
      <c r="S1001" s="1"/>
      <c r="T1001" s="1"/>
      <c r="U1001" s="1"/>
      <c r="V1001" s="2"/>
      <c r="W1001" s="2"/>
      <c r="X1001" s="2"/>
    </row>
    <row r="1002" spans="1:24" ht="15" customHeight="1">
      <c r="A1002" s="15"/>
      <c r="B1002" s="19"/>
      <c r="C1002" s="17"/>
      <c r="D1002" s="19"/>
      <c r="E1002" s="18"/>
      <c r="F1002" s="18"/>
      <c r="G1002" s="18"/>
      <c r="H1002" s="18"/>
      <c r="I1002" s="18"/>
      <c r="J1002" s="22"/>
      <c r="K1002" s="1"/>
      <c r="L1002" s="1"/>
      <c r="M1002" s="1"/>
      <c r="N1002" s="1"/>
      <c r="O1002" s="5"/>
      <c r="P1002" s="5"/>
      <c r="Q1002" s="5"/>
      <c r="R1002" s="5"/>
      <c r="S1002" s="5"/>
      <c r="T1002" s="5"/>
      <c r="U1002" s="5"/>
      <c r="V1002" s="5"/>
      <c r="W1002" s="5"/>
      <c r="X1002" s="5"/>
    </row>
    <row r="1003" spans="1:24" ht="15" customHeight="1">
      <c r="A1003" s="15"/>
      <c r="B1003" s="19"/>
      <c r="C1003" s="17"/>
      <c r="D1003" s="19"/>
      <c r="E1003" s="18"/>
      <c r="F1003" s="18"/>
      <c r="G1003" s="18"/>
      <c r="H1003" s="18"/>
      <c r="I1003" s="18"/>
      <c r="J1003" s="22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2"/>
      <c r="W1003" s="2"/>
      <c r="X1003" s="2"/>
    </row>
    <row r="1004" spans="1:24" ht="15" customHeight="1">
      <c r="A1004" s="15"/>
      <c r="B1004" s="19"/>
      <c r="C1004" s="17"/>
      <c r="D1004" s="19"/>
      <c r="E1004" s="18"/>
      <c r="F1004" s="18"/>
      <c r="G1004" s="18"/>
      <c r="H1004" s="18"/>
      <c r="I1004" s="18"/>
      <c r="J1004" s="22"/>
      <c r="K1004" s="5"/>
      <c r="L1004" s="5"/>
      <c r="M1004" s="1"/>
      <c r="N1004" s="1"/>
      <c r="O1004" s="1"/>
      <c r="P1004" s="1"/>
      <c r="Q1004" s="1"/>
      <c r="R1004" s="1"/>
      <c r="S1004" s="1"/>
      <c r="T1004" s="1"/>
      <c r="U1004" s="1"/>
      <c r="V1004" s="2"/>
      <c r="W1004" s="2"/>
      <c r="X1004" s="2"/>
    </row>
    <row r="1005" spans="1:24" ht="15" customHeight="1">
      <c r="A1005" s="15"/>
      <c r="B1005" s="19"/>
      <c r="C1005" s="17"/>
      <c r="D1005" s="19"/>
      <c r="E1005" s="18"/>
      <c r="F1005" s="18"/>
      <c r="G1005" s="18"/>
      <c r="H1005" s="18"/>
      <c r="I1005" s="18"/>
      <c r="J1005" s="22"/>
      <c r="K1005" s="5"/>
      <c r="L1005" s="5"/>
      <c r="M1005" s="5"/>
      <c r="N1005" s="5"/>
      <c r="O1005" s="1"/>
      <c r="P1005" s="1"/>
      <c r="Q1005" s="1"/>
      <c r="R1005" s="1"/>
      <c r="S1005" s="1"/>
      <c r="T1005" s="1"/>
      <c r="U1005" s="1"/>
      <c r="V1005" s="2"/>
      <c r="W1005" s="2"/>
      <c r="X1005" s="2"/>
    </row>
    <row r="1006" spans="1:24" ht="15" customHeight="1">
      <c r="A1006" s="15"/>
      <c r="B1006" s="19"/>
      <c r="C1006" s="17"/>
      <c r="D1006" s="19"/>
      <c r="E1006" s="18"/>
      <c r="F1006" s="18"/>
      <c r="G1006" s="18"/>
      <c r="H1006" s="18"/>
      <c r="I1006" s="18"/>
      <c r="J1006" s="22"/>
      <c r="K1006" s="1"/>
      <c r="L1006" s="1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</row>
    <row r="1007" spans="1:24" ht="15" customHeight="1">
      <c r="A1007" s="15"/>
      <c r="B1007" s="19"/>
      <c r="C1007" s="17"/>
      <c r="D1007" s="19"/>
      <c r="E1007" s="18"/>
      <c r="F1007" s="18"/>
      <c r="G1007" s="18"/>
      <c r="H1007" s="18"/>
      <c r="I1007" s="18"/>
      <c r="J1007" s="22"/>
      <c r="K1007" s="1"/>
      <c r="L1007" s="1"/>
      <c r="M1007" s="1"/>
      <c r="N1007" s="1"/>
      <c r="O1007" s="5"/>
      <c r="P1007" s="5"/>
      <c r="Q1007" s="5"/>
      <c r="R1007" s="5"/>
      <c r="S1007" s="5"/>
      <c r="T1007" s="5"/>
      <c r="U1007" s="5"/>
      <c r="V1007" s="5"/>
      <c r="W1007" s="5"/>
      <c r="X1007" s="5"/>
    </row>
    <row r="1008" spans="1:24" ht="15" customHeight="1">
      <c r="A1008" s="15"/>
      <c r="B1008" s="19"/>
      <c r="C1008" s="17"/>
      <c r="D1008" s="19"/>
      <c r="E1008" s="18"/>
      <c r="F1008" s="18"/>
      <c r="G1008" s="18"/>
      <c r="H1008" s="18"/>
      <c r="I1008" s="18"/>
      <c r="J1008" s="22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2"/>
      <c r="W1008" s="2"/>
      <c r="X1008" s="2"/>
    </row>
    <row r="1009" spans="1:24" ht="14.25" customHeight="1">
      <c r="A1009" s="15"/>
      <c r="B1009" s="19"/>
      <c r="C1009" s="17"/>
      <c r="D1009" s="19"/>
      <c r="E1009" s="18"/>
      <c r="F1009" s="18"/>
      <c r="G1009" s="18"/>
      <c r="H1009" s="18"/>
      <c r="I1009" s="18"/>
      <c r="J1009" s="22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2"/>
      <c r="W1009" s="2"/>
      <c r="X1009" s="2"/>
    </row>
    <row r="1010" spans="1:24" ht="14.25" customHeight="1">
      <c r="A1010" s="15"/>
      <c r="B1010" s="19"/>
      <c r="C1010" s="17"/>
      <c r="D1010" s="19"/>
      <c r="E1010" s="18"/>
      <c r="F1010" s="18"/>
      <c r="G1010" s="18"/>
      <c r="H1010" s="18"/>
      <c r="I1010" s="18"/>
      <c r="J1010" s="22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2"/>
      <c r="W1010" s="2"/>
      <c r="X1010" s="2"/>
    </row>
    <row r="1011" spans="1:24" ht="15" customHeight="1">
      <c r="A1011" s="15"/>
      <c r="B1011" s="19"/>
      <c r="C1011" s="17"/>
      <c r="D1011" s="19"/>
      <c r="E1011" s="18"/>
      <c r="F1011" s="18"/>
      <c r="G1011" s="18"/>
      <c r="H1011" s="18"/>
      <c r="I1011" s="18"/>
      <c r="J1011" s="22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2"/>
      <c r="W1011" s="2"/>
      <c r="X1011" s="2"/>
    </row>
    <row r="1012" spans="1:24" ht="13.5" customHeight="1">
      <c r="A1012" s="15"/>
      <c r="B1012" s="19"/>
      <c r="C1012" s="17"/>
      <c r="D1012" s="19"/>
      <c r="E1012" s="18"/>
      <c r="F1012" s="18"/>
      <c r="G1012" s="18"/>
      <c r="H1012" s="18"/>
      <c r="I1012" s="18"/>
      <c r="J1012" s="22"/>
      <c r="K1012" s="1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2"/>
      <c r="W1012" s="2"/>
      <c r="X1012" s="2"/>
    </row>
    <row r="1013" spans="1:24" ht="13.5" customHeight="1">
      <c r="A1013" s="15"/>
      <c r="B1013" s="19"/>
      <c r="C1013" s="17"/>
      <c r="D1013" s="19"/>
      <c r="E1013" s="18"/>
      <c r="F1013" s="18"/>
      <c r="G1013" s="18"/>
      <c r="H1013" s="18"/>
      <c r="I1013" s="18"/>
      <c r="J1013" s="22"/>
      <c r="K1013" s="1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2"/>
      <c r="W1013" s="2"/>
      <c r="X1013" s="2"/>
    </row>
    <row r="1014" spans="1:24" ht="15" customHeight="1">
      <c r="A1014" s="15"/>
      <c r="B1014" s="19"/>
      <c r="C1014" s="17"/>
      <c r="D1014" s="19"/>
      <c r="E1014" s="18"/>
      <c r="F1014" s="18"/>
      <c r="G1014" s="18"/>
      <c r="H1014" s="18"/>
      <c r="I1014" s="18"/>
      <c r="J1014" s="22"/>
      <c r="K1014" s="1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2"/>
      <c r="W1014" s="2"/>
      <c r="X1014" s="2"/>
    </row>
    <row r="1015" spans="1:24" ht="13.5" customHeight="1">
      <c r="A1015" s="15"/>
      <c r="B1015" s="19"/>
      <c r="C1015" s="17"/>
      <c r="D1015" s="19"/>
      <c r="E1015" s="18"/>
      <c r="F1015" s="18"/>
      <c r="G1015" s="18"/>
      <c r="H1015" s="18"/>
      <c r="I1015" s="18"/>
      <c r="J1015" s="22"/>
      <c r="K1015" s="5"/>
      <c r="L1015" s="5"/>
      <c r="M1015" s="1"/>
      <c r="N1015" s="1"/>
      <c r="O1015" s="1"/>
      <c r="P1015" s="1"/>
      <c r="Q1015" s="1"/>
      <c r="R1015" s="1"/>
      <c r="S1015" s="1"/>
      <c r="T1015" s="1"/>
      <c r="U1015" s="1"/>
      <c r="V1015" s="2"/>
      <c r="W1015" s="2"/>
      <c r="X1015" s="2"/>
    </row>
    <row r="1016" spans="1:24" ht="13.5" customHeight="1">
      <c r="A1016" s="15"/>
      <c r="B1016" s="19"/>
      <c r="C1016" s="17"/>
      <c r="D1016" s="19"/>
      <c r="E1016" s="18"/>
      <c r="F1016" s="18"/>
      <c r="G1016" s="18"/>
      <c r="H1016" s="18"/>
      <c r="I1016" s="18"/>
      <c r="J1016" s="22"/>
      <c r="K1016" s="1"/>
      <c r="L1016" s="1"/>
      <c r="M1016" s="5"/>
      <c r="N1016" s="5"/>
      <c r="O1016" s="1"/>
      <c r="P1016" s="1"/>
      <c r="Q1016" s="1"/>
      <c r="R1016" s="1"/>
      <c r="S1016" s="1"/>
      <c r="T1016" s="1"/>
      <c r="U1016" s="1"/>
      <c r="V1016" s="2"/>
      <c r="W1016" s="2"/>
      <c r="X1016" s="2"/>
    </row>
    <row r="1017" spans="1:24" ht="13.5" customHeight="1">
      <c r="A1017" s="15"/>
      <c r="B1017" s="19"/>
      <c r="C1017" s="17"/>
      <c r="D1017" s="19"/>
      <c r="E1017" s="18"/>
      <c r="F1017" s="18"/>
      <c r="G1017" s="18"/>
      <c r="H1017" s="18"/>
      <c r="I1017" s="18"/>
      <c r="J1017" s="22"/>
      <c r="K1017" s="1"/>
      <c r="L1017" s="1"/>
      <c r="M1017" s="1"/>
      <c r="N1017" s="1"/>
      <c r="O1017" s="5"/>
      <c r="P1017" s="5"/>
      <c r="Q1017" s="5"/>
      <c r="R1017" s="5"/>
      <c r="S1017" s="5"/>
      <c r="T1017" s="5"/>
      <c r="U1017" s="5"/>
      <c r="V1017" s="5"/>
      <c r="W1017" s="5"/>
      <c r="X1017" s="5"/>
    </row>
    <row r="1018" spans="1:24" ht="15" customHeight="1">
      <c r="A1018" s="15"/>
      <c r="B1018" s="19"/>
      <c r="C1018" s="17"/>
      <c r="D1018" s="19"/>
      <c r="E1018" s="18"/>
      <c r="F1018" s="18"/>
      <c r="G1018" s="18"/>
      <c r="H1018" s="18"/>
      <c r="I1018" s="18"/>
      <c r="J1018" s="22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2"/>
      <c r="W1018" s="2"/>
      <c r="X1018" s="2"/>
    </row>
    <row r="1019" spans="1:24" ht="15" customHeight="1">
      <c r="A1019" s="15"/>
      <c r="B1019" s="19"/>
      <c r="C1019" s="17"/>
      <c r="D1019" s="19"/>
      <c r="E1019" s="18"/>
      <c r="F1019" s="18"/>
      <c r="G1019" s="18"/>
      <c r="H1019" s="18"/>
      <c r="I1019" s="18"/>
      <c r="J1019" s="22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2"/>
      <c r="W1019" s="2"/>
      <c r="X1019" s="2"/>
    </row>
    <row r="1020" spans="1:24" ht="15" customHeight="1">
      <c r="A1020" s="15"/>
      <c r="B1020" s="19"/>
      <c r="C1020" s="17"/>
      <c r="D1020" s="19"/>
      <c r="E1020" s="18"/>
      <c r="F1020" s="18"/>
      <c r="G1020" s="18"/>
      <c r="H1020" s="18"/>
      <c r="I1020" s="18"/>
      <c r="J1020" s="22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2"/>
      <c r="W1020" s="2"/>
      <c r="X1020" s="2"/>
    </row>
    <row r="1021" spans="1:24" ht="15" customHeight="1">
      <c r="A1021" s="15"/>
      <c r="B1021" s="19"/>
      <c r="C1021" s="17"/>
      <c r="D1021" s="19"/>
      <c r="E1021" s="18"/>
      <c r="F1021" s="18"/>
      <c r="G1021" s="18"/>
      <c r="H1021" s="18"/>
      <c r="I1021" s="18"/>
      <c r="J1021" s="22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2"/>
      <c r="W1021" s="2"/>
      <c r="X1021" s="2"/>
    </row>
    <row r="1022" spans="1:24" ht="15" customHeight="1">
      <c r="A1022" s="15"/>
      <c r="B1022" s="19"/>
      <c r="C1022" s="17"/>
      <c r="D1022" s="19"/>
      <c r="E1022" s="18"/>
      <c r="F1022" s="18"/>
      <c r="G1022" s="18"/>
      <c r="H1022" s="18"/>
      <c r="I1022" s="18"/>
      <c r="J1022" s="22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2"/>
      <c r="W1022" s="2"/>
      <c r="X1022" s="2"/>
    </row>
    <row r="1023" spans="1:24" ht="15" customHeight="1">
      <c r="A1023" s="15"/>
      <c r="B1023" s="19"/>
      <c r="C1023" s="17"/>
      <c r="D1023" s="19"/>
      <c r="E1023" s="18"/>
      <c r="F1023" s="18"/>
      <c r="G1023" s="18"/>
      <c r="H1023" s="18"/>
      <c r="I1023" s="18"/>
      <c r="J1023" s="22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2"/>
      <c r="W1023" s="2"/>
      <c r="X1023" s="2"/>
    </row>
    <row r="1024" spans="1:24" ht="15" customHeight="1">
      <c r="A1024" s="15"/>
      <c r="B1024" s="19"/>
      <c r="C1024" s="17"/>
      <c r="D1024" s="19"/>
      <c r="E1024" s="18"/>
      <c r="F1024" s="18"/>
      <c r="G1024" s="18"/>
      <c r="H1024" s="18"/>
      <c r="I1024" s="18"/>
      <c r="J1024" s="22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2"/>
      <c r="W1024" s="2"/>
      <c r="X1024" s="2"/>
    </row>
    <row r="1025" spans="1:24" ht="15" customHeight="1">
      <c r="A1025" s="15"/>
      <c r="B1025" s="16"/>
      <c r="C1025" s="17"/>
      <c r="D1025" s="16"/>
      <c r="E1025" s="13"/>
      <c r="F1025" s="13"/>
      <c r="G1025" s="13"/>
      <c r="H1025" s="18"/>
      <c r="I1025" s="18"/>
      <c r="J1025" s="22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2"/>
      <c r="W1025" s="2"/>
      <c r="X1025" s="2"/>
    </row>
    <row r="1026" spans="1:24" ht="15" customHeight="1">
      <c r="A1026" s="15"/>
      <c r="B1026" s="16"/>
      <c r="C1026" s="17"/>
      <c r="D1026" s="16"/>
      <c r="E1026" s="13"/>
      <c r="F1026" s="13"/>
      <c r="G1026" s="13"/>
      <c r="H1026" s="18"/>
      <c r="I1026" s="18"/>
      <c r="J1026" s="22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2"/>
      <c r="W1026" s="2"/>
      <c r="X1026" s="2"/>
    </row>
    <row r="1027" spans="1:24" ht="15" customHeight="1">
      <c r="A1027" s="15"/>
      <c r="B1027" s="19"/>
      <c r="C1027" s="17"/>
      <c r="D1027" s="19"/>
      <c r="E1027" s="18"/>
      <c r="F1027" s="18"/>
      <c r="G1027" s="18"/>
      <c r="H1027" s="18"/>
      <c r="I1027" s="18"/>
      <c r="J1027" s="22"/>
      <c r="K1027" s="5"/>
      <c r="L1027" s="5"/>
      <c r="M1027" s="1"/>
      <c r="N1027" s="1"/>
      <c r="O1027" s="1"/>
      <c r="P1027" s="1"/>
      <c r="Q1027" s="1"/>
      <c r="R1027" s="1"/>
      <c r="S1027" s="1"/>
      <c r="T1027" s="1"/>
      <c r="U1027" s="1"/>
      <c r="V1027" s="2"/>
      <c r="W1027" s="2"/>
      <c r="X1027" s="2"/>
    </row>
    <row r="1028" spans="1:24" ht="15" customHeight="1">
      <c r="A1028" s="15"/>
      <c r="B1028" s="19"/>
      <c r="C1028" s="17"/>
      <c r="D1028" s="19"/>
      <c r="E1028" s="18"/>
      <c r="F1028" s="18"/>
      <c r="G1028" s="18"/>
      <c r="H1028" s="18"/>
      <c r="I1028" s="18"/>
      <c r="J1028" s="22"/>
      <c r="K1028" s="1"/>
      <c r="L1028" s="1"/>
      <c r="M1028" s="5"/>
      <c r="N1028" s="5"/>
      <c r="O1028" s="1"/>
      <c r="P1028" s="1"/>
      <c r="Q1028" s="1"/>
      <c r="R1028" s="1"/>
      <c r="S1028" s="1"/>
      <c r="T1028" s="1"/>
      <c r="U1028" s="1"/>
      <c r="V1028" s="2"/>
      <c r="W1028" s="2"/>
      <c r="X1028" s="2"/>
    </row>
    <row r="1029" spans="1:24" ht="15" customHeight="1">
      <c r="A1029" s="15"/>
      <c r="B1029" s="19"/>
      <c r="C1029" s="17"/>
      <c r="D1029" s="19"/>
      <c r="E1029" s="18"/>
      <c r="F1029" s="18"/>
      <c r="G1029" s="18"/>
      <c r="H1029" s="18"/>
      <c r="I1029" s="18"/>
      <c r="J1029" s="22"/>
      <c r="K1029" s="1"/>
      <c r="L1029" s="1"/>
      <c r="M1029" s="1"/>
      <c r="N1029" s="1"/>
      <c r="O1029" s="5"/>
      <c r="P1029" s="5"/>
      <c r="Q1029" s="5"/>
      <c r="R1029" s="5"/>
      <c r="S1029" s="5"/>
      <c r="T1029" s="5"/>
      <c r="U1029" s="5"/>
      <c r="V1029" s="5"/>
      <c r="W1029" s="5"/>
      <c r="X1029" s="5"/>
    </row>
    <row r="1030" spans="1:24" ht="15" customHeight="1">
      <c r="A1030" s="15"/>
      <c r="B1030" s="19"/>
      <c r="C1030" s="17"/>
      <c r="D1030" s="19"/>
      <c r="E1030" s="18"/>
      <c r="F1030" s="18"/>
      <c r="G1030" s="18"/>
      <c r="H1030" s="18"/>
      <c r="I1030" s="18"/>
      <c r="J1030" s="22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2"/>
      <c r="W1030" s="2"/>
      <c r="X1030" s="2"/>
    </row>
    <row r="1031" spans="1:24" ht="15" customHeight="1">
      <c r="A1031" s="15"/>
      <c r="B1031" s="19"/>
      <c r="C1031" s="17"/>
      <c r="D1031" s="19"/>
      <c r="E1031" s="18"/>
      <c r="F1031" s="18"/>
      <c r="G1031" s="18"/>
      <c r="H1031" s="18"/>
      <c r="I1031" s="18"/>
      <c r="J1031" s="22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2"/>
      <c r="W1031" s="2"/>
      <c r="X1031" s="2"/>
    </row>
    <row r="1032" spans="1:24" ht="15" customHeight="1">
      <c r="A1032" s="15"/>
      <c r="B1032" s="19"/>
      <c r="C1032" s="17"/>
      <c r="D1032" s="19"/>
      <c r="E1032" s="18"/>
      <c r="F1032" s="18"/>
      <c r="G1032" s="18"/>
      <c r="H1032" s="18"/>
      <c r="I1032" s="18"/>
      <c r="J1032" s="22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2"/>
      <c r="W1032" s="2"/>
      <c r="X1032" s="2"/>
    </row>
    <row r="1033" spans="1:24" ht="15" customHeight="1">
      <c r="A1033" s="15"/>
      <c r="B1033" s="19"/>
      <c r="C1033" s="17"/>
      <c r="D1033" s="19"/>
      <c r="E1033" s="18"/>
      <c r="F1033" s="18"/>
      <c r="G1033" s="18"/>
      <c r="H1033" s="18"/>
      <c r="I1033" s="18"/>
      <c r="J1033" s="22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2"/>
      <c r="W1033" s="2"/>
      <c r="X1033" s="2"/>
    </row>
    <row r="1034" spans="1:24" ht="15" customHeight="1">
      <c r="A1034" s="15"/>
      <c r="B1034" s="19"/>
      <c r="C1034" s="17"/>
      <c r="D1034" s="19"/>
      <c r="E1034" s="18"/>
      <c r="F1034" s="18"/>
      <c r="G1034" s="18"/>
      <c r="H1034" s="18"/>
      <c r="I1034" s="18"/>
      <c r="J1034" s="22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2"/>
      <c r="W1034" s="2"/>
      <c r="X1034" s="2"/>
    </row>
    <row r="1035" spans="1:24" ht="15" customHeight="1">
      <c r="A1035" s="15"/>
      <c r="B1035" s="19"/>
      <c r="C1035" s="17"/>
      <c r="D1035" s="19"/>
      <c r="E1035" s="18"/>
      <c r="F1035" s="18"/>
      <c r="G1035" s="18"/>
      <c r="H1035" s="18"/>
      <c r="I1035" s="18"/>
      <c r="J1035" s="22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2"/>
      <c r="W1035" s="2"/>
      <c r="X1035" s="2"/>
    </row>
    <row r="1036" spans="1:24" ht="15" customHeight="1">
      <c r="A1036" s="15"/>
      <c r="B1036" s="19"/>
      <c r="C1036" s="17"/>
      <c r="D1036" s="19"/>
      <c r="E1036" s="18"/>
      <c r="F1036" s="18"/>
      <c r="G1036" s="18"/>
      <c r="H1036" s="18"/>
      <c r="I1036" s="18"/>
      <c r="J1036" s="22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2"/>
      <c r="W1036" s="2"/>
      <c r="X1036" s="2"/>
    </row>
    <row r="1037" spans="1:24" ht="15" customHeight="1">
      <c r="A1037" s="15"/>
      <c r="B1037" s="16"/>
      <c r="C1037" s="17"/>
      <c r="D1037" s="16"/>
      <c r="E1037" s="13"/>
      <c r="F1037" s="13"/>
      <c r="G1037" s="13"/>
      <c r="H1037" s="18"/>
      <c r="I1037" s="18"/>
      <c r="J1037" s="22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2"/>
      <c r="W1037" s="2"/>
      <c r="X1037" s="2"/>
    </row>
    <row r="1038" spans="1:24" ht="15" customHeight="1">
      <c r="A1038" s="15"/>
      <c r="B1038" s="16"/>
      <c r="C1038" s="17"/>
      <c r="D1038" s="16"/>
      <c r="E1038" s="13"/>
      <c r="F1038" s="13"/>
      <c r="G1038" s="13"/>
      <c r="H1038" s="18"/>
      <c r="I1038" s="18"/>
      <c r="J1038" s="22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2"/>
      <c r="W1038" s="2"/>
      <c r="X1038" s="2"/>
    </row>
    <row r="1039" spans="1:24" ht="15" customHeight="1">
      <c r="A1039" s="15"/>
      <c r="B1039" s="16"/>
      <c r="C1039" s="17"/>
      <c r="D1039" s="16"/>
      <c r="E1039" s="13"/>
      <c r="F1039" s="13"/>
      <c r="G1039" s="13"/>
      <c r="H1039" s="18"/>
      <c r="I1039" s="18"/>
      <c r="J1039" s="22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2"/>
      <c r="W1039" s="2"/>
      <c r="X1039" s="2"/>
    </row>
    <row r="1040" spans="1:24" ht="15" customHeight="1">
      <c r="A1040" s="15"/>
      <c r="B1040" s="19"/>
      <c r="C1040" s="17"/>
      <c r="D1040" s="19"/>
      <c r="E1040" s="18"/>
      <c r="F1040" s="18"/>
      <c r="G1040" s="18"/>
      <c r="H1040" s="18"/>
      <c r="I1040" s="18"/>
      <c r="J1040" s="22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2"/>
      <c r="W1040" s="2"/>
      <c r="X1040" s="2"/>
    </row>
    <row r="1041" spans="1:24" ht="15" customHeight="1">
      <c r="A1041" s="15"/>
      <c r="B1041" s="19"/>
      <c r="C1041" s="17"/>
      <c r="D1041" s="19"/>
      <c r="E1041" s="18"/>
      <c r="F1041" s="18"/>
      <c r="G1041" s="18"/>
      <c r="H1041" s="18"/>
      <c r="I1041" s="18"/>
      <c r="J1041" s="22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2"/>
      <c r="W1041" s="2"/>
      <c r="X1041" s="2"/>
    </row>
    <row r="1042" spans="1:24" ht="15" customHeight="1">
      <c r="A1042" s="15"/>
      <c r="B1042" s="19"/>
      <c r="C1042" s="17"/>
      <c r="D1042" s="19"/>
      <c r="E1042" s="18"/>
      <c r="F1042" s="18"/>
      <c r="G1042" s="18"/>
      <c r="H1042" s="18"/>
      <c r="I1042" s="18"/>
      <c r="J1042" s="22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2"/>
      <c r="W1042" s="2"/>
      <c r="X1042" s="2"/>
    </row>
    <row r="1043" spans="1:24" ht="15" customHeight="1">
      <c r="A1043" s="15"/>
      <c r="B1043" s="19"/>
      <c r="C1043" s="19"/>
      <c r="D1043" s="19"/>
      <c r="E1043" s="18"/>
      <c r="F1043" s="18"/>
      <c r="G1043" s="18"/>
      <c r="H1043" s="18"/>
      <c r="I1043" s="18"/>
      <c r="J1043" s="22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2"/>
      <c r="W1043" s="2"/>
      <c r="X1043" s="2"/>
    </row>
    <row r="1044" spans="1:24" ht="15" customHeight="1">
      <c r="A1044" s="15"/>
      <c r="B1044" s="19"/>
      <c r="C1044" s="19"/>
      <c r="D1044" s="19"/>
      <c r="E1044" s="18"/>
      <c r="F1044" s="18"/>
      <c r="G1044" s="18"/>
      <c r="H1044" s="18"/>
      <c r="I1044" s="18"/>
      <c r="J1044" s="22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2"/>
      <c r="W1044" s="2"/>
      <c r="X1044" s="2"/>
    </row>
    <row r="1045" spans="1:24" ht="15" customHeight="1">
      <c r="A1045" s="15"/>
      <c r="B1045" s="19"/>
      <c r="C1045" s="19"/>
      <c r="D1045" s="19"/>
      <c r="E1045" s="18"/>
      <c r="F1045" s="18"/>
      <c r="G1045" s="18"/>
      <c r="H1045" s="18"/>
      <c r="I1045" s="18"/>
      <c r="J1045" s="22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2"/>
      <c r="W1045" s="2"/>
      <c r="X1045" s="2"/>
    </row>
    <row r="1046" spans="1:24" ht="15" customHeight="1">
      <c r="A1046" s="15"/>
      <c r="B1046" s="19"/>
      <c r="C1046" s="19"/>
      <c r="D1046" s="19"/>
      <c r="E1046" s="18"/>
      <c r="F1046" s="18"/>
      <c r="G1046" s="18"/>
      <c r="H1046" s="18"/>
      <c r="I1046" s="18"/>
      <c r="J1046" s="22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2"/>
      <c r="W1046" s="2"/>
      <c r="X1046" s="2"/>
    </row>
    <row r="1047" spans="1:24" ht="15" customHeight="1">
      <c r="A1047" s="15"/>
      <c r="B1047" s="19"/>
      <c r="C1047" s="19"/>
      <c r="D1047" s="19"/>
      <c r="E1047" s="18"/>
      <c r="F1047" s="18"/>
      <c r="G1047" s="18"/>
      <c r="H1047" s="18"/>
      <c r="I1047" s="18"/>
      <c r="J1047" s="22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2"/>
      <c r="W1047" s="2"/>
      <c r="X1047" s="2"/>
    </row>
    <row r="1048" spans="1:24" ht="15" customHeight="1">
      <c r="A1048" s="15"/>
      <c r="B1048" s="19"/>
      <c r="C1048" s="19"/>
      <c r="D1048" s="19"/>
      <c r="E1048" s="18"/>
      <c r="F1048" s="18"/>
      <c r="G1048" s="18"/>
      <c r="H1048" s="18"/>
      <c r="I1048" s="18"/>
      <c r="J1048" s="22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2"/>
      <c r="W1048" s="2"/>
      <c r="X1048" s="2"/>
    </row>
    <row r="1049" spans="1:24" ht="15" customHeight="1">
      <c r="A1049" s="15"/>
      <c r="B1049" s="19"/>
      <c r="C1049" s="19"/>
      <c r="D1049" s="19"/>
      <c r="E1049" s="18"/>
      <c r="F1049" s="18"/>
      <c r="G1049" s="18"/>
      <c r="H1049" s="18"/>
      <c r="I1049" s="18"/>
      <c r="J1049" s="22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2"/>
      <c r="W1049" s="2"/>
      <c r="X1049" s="2"/>
    </row>
    <row r="1050" spans="1:24" ht="15" customHeight="1">
      <c r="A1050" s="15"/>
      <c r="B1050" s="19"/>
      <c r="C1050" s="19"/>
      <c r="D1050" s="19"/>
      <c r="E1050" s="18"/>
      <c r="F1050" s="18"/>
      <c r="G1050" s="18"/>
      <c r="H1050" s="18"/>
      <c r="I1050" s="18"/>
      <c r="J1050" s="22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2"/>
      <c r="W1050" s="2"/>
      <c r="X1050" s="2"/>
    </row>
    <row r="1051" spans="1:24" ht="15" customHeight="1">
      <c r="A1051" s="15"/>
      <c r="B1051" s="19"/>
      <c r="C1051" s="19"/>
      <c r="D1051" s="19"/>
      <c r="E1051" s="18"/>
      <c r="F1051" s="18"/>
      <c r="G1051" s="18"/>
      <c r="H1051" s="18"/>
      <c r="I1051" s="18"/>
      <c r="J1051" s="22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2"/>
      <c r="W1051" s="2"/>
      <c r="X1051" s="2"/>
    </row>
    <row r="1052" spans="1:24" ht="15" customHeight="1">
      <c r="A1052" s="15"/>
      <c r="B1052" s="19"/>
      <c r="C1052" s="19"/>
      <c r="D1052" s="19"/>
      <c r="E1052" s="18"/>
      <c r="F1052" s="18"/>
      <c r="G1052" s="18"/>
      <c r="H1052" s="18"/>
      <c r="I1052" s="18"/>
      <c r="J1052" s="22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2"/>
      <c r="W1052" s="2"/>
      <c r="X1052" s="2"/>
    </row>
    <row r="1053" spans="1:24" ht="15" customHeight="1">
      <c r="A1053" s="15"/>
      <c r="B1053" s="19"/>
      <c r="C1053" s="19"/>
      <c r="D1053" s="19"/>
      <c r="E1053" s="18"/>
      <c r="F1053" s="18"/>
      <c r="G1053" s="18"/>
      <c r="H1053" s="18"/>
      <c r="I1053" s="18"/>
      <c r="J1053" s="22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2"/>
      <c r="W1053" s="2"/>
      <c r="X1053" s="2"/>
    </row>
    <row r="1054" spans="1:24" ht="15" customHeight="1">
      <c r="A1054" s="15"/>
      <c r="B1054" s="19"/>
      <c r="C1054" s="19"/>
      <c r="D1054" s="19"/>
      <c r="E1054" s="18"/>
      <c r="F1054" s="18"/>
      <c r="G1054" s="18"/>
      <c r="H1054" s="18"/>
      <c r="I1054" s="18"/>
      <c r="J1054" s="22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2"/>
      <c r="W1054" s="2"/>
      <c r="X1054" s="2"/>
    </row>
    <row r="1055" spans="1:24" ht="15" customHeight="1">
      <c r="A1055" s="15"/>
      <c r="B1055" s="19"/>
      <c r="C1055" s="19"/>
      <c r="D1055" s="19"/>
      <c r="E1055" s="18"/>
      <c r="F1055" s="18"/>
      <c r="G1055" s="18"/>
      <c r="H1055" s="18"/>
      <c r="I1055" s="18"/>
      <c r="J1055" s="22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2"/>
      <c r="W1055" s="2"/>
      <c r="X1055" s="2"/>
    </row>
    <row r="1056" spans="1:24" ht="15" customHeight="1">
      <c r="A1056" s="15"/>
      <c r="B1056" s="19"/>
      <c r="C1056" s="19"/>
      <c r="D1056" s="19"/>
      <c r="E1056" s="18"/>
      <c r="F1056" s="18"/>
      <c r="G1056" s="18"/>
      <c r="H1056" s="18"/>
      <c r="I1056" s="18"/>
      <c r="J1056" s="22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2"/>
      <c r="W1056" s="2"/>
      <c r="X1056" s="2"/>
    </row>
    <row r="1057" spans="1:24" ht="15" customHeight="1">
      <c r="A1057" s="15"/>
      <c r="B1057" s="19"/>
      <c r="C1057" s="19"/>
      <c r="D1057" s="19"/>
      <c r="E1057" s="18"/>
      <c r="F1057" s="18"/>
      <c r="G1057" s="18"/>
      <c r="H1057" s="18"/>
      <c r="I1057" s="18"/>
      <c r="J1057" s="22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2"/>
      <c r="W1057" s="2"/>
      <c r="X1057" s="2"/>
    </row>
    <row r="1058" spans="1:24" ht="15" customHeight="1">
      <c r="A1058" s="15"/>
      <c r="B1058" s="19"/>
      <c r="C1058" s="19"/>
      <c r="D1058" s="19"/>
      <c r="E1058" s="18"/>
      <c r="F1058" s="18"/>
      <c r="G1058" s="18"/>
      <c r="H1058" s="18"/>
      <c r="I1058" s="18"/>
      <c r="J1058" s="22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2"/>
      <c r="W1058" s="2"/>
      <c r="X1058" s="2"/>
    </row>
    <row r="1059" spans="1:24" ht="15" customHeight="1">
      <c r="A1059" s="15"/>
      <c r="B1059" s="19"/>
      <c r="C1059" s="19"/>
      <c r="D1059" s="19"/>
      <c r="E1059" s="18"/>
      <c r="F1059" s="18"/>
      <c r="G1059" s="18"/>
      <c r="H1059" s="18"/>
      <c r="I1059" s="18"/>
      <c r="J1059" s="22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2"/>
      <c r="W1059" s="2"/>
      <c r="X1059" s="2"/>
    </row>
    <row r="1060" spans="1:24" ht="15" customHeight="1">
      <c r="A1060" s="15"/>
      <c r="B1060" s="19"/>
      <c r="C1060" s="19"/>
      <c r="D1060" s="19"/>
      <c r="E1060" s="18"/>
      <c r="F1060" s="18"/>
      <c r="G1060" s="18"/>
      <c r="H1060" s="18"/>
      <c r="I1060" s="18"/>
      <c r="J1060" s="22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2"/>
      <c r="W1060" s="2"/>
      <c r="X1060" s="2"/>
    </row>
    <row r="1061" spans="1:24" ht="15" customHeight="1">
      <c r="A1061" s="15"/>
      <c r="B1061" s="19"/>
      <c r="C1061" s="19"/>
      <c r="D1061" s="19"/>
      <c r="E1061" s="18"/>
      <c r="F1061" s="18"/>
      <c r="G1061" s="18"/>
      <c r="H1061" s="18"/>
      <c r="I1061" s="18"/>
      <c r="J1061" s="22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2"/>
      <c r="W1061" s="2"/>
      <c r="X1061" s="2"/>
    </row>
    <row r="1062" spans="1:24" ht="15" customHeight="1">
      <c r="A1062" s="15"/>
      <c r="B1062" s="19"/>
      <c r="C1062" s="19"/>
      <c r="D1062" s="19"/>
      <c r="E1062" s="18"/>
      <c r="F1062" s="18"/>
      <c r="G1062" s="18"/>
      <c r="H1062" s="18"/>
      <c r="I1062" s="18"/>
      <c r="J1062" s="22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2"/>
      <c r="W1062" s="2"/>
      <c r="X1062" s="2"/>
    </row>
    <row r="1063" spans="1:24" ht="15" customHeight="1">
      <c r="A1063" s="15"/>
      <c r="B1063" s="19"/>
      <c r="C1063" s="19"/>
      <c r="D1063" s="19"/>
      <c r="E1063" s="18"/>
      <c r="F1063" s="18"/>
      <c r="G1063" s="18"/>
      <c r="H1063" s="18"/>
      <c r="I1063" s="18"/>
      <c r="J1063" s="22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2"/>
      <c r="W1063" s="2"/>
      <c r="X1063" s="2"/>
    </row>
    <row r="1064" spans="1:24" ht="15" customHeight="1">
      <c r="A1064" s="15"/>
      <c r="B1064" s="19"/>
      <c r="C1064" s="19"/>
      <c r="D1064" s="19"/>
      <c r="E1064" s="18"/>
      <c r="F1064" s="18"/>
      <c r="G1064" s="18"/>
      <c r="H1064" s="18"/>
      <c r="I1064" s="18"/>
      <c r="J1064" s="22"/>
      <c r="K1064" s="5"/>
      <c r="L1064" s="5"/>
      <c r="M1064" s="1"/>
      <c r="N1064" s="1"/>
      <c r="O1064" s="1"/>
      <c r="P1064" s="1"/>
      <c r="Q1064" s="1"/>
      <c r="R1064" s="1"/>
      <c r="S1064" s="1"/>
      <c r="T1064" s="1"/>
      <c r="U1064" s="1"/>
      <c r="V1064" s="2"/>
      <c r="W1064" s="2"/>
      <c r="X1064" s="2"/>
    </row>
    <row r="1065" spans="1:24" ht="15" customHeight="1">
      <c r="A1065" s="15"/>
      <c r="B1065" s="19"/>
      <c r="C1065" s="19"/>
      <c r="D1065" s="19"/>
      <c r="E1065" s="18"/>
      <c r="F1065" s="18"/>
      <c r="G1065" s="18"/>
      <c r="H1065" s="18"/>
      <c r="I1065" s="18"/>
      <c r="J1065" s="22"/>
      <c r="K1065" s="1"/>
      <c r="L1065" s="1"/>
      <c r="M1065" s="5"/>
      <c r="N1065" s="5"/>
      <c r="O1065" s="1"/>
      <c r="P1065" s="1"/>
      <c r="Q1065" s="1"/>
      <c r="R1065" s="1"/>
      <c r="S1065" s="1"/>
      <c r="T1065" s="1"/>
      <c r="U1065" s="1"/>
      <c r="V1065" s="2"/>
      <c r="W1065" s="2"/>
      <c r="X1065" s="2"/>
    </row>
    <row r="1066" spans="1:24" ht="15" customHeight="1">
      <c r="A1066" s="15"/>
      <c r="B1066" s="19"/>
      <c r="C1066" s="19"/>
      <c r="D1066" s="19"/>
      <c r="E1066" s="18"/>
      <c r="F1066" s="18"/>
      <c r="G1066" s="18"/>
      <c r="H1066" s="18"/>
      <c r="I1066" s="18"/>
      <c r="J1066" s="22"/>
      <c r="K1066" s="1"/>
      <c r="L1066" s="1"/>
      <c r="M1066" s="1"/>
      <c r="N1066" s="1"/>
      <c r="O1066" s="5"/>
      <c r="P1066" s="5"/>
      <c r="Q1066" s="5"/>
      <c r="R1066" s="5"/>
      <c r="S1066" s="5"/>
      <c r="T1066" s="5"/>
      <c r="U1066" s="5"/>
      <c r="V1066" s="5"/>
      <c r="W1066" s="5"/>
      <c r="X1066" s="5"/>
    </row>
    <row r="1067" spans="1:24" ht="15" customHeight="1">
      <c r="A1067" s="15"/>
      <c r="B1067" s="19"/>
      <c r="C1067" s="19"/>
      <c r="D1067" s="19"/>
      <c r="E1067" s="18"/>
      <c r="F1067" s="18"/>
      <c r="G1067" s="18"/>
      <c r="H1067" s="18"/>
      <c r="I1067" s="18"/>
      <c r="J1067" s="22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2"/>
      <c r="W1067" s="2"/>
      <c r="X1067" s="2"/>
    </row>
    <row r="1068" spans="1:24" ht="15" customHeight="1">
      <c r="A1068" s="15"/>
      <c r="B1068" s="19"/>
      <c r="C1068" s="19"/>
      <c r="D1068" s="19"/>
      <c r="E1068" s="18"/>
      <c r="F1068" s="18"/>
      <c r="G1068" s="18"/>
      <c r="H1068" s="18"/>
      <c r="I1068" s="18"/>
      <c r="J1068" s="22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2"/>
      <c r="W1068" s="2"/>
      <c r="X1068" s="2"/>
    </row>
    <row r="1069" spans="1:24" ht="15" customHeight="1">
      <c r="A1069" s="15"/>
      <c r="B1069" s="19"/>
      <c r="C1069" s="19"/>
      <c r="D1069" s="19"/>
      <c r="E1069" s="18"/>
      <c r="F1069" s="18"/>
      <c r="G1069" s="18"/>
      <c r="H1069" s="18"/>
      <c r="I1069" s="18"/>
      <c r="J1069" s="22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2"/>
      <c r="W1069" s="2"/>
      <c r="X1069" s="2"/>
    </row>
    <row r="1070" spans="1:24" ht="15" customHeight="1">
      <c r="A1070" s="15"/>
      <c r="B1070" s="19"/>
      <c r="C1070" s="19"/>
      <c r="D1070" s="19"/>
      <c r="E1070" s="18"/>
      <c r="F1070" s="18"/>
      <c r="G1070" s="18"/>
      <c r="H1070" s="18"/>
      <c r="I1070" s="18"/>
      <c r="J1070" s="22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2"/>
      <c r="W1070" s="2"/>
      <c r="X1070" s="2"/>
    </row>
    <row r="1071" spans="1:24" ht="15" customHeight="1">
      <c r="A1071" s="15"/>
      <c r="B1071" s="19"/>
      <c r="C1071" s="19"/>
      <c r="D1071" s="19"/>
      <c r="E1071" s="18"/>
      <c r="F1071" s="18"/>
      <c r="G1071" s="18"/>
      <c r="H1071" s="18"/>
      <c r="I1071" s="18"/>
      <c r="J1071" s="22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2"/>
      <c r="W1071" s="2"/>
      <c r="X1071" s="2"/>
    </row>
    <row r="1072" spans="1:24" ht="15" customHeight="1">
      <c r="A1072" s="15"/>
      <c r="B1072" s="19"/>
      <c r="C1072" s="19"/>
      <c r="D1072" s="19"/>
      <c r="E1072" s="18"/>
      <c r="F1072" s="18"/>
      <c r="G1072" s="18"/>
      <c r="H1072" s="18"/>
      <c r="I1072" s="18"/>
      <c r="J1072" s="22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2"/>
      <c r="W1072" s="2"/>
      <c r="X1072" s="2"/>
    </row>
    <row r="1073" spans="1:24" ht="15" customHeight="1">
      <c r="A1073" s="15"/>
      <c r="B1073" s="19"/>
      <c r="C1073" s="19"/>
      <c r="D1073" s="19"/>
      <c r="E1073" s="18"/>
      <c r="F1073" s="18"/>
      <c r="G1073" s="18"/>
      <c r="H1073" s="18"/>
      <c r="I1073" s="18"/>
      <c r="J1073" s="22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2"/>
      <c r="W1073" s="2"/>
      <c r="X1073" s="2"/>
    </row>
    <row r="1074" spans="1:24" ht="15" customHeight="1">
      <c r="A1074" s="15"/>
      <c r="B1074" s="19"/>
      <c r="C1074" s="19"/>
      <c r="D1074" s="19"/>
      <c r="E1074" s="18"/>
      <c r="F1074" s="18"/>
      <c r="G1074" s="18"/>
      <c r="H1074" s="18"/>
      <c r="I1074" s="18"/>
      <c r="J1074" s="22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2"/>
      <c r="W1074" s="2"/>
      <c r="X1074" s="2"/>
    </row>
    <row r="1075" spans="1:24" ht="15" customHeight="1">
      <c r="A1075" s="15"/>
      <c r="B1075" s="19"/>
      <c r="C1075" s="19"/>
      <c r="D1075" s="19"/>
      <c r="E1075" s="18"/>
      <c r="F1075" s="18"/>
      <c r="G1075" s="18"/>
      <c r="H1075" s="18"/>
      <c r="I1075" s="18"/>
      <c r="J1075" s="22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2"/>
      <c r="W1075" s="2"/>
      <c r="X1075" s="2"/>
    </row>
    <row r="1076" spans="1:24" ht="15" customHeight="1">
      <c r="A1076" s="15"/>
      <c r="B1076" s="19"/>
      <c r="C1076" s="19"/>
      <c r="D1076" s="19"/>
      <c r="E1076" s="18"/>
      <c r="F1076" s="18"/>
      <c r="G1076" s="18"/>
      <c r="H1076" s="18"/>
      <c r="I1076" s="18"/>
      <c r="J1076" s="22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2"/>
      <c r="W1076" s="2"/>
      <c r="X1076" s="2"/>
    </row>
    <row r="1077" spans="1:24" ht="15" customHeight="1">
      <c r="A1077" s="15"/>
      <c r="B1077" s="19"/>
      <c r="C1077" s="19"/>
      <c r="D1077" s="19"/>
      <c r="E1077" s="18"/>
      <c r="F1077" s="18"/>
      <c r="G1077" s="18"/>
      <c r="H1077" s="18"/>
      <c r="I1077" s="18"/>
      <c r="J1077" s="22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2"/>
      <c r="W1077" s="2"/>
      <c r="X1077" s="2"/>
    </row>
    <row r="1078" spans="1:24" ht="15" customHeight="1">
      <c r="A1078" s="15"/>
      <c r="B1078" s="19"/>
      <c r="C1078" s="19"/>
      <c r="D1078" s="19"/>
      <c r="E1078" s="18"/>
      <c r="F1078" s="18"/>
      <c r="G1078" s="18"/>
      <c r="H1078" s="18"/>
      <c r="I1078" s="18"/>
      <c r="J1078" s="22"/>
      <c r="K1078" s="5"/>
      <c r="L1078" s="5"/>
      <c r="M1078" s="1"/>
      <c r="N1078" s="1"/>
      <c r="O1078" s="1"/>
      <c r="P1078" s="1"/>
      <c r="Q1078" s="1"/>
      <c r="R1078" s="1"/>
      <c r="S1078" s="1"/>
      <c r="T1078" s="1"/>
      <c r="U1078" s="1"/>
      <c r="V1078" s="2"/>
      <c r="W1078" s="2"/>
      <c r="X1078" s="2"/>
    </row>
    <row r="1079" spans="1:24" ht="15" customHeight="1">
      <c r="A1079" s="15"/>
      <c r="B1079" s="19"/>
      <c r="C1079" s="19"/>
      <c r="D1079" s="19"/>
      <c r="E1079" s="18"/>
      <c r="F1079" s="18"/>
      <c r="G1079" s="18"/>
      <c r="H1079" s="18"/>
      <c r="I1079" s="18"/>
      <c r="J1079" s="22"/>
      <c r="K1079" s="1"/>
      <c r="L1079" s="1"/>
      <c r="M1079" s="5"/>
      <c r="N1079" s="5"/>
      <c r="O1079" s="1"/>
      <c r="P1079" s="1"/>
      <c r="Q1079" s="1"/>
      <c r="R1079" s="1"/>
      <c r="S1079" s="1"/>
      <c r="T1079" s="1"/>
      <c r="U1079" s="1"/>
      <c r="V1079" s="2"/>
      <c r="W1079" s="2"/>
      <c r="X1079" s="2"/>
    </row>
    <row r="1080" spans="1:24" ht="15" customHeight="1">
      <c r="A1080" s="15"/>
      <c r="B1080" s="19"/>
      <c r="C1080" s="19"/>
      <c r="D1080" s="19"/>
      <c r="E1080" s="18"/>
      <c r="F1080" s="18"/>
      <c r="G1080" s="18"/>
      <c r="H1080" s="18"/>
      <c r="I1080" s="18"/>
      <c r="J1080" s="22"/>
      <c r="K1080" s="1"/>
      <c r="L1080" s="1"/>
      <c r="M1080" s="1"/>
      <c r="N1080" s="1"/>
      <c r="O1080" s="5"/>
      <c r="P1080" s="5"/>
      <c r="Q1080" s="5"/>
      <c r="R1080" s="5"/>
      <c r="S1080" s="5"/>
      <c r="T1080" s="5"/>
      <c r="U1080" s="5"/>
      <c r="V1080" s="5"/>
      <c r="W1080" s="5"/>
      <c r="X1080" s="5"/>
    </row>
    <row r="1081" spans="1:24" ht="15" customHeight="1">
      <c r="A1081" s="15"/>
      <c r="B1081" s="19"/>
      <c r="C1081" s="19"/>
      <c r="D1081" s="19"/>
      <c r="E1081" s="18"/>
      <c r="F1081" s="18"/>
      <c r="G1081" s="18"/>
      <c r="H1081" s="18"/>
      <c r="I1081" s="18"/>
      <c r="J1081" s="22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2"/>
      <c r="W1081" s="2"/>
      <c r="X1081" s="2"/>
    </row>
    <row r="1082" spans="1:24" ht="15" customHeight="1">
      <c r="A1082" s="15"/>
      <c r="B1082" s="19"/>
      <c r="C1082" s="19"/>
      <c r="D1082" s="19"/>
      <c r="E1082" s="18"/>
      <c r="F1082" s="18"/>
      <c r="G1082" s="18"/>
      <c r="H1082" s="18"/>
      <c r="I1082" s="18"/>
      <c r="J1082" s="22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2"/>
      <c r="W1082" s="2"/>
      <c r="X1082" s="2"/>
    </row>
    <row r="1083" spans="1:24" ht="15" customHeight="1">
      <c r="A1083" s="15"/>
      <c r="B1083" s="19"/>
      <c r="C1083" s="19"/>
      <c r="D1083" s="19"/>
      <c r="E1083" s="18"/>
      <c r="F1083" s="18"/>
      <c r="G1083" s="18"/>
      <c r="H1083" s="18"/>
      <c r="I1083" s="18"/>
      <c r="J1083" s="22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2"/>
      <c r="W1083" s="2"/>
      <c r="X1083" s="2"/>
    </row>
    <row r="1084" spans="1:24" ht="15" customHeight="1">
      <c r="A1084" s="15"/>
      <c r="B1084" s="19"/>
      <c r="C1084" s="19"/>
      <c r="D1084" s="19"/>
      <c r="E1084" s="18"/>
      <c r="F1084" s="18"/>
      <c r="G1084" s="18"/>
      <c r="H1084" s="18"/>
      <c r="I1084" s="18"/>
      <c r="J1084" s="22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2"/>
      <c r="W1084" s="2"/>
      <c r="X1084" s="2"/>
    </row>
    <row r="1085" spans="1:24" ht="15" customHeight="1">
      <c r="A1085" s="15"/>
      <c r="B1085" s="19"/>
      <c r="C1085" s="19"/>
      <c r="D1085" s="19"/>
      <c r="E1085" s="18"/>
      <c r="F1085" s="18"/>
      <c r="G1085" s="18"/>
      <c r="H1085" s="18"/>
      <c r="I1085" s="18"/>
      <c r="J1085" s="22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2"/>
      <c r="W1085" s="2"/>
      <c r="X1085" s="2"/>
    </row>
    <row r="1086" spans="1:24" ht="15" customHeight="1">
      <c r="A1086" s="15"/>
      <c r="B1086" s="19"/>
      <c r="C1086" s="19"/>
      <c r="D1086" s="19"/>
      <c r="E1086" s="18"/>
      <c r="F1086" s="18"/>
      <c r="G1086" s="18"/>
      <c r="H1086" s="18"/>
      <c r="I1086" s="18"/>
      <c r="J1086" s="22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2"/>
      <c r="W1086" s="2"/>
      <c r="X1086" s="2"/>
    </row>
    <row r="1087" spans="1:24" ht="15" customHeight="1">
      <c r="A1087" s="15"/>
      <c r="B1087" s="19"/>
      <c r="C1087" s="19"/>
      <c r="D1087" s="19"/>
      <c r="E1087" s="18"/>
      <c r="F1087" s="18"/>
      <c r="G1087" s="18"/>
      <c r="H1087" s="18"/>
      <c r="I1087" s="18"/>
      <c r="J1087" s="22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2"/>
      <c r="W1087" s="2"/>
      <c r="X1087" s="2"/>
    </row>
    <row r="1088" spans="1:24" ht="15" customHeight="1">
      <c r="A1088" s="15"/>
      <c r="B1088" s="19"/>
      <c r="C1088" s="19"/>
      <c r="D1088" s="19"/>
      <c r="E1088" s="18"/>
      <c r="F1088" s="18"/>
      <c r="G1088" s="18"/>
      <c r="H1088" s="18"/>
      <c r="I1088" s="18"/>
      <c r="J1088" s="22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2"/>
      <c r="W1088" s="2"/>
      <c r="X1088" s="2"/>
    </row>
    <row r="1089" spans="1:24" ht="15" customHeight="1">
      <c r="A1089" s="15"/>
      <c r="B1089" s="19"/>
      <c r="C1089" s="19"/>
      <c r="D1089" s="19"/>
      <c r="E1089" s="18"/>
      <c r="F1089" s="18"/>
      <c r="G1089" s="18"/>
      <c r="H1089" s="18"/>
      <c r="I1089" s="18"/>
      <c r="J1089" s="22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2"/>
      <c r="W1089" s="2"/>
      <c r="X1089" s="2"/>
    </row>
    <row r="1090" spans="1:24" ht="15" customHeight="1">
      <c r="A1090" s="15"/>
      <c r="B1090" s="19"/>
      <c r="C1090" s="19"/>
      <c r="D1090" s="19"/>
      <c r="E1090" s="18"/>
      <c r="F1090" s="18"/>
      <c r="G1090" s="18"/>
      <c r="H1090" s="18"/>
      <c r="I1090" s="18"/>
      <c r="J1090" s="22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2"/>
      <c r="W1090" s="2"/>
      <c r="X1090" s="2"/>
    </row>
    <row r="1091" spans="1:24" ht="15" customHeight="1">
      <c r="A1091" s="15"/>
      <c r="B1091" s="19"/>
      <c r="C1091" s="19"/>
      <c r="D1091" s="19"/>
      <c r="E1091" s="18"/>
      <c r="F1091" s="18"/>
      <c r="G1091" s="18"/>
      <c r="H1091" s="18"/>
      <c r="I1091" s="18"/>
      <c r="J1091" s="22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2"/>
      <c r="W1091" s="2"/>
      <c r="X1091" s="2"/>
    </row>
    <row r="1092" spans="1:24" ht="15" customHeight="1">
      <c r="A1092" s="15"/>
      <c r="B1092" s="19"/>
      <c r="C1092" s="19"/>
      <c r="D1092" s="19"/>
      <c r="E1092" s="18"/>
      <c r="F1092" s="18"/>
      <c r="G1092" s="18"/>
      <c r="H1092" s="18"/>
      <c r="I1092" s="18"/>
      <c r="J1092" s="22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2"/>
      <c r="W1092" s="2"/>
      <c r="X1092" s="2"/>
    </row>
    <row r="1093" spans="1:24" ht="15" customHeight="1">
      <c r="A1093" s="15"/>
      <c r="B1093" s="19"/>
      <c r="C1093" s="19"/>
      <c r="D1093" s="19"/>
      <c r="E1093" s="18"/>
      <c r="F1093" s="18"/>
      <c r="G1093" s="18"/>
      <c r="H1093" s="18"/>
      <c r="I1093" s="18"/>
      <c r="J1093" s="22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2"/>
      <c r="W1093" s="2"/>
      <c r="X1093" s="2"/>
    </row>
    <row r="1094" spans="1:24" ht="15" customHeight="1">
      <c r="A1094" s="15"/>
      <c r="B1094" s="19"/>
      <c r="C1094" s="19"/>
      <c r="D1094" s="19"/>
      <c r="E1094" s="18"/>
      <c r="F1094" s="18"/>
      <c r="G1094" s="18"/>
      <c r="H1094" s="18"/>
      <c r="I1094" s="18"/>
      <c r="J1094" s="22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2"/>
      <c r="W1094" s="2"/>
      <c r="X1094" s="2"/>
    </row>
    <row r="1095" spans="1:24" ht="15" customHeight="1">
      <c r="A1095" s="15"/>
      <c r="B1095" s="19"/>
      <c r="C1095" s="19"/>
      <c r="D1095" s="19"/>
      <c r="E1095" s="18"/>
      <c r="F1095" s="18"/>
      <c r="G1095" s="18"/>
      <c r="H1095" s="18"/>
      <c r="I1095" s="18"/>
      <c r="J1095" s="22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2"/>
      <c r="W1095" s="2"/>
      <c r="X1095" s="2"/>
    </row>
    <row r="1096" spans="1:24" ht="15" customHeight="1">
      <c r="A1096" s="15"/>
      <c r="B1096" s="19"/>
      <c r="C1096" s="19"/>
      <c r="D1096" s="19"/>
      <c r="E1096" s="18"/>
      <c r="F1096" s="18"/>
      <c r="G1096" s="18"/>
      <c r="H1096" s="18"/>
      <c r="I1096" s="18"/>
      <c r="J1096" s="22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2"/>
      <c r="W1096" s="2"/>
      <c r="X1096" s="2"/>
    </row>
    <row r="1097" spans="1:24" ht="15" customHeight="1">
      <c r="A1097" s="15"/>
      <c r="B1097" s="19"/>
      <c r="C1097" s="19"/>
      <c r="D1097" s="19"/>
      <c r="E1097" s="18"/>
      <c r="F1097" s="18"/>
      <c r="G1097" s="18"/>
      <c r="H1097" s="18"/>
      <c r="I1097" s="18"/>
      <c r="J1097" s="22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2"/>
      <c r="W1097" s="2"/>
      <c r="X1097" s="2"/>
    </row>
    <row r="1098" spans="1:24" ht="15" customHeight="1">
      <c r="A1098" s="15"/>
      <c r="B1098" s="19"/>
      <c r="C1098" s="19"/>
      <c r="D1098" s="19"/>
      <c r="E1098" s="18"/>
      <c r="F1098" s="18"/>
      <c r="G1098" s="18"/>
      <c r="H1098" s="18"/>
      <c r="I1098" s="18"/>
      <c r="J1098" s="22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2"/>
      <c r="W1098" s="2"/>
      <c r="X1098" s="2"/>
    </row>
    <row r="1099" spans="1:24" ht="15" customHeight="1">
      <c r="A1099" s="15"/>
      <c r="B1099" s="19"/>
      <c r="C1099" s="19"/>
      <c r="D1099" s="19"/>
      <c r="E1099" s="18"/>
      <c r="F1099" s="18"/>
      <c r="G1099" s="18"/>
      <c r="H1099" s="18"/>
      <c r="I1099" s="18"/>
      <c r="J1099" s="22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2"/>
      <c r="W1099" s="2"/>
      <c r="X1099" s="2"/>
    </row>
    <row r="1100" spans="1:24" ht="15" customHeight="1">
      <c r="A1100" s="15"/>
      <c r="B1100" s="19"/>
      <c r="C1100" s="19"/>
      <c r="D1100" s="19"/>
      <c r="E1100" s="18"/>
      <c r="F1100" s="18"/>
      <c r="G1100" s="18"/>
      <c r="H1100" s="18"/>
      <c r="I1100" s="18"/>
      <c r="J1100" s="22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2"/>
      <c r="W1100" s="2"/>
      <c r="X1100" s="2"/>
    </row>
    <row r="1101" spans="1:24" ht="15" customHeight="1">
      <c r="A1101" s="15"/>
      <c r="B1101" s="19"/>
      <c r="C1101" s="19"/>
      <c r="D1101" s="19"/>
      <c r="E1101" s="18"/>
      <c r="F1101" s="18"/>
      <c r="G1101" s="18"/>
      <c r="H1101" s="18"/>
      <c r="I1101" s="18"/>
      <c r="J1101" s="22"/>
      <c r="K1101" s="5"/>
      <c r="L1101" s="5"/>
      <c r="M1101" s="1"/>
      <c r="N1101" s="1"/>
      <c r="O1101" s="1"/>
      <c r="P1101" s="1"/>
      <c r="Q1101" s="1"/>
      <c r="R1101" s="1"/>
      <c r="S1101" s="1"/>
      <c r="T1101" s="1"/>
      <c r="U1101" s="1"/>
      <c r="V1101" s="2"/>
      <c r="W1101" s="2"/>
      <c r="X1101" s="2"/>
    </row>
    <row r="1102" spans="1:24" ht="15" customHeight="1">
      <c r="A1102" s="15"/>
      <c r="B1102" s="19"/>
      <c r="C1102" s="19"/>
      <c r="D1102" s="19"/>
      <c r="E1102" s="18"/>
      <c r="F1102" s="18"/>
      <c r="G1102" s="18"/>
      <c r="H1102" s="18"/>
      <c r="I1102" s="18"/>
      <c r="J1102" s="22"/>
      <c r="K1102" s="1"/>
      <c r="L1102" s="1"/>
      <c r="M1102" s="5"/>
      <c r="N1102" s="5"/>
      <c r="O1102" s="1"/>
      <c r="P1102" s="1"/>
      <c r="Q1102" s="1"/>
      <c r="R1102" s="1"/>
      <c r="S1102" s="1"/>
      <c r="T1102" s="1"/>
      <c r="U1102" s="1"/>
      <c r="V1102" s="2"/>
      <c r="W1102" s="2"/>
      <c r="X1102" s="2"/>
    </row>
    <row r="1103" spans="1:24" ht="15" customHeight="1">
      <c r="A1103" s="15"/>
      <c r="B1103" s="19"/>
      <c r="C1103" s="19"/>
      <c r="D1103" s="19"/>
      <c r="E1103" s="18"/>
      <c r="F1103" s="18"/>
      <c r="G1103" s="18"/>
      <c r="H1103" s="18"/>
      <c r="I1103" s="18"/>
      <c r="J1103" s="22"/>
      <c r="K1103" s="1"/>
      <c r="L1103" s="1"/>
      <c r="M1103" s="1"/>
      <c r="N1103" s="1"/>
      <c r="O1103" s="5"/>
      <c r="P1103" s="5"/>
      <c r="Q1103" s="5"/>
      <c r="R1103" s="5"/>
      <c r="S1103" s="5"/>
      <c r="T1103" s="5"/>
      <c r="U1103" s="5"/>
      <c r="V1103" s="5"/>
      <c r="W1103" s="5"/>
      <c r="X1103" s="5"/>
    </row>
    <row r="1104" spans="1:24" ht="15" customHeight="1">
      <c r="A1104" s="15"/>
      <c r="B1104" s="19"/>
      <c r="C1104" s="19"/>
      <c r="D1104" s="19"/>
      <c r="E1104" s="18"/>
      <c r="F1104" s="18"/>
      <c r="G1104" s="18"/>
      <c r="H1104" s="18"/>
      <c r="I1104" s="18"/>
      <c r="J1104" s="22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2"/>
      <c r="W1104" s="2"/>
      <c r="X1104" s="2"/>
    </row>
    <row r="1105" spans="1:24" ht="15" customHeight="1">
      <c r="A1105" s="15"/>
      <c r="B1105" s="19"/>
      <c r="C1105" s="19"/>
      <c r="D1105" s="19"/>
      <c r="E1105" s="18"/>
      <c r="F1105" s="18"/>
      <c r="G1105" s="18"/>
      <c r="H1105" s="18"/>
      <c r="I1105" s="18"/>
      <c r="J1105" s="22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2"/>
      <c r="W1105" s="2"/>
      <c r="X1105" s="2"/>
    </row>
    <row r="1106" spans="1:24" ht="15" customHeight="1">
      <c r="A1106" s="15"/>
      <c r="B1106" s="19"/>
      <c r="C1106" s="19"/>
      <c r="D1106" s="19"/>
      <c r="E1106" s="18"/>
      <c r="F1106" s="18"/>
      <c r="G1106" s="18"/>
      <c r="H1106" s="18"/>
      <c r="I1106" s="18"/>
      <c r="J1106" s="22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2"/>
      <c r="W1106" s="2"/>
      <c r="X1106" s="2"/>
    </row>
    <row r="1107" spans="1:24" ht="15" customHeight="1">
      <c r="A1107" s="15"/>
      <c r="B1107" s="19"/>
      <c r="C1107" s="19"/>
      <c r="D1107" s="19"/>
      <c r="E1107" s="18"/>
      <c r="F1107" s="18"/>
      <c r="G1107" s="18"/>
      <c r="H1107" s="18"/>
      <c r="I1107" s="18"/>
      <c r="J1107" s="22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2"/>
      <c r="W1107" s="2"/>
      <c r="X1107" s="2"/>
    </row>
    <row r="1108" spans="1:24" ht="15" customHeight="1">
      <c r="A1108" s="15"/>
      <c r="B1108" s="19"/>
      <c r="C1108" s="19"/>
      <c r="D1108" s="19"/>
      <c r="E1108" s="18"/>
      <c r="F1108" s="18"/>
      <c r="G1108" s="18"/>
      <c r="H1108" s="18"/>
      <c r="I1108" s="18"/>
      <c r="J1108" s="22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2"/>
      <c r="W1108" s="2"/>
      <c r="X1108" s="2"/>
    </row>
    <row r="1109" spans="1:24" ht="15" customHeight="1">
      <c r="A1109" s="15"/>
      <c r="B1109" s="19"/>
      <c r="C1109" s="19"/>
      <c r="D1109" s="19"/>
      <c r="E1109" s="18"/>
      <c r="F1109" s="18"/>
      <c r="G1109" s="18"/>
      <c r="H1109" s="18"/>
      <c r="I1109" s="18"/>
      <c r="J1109" s="22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2"/>
      <c r="W1109" s="2"/>
      <c r="X1109" s="2"/>
    </row>
    <row r="1110" spans="1:24" ht="15" customHeight="1">
      <c r="A1110" s="15"/>
      <c r="B1110" s="19"/>
      <c r="C1110" s="19"/>
      <c r="D1110" s="19"/>
      <c r="E1110" s="18"/>
      <c r="F1110" s="18"/>
      <c r="G1110" s="18"/>
      <c r="H1110" s="18"/>
      <c r="I1110" s="18"/>
      <c r="J1110" s="22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2"/>
      <c r="W1110" s="2"/>
      <c r="X1110" s="2"/>
    </row>
    <row r="1111" spans="1:24" ht="15" customHeight="1">
      <c r="A1111" s="15"/>
      <c r="B1111" s="19"/>
      <c r="C1111" s="19"/>
      <c r="D1111" s="19"/>
      <c r="E1111" s="18"/>
      <c r="F1111" s="18"/>
      <c r="G1111" s="18"/>
      <c r="H1111" s="18"/>
      <c r="I1111" s="18"/>
      <c r="J1111" s="22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2"/>
      <c r="W1111" s="2"/>
      <c r="X1111" s="2"/>
    </row>
    <row r="1112" spans="1:24" ht="15" customHeight="1">
      <c r="A1112" s="15"/>
      <c r="B1112" s="19"/>
      <c r="C1112" s="19"/>
      <c r="D1112" s="19"/>
      <c r="E1112" s="18"/>
      <c r="F1112" s="18"/>
      <c r="G1112" s="18"/>
      <c r="H1112" s="18"/>
      <c r="I1112" s="18"/>
      <c r="J1112" s="22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2"/>
      <c r="W1112" s="2"/>
      <c r="X1112" s="2"/>
    </row>
    <row r="1113" spans="1:24" ht="15" customHeight="1">
      <c r="A1113" s="15"/>
      <c r="B1113" s="19"/>
      <c r="C1113" s="19"/>
      <c r="D1113" s="19"/>
      <c r="E1113" s="18"/>
      <c r="F1113" s="18"/>
      <c r="G1113" s="18"/>
      <c r="H1113" s="18"/>
      <c r="I1113" s="18"/>
      <c r="J1113" s="22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2"/>
      <c r="W1113" s="2"/>
      <c r="X1113" s="2"/>
    </row>
    <row r="1114" spans="1:24" ht="15" customHeight="1">
      <c r="A1114" s="15"/>
      <c r="B1114" s="19"/>
      <c r="C1114" s="19"/>
      <c r="D1114" s="19"/>
      <c r="E1114" s="18"/>
      <c r="F1114" s="18"/>
      <c r="G1114" s="18"/>
      <c r="H1114" s="18"/>
      <c r="I1114" s="18"/>
      <c r="J1114" s="22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2"/>
      <c r="W1114" s="2"/>
      <c r="X1114" s="2"/>
    </row>
    <row r="1115" spans="1:24" ht="15" customHeight="1">
      <c r="A1115" s="15"/>
      <c r="B1115" s="19"/>
      <c r="C1115" s="19"/>
      <c r="D1115" s="19"/>
      <c r="E1115" s="18"/>
      <c r="F1115" s="18"/>
      <c r="G1115" s="18"/>
      <c r="H1115" s="18"/>
      <c r="I1115" s="18"/>
      <c r="J1115" s="22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2"/>
      <c r="W1115" s="2"/>
      <c r="X1115" s="2"/>
    </row>
    <row r="1116" spans="1:24" ht="15" customHeight="1">
      <c r="A1116" s="15"/>
      <c r="B1116" s="19"/>
      <c r="C1116" s="19"/>
      <c r="D1116" s="19"/>
      <c r="E1116" s="18"/>
      <c r="F1116" s="18"/>
      <c r="G1116" s="18"/>
      <c r="H1116" s="18"/>
      <c r="I1116" s="18"/>
      <c r="J1116" s="22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2"/>
      <c r="W1116" s="2"/>
      <c r="X1116" s="2"/>
    </row>
    <row r="1117" spans="1:24" ht="15" customHeight="1">
      <c r="A1117" s="15"/>
      <c r="B1117" s="19"/>
      <c r="C1117" s="19"/>
      <c r="D1117" s="19"/>
      <c r="E1117" s="18"/>
      <c r="F1117" s="18"/>
      <c r="G1117" s="18"/>
      <c r="H1117" s="18"/>
      <c r="I1117" s="18"/>
      <c r="J1117" s="22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2"/>
      <c r="W1117" s="2"/>
      <c r="X1117" s="2"/>
    </row>
    <row r="1118" spans="1:24" ht="15" customHeight="1">
      <c r="A1118" s="15"/>
      <c r="B1118" s="19"/>
      <c r="C1118" s="19"/>
      <c r="D1118" s="19"/>
      <c r="E1118" s="18"/>
      <c r="F1118" s="18"/>
      <c r="G1118" s="18"/>
      <c r="H1118" s="18"/>
      <c r="I1118" s="18"/>
      <c r="J1118" s="22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2"/>
      <c r="W1118" s="2"/>
      <c r="X1118" s="2"/>
    </row>
    <row r="1119" spans="1:24" ht="15" customHeight="1">
      <c r="A1119" s="15"/>
      <c r="B1119" s="19"/>
      <c r="C1119" s="19"/>
      <c r="D1119" s="19"/>
      <c r="E1119" s="18"/>
      <c r="F1119" s="18"/>
      <c r="G1119" s="18"/>
      <c r="H1119" s="18"/>
      <c r="I1119" s="18"/>
      <c r="J1119" s="22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2"/>
      <c r="W1119" s="2"/>
      <c r="X1119" s="2"/>
    </row>
    <row r="1120" spans="1:24" ht="15" customHeight="1">
      <c r="A1120" s="15"/>
      <c r="B1120" s="19"/>
      <c r="C1120" s="19"/>
      <c r="D1120" s="19"/>
      <c r="E1120" s="18"/>
      <c r="F1120" s="18"/>
      <c r="G1120" s="18"/>
      <c r="H1120" s="18"/>
      <c r="I1120" s="18"/>
      <c r="J1120" s="22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2"/>
      <c r="W1120" s="2"/>
      <c r="X1120" s="2"/>
    </row>
    <row r="1121" spans="1:24" ht="15" customHeight="1">
      <c r="A1121" s="15"/>
      <c r="B1121" s="19"/>
      <c r="C1121" s="19"/>
      <c r="D1121" s="19"/>
      <c r="E1121" s="18"/>
      <c r="F1121" s="18"/>
      <c r="G1121" s="18"/>
      <c r="H1121" s="18"/>
      <c r="I1121" s="18"/>
      <c r="J1121" s="22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2"/>
      <c r="W1121" s="2"/>
      <c r="X1121" s="2"/>
    </row>
    <row r="1122" spans="1:24" ht="15" customHeight="1">
      <c r="A1122" s="15"/>
      <c r="B1122" s="19"/>
      <c r="C1122" s="19"/>
      <c r="D1122" s="19"/>
      <c r="E1122" s="18"/>
      <c r="F1122" s="18"/>
      <c r="G1122" s="18"/>
      <c r="H1122" s="18"/>
      <c r="I1122" s="18"/>
      <c r="J1122" s="22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2"/>
      <c r="W1122" s="2"/>
      <c r="X1122" s="2"/>
    </row>
    <row r="1123" spans="1:24" ht="15" customHeight="1">
      <c r="A1123" s="15"/>
      <c r="B1123" s="19"/>
      <c r="C1123" s="19"/>
      <c r="D1123" s="19"/>
      <c r="E1123" s="18"/>
      <c r="F1123" s="18"/>
      <c r="G1123" s="18"/>
      <c r="H1123" s="18"/>
      <c r="I1123" s="18"/>
      <c r="J1123" s="22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2"/>
      <c r="W1123" s="2"/>
      <c r="X1123" s="2"/>
    </row>
    <row r="1124" spans="1:24" ht="15" customHeight="1">
      <c r="A1124" s="15"/>
      <c r="B1124" s="19"/>
      <c r="C1124" s="19"/>
      <c r="D1124" s="19"/>
      <c r="E1124" s="18"/>
      <c r="F1124" s="18"/>
      <c r="G1124" s="18"/>
      <c r="H1124" s="18"/>
      <c r="I1124" s="18"/>
      <c r="J1124" s="22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2"/>
      <c r="W1124" s="2"/>
      <c r="X1124" s="2"/>
    </row>
    <row r="1125" spans="1:24" ht="15" customHeight="1">
      <c r="A1125" s="15"/>
      <c r="B1125" s="19"/>
      <c r="C1125" s="19"/>
      <c r="D1125" s="19"/>
      <c r="E1125" s="18"/>
      <c r="F1125" s="18"/>
      <c r="G1125" s="18"/>
      <c r="H1125" s="18"/>
      <c r="I1125" s="18"/>
      <c r="J1125" s="22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2"/>
      <c r="W1125" s="2"/>
      <c r="X1125" s="2"/>
    </row>
    <row r="1126" spans="1:24" ht="15" customHeight="1">
      <c r="A1126" s="15"/>
      <c r="B1126" s="19"/>
      <c r="C1126" s="19"/>
      <c r="D1126" s="19"/>
      <c r="E1126" s="18"/>
      <c r="F1126" s="18"/>
      <c r="G1126" s="18"/>
      <c r="H1126" s="18"/>
      <c r="I1126" s="18"/>
      <c r="J1126" s="22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2"/>
      <c r="W1126" s="2"/>
      <c r="X1126" s="2"/>
    </row>
    <row r="1127" spans="1:24" ht="15" customHeight="1">
      <c r="A1127" s="15"/>
      <c r="B1127" s="19"/>
      <c r="C1127" s="19"/>
      <c r="D1127" s="19"/>
      <c r="E1127" s="18"/>
      <c r="F1127" s="18"/>
      <c r="G1127" s="18"/>
      <c r="H1127" s="18"/>
      <c r="I1127" s="18"/>
      <c r="J1127" s="22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2"/>
      <c r="W1127" s="2"/>
      <c r="X1127" s="2"/>
    </row>
    <row r="1128" spans="1:24" ht="15" customHeight="1">
      <c r="A1128" s="15"/>
      <c r="B1128" s="19"/>
      <c r="C1128" s="19"/>
      <c r="D1128" s="19"/>
      <c r="E1128" s="18"/>
      <c r="F1128" s="18"/>
      <c r="G1128" s="18"/>
      <c r="H1128" s="18"/>
      <c r="I1128" s="18"/>
      <c r="J1128" s="22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2"/>
      <c r="W1128" s="2"/>
      <c r="X1128" s="2"/>
    </row>
    <row r="1129" spans="1:24" ht="15" customHeight="1">
      <c r="A1129" s="15"/>
      <c r="B1129" s="19"/>
      <c r="C1129" s="19"/>
      <c r="D1129" s="19"/>
      <c r="E1129" s="18"/>
      <c r="F1129" s="18"/>
      <c r="G1129" s="18"/>
      <c r="H1129" s="18"/>
      <c r="I1129" s="18"/>
      <c r="J1129" s="22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2"/>
      <c r="W1129" s="2"/>
      <c r="X1129" s="2"/>
    </row>
    <row r="1130" spans="1:24" ht="15" customHeight="1">
      <c r="A1130" s="15"/>
      <c r="B1130" s="19"/>
      <c r="C1130" s="19"/>
      <c r="D1130" s="19"/>
      <c r="E1130" s="18"/>
      <c r="F1130" s="18"/>
      <c r="G1130" s="18"/>
      <c r="H1130" s="18"/>
      <c r="I1130" s="18"/>
      <c r="J1130" s="22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2"/>
      <c r="W1130" s="2"/>
      <c r="X1130" s="2"/>
    </row>
    <row r="1131" spans="1:24" ht="15" customHeight="1">
      <c r="A1131" s="15"/>
      <c r="B1131" s="19"/>
      <c r="C1131" s="19"/>
      <c r="D1131" s="19"/>
      <c r="E1131" s="18"/>
      <c r="F1131" s="18"/>
      <c r="G1131" s="18"/>
      <c r="H1131" s="18"/>
      <c r="I1131" s="18"/>
      <c r="J1131" s="22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2"/>
      <c r="W1131" s="2"/>
      <c r="X1131" s="2"/>
    </row>
    <row r="1132" spans="1:24" ht="15" customHeight="1">
      <c r="A1132" s="15"/>
      <c r="B1132" s="19"/>
      <c r="C1132" s="19"/>
      <c r="D1132" s="19"/>
      <c r="E1132" s="18"/>
      <c r="F1132" s="18"/>
      <c r="G1132" s="18"/>
      <c r="H1132" s="18"/>
      <c r="I1132" s="18"/>
      <c r="J1132" s="22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2"/>
      <c r="W1132" s="2"/>
      <c r="X1132" s="2"/>
    </row>
    <row r="1133" spans="1:24" ht="15" customHeight="1">
      <c r="A1133" s="15"/>
      <c r="B1133" s="19"/>
      <c r="C1133" s="19"/>
      <c r="D1133" s="19"/>
      <c r="E1133" s="18"/>
      <c r="F1133" s="18"/>
      <c r="G1133" s="18"/>
      <c r="H1133" s="18"/>
      <c r="I1133" s="18"/>
      <c r="J1133" s="22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2"/>
      <c r="W1133" s="2"/>
      <c r="X1133" s="2"/>
    </row>
    <row r="1134" spans="1:24" ht="15" customHeight="1">
      <c r="A1134" s="15"/>
      <c r="B1134" s="19"/>
      <c r="C1134" s="19"/>
      <c r="D1134" s="19"/>
      <c r="E1134" s="18"/>
      <c r="F1134" s="18"/>
      <c r="G1134" s="18"/>
      <c r="H1134" s="18"/>
      <c r="I1134" s="18"/>
      <c r="J1134" s="22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2"/>
      <c r="W1134" s="2"/>
      <c r="X1134" s="2"/>
    </row>
    <row r="1135" spans="1:24" ht="15" customHeight="1">
      <c r="A1135" s="15"/>
      <c r="B1135" s="19"/>
      <c r="C1135" s="19"/>
      <c r="D1135" s="19"/>
      <c r="E1135" s="18"/>
      <c r="F1135" s="18"/>
      <c r="G1135" s="18"/>
      <c r="H1135" s="18"/>
      <c r="I1135" s="18"/>
      <c r="J1135" s="22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2"/>
      <c r="W1135" s="2"/>
      <c r="X1135" s="2"/>
    </row>
    <row r="1136" spans="1:24" ht="15" customHeight="1">
      <c r="A1136" s="15"/>
      <c r="B1136" s="19"/>
      <c r="C1136" s="19"/>
      <c r="D1136" s="19"/>
      <c r="E1136" s="18"/>
      <c r="F1136" s="18"/>
      <c r="G1136" s="18"/>
      <c r="H1136" s="18"/>
      <c r="I1136" s="18"/>
      <c r="J1136" s="22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2"/>
      <c r="W1136" s="2"/>
      <c r="X1136" s="2"/>
    </row>
    <row r="1137" spans="1:24" ht="15" customHeight="1">
      <c r="A1137" s="15"/>
      <c r="B1137" s="19"/>
      <c r="C1137" s="19"/>
      <c r="D1137" s="19"/>
      <c r="E1137" s="18"/>
      <c r="F1137" s="18"/>
      <c r="G1137" s="18"/>
      <c r="H1137" s="18"/>
      <c r="I1137" s="18"/>
      <c r="J1137" s="22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2"/>
      <c r="W1137" s="2"/>
      <c r="X1137" s="2"/>
    </row>
    <row r="1138" spans="1:24" ht="15" customHeight="1">
      <c r="A1138" s="15"/>
      <c r="B1138" s="19"/>
      <c r="C1138" s="19"/>
      <c r="D1138" s="19"/>
      <c r="E1138" s="18"/>
      <c r="F1138" s="18"/>
      <c r="G1138" s="18"/>
      <c r="H1138" s="18"/>
      <c r="I1138" s="18"/>
      <c r="J1138" s="22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2"/>
      <c r="W1138" s="2"/>
      <c r="X1138" s="2"/>
    </row>
    <row r="1139" spans="1:24" ht="15" customHeight="1">
      <c r="A1139" s="15"/>
      <c r="B1139" s="19"/>
      <c r="C1139" s="19"/>
      <c r="D1139" s="19"/>
      <c r="E1139" s="18"/>
      <c r="F1139" s="18"/>
      <c r="G1139" s="18"/>
      <c r="H1139" s="18"/>
      <c r="I1139" s="18"/>
      <c r="J1139" s="22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2"/>
      <c r="W1139" s="2"/>
      <c r="X1139" s="2"/>
    </row>
    <row r="1140" spans="1:24" ht="15" customHeight="1">
      <c r="A1140" s="15"/>
      <c r="B1140" s="19"/>
      <c r="C1140" s="19"/>
      <c r="D1140" s="19"/>
      <c r="E1140" s="18"/>
      <c r="F1140" s="18"/>
      <c r="G1140" s="18"/>
      <c r="H1140" s="18"/>
      <c r="I1140" s="18"/>
      <c r="J1140" s="22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2"/>
      <c r="W1140" s="2"/>
      <c r="X1140" s="2"/>
    </row>
    <row r="1141" spans="1:24" ht="15" customHeight="1">
      <c r="A1141" s="15"/>
      <c r="B1141" s="19"/>
      <c r="C1141" s="19"/>
      <c r="D1141" s="19"/>
      <c r="E1141" s="18"/>
      <c r="F1141" s="18"/>
      <c r="G1141" s="18"/>
      <c r="H1141" s="18"/>
      <c r="I1141" s="18"/>
      <c r="J1141" s="22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2"/>
      <c r="W1141" s="2"/>
      <c r="X1141" s="2"/>
    </row>
    <row r="1142" spans="1:24" ht="15" customHeight="1">
      <c r="A1142" s="15"/>
      <c r="B1142" s="19"/>
      <c r="C1142" s="19"/>
      <c r="D1142" s="19"/>
      <c r="E1142" s="18"/>
      <c r="F1142" s="18"/>
      <c r="G1142" s="18"/>
      <c r="H1142" s="18"/>
      <c r="I1142" s="18"/>
      <c r="J1142" s="22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2"/>
      <c r="W1142" s="2"/>
      <c r="X1142" s="2"/>
    </row>
    <row r="1143" spans="1:24" ht="15" customHeight="1">
      <c r="A1143" s="15"/>
      <c r="B1143" s="19"/>
      <c r="C1143" s="19"/>
      <c r="D1143" s="19"/>
      <c r="E1143" s="18"/>
      <c r="F1143" s="18"/>
      <c r="G1143" s="18"/>
      <c r="H1143" s="18"/>
      <c r="I1143" s="18"/>
      <c r="J1143" s="22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2"/>
      <c r="W1143" s="2"/>
      <c r="X1143" s="2"/>
    </row>
    <row r="1144" spans="1:24" ht="15" customHeight="1">
      <c r="A1144" s="15"/>
      <c r="B1144" s="19"/>
      <c r="C1144" s="19"/>
      <c r="D1144" s="19"/>
      <c r="E1144" s="18"/>
      <c r="F1144" s="18"/>
      <c r="G1144" s="18"/>
      <c r="H1144" s="18"/>
      <c r="I1144" s="18"/>
      <c r="J1144" s="22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2"/>
      <c r="W1144" s="2"/>
      <c r="X1144" s="2"/>
    </row>
    <row r="1145" spans="1:24" ht="15" customHeight="1">
      <c r="A1145" s="15"/>
      <c r="B1145" s="19"/>
      <c r="C1145" s="19"/>
      <c r="D1145" s="19"/>
      <c r="E1145" s="18"/>
      <c r="F1145" s="18"/>
      <c r="G1145" s="18"/>
      <c r="H1145" s="18"/>
      <c r="I1145" s="18"/>
      <c r="J1145" s="22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2"/>
      <c r="W1145" s="2"/>
      <c r="X1145" s="2"/>
    </row>
    <row r="1146" spans="1:24" ht="15" customHeight="1">
      <c r="A1146" s="15"/>
      <c r="B1146" s="19"/>
      <c r="C1146" s="19"/>
      <c r="D1146" s="19"/>
      <c r="E1146" s="18"/>
      <c r="F1146" s="18"/>
      <c r="G1146" s="18"/>
      <c r="H1146" s="18"/>
      <c r="I1146" s="18"/>
      <c r="J1146" s="22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2"/>
      <c r="W1146" s="2"/>
      <c r="X1146" s="2"/>
    </row>
    <row r="1147" spans="1:24" ht="15" customHeight="1">
      <c r="A1147" s="15"/>
      <c r="B1147" s="19"/>
      <c r="C1147" s="19"/>
      <c r="D1147" s="19"/>
      <c r="E1147" s="18"/>
      <c r="F1147" s="18"/>
      <c r="G1147" s="18"/>
      <c r="H1147" s="18"/>
      <c r="I1147" s="18"/>
      <c r="J1147" s="22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2"/>
      <c r="W1147" s="2"/>
      <c r="X1147" s="2"/>
    </row>
    <row r="1148" spans="1:24" ht="15" customHeight="1">
      <c r="A1148" s="15"/>
      <c r="B1148" s="19"/>
      <c r="C1148" s="19"/>
      <c r="D1148" s="19"/>
      <c r="E1148" s="18"/>
      <c r="F1148" s="18"/>
      <c r="G1148" s="18"/>
      <c r="H1148" s="18"/>
      <c r="I1148" s="18"/>
      <c r="J1148" s="22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2"/>
      <c r="W1148" s="2"/>
      <c r="X1148" s="2"/>
    </row>
    <row r="1149" spans="1:24" ht="15" customHeight="1">
      <c r="A1149" s="15"/>
      <c r="B1149" s="19"/>
      <c r="C1149" s="19"/>
      <c r="D1149" s="19"/>
      <c r="E1149" s="18"/>
      <c r="F1149" s="18"/>
      <c r="G1149" s="18"/>
      <c r="H1149" s="18"/>
      <c r="I1149" s="18"/>
      <c r="J1149" s="22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2"/>
      <c r="W1149" s="2"/>
      <c r="X1149" s="2"/>
    </row>
    <row r="1150" spans="1:24" ht="15" customHeight="1">
      <c r="A1150" s="15"/>
      <c r="B1150" s="19"/>
      <c r="C1150" s="19"/>
      <c r="D1150" s="19"/>
      <c r="E1150" s="18"/>
      <c r="F1150" s="18"/>
      <c r="G1150" s="18"/>
      <c r="H1150" s="18"/>
      <c r="I1150" s="18"/>
      <c r="J1150" s="22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2"/>
      <c r="W1150" s="2"/>
      <c r="X1150" s="2"/>
    </row>
    <row r="1151" spans="1:24" ht="15" customHeight="1">
      <c r="A1151" s="15"/>
      <c r="B1151" s="19"/>
      <c r="C1151" s="19"/>
      <c r="D1151" s="19"/>
      <c r="E1151" s="18"/>
      <c r="F1151" s="18"/>
      <c r="G1151" s="18"/>
      <c r="H1151" s="18"/>
      <c r="I1151" s="18"/>
      <c r="J1151" s="22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2"/>
      <c r="W1151" s="2"/>
      <c r="X1151" s="2"/>
    </row>
    <row r="1152" spans="1:24" ht="15" customHeight="1">
      <c r="A1152" s="15"/>
      <c r="B1152" s="19"/>
      <c r="C1152" s="19"/>
      <c r="D1152" s="19"/>
      <c r="E1152" s="18"/>
      <c r="F1152" s="18"/>
      <c r="G1152" s="18"/>
      <c r="H1152" s="18"/>
      <c r="I1152" s="18"/>
      <c r="J1152" s="22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2"/>
      <c r="W1152" s="2"/>
      <c r="X1152" s="2"/>
    </row>
    <row r="1153" spans="1:24" ht="15" customHeight="1">
      <c r="A1153" s="15"/>
      <c r="B1153" s="19"/>
      <c r="C1153" s="19"/>
      <c r="D1153" s="19"/>
      <c r="E1153" s="18"/>
      <c r="F1153" s="18"/>
      <c r="G1153" s="18"/>
      <c r="H1153" s="18"/>
      <c r="I1153" s="18"/>
      <c r="J1153" s="22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2"/>
      <c r="W1153" s="2"/>
      <c r="X1153" s="2"/>
    </row>
    <row r="1154" spans="1:24" ht="15" customHeight="1">
      <c r="A1154" s="15"/>
      <c r="B1154" s="19"/>
      <c r="C1154" s="19"/>
      <c r="D1154" s="19"/>
      <c r="E1154" s="18"/>
      <c r="F1154" s="18"/>
      <c r="G1154" s="18"/>
      <c r="H1154" s="18"/>
      <c r="I1154" s="18"/>
      <c r="J1154" s="22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2"/>
      <c r="W1154" s="2"/>
      <c r="X1154" s="2"/>
    </row>
    <row r="1155" spans="1:24" ht="15" customHeight="1">
      <c r="A1155" s="15"/>
      <c r="B1155" s="19"/>
      <c r="C1155" s="19"/>
      <c r="D1155" s="19"/>
      <c r="E1155" s="18"/>
      <c r="F1155" s="18"/>
      <c r="G1155" s="18"/>
      <c r="H1155" s="18"/>
      <c r="I1155" s="18"/>
      <c r="J1155" s="22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2"/>
      <c r="W1155" s="2"/>
      <c r="X1155" s="2"/>
    </row>
    <row r="1156" spans="1:24" ht="15" customHeight="1">
      <c r="A1156" s="15"/>
      <c r="B1156" s="19"/>
      <c r="C1156" s="19"/>
      <c r="D1156" s="19"/>
      <c r="E1156" s="18"/>
      <c r="F1156" s="18"/>
      <c r="G1156" s="18"/>
      <c r="H1156" s="18"/>
      <c r="I1156" s="18"/>
      <c r="J1156" s="22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2"/>
      <c r="W1156" s="2"/>
      <c r="X1156" s="2"/>
    </row>
    <row r="1157" spans="1:24" ht="15" customHeight="1">
      <c r="A1157" s="15"/>
      <c r="B1157" s="19"/>
      <c r="C1157" s="19"/>
      <c r="D1157" s="19"/>
      <c r="E1157" s="18"/>
      <c r="F1157" s="18"/>
      <c r="G1157" s="18"/>
      <c r="H1157" s="18"/>
      <c r="I1157" s="18"/>
      <c r="J1157" s="22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2"/>
      <c r="W1157" s="2"/>
      <c r="X1157" s="2"/>
    </row>
    <row r="1158" spans="1:24" ht="15" customHeight="1">
      <c r="A1158" s="15"/>
      <c r="B1158" s="19"/>
      <c r="C1158" s="19"/>
      <c r="D1158" s="19"/>
      <c r="E1158" s="18"/>
      <c r="F1158" s="18"/>
      <c r="G1158" s="18"/>
      <c r="H1158" s="18"/>
      <c r="I1158" s="18"/>
      <c r="J1158" s="22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2"/>
      <c r="W1158" s="2"/>
      <c r="X1158" s="2"/>
    </row>
    <row r="1159" spans="1:24" ht="15" customHeight="1">
      <c r="A1159" s="15"/>
      <c r="B1159" s="19"/>
      <c r="C1159" s="19"/>
      <c r="D1159" s="19"/>
      <c r="E1159" s="18"/>
      <c r="F1159" s="18"/>
      <c r="G1159" s="18"/>
      <c r="H1159" s="18"/>
      <c r="I1159" s="18"/>
      <c r="J1159" s="22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2"/>
      <c r="W1159" s="2"/>
      <c r="X1159" s="2"/>
    </row>
    <row r="1160" spans="1:24" ht="15" customHeight="1">
      <c r="A1160" s="15"/>
      <c r="B1160" s="19"/>
      <c r="C1160" s="19"/>
      <c r="D1160" s="19"/>
      <c r="E1160" s="18"/>
      <c r="F1160" s="18"/>
      <c r="G1160" s="18"/>
      <c r="H1160" s="18"/>
      <c r="I1160" s="18"/>
      <c r="J1160" s="22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2"/>
      <c r="W1160" s="2"/>
      <c r="X1160" s="2"/>
    </row>
    <row r="1161" spans="1:24" ht="15" customHeight="1">
      <c r="A1161" s="15"/>
      <c r="B1161" s="19"/>
      <c r="C1161" s="19"/>
      <c r="D1161" s="19"/>
      <c r="E1161" s="18"/>
      <c r="F1161" s="18"/>
      <c r="G1161" s="18"/>
      <c r="H1161" s="18"/>
      <c r="I1161" s="18"/>
      <c r="J1161" s="22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2"/>
      <c r="W1161" s="2"/>
      <c r="X1161" s="2"/>
    </row>
    <row r="1162" spans="1:24" ht="15" customHeight="1">
      <c r="A1162" s="15"/>
      <c r="B1162" s="19"/>
      <c r="C1162" s="19"/>
      <c r="D1162" s="19"/>
      <c r="E1162" s="18"/>
      <c r="F1162" s="18"/>
      <c r="G1162" s="18"/>
      <c r="H1162" s="18"/>
      <c r="I1162" s="18"/>
      <c r="J1162" s="22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2"/>
      <c r="W1162" s="2"/>
      <c r="X1162" s="2"/>
    </row>
    <row r="1163" spans="1:24" ht="15" customHeight="1">
      <c r="A1163" s="15"/>
      <c r="B1163" s="19"/>
      <c r="C1163" s="19"/>
      <c r="D1163" s="19"/>
      <c r="E1163" s="18"/>
      <c r="F1163" s="18"/>
      <c r="G1163" s="18"/>
      <c r="H1163" s="18"/>
      <c r="I1163" s="18"/>
      <c r="J1163" s="22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2"/>
      <c r="W1163" s="2"/>
      <c r="X1163" s="2"/>
    </row>
    <row r="1164" spans="1:24" ht="15" customHeight="1">
      <c r="A1164" s="15"/>
      <c r="B1164" s="19"/>
      <c r="C1164" s="19"/>
      <c r="D1164" s="19"/>
      <c r="E1164" s="18"/>
      <c r="F1164" s="18"/>
      <c r="G1164" s="18"/>
      <c r="H1164" s="18"/>
      <c r="I1164" s="18"/>
      <c r="J1164" s="22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2"/>
      <c r="W1164" s="2"/>
      <c r="X1164" s="2"/>
    </row>
    <row r="1165" spans="1:24" ht="15" customHeight="1">
      <c r="A1165" s="15"/>
      <c r="B1165" s="19"/>
      <c r="C1165" s="19"/>
      <c r="D1165" s="19"/>
      <c r="E1165" s="18"/>
      <c r="F1165" s="18"/>
      <c r="G1165" s="18"/>
      <c r="H1165" s="18"/>
      <c r="I1165" s="18"/>
      <c r="J1165" s="22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2"/>
      <c r="W1165" s="2"/>
      <c r="X1165" s="2"/>
    </row>
    <row r="1166" spans="1:24" ht="15" customHeight="1">
      <c r="A1166" s="15"/>
      <c r="B1166" s="19"/>
      <c r="C1166" s="19"/>
      <c r="D1166" s="19"/>
      <c r="E1166" s="18"/>
      <c r="F1166" s="18"/>
      <c r="G1166" s="18"/>
      <c r="H1166" s="18"/>
      <c r="I1166" s="18"/>
      <c r="J1166" s="22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2"/>
      <c r="W1166" s="2"/>
      <c r="X1166" s="2"/>
    </row>
    <row r="1167" spans="1:24" ht="15" customHeight="1">
      <c r="A1167" s="15"/>
      <c r="B1167" s="19"/>
      <c r="C1167" s="19"/>
      <c r="D1167" s="19"/>
      <c r="E1167" s="18"/>
      <c r="F1167" s="18"/>
      <c r="G1167" s="18"/>
      <c r="H1167" s="18"/>
      <c r="I1167" s="18"/>
      <c r="J1167" s="22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2"/>
      <c r="W1167" s="2"/>
      <c r="X1167" s="2"/>
    </row>
    <row r="1168" spans="1:24" ht="15" customHeight="1">
      <c r="A1168" s="15"/>
      <c r="B1168" s="19"/>
      <c r="C1168" s="19"/>
      <c r="D1168" s="19"/>
      <c r="E1168" s="18"/>
      <c r="F1168" s="18"/>
      <c r="G1168" s="18"/>
      <c r="H1168" s="18"/>
      <c r="I1168" s="18"/>
      <c r="J1168" s="22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2"/>
      <c r="W1168" s="2"/>
      <c r="X1168" s="2"/>
    </row>
    <row r="1169" spans="1:24" ht="15" customHeight="1">
      <c r="A1169" s="15"/>
      <c r="B1169" s="19"/>
      <c r="C1169" s="19"/>
      <c r="D1169" s="19"/>
      <c r="E1169" s="18"/>
      <c r="F1169" s="18"/>
      <c r="G1169" s="18"/>
      <c r="H1169" s="18"/>
      <c r="I1169" s="18"/>
      <c r="J1169" s="22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2"/>
      <c r="W1169" s="2"/>
      <c r="X1169" s="2"/>
    </row>
    <row r="1170" spans="1:24" ht="15" customHeight="1">
      <c r="A1170" s="15"/>
      <c r="B1170" s="19"/>
      <c r="C1170" s="19"/>
      <c r="D1170" s="19"/>
      <c r="E1170" s="18"/>
      <c r="F1170" s="18"/>
      <c r="G1170" s="18"/>
      <c r="H1170" s="18"/>
      <c r="I1170" s="18"/>
      <c r="J1170" s="22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2"/>
      <c r="W1170" s="2"/>
      <c r="X1170" s="2"/>
    </row>
    <row r="1171" spans="1:24" ht="15" customHeight="1">
      <c r="A1171" s="15"/>
      <c r="B1171" s="19"/>
      <c r="C1171" s="19"/>
      <c r="D1171" s="19"/>
      <c r="E1171" s="18"/>
      <c r="F1171" s="18"/>
      <c r="G1171" s="18"/>
      <c r="H1171" s="18"/>
      <c r="I1171" s="18"/>
      <c r="J1171" s="22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2"/>
      <c r="W1171" s="2"/>
      <c r="X1171" s="2"/>
    </row>
    <row r="1172" spans="1:24" ht="15" customHeight="1">
      <c r="A1172" s="15"/>
      <c r="B1172" s="19"/>
      <c r="C1172" s="19"/>
      <c r="D1172" s="19"/>
      <c r="E1172" s="18"/>
      <c r="F1172" s="18"/>
      <c r="G1172" s="18"/>
      <c r="H1172" s="18"/>
      <c r="I1172" s="18"/>
      <c r="J1172" s="22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2"/>
      <c r="W1172" s="2"/>
      <c r="X1172" s="2"/>
    </row>
    <row r="1173" spans="1:24" ht="15" customHeight="1">
      <c r="A1173" s="15"/>
      <c r="B1173" s="19"/>
      <c r="C1173" s="19"/>
      <c r="D1173" s="19"/>
      <c r="E1173" s="18"/>
      <c r="F1173" s="18"/>
      <c r="G1173" s="18"/>
      <c r="H1173" s="18"/>
      <c r="I1173" s="18"/>
      <c r="J1173" s="22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2"/>
      <c r="W1173" s="2"/>
      <c r="X1173" s="2"/>
    </row>
    <row r="1174" spans="1:24" ht="15" customHeight="1">
      <c r="A1174" s="15"/>
      <c r="B1174" s="19"/>
      <c r="C1174" s="19"/>
      <c r="D1174" s="19"/>
      <c r="E1174" s="18"/>
      <c r="F1174" s="18"/>
      <c r="G1174" s="18"/>
      <c r="H1174" s="18"/>
      <c r="I1174" s="18"/>
      <c r="J1174" s="22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2"/>
      <c r="W1174" s="2"/>
      <c r="X1174" s="2"/>
    </row>
    <row r="1175" spans="1:24" ht="15" customHeight="1">
      <c r="A1175" s="15"/>
      <c r="B1175" s="19"/>
      <c r="C1175" s="19"/>
      <c r="D1175" s="19"/>
      <c r="E1175" s="18"/>
      <c r="F1175" s="18"/>
      <c r="G1175" s="18"/>
      <c r="H1175" s="18"/>
      <c r="I1175" s="18"/>
      <c r="J1175" s="22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2"/>
      <c r="W1175" s="2"/>
      <c r="X1175" s="2"/>
    </row>
    <row r="1176" spans="1:24" ht="15" customHeight="1">
      <c r="A1176" s="15"/>
      <c r="B1176" s="19"/>
      <c r="C1176" s="19"/>
      <c r="D1176" s="19"/>
      <c r="E1176" s="18"/>
      <c r="F1176" s="18"/>
      <c r="G1176" s="18"/>
      <c r="H1176" s="18"/>
      <c r="I1176" s="18"/>
      <c r="J1176" s="22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2"/>
      <c r="W1176" s="2"/>
      <c r="X1176" s="2"/>
    </row>
    <row r="1177" spans="1:24" ht="15" customHeight="1">
      <c r="A1177" s="15"/>
      <c r="B1177" s="19"/>
      <c r="C1177" s="19"/>
      <c r="D1177" s="19"/>
      <c r="E1177" s="18"/>
      <c r="F1177" s="18"/>
      <c r="G1177" s="18"/>
      <c r="H1177" s="18"/>
      <c r="I1177" s="18"/>
      <c r="J1177" s="22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2"/>
      <c r="W1177" s="2"/>
      <c r="X1177" s="2"/>
    </row>
    <row r="1178" spans="1:24" ht="15" customHeight="1">
      <c r="A1178" s="15"/>
      <c r="B1178" s="19"/>
      <c r="C1178" s="19"/>
      <c r="D1178" s="19"/>
      <c r="E1178" s="18"/>
      <c r="F1178" s="18"/>
      <c r="G1178" s="18"/>
      <c r="H1178" s="18"/>
      <c r="I1178" s="18"/>
      <c r="J1178" s="22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2"/>
      <c r="W1178" s="2"/>
      <c r="X1178" s="2"/>
    </row>
    <row r="1179" spans="1:24" ht="15" customHeight="1">
      <c r="A1179" s="15"/>
      <c r="B1179" s="19"/>
      <c r="C1179" s="19"/>
      <c r="D1179" s="16"/>
      <c r="E1179" s="18"/>
      <c r="F1179" s="18"/>
      <c r="G1179" s="18"/>
      <c r="H1179" s="18"/>
      <c r="I1179" s="18"/>
      <c r="J1179" s="22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2"/>
      <c r="W1179" s="2"/>
      <c r="X1179" s="2"/>
    </row>
    <row r="1180" spans="1:24" ht="15" customHeight="1">
      <c r="A1180" s="15"/>
      <c r="B1180" s="19"/>
      <c r="C1180" s="19"/>
      <c r="D1180" s="19"/>
      <c r="E1180" s="18"/>
      <c r="F1180" s="18"/>
      <c r="G1180" s="18"/>
      <c r="H1180" s="18"/>
      <c r="I1180" s="18"/>
      <c r="J1180" s="22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2"/>
      <c r="W1180" s="2"/>
      <c r="X1180" s="2"/>
    </row>
    <row r="1181" spans="1:24" ht="15" customHeight="1">
      <c r="A1181" s="15"/>
      <c r="B1181" s="19"/>
      <c r="C1181" s="19"/>
      <c r="D1181" s="19"/>
      <c r="E1181" s="18"/>
      <c r="F1181" s="18"/>
      <c r="G1181" s="18"/>
      <c r="H1181" s="18"/>
      <c r="I1181" s="18"/>
      <c r="J1181" s="22"/>
      <c r="K1181" s="7"/>
      <c r="L1181" s="7"/>
      <c r="M1181" s="1"/>
      <c r="N1181" s="1"/>
      <c r="O1181" s="1"/>
      <c r="P1181" s="1"/>
      <c r="Q1181" s="1"/>
      <c r="R1181" s="1"/>
      <c r="S1181" s="1"/>
      <c r="T1181" s="1"/>
      <c r="U1181" s="1"/>
      <c r="V1181" s="2"/>
      <c r="W1181" s="2"/>
      <c r="X1181" s="2"/>
    </row>
    <row r="1182" spans="1:24" ht="15" customHeight="1">
      <c r="A1182" s="15"/>
      <c r="B1182" s="19"/>
      <c r="C1182" s="19"/>
      <c r="D1182" s="19"/>
      <c r="E1182" s="18"/>
      <c r="F1182" s="13"/>
      <c r="G1182" s="18"/>
      <c r="H1182" s="18"/>
      <c r="I1182" s="18"/>
      <c r="J1182" s="22"/>
      <c r="K1182" s="1"/>
      <c r="L1182" s="1"/>
      <c r="M1182" s="7"/>
      <c r="N1182" s="7"/>
      <c r="O1182" s="1"/>
      <c r="P1182" s="1"/>
      <c r="Q1182" s="1"/>
      <c r="R1182" s="1"/>
      <c r="S1182" s="1"/>
      <c r="T1182" s="1"/>
      <c r="U1182" s="1"/>
      <c r="V1182" s="2"/>
      <c r="W1182" s="2"/>
      <c r="X1182" s="2"/>
    </row>
    <row r="1183" spans="1:24" ht="14.25" customHeight="1">
      <c r="A1183" s="15"/>
      <c r="B1183" s="19"/>
      <c r="C1183" s="19"/>
      <c r="D1183" s="19"/>
      <c r="E1183" s="18"/>
      <c r="F1183" s="18"/>
      <c r="G1183" s="18"/>
      <c r="H1183" s="18"/>
      <c r="I1183" s="18"/>
      <c r="J1183" s="22"/>
      <c r="K1183" s="1"/>
      <c r="L1183" s="1"/>
      <c r="M1183" s="1"/>
      <c r="N1183" s="1"/>
      <c r="O1183" s="7"/>
      <c r="P1183" s="7"/>
      <c r="Q1183" s="7"/>
      <c r="R1183" s="7"/>
      <c r="S1183" s="7"/>
      <c r="T1183" s="7"/>
      <c r="U1183" s="7"/>
      <c r="V1183" s="7"/>
      <c r="W1183" s="7"/>
      <c r="X1183" s="7"/>
    </row>
    <row r="1184" spans="1:24" ht="15" customHeight="1">
      <c r="A1184" s="15"/>
      <c r="B1184" s="19"/>
      <c r="C1184" s="19"/>
      <c r="D1184" s="19"/>
      <c r="E1184" s="18"/>
      <c r="F1184" s="18"/>
      <c r="G1184" s="18"/>
      <c r="H1184" s="18"/>
      <c r="I1184" s="18"/>
      <c r="J1184" s="22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2"/>
      <c r="W1184" s="2"/>
      <c r="X1184" s="2"/>
    </row>
    <row r="1185" spans="1:24" ht="15" customHeight="1">
      <c r="A1185" s="15"/>
      <c r="B1185" s="19"/>
      <c r="C1185" s="19"/>
      <c r="D1185" s="19"/>
      <c r="E1185" s="18"/>
      <c r="F1185" s="18"/>
      <c r="G1185" s="18"/>
      <c r="H1185" s="18"/>
      <c r="I1185" s="18"/>
      <c r="J1185" s="22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2"/>
      <c r="W1185" s="2"/>
      <c r="X1185" s="2"/>
    </row>
    <row r="1186" spans="1:24" ht="15" customHeight="1">
      <c r="A1186" s="15"/>
      <c r="B1186" s="19"/>
      <c r="C1186" s="19"/>
      <c r="D1186" s="19"/>
      <c r="E1186" s="18"/>
      <c r="F1186" s="18"/>
      <c r="G1186" s="18"/>
      <c r="H1186" s="18"/>
      <c r="I1186" s="18"/>
      <c r="J1186" s="22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2"/>
      <c r="W1186" s="2"/>
      <c r="X1186" s="2"/>
    </row>
    <row r="1187" spans="1:24" ht="15" customHeight="1">
      <c r="A1187" s="15"/>
      <c r="B1187" s="19"/>
      <c r="C1187" s="19"/>
      <c r="D1187" s="19"/>
      <c r="E1187" s="18"/>
      <c r="F1187" s="18"/>
      <c r="G1187" s="18"/>
      <c r="H1187" s="18"/>
      <c r="I1187" s="18"/>
      <c r="J1187" s="22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2"/>
      <c r="W1187" s="2"/>
      <c r="X1187" s="2"/>
    </row>
    <row r="1188" spans="1:24" ht="15" customHeight="1">
      <c r="A1188" s="15"/>
      <c r="B1188" s="19"/>
      <c r="C1188" s="19"/>
      <c r="D1188" s="19"/>
      <c r="E1188" s="18"/>
      <c r="F1188" s="18"/>
      <c r="G1188" s="18"/>
      <c r="H1188" s="18"/>
      <c r="I1188" s="18"/>
      <c r="J1188" s="22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2"/>
      <c r="W1188" s="2"/>
      <c r="X1188" s="2"/>
    </row>
    <row r="1189" spans="1:24" ht="15" customHeight="1">
      <c r="A1189" s="15"/>
      <c r="B1189" s="19"/>
      <c r="C1189" s="19"/>
      <c r="D1189" s="19"/>
      <c r="E1189" s="18"/>
      <c r="F1189" s="18"/>
      <c r="G1189" s="18"/>
      <c r="H1189" s="18"/>
      <c r="I1189" s="18"/>
      <c r="J1189" s="22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2"/>
      <c r="W1189" s="2"/>
      <c r="X1189" s="2"/>
    </row>
    <row r="1190" spans="1:24" ht="15" customHeight="1">
      <c r="A1190" s="15"/>
      <c r="B1190" s="19"/>
      <c r="C1190" s="19"/>
      <c r="D1190" s="19"/>
      <c r="E1190" s="18"/>
      <c r="F1190" s="18"/>
      <c r="G1190" s="18"/>
      <c r="H1190" s="18"/>
      <c r="I1190" s="18"/>
      <c r="J1190" s="22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2"/>
      <c r="W1190" s="2"/>
      <c r="X1190" s="2"/>
    </row>
    <row r="1191" spans="1:24" ht="15" customHeight="1">
      <c r="A1191" s="15"/>
      <c r="B1191" s="19"/>
      <c r="C1191" s="19"/>
      <c r="D1191" s="19"/>
      <c r="E1191" s="18"/>
      <c r="F1191" s="18"/>
      <c r="G1191" s="18"/>
      <c r="H1191" s="18"/>
      <c r="I1191" s="18"/>
      <c r="J1191" s="22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2"/>
      <c r="W1191" s="2"/>
      <c r="X1191" s="2"/>
    </row>
    <row r="1192" spans="1:24" ht="15" customHeight="1">
      <c r="A1192" s="15"/>
      <c r="B1192" s="19"/>
      <c r="C1192" s="19"/>
      <c r="D1192" s="19"/>
      <c r="E1192" s="18"/>
      <c r="F1192" s="18"/>
      <c r="G1192" s="18"/>
      <c r="H1192" s="18"/>
      <c r="I1192" s="18"/>
      <c r="J1192" s="22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2"/>
      <c r="W1192" s="2"/>
      <c r="X1192" s="2"/>
    </row>
    <row r="1193" spans="1:24" ht="15" customHeight="1">
      <c r="A1193" s="15"/>
      <c r="B1193" s="19"/>
      <c r="C1193" s="19"/>
      <c r="D1193" s="19"/>
      <c r="E1193" s="18"/>
      <c r="F1193" s="18"/>
      <c r="G1193" s="18"/>
      <c r="H1193" s="18"/>
      <c r="I1193" s="18"/>
      <c r="J1193" s="22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2"/>
      <c r="W1193" s="2"/>
      <c r="X1193" s="2"/>
    </row>
    <row r="1194" spans="1:24" ht="15" customHeight="1">
      <c r="A1194" s="15"/>
      <c r="B1194" s="19"/>
      <c r="C1194" s="19"/>
      <c r="D1194" s="19"/>
      <c r="E1194" s="18"/>
      <c r="F1194" s="18"/>
      <c r="G1194" s="18"/>
      <c r="H1194" s="18"/>
      <c r="I1194" s="18"/>
      <c r="J1194" s="22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2"/>
      <c r="W1194" s="2"/>
      <c r="X1194" s="2"/>
    </row>
    <row r="1195" spans="1:24" ht="15" customHeight="1">
      <c r="A1195" s="15"/>
      <c r="B1195" s="19"/>
      <c r="C1195" s="19"/>
      <c r="D1195" s="19"/>
      <c r="E1195" s="18"/>
      <c r="F1195" s="18"/>
      <c r="G1195" s="18"/>
      <c r="H1195" s="18"/>
      <c r="I1195" s="18"/>
      <c r="J1195" s="22"/>
      <c r="K1195" s="8"/>
      <c r="L1195" s="8"/>
      <c r="M1195" s="1"/>
      <c r="N1195" s="1"/>
      <c r="O1195" s="1"/>
      <c r="P1195" s="1"/>
      <c r="Q1195" s="1"/>
      <c r="R1195" s="1"/>
      <c r="S1195" s="1"/>
      <c r="T1195" s="1"/>
      <c r="U1195" s="1"/>
      <c r="V1195" s="2"/>
      <c r="W1195" s="2"/>
      <c r="X1195" s="2"/>
    </row>
    <row r="1196" spans="1:24" ht="15" customHeight="1">
      <c r="A1196" s="15"/>
      <c r="B1196" s="19"/>
      <c r="C1196" s="19"/>
      <c r="D1196" s="19"/>
      <c r="E1196" s="18"/>
      <c r="F1196" s="18"/>
      <c r="G1196" s="18"/>
      <c r="H1196" s="18"/>
      <c r="I1196" s="18"/>
      <c r="J1196" s="22"/>
      <c r="K1196" s="7"/>
      <c r="L1196" s="7"/>
      <c r="M1196" s="8"/>
      <c r="N1196" s="8"/>
      <c r="O1196" s="1"/>
      <c r="P1196" s="1"/>
      <c r="Q1196" s="1"/>
      <c r="R1196" s="1"/>
      <c r="S1196" s="1"/>
      <c r="T1196" s="1"/>
      <c r="U1196" s="1"/>
      <c r="V1196" s="2"/>
      <c r="W1196" s="2"/>
      <c r="X1196" s="2"/>
    </row>
    <row r="1197" spans="1:24" ht="14.25" customHeight="1">
      <c r="A1197" s="15"/>
      <c r="B1197" s="19"/>
      <c r="C1197" s="19"/>
      <c r="D1197" s="19"/>
      <c r="E1197" s="18"/>
      <c r="F1197" s="18"/>
      <c r="G1197" s="18"/>
      <c r="H1197" s="18"/>
      <c r="I1197" s="18"/>
      <c r="J1197" s="22"/>
      <c r="K1197" s="2"/>
      <c r="L1197" s="2"/>
      <c r="M1197" s="7"/>
      <c r="N1197" s="7"/>
      <c r="O1197" s="8"/>
      <c r="P1197" s="8"/>
      <c r="Q1197" s="8"/>
      <c r="R1197" s="8"/>
      <c r="S1197" s="8"/>
      <c r="T1197" s="8"/>
      <c r="U1197" s="8"/>
      <c r="V1197" s="8"/>
      <c r="W1197" s="8"/>
      <c r="X1197" s="8"/>
    </row>
    <row r="1198" spans="1:24" ht="14.25" customHeight="1">
      <c r="A1198" s="15"/>
      <c r="B1198" s="19"/>
      <c r="C1198" s="19"/>
      <c r="D1198" s="19"/>
      <c r="E1198" s="18"/>
      <c r="F1198" s="18"/>
      <c r="G1198" s="18"/>
      <c r="H1198" s="18"/>
      <c r="I1198" s="18"/>
      <c r="J1198" s="22"/>
      <c r="K1198" s="2"/>
      <c r="L1198" s="2"/>
      <c r="M1198" s="2"/>
      <c r="N1198" s="2"/>
      <c r="O1198" s="7"/>
      <c r="P1198" s="7"/>
      <c r="Q1198" s="7"/>
      <c r="R1198" s="7"/>
      <c r="S1198" s="7"/>
      <c r="T1198" s="7"/>
      <c r="U1198" s="7"/>
      <c r="V1198" s="7"/>
      <c r="W1198" s="7"/>
      <c r="X1198" s="7"/>
    </row>
    <row r="1199" spans="1:24" ht="14.25" customHeight="1">
      <c r="A1199" s="15"/>
      <c r="B1199" s="19"/>
      <c r="C1199" s="19"/>
      <c r="D1199" s="19"/>
      <c r="E1199" s="18"/>
      <c r="F1199" s="18"/>
      <c r="G1199" s="18"/>
      <c r="H1199" s="18"/>
      <c r="I1199" s="18"/>
      <c r="J1199" s="2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</row>
    <row r="1200" spans="1:24" ht="14.25" customHeight="1">
      <c r="A1200" s="15"/>
      <c r="B1200" s="19"/>
      <c r="C1200" s="19"/>
      <c r="D1200" s="19"/>
      <c r="E1200" s="18"/>
      <c r="F1200" s="18"/>
      <c r="G1200" s="18"/>
      <c r="H1200" s="18"/>
      <c r="I1200" s="18"/>
      <c r="J1200" s="2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</row>
    <row r="1201" spans="1:24" ht="14.25" customHeight="1">
      <c r="A1201" s="15"/>
      <c r="B1201" s="19"/>
      <c r="C1201" s="19"/>
      <c r="D1201" s="19"/>
      <c r="E1201" s="18"/>
      <c r="F1201" s="18"/>
      <c r="G1201" s="18"/>
      <c r="H1201" s="18"/>
      <c r="I1201" s="18"/>
      <c r="J1201" s="2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</row>
    <row r="1202" spans="1:24" ht="14.25" customHeight="1">
      <c r="A1202" s="15"/>
      <c r="B1202" s="19"/>
      <c r="C1202" s="19"/>
      <c r="D1202" s="19"/>
      <c r="E1202" s="18"/>
      <c r="F1202" s="18"/>
      <c r="G1202" s="18"/>
      <c r="H1202" s="18"/>
      <c r="I1202" s="18"/>
      <c r="J1202" s="2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</row>
    <row r="1203" spans="1:24" ht="14.25" customHeight="1">
      <c r="A1203" s="15"/>
      <c r="B1203" s="19"/>
      <c r="C1203" s="19"/>
      <c r="D1203" s="19"/>
      <c r="E1203" s="18"/>
      <c r="F1203" s="18"/>
      <c r="G1203" s="18"/>
      <c r="H1203" s="18"/>
      <c r="I1203" s="18"/>
      <c r="J1203" s="2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</row>
    <row r="1204" spans="1:24" ht="14.25" customHeight="1">
      <c r="A1204" s="15"/>
      <c r="B1204" s="19"/>
      <c r="C1204" s="19"/>
      <c r="D1204" s="19"/>
      <c r="E1204" s="18"/>
      <c r="F1204" s="18"/>
      <c r="G1204" s="18"/>
      <c r="H1204" s="18"/>
      <c r="I1204" s="18"/>
      <c r="J1204" s="2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</row>
    <row r="1205" spans="1:24" ht="14.25" customHeight="1">
      <c r="A1205" s="15"/>
      <c r="B1205" s="19"/>
      <c r="C1205" s="19"/>
      <c r="D1205" s="19"/>
      <c r="E1205" s="18"/>
      <c r="F1205" s="18"/>
      <c r="G1205" s="18"/>
      <c r="H1205" s="18"/>
      <c r="I1205" s="18"/>
      <c r="J1205" s="2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</row>
    <row r="1206" spans="1:24" ht="14.25" customHeight="1">
      <c r="A1206" s="15"/>
      <c r="B1206" s="19"/>
      <c r="C1206" s="19"/>
      <c r="D1206" s="19"/>
      <c r="E1206" s="18"/>
      <c r="F1206" s="18"/>
      <c r="G1206" s="18"/>
      <c r="H1206" s="18"/>
      <c r="I1206" s="18"/>
      <c r="J1206" s="2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</row>
    <row r="1207" spans="1:24" ht="14.25" customHeight="1">
      <c r="A1207" s="15"/>
      <c r="B1207" s="19"/>
      <c r="C1207" s="19"/>
      <c r="D1207" s="19"/>
      <c r="E1207" s="18"/>
      <c r="F1207" s="18"/>
      <c r="G1207" s="18"/>
      <c r="H1207" s="18"/>
      <c r="I1207" s="18"/>
      <c r="J1207" s="2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</row>
    <row r="1208" spans="1:24" ht="14.25" customHeight="1">
      <c r="A1208" s="15"/>
      <c r="B1208" s="19"/>
      <c r="C1208" s="19"/>
      <c r="D1208" s="19"/>
      <c r="E1208" s="18"/>
      <c r="F1208" s="18"/>
      <c r="G1208" s="18"/>
      <c r="H1208" s="18"/>
      <c r="I1208" s="18"/>
      <c r="J1208" s="2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</row>
    <row r="1209" spans="1:24" ht="14.25" customHeight="1">
      <c r="A1209" s="15"/>
      <c r="B1209" s="19"/>
      <c r="C1209" s="19"/>
      <c r="D1209" s="19"/>
      <c r="E1209" s="18"/>
      <c r="F1209" s="18"/>
      <c r="G1209" s="18"/>
      <c r="H1209" s="18"/>
      <c r="I1209" s="18"/>
      <c r="J1209" s="2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</row>
    <row r="1210" spans="1:24" ht="14.25" customHeight="1">
      <c r="A1210" s="15"/>
      <c r="B1210" s="19"/>
      <c r="C1210" s="19"/>
      <c r="D1210" s="19"/>
      <c r="E1210" s="18"/>
      <c r="F1210" s="18"/>
      <c r="G1210" s="18"/>
      <c r="H1210" s="18"/>
      <c r="I1210" s="18"/>
      <c r="J1210" s="2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</row>
    <row r="1211" spans="1:24" ht="14.25" customHeight="1">
      <c r="A1211" s="15"/>
      <c r="B1211" s="19"/>
      <c r="C1211" s="19"/>
      <c r="D1211" s="19"/>
      <c r="E1211" s="18"/>
      <c r="F1211" s="18"/>
      <c r="G1211" s="18"/>
      <c r="H1211" s="18"/>
      <c r="I1211" s="18"/>
      <c r="J1211" s="2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</row>
    <row r="1212" spans="1:24" ht="14.25" customHeight="1">
      <c r="A1212" s="15"/>
      <c r="B1212" s="19"/>
      <c r="C1212" s="19"/>
      <c r="D1212" s="19"/>
      <c r="E1212" s="18"/>
      <c r="F1212" s="18"/>
      <c r="G1212" s="18"/>
      <c r="H1212" s="18"/>
      <c r="I1212" s="18"/>
      <c r="J1212" s="2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</row>
    <row r="1213" spans="1:24" ht="14.25" customHeight="1">
      <c r="A1213" s="15"/>
      <c r="B1213" s="19"/>
      <c r="C1213" s="19"/>
      <c r="D1213" s="19"/>
      <c r="E1213" s="18"/>
      <c r="F1213" s="18"/>
      <c r="G1213" s="18"/>
      <c r="H1213" s="18"/>
      <c r="I1213" s="18"/>
      <c r="J1213" s="2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</row>
    <row r="1214" spans="1:24" ht="14.25" customHeight="1">
      <c r="A1214" s="15"/>
      <c r="B1214" s="19"/>
      <c r="C1214" s="19"/>
      <c r="D1214" s="19"/>
      <c r="E1214" s="18"/>
      <c r="F1214" s="18"/>
      <c r="G1214" s="18"/>
      <c r="H1214" s="18"/>
      <c r="I1214" s="18"/>
      <c r="J1214" s="2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</row>
    <row r="1215" spans="1:24" ht="14.25" customHeight="1">
      <c r="A1215" s="15"/>
      <c r="B1215" s="19"/>
      <c r="C1215" s="19"/>
      <c r="D1215" s="19"/>
      <c r="E1215" s="18"/>
      <c r="F1215" s="18"/>
      <c r="G1215" s="18"/>
      <c r="H1215" s="18"/>
      <c r="I1215" s="18"/>
      <c r="J1215" s="2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</row>
    <row r="1216" spans="1:24" ht="14.25" customHeight="1">
      <c r="A1216" s="15"/>
      <c r="B1216" s="19"/>
      <c r="C1216" s="19"/>
      <c r="D1216" s="19"/>
      <c r="E1216" s="18"/>
      <c r="F1216" s="18"/>
      <c r="G1216" s="18"/>
      <c r="H1216" s="18"/>
      <c r="I1216" s="18"/>
      <c r="J1216" s="2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</row>
    <row r="1217" spans="1:24" ht="14.25" customHeight="1">
      <c r="A1217" s="15"/>
      <c r="B1217" s="19"/>
      <c r="C1217" s="19"/>
      <c r="D1217" s="19"/>
      <c r="E1217" s="18"/>
      <c r="F1217" s="18"/>
      <c r="G1217" s="18"/>
      <c r="H1217" s="18"/>
      <c r="I1217" s="18"/>
      <c r="J1217" s="2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</row>
    <row r="1218" spans="1:24" ht="14.25" customHeight="1">
      <c r="A1218" s="15"/>
      <c r="B1218" s="19"/>
      <c r="C1218" s="19"/>
      <c r="D1218" s="19"/>
      <c r="E1218" s="18"/>
      <c r="F1218" s="18"/>
      <c r="G1218" s="18"/>
      <c r="H1218" s="18"/>
      <c r="I1218" s="18"/>
      <c r="J1218" s="2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</row>
    <row r="1219" spans="1:24" ht="14.25" customHeight="1">
      <c r="A1219" s="15"/>
      <c r="B1219" s="19"/>
      <c r="C1219" s="19"/>
      <c r="D1219" s="19"/>
      <c r="E1219" s="18"/>
      <c r="F1219" s="18"/>
      <c r="G1219" s="18"/>
      <c r="H1219" s="18"/>
      <c r="I1219" s="18"/>
      <c r="J1219" s="2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</row>
    <row r="1220" spans="1:24" ht="14.25" customHeight="1">
      <c r="A1220" s="15"/>
      <c r="B1220" s="19"/>
      <c r="C1220" s="19"/>
      <c r="D1220" s="19"/>
      <c r="E1220" s="18"/>
      <c r="F1220" s="18"/>
      <c r="G1220" s="18"/>
      <c r="H1220" s="18"/>
      <c r="I1220" s="18"/>
      <c r="J1220" s="2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</row>
    <row r="1221" spans="1:24" ht="14.25" customHeight="1">
      <c r="A1221" s="15"/>
      <c r="B1221" s="19"/>
      <c r="C1221" s="19"/>
      <c r="D1221" s="19"/>
      <c r="E1221" s="18"/>
      <c r="F1221" s="18"/>
      <c r="G1221" s="18"/>
      <c r="H1221" s="18"/>
      <c r="I1221" s="18"/>
      <c r="J1221" s="2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</row>
    <row r="1222" spans="1:24" ht="14.25" customHeight="1">
      <c r="A1222" s="15"/>
      <c r="B1222" s="19"/>
      <c r="C1222" s="19"/>
      <c r="D1222" s="19"/>
      <c r="E1222" s="18"/>
      <c r="F1222" s="18"/>
      <c r="G1222" s="18"/>
      <c r="H1222" s="18"/>
      <c r="I1222" s="18"/>
      <c r="J1222" s="2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</row>
    <row r="1223" spans="1:24" ht="14.25" customHeight="1">
      <c r="A1223" s="15"/>
      <c r="B1223" s="19"/>
      <c r="C1223" s="19"/>
      <c r="D1223" s="19"/>
      <c r="E1223" s="18"/>
      <c r="F1223" s="18"/>
      <c r="G1223" s="18"/>
      <c r="H1223" s="18"/>
      <c r="I1223" s="18"/>
      <c r="J1223" s="2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</row>
    <row r="1224" spans="1:24" ht="14.25" customHeight="1">
      <c r="A1224" s="15"/>
      <c r="B1224" s="19"/>
      <c r="C1224" s="19"/>
      <c r="D1224" s="19"/>
      <c r="E1224" s="18"/>
      <c r="F1224" s="18"/>
      <c r="G1224" s="18"/>
      <c r="H1224" s="18"/>
      <c r="I1224" s="18"/>
      <c r="J1224" s="2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</row>
    <row r="1225" spans="1:24" ht="14.25" customHeight="1">
      <c r="A1225" s="15"/>
      <c r="B1225" s="19"/>
      <c r="C1225" s="19"/>
      <c r="D1225" s="19"/>
      <c r="E1225" s="18"/>
      <c r="F1225" s="18"/>
      <c r="G1225" s="18"/>
      <c r="H1225" s="18"/>
      <c r="I1225" s="18"/>
      <c r="J1225" s="2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</row>
    <row r="1226" spans="1:24" ht="14.25" customHeight="1">
      <c r="A1226" s="15"/>
      <c r="B1226" s="19"/>
      <c r="C1226" s="19"/>
      <c r="D1226" s="19"/>
      <c r="E1226" s="18"/>
      <c r="F1226" s="18"/>
      <c r="G1226" s="18"/>
      <c r="H1226" s="18"/>
      <c r="I1226" s="18"/>
      <c r="J1226" s="2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</row>
    <row r="1227" spans="1:24" ht="14.25" customHeight="1">
      <c r="A1227" s="15"/>
      <c r="B1227" s="19"/>
      <c r="C1227" s="19"/>
      <c r="D1227" s="19"/>
      <c r="E1227" s="18"/>
      <c r="F1227" s="18"/>
      <c r="G1227" s="18"/>
      <c r="H1227" s="18"/>
      <c r="I1227" s="18"/>
      <c r="J1227" s="2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</row>
    <row r="1228" spans="1:24" ht="14.25" customHeight="1">
      <c r="A1228" s="15"/>
      <c r="B1228" s="19"/>
      <c r="C1228" s="19"/>
      <c r="D1228" s="19"/>
      <c r="E1228" s="18"/>
      <c r="F1228" s="18"/>
      <c r="G1228" s="18"/>
      <c r="H1228" s="18"/>
      <c r="I1228" s="18"/>
      <c r="J1228" s="2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</row>
    <row r="1229" spans="1:24" ht="14.25" customHeight="1">
      <c r="A1229" s="15"/>
      <c r="B1229" s="19"/>
      <c r="C1229" s="19"/>
      <c r="D1229" s="19"/>
      <c r="E1229" s="18"/>
      <c r="F1229" s="18"/>
      <c r="G1229" s="18"/>
      <c r="H1229" s="18"/>
      <c r="I1229" s="18"/>
      <c r="J1229" s="2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</row>
    <row r="1230" spans="1:24" ht="14.25" customHeight="1">
      <c r="A1230" s="15"/>
      <c r="B1230" s="19"/>
      <c r="C1230" s="19"/>
      <c r="D1230" s="19"/>
      <c r="E1230" s="18"/>
      <c r="F1230" s="18"/>
      <c r="G1230" s="18"/>
      <c r="H1230" s="18"/>
      <c r="I1230" s="18"/>
      <c r="J1230" s="2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</row>
    <row r="1231" spans="1:24" ht="14.25" customHeight="1">
      <c r="A1231" s="15"/>
      <c r="B1231" s="19"/>
      <c r="C1231" s="19"/>
      <c r="D1231" s="19"/>
      <c r="E1231" s="18"/>
      <c r="F1231" s="18"/>
      <c r="G1231" s="18"/>
      <c r="H1231" s="18"/>
      <c r="I1231" s="18"/>
      <c r="J1231" s="2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</row>
    <row r="1232" spans="1:24" ht="14.25" customHeight="1">
      <c r="A1232" s="15"/>
      <c r="B1232" s="19"/>
      <c r="C1232" s="19"/>
      <c r="D1232" s="19"/>
      <c r="E1232" s="18"/>
      <c r="F1232" s="18"/>
      <c r="G1232" s="18"/>
      <c r="H1232" s="18"/>
      <c r="I1232" s="18"/>
      <c r="J1232" s="2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</row>
    <row r="1233" spans="1:24" ht="14.25" customHeight="1">
      <c r="A1233" s="15"/>
      <c r="B1233" s="19"/>
      <c r="C1233" s="19"/>
      <c r="D1233" s="19"/>
      <c r="E1233" s="18"/>
      <c r="F1233" s="18"/>
      <c r="G1233" s="18"/>
      <c r="H1233" s="18"/>
      <c r="I1233" s="18"/>
      <c r="J1233" s="2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</row>
    <row r="1234" spans="1:24" ht="14.25" customHeight="1">
      <c r="A1234" s="15"/>
      <c r="B1234" s="19"/>
      <c r="C1234" s="19"/>
      <c r="D1234" s="19"/>
      <c r="E1234" s="18"/>
      <c r="F1234" s="18"/>
      <c r="G1234" s="18"/>
      <c r="H1234" s="18"/>
      <c r="I1234" s="18"/>
      <c r="J1234" s="2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</row>
    <row r="1235" spans="1:24" ht="14.25" customHeight="1">
      <c r="A1235" s="15"/>
      <c r="B1235" s="19"/>
      <c r="C1235" s="19"/>
      <c r="D1235" s="19"/>
      <c r="E1235" s="18"/>
      <c r="F1235" s="18"/>
      <c r="G1235" s="18"/>
      <c r="H1235" s="18"/>
      <c r="I1235" s="18"/>
      <c r="J1235" s="2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</row>
    <row r="1236" spans="1:24" ht="14.25" customHeight="1">
      <c r="A1236" s="15"/>
      <c r="B1236" s="19"/>
      <c r="C1236" s="19"/>
      <c r="D1236" s="19"/>
      <c r="E1236" s="18"/>
      <c r="F1236" s="18"/>
      <c r="G1236" s="18"/>
      <c r="H1236" s="18"/>
      <c r="I1236" s="18"/>
      <c r="J1236" s="2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</row>
    <row r="1237" spans="1:24" ht="14.25" customHeight="1">
      <c r="A1237" s="15"/>
      <c r="B1237" s="19"/>
      <c r="C1237" s="19"/>
      <c r="D1237" s="19"/>
      <c r="E1237" s="18"/>
      <c r="F1237" s="18"/>
      <c r="G1237" s="18"/>
      <c r="H1237" s="18"/>
      <c r="I1237" s="18"/>
      <c r="J1237" s="2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</row>
    <row r="1238" spans="1:24" ht="14.25" customHeight="1">
      <c r="A1238" s="15"/>
      <c r="B1238" s="19"/>
      <c r="C1238" s="19"/>
      <c r="D1238" s="19"/>
      <c r="E1238" s="18"/>
      <c r="F1238" s="18"/>
      <c r="G1238" s="18"/>
      <c r="H1238" s="18"/>
      <c r="I1238" s="18"/>
      <c r="J1238" s="2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</row>
    <row r="1239" spans="1:24" ht="14.25" customHeight="1">
      <c r="A1239" s="15"/>
      <c r="B1239" s="19"/>
      <c r="C1239" s="19"/>
      <c r="D1239" s="19"/>
      <c r="E1239" s="18"/>
      <c r="F1239" s="18"/>
      <c r="G1239" s="18"/>
      <c r="H1239" s="18"/>
      <c r="I1239" s="18"/>
      <c r="J1239" s="2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</row>
    <row r="1240" spans="1:24" ht="14.25" customHeight="1">
      <c r="A1240" s="15"/>
      <c r="B1240" s="19"/>
      <c r="C1240" s="19"/>
      <c r="D1240" s="19"/>
      <c r="E1240" s="18"/>
      <c r="F1240" s="18"/>
      <c r="G1240" s="18"/>
      <c r="H1240" s="18"/>
      <c r="I1240" s="18"/>
      <c r="J1240" s="2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</row>
    <row r="1241" spans="1:24" ht="14.25" customHeight="1">
      <c r="A1241" s="15"/>
      <c r="B1241" s="19"/>
      <c r="C1241" s="19"/>
      <c r="D1241" s="19"/>
      <c r="E1241" s="18"/>
      <c r="F1241" s="18"/>
      <c r="G1241" s="18"/>
      <c r="H1241" s="18"/>
      <c r="I1241" s="18"/>
      <c r="J1241" s="2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</row>
    <row r="1242" spans="1:24" ht="14.25" customHeight="1">
      <c r="A1242" s="15"/>
      <c r="B1242" s="19"/>
      <c r="C1242" s="19"/>
      <c r="D1242" s="19"/>
      <c r="E1242" s="18"/>
      <c r="F1242" s="18"/>
      <c r="G1242" s="18"/>
      <c r="H1242" s="18"/>
      <c r="I1242" s="18"/>
      <c r="J1242" s="2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</row>
    <row r="1243" spans="1:24" ht="14.25" customHeight="1">
      <c r="A1243" s="15"/>
      <c r="B1243" s="19"/>
      <c r="C1243" s="19"/>
      <c r="D1243" s="19"/>
      <c r="E1243" s="18"/>
      <c r="F1243" s="18"/>
      <c r="G1243" s="18"/>
      <c r="H1243" s="18"/>
      <c r="I1243" s="18"/>
      <c r="J1243" s="2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</row>
    <row r="1244" spans="1:24" ht="14.25" customHeight="1">
      <c r="A1244" s="15"/>
      <c r="B1244" s="19"/>
      <c r="C1244" s="19"/>
      <c r="D1244" s="19"/>
      <c r="E1244" s="18"/>
      <c r="F1244" s="18"/>
      <c r="G1244" s="18"/>
      <c r="H1244" s="18"/>
      <c r="I1244" s="18"/>
      <c r="J1244" s="2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</row>
    <row r="1245" spans="1:24" ht="14.25" customHeight="1">
      <c r="A1245" s="15"/>
      <c r="B1245" s="19"/>
      <c r="C1245" s="19"/>
      <c r="D1245" s="19"/>
      <c r="E1245" s="18"/>
      <c r="F1245" s="18"/>
      <c r="G1245" s="18"/>
      <c r="H1245" s="18"/>
      <c r="I1245" s="18"/>
      <c r="J1245" s="2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</row>
    <row r="1246" spans="1:24" ht="14.25" customHeight="1">
      <c r="A1246" s="15"/>
      <c r="B1246" s="19"/>
      <c r="C1246" s="19"/>
      <c r="D1246" s="19"/>
      <c r="E1246" s="18"/>
      <c r="F1246" s="18"/>
      <c r="G1246" s="18"/>
      <c r="H1246" s="18"/>
      <c r="I1246" s="18"/>
      <c r="J1246" s="2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</row>
    <row r="1247" spans="1:24" ht="14.25" customHeight="1">
      <c r="A1247" s="15"/>
      <c r="B1247" s="19"/>
      <c r="C1247" s="19"/>
      <c r="D1247" s="19"/>
      <c r="E1247" s="18"/>
      <c r="F1247" s="18"/>
      <c r="G1247" s="18"/>
      <c r="H1247" s="18"/>
      <c r="I1247" s="18"/>
      <c r="J1247" s="2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</row>
    <row r="1248" spans="1:24" ht="14.25" customHeight="1">
      <c r="A1248" s="15"/>
      <c r="B1248" s="19"/>
      <c r="C1248" s="19"/>
      <c r="D1248" s="19"/>
      <c r="E1248" s="18"/>
      <c r="F1248" s="18"/>
      <c r="G1248" s="18"/>
      <c r="H1248" s="18"/>
      <c r="I1248" s="18"/>
      <c r="J1248" s="2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</row>
    <row r="1249" spans="1:24" ht="14.25" customHeight="1">
      <c r="A1249" s="15"/>
      <c r="B1249" s="19"/>
      <c r="C1249" s="19"/>
      <c r="D1249" s="19"/>
      <c r="E1249" s="18"/>
      <c r="F1249" s="18"/>
      <c r="G1249" s="18"/>
      <c r="H1249" s="18"/>
      <c r="I1249" s="18"/>
      <c r="J1249" s="2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</row>
    <row r="1250" spans="1:24" ht="14.25" customHeight="1">
      <c r="A1250" s="15"/>
      <c r="B1250" s="19"/>
      <c r="C1250" s="19"/>
      <c r="D1250" s="19"/>
      <c r="E1250" s="18"/>
      <c r="F1250" s="18"/>
      <c r="G1250" s="18"/>
      <c r="H1250" s="18"/>
      <c r="I1250" s="18"/>
      <c r="J1250" s="2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</row>
    <row r="1251" spans="1:24" ht="14.25" customHeight="1">
      <c r="A1251" s="15"/>
      <c r="B1251" s="19"/>
      <c r="C1251" s="19"/>
      <c r="D1251" s="19"/>
      <c r="E1251" s="18"/>
      <c r="F1251" s="18"/>
      <c r="G1251" s="18"/>
      <c r="H1251" s="18"/>
      <c r="I1251" s="18"/>
      <c r="J1251" s="2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</row>
    <row r="1252" spans="1:24" ht="14.25" customHeight="1">
      <c r="A1252" s="15"/>
      <c r="B1252" s="19"/>
      <c r="C1252" s="19"/>
      <c r="D1252" s="19"/>
      <c r="E1252" s="18"/>
      <c r="F1252" s="18"/>
      <c r="G1252" s="18"/>
      <c r="H1252" s="18"/>
      <c r="I1252" s="18"/>
      <c r="J1252" s="2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</row>
    <row r="1253" spans="1:24" ht="14.25" customHeight="1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</row>
    <row r="1254" spans="1:24" ht="14.25" customHeight="1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</row>
    <row r="1255" spans="1:24" ht="14.25" customHeight="1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</row>
    <row r="1256" spans="1:24" ht="14.25" customHeight="1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</row>
    <row r="1257" spans="1:24" ht="14.25" customHeight="1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</row>
    <row r="1258" spans="1:24" ht="14.25" customHeight="1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</row>
    <row r="1259" spans="1:24" ht="14.25" customHeight="1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</row>
    <row r="1260" spans="1:24" ht="14.25" customHeight="1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</row>
    <row r="1261" spans="1:24" ht="14.25" customHeight="1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</row>
    <row r="1262" spans="1:24" ht="14.25" customHeight="1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</row>
    <row r="1263" spans="1:24" ht="14.25" customHeight="1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</row>
    <row r="1264" spans="1:24" ht="14.25" customHeight="1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</row>
    <row r="1265" spans="1:24" ht="14.25" customHeight="1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</row>
    <row r="1266" spans="1:24" ht="14.25" customHeight="1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</row>
    <row r="1267" spans="1:24" ht="14.25" customHeight="1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</row>
    <row r="1268" spans="1:24" ht="14.25" customHeight="1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</row>
    <row r="1269" spans="1:24" ht="14.25" customHeight="1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</row>
    <row r="1270" spans="1:24" ht="14.25" customHeight="1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</row>
    <row r="1271" spans="1:24" ht="14.25" customHeight="1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</row>
    <row r="1272" spans="1:24" ht="14.25" customHeight="1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</row>
    <row r="1273" spans="1:24" ht="14.25" customHeight="1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</row>
    <row r="1274" spans="1:24" ht="14.25" customHeight="1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</row>
    <row r="1275" spans="1:24" ht="14.25" customHeight="1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</row>
    <row r="1276" spans="1:24" ht="14.25" customHeight="1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</row>
    <row r="1277" spans="1:24" ht="14.25" customHeight="1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</row>
    <row r="1278" spans="1:24" ht="14.25" customHeight="1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</row>
    <row r="1279" spans="1:24" ht="14.25" customHeight="1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</row>
    <row r="1280" spans="1:24" ht="14.25" customHeight="1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</row>
    <row r="1281" spans="1:24" ht="14.25" customHeight="1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</row>
    <row r="1282" spans="1:24" ht="14.25" customHeight="1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</row>
    <row r="1283" spans="1:24" ht="14.25" customHeight="1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</row>
    <row r="1284" spans="1:24" ht="14.25" customHeight="1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</row>
    <row r="1285" spans="1:24" ht="14.25" customHeight="1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</row>
    <row r="1286" spans="1:24" ht="14.25" customHeight="1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</row>
    <row r="1287" spans="1:24" ht="14.25" customHeight="1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</row>
    <row r="1288" spans="1:24" ht="14.25" customHeight="1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</row>
    <row r="1289" spans="1:24" ht="14.25" customHeight="1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</row>
    <row r="1290" spans="1:24" ht="14.25" customHeight="1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</row>
    <row r="1291" spans="1:24" ht="14.25" customHeight="1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</row>
    <row r="1292" spans="1:24" ht="14.25" customHeight="1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</row>
    <row r="1293" spans="1:24" ht="14.25" customHeight="1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</row>
    <row r="1294" spans="1:24" ht="14.25" customHeight="1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</row>
    <row r="1295" spans="1:24" ht="14.25" customHeight="1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</row>
    <row r="1296" spans="1:24" ht="14.25" customHeight="1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</row>
    <row r="1297" spans="1:24" ht="14.25" customHeight="1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</row>
    <row r="1298" spans="1:24" ht="14.25" customHeight="1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</row>
    <row r="1299" spans="1:24" ht="14.25" customHeight="1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</row>
    <row r="1300" spans="1:24" ht="14.25" customHeight="1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</row>
    <row r="1301" spans="1:24" ht="14.25" customHeight="1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</row>
    <row r="1302" spans="1:24" ht="14.25" customHeight="1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</row>
    <row r="1303" spans="1:24" ht="14.25" customHeight="1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</row>
    <row r="1304" spans="1:24" ht="14.25" customHeight="1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</row>
    <row r="1305" spans="1:24" ht="14.25" customHeight="1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</row>
    <row r="1306" spans="1:24" ht="14.25" customHeight="1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</row>
    <row r="1307" spans="1:24" ht="14.25" customHeight="1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</row>
    <row r="1308" spans="1:24" ht="14.25" customHeight="1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</row>
    <row r="1309" spans="1:24" ht="14.25" customHeight="1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</row>
    <row r="1310" spans="1:24" ht="14.25" customHeight="1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</row>
    <row r="1311" spans="1:24" ht="14.25" customHeight="1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</row>
    <row r="1312" spans="1:24" ht="14.25" customHeight="1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</row>
    <row r="1313" spans="1:24" ht="14.25" customHeight="1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</row>
    <row r="1314" spans="1:24" ht="14.25" customHeight="1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</row>
    <row r="1315" spans="1:24" ht="14.25" customHeight="1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</row>
    <row r="1316" spans="1:24" ht="14.25" customHeight="1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</row>
    <row r="1317" spans="1:24" ht="14.25" customHeight="1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</row>
    <row r="1318" spans="1:24" ht="14.25" customHeight="1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</row>
    <row r="1319" spans="1:24" ht="14.25" customHeight="1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</row>
    <row r="1320" spans="1:24" ht="14.25" customHeight="1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</row>
    <row r="1321" spans="1:24" ht="14.25" customHeight="1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</row>
    <row r="1322" spans="1:24" ht="14.25" customHeight="1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</row>
    <row r="1323" spans="1:24" ht="14.25" customHeight="1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</row>
    <row r="1324" spans="1:24" ht="14.25" customHeight="1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</row>
    <row r="1325" spans="1:24" ht="14.25" customHeight="1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</row>
    <row r="1326" spans="1:24" ht="14.25" customHeight="1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</row>
    <row r="1327" spans="1:24" ht="14.25" customHeight="1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</row>
    <row r="1328" spans="1:24" ht="14.25" customHeight="1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</row>
    <row r="1329" spans="1:24" ht="14.25" customHeight="1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</row>
    <row r="1330" spans="1:24" ht="14.25" customHeight="1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</row>
    <row r="1331" spans="1:24" ht="14.25" customHeight="1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</row>
    <row r="1332" spans="1:24" ht="14.25" customHeight="1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</row>
    <row r="1333" spans="1:24" ht="14.25" customHeight="1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</row>
    <row r="1334" spans="1:24" ht="14.25" customHeight="1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</row>
    <row r="1335" spans="1:24" ht="14.25" customHeight="1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</row>
    <row r="1336" spans="1:24" ht="14.25" customHeight="1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</row>
    <row r="1337" spans="1:24" ht="14.25" customHeight="1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</row>
    <row r="1338" spans="1:24" ht="14.25" customHeight="1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</row>
    <row r="1339" spans="1:24" ht="14.25" customHeight="1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</row>
    <row r="1340" spans="1:24" ht="14.25" customHeight="1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</row>
    <row r="1341" spans="1:24" ht="14.25" customHeight="1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</row>
    <row r="1342" spans="1:24" ht="14.25" customHeight="1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</row>
    <row r="1343" spans="1:24" ht="14.25" customHeight="1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</row>
    <row r="1344" spans="1:24" ht="14.25" customHeight="1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</row>
    <row r="1345" spans="1:24" ht="14.25" customHeight="1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</row>
    <row r="1346" spans="1:24" ht="14.25" customHeight="1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</row>
    <row r="1347" spans="1:24" ht="14.25" customHeight="1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</row>
    <row r="1348" spans="1:24" ht="14.25" customHeight="1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</row>
    <row r="1349" spans="1:24" ht="14.25" customHeight="1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</row>
    <row r="1350" spans="1:24" ht="14.25" customHeight="1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</row>
    <row r="1351" spans="1:24" ht="14.25" customHeight="1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</row>
    <row r="1352" spans="1:24" ht="14.25" customHeight="1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</row>
    <row r="1353" spans="1:24" ht="14.25" customHeight="1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</row>
    <row r="1354" spans="1:24" ht="14.25" customHeight="1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</row>
    <row r="1355" spans="1:24" ht="14.25" customHeight="1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</row>
    <row r="1356" spans="1:24" ht="14.25" customHeight="1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</row>
    <row r="1357" spans="1:24" ht="14.25" customHeight="1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</row>
    <row r="1358" spans="1:24" ht="14.25" customHeight="1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</row>
    <row r="1359" spans="1:24" ht="14.25" customHeight="1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</row>
    <row r="1360" spans="1:24" ht="14.25" customHeight="1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</row>
    <row r="1361" spans="1:24" ht="14.25" customHeight="1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</row>
    <row r="1362" spans="1:24" ht="14.25" customHeight="1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</row>
    <row r="1363" spans="1:24" ht="14.25" customHeight="1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</row>
    <row r="1364" spans="1:24" ht="14.25" customHeight="1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</row>
    <row r="1365" spans="1:24" ht="14.25" customHeight="1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</row>
    <row r="1366" spans="1:24" ht="14.25" customHeight="1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</row>
    <row r="1367" spans="1:24" ht="14.25" customHeight="1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</row>
    <row r="1368" spans="1:24" ht="14.25" customHeight="1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</row>
    <row r="1369" spans="1:24" ht="14.25" customHeight="1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</row>
    <row r="1370" spans="1:24" ht="14.25" customHeight="1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</row>
    <row r="1371" spans="1:24" ht="14.25" customHeight="1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</row>
    <row r="1372" spans="1:24" ht="14.25" customHeight="1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</row>
    <row r="1373" spans="1:24" ht="14.25" customHeight="1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</row>
    <row r="1374" spans="1:24" ht="14.25" customHeight="1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</row>
    <row r="1375" spans="1:24" ht="14.25" customHeight="1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</row>
    <row r="1376" spans="1:24" ht="14.25" customHeight="1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</row>
    <row r="1377" spans="1:24" ht="14.25" customHeight="1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</row>
    <row r="1378" spans="1:24" ht="14.25" customHeight="1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</row>
    <row r="1379" spans="1:24" ht="14.25" customHeight="1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</row>
    <row r="1380" spans="1:24" ht="14.25" customHeight="1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</row>
    <row r="1381" spans="1:24" ht="14.25" customHeight="1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</row>
    <row r="1382" spans="1:24" ht="14.25" customHeight="1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</row>
    <row r="1383" spans="1:24" ht="14.25" customHeight="1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</row>
    <row r="1384" spans="1:24" ht="14.25" customHeight="1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</row>
    <row r="1385" spans="1:24" ht="14.25" customHeight="1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</row>
    <row r="1386" spans="1:24" ht="14.25" customHeight="1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</row>
    <row r="1387" spans="1:24" ht="14.25" customHeight="1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</row>
    <row r="1388" spans="1:24" ht="14.25" customHeight="1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</row>
    <row r="1389" spans="1:24" ht="14.25" customHeight="1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</row>
    <row r="1390" spans="1:24" ht="14.25" customHeight="1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</row>
    <row r="1391" spans="1:24" ht="14.25" customHeight="1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</row>
    <row r="1392" spans="1:24" ht="14.25" customHeight="1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</row>
    <row r="1393" spans="1:24" ht="14.25" customHeight="1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</row>
    <row r="1394" spans="1:24" ht="14.25" customHeight="1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</row>
    <row r="1395" spans="1:24" ht="14.25" customHeight="1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</row>
    <row r="1396" spans="1:24" ht="14.25" customHeight="1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</row>
    <row r="1397" spans="1:24" ht="14.25" customHeight="1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</row>
    <row r="1398" spans="1:24" ht="14.25" customHeight="1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</row>
    <row r="1399" spans="1:24" ht="14.25" customHeight="1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</row>
    <row r="1400" spans="1:24" ht="14.25" customHeight="1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</row>
    <row r="1401" spans="1:24" ht="14.25" customHeight="1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</row>
    <row r="1402" spans="1:24" ht="14.25" customHeight="1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</row>
    <row r="1403" spans="1:24" ht="14.25" customHeight="1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</row>
    <row r="1404" spans="1:24" ht="14.25" customHeight="1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</row>
    <row r="1405" spans="1:24" ht="14.25" customHeight="1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</row>
    <row r="1406" spans="1:24" ht="14.25" customHeight="1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</row>
    <row r="1407" spans="1:24" ht="14.25" customHeight="1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</row>
    <row r="1408" spans="1:24" ht="14.25" customHeight="1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</row>
    <row r="1409" spans="1:24" ht="14.25" customHeight="1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</row>
    <row r="1410" spans="1:24" ht="14.25" customHeight="1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</row>
    <row r="1411" spans="1:24" ht="14.25" customHeight="1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</row>
    <row r="1412" spans="1:24" ht="14.25" customHeight="1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</row>
    <row r="1413" spans="1:24" ht="14.25" customHeight="1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</row>
    <row r="1414" spans="1:24" ht="14.25" customHeight="1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</row>
    <row r="1415" spans="1:24" ht="14.25" customHeight="1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</row>
    <row r="1416" spans="1:24" ht="14.25" customHeight="1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</row>
    <row r="1417" spans="1:24" ht="14.25" customHeight="1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</row>
    <row r="1418" spans="1:24" ht="14.25" customHeight="1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</row>
    <row r="1419" spans="1:24" ht="14.25" customHeight="1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</row>
    <row r="1420" spans="1:24" ht="14.25" customHeight="1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</row>
    <row r="1421" spans="1:24" ht="14.25" customHeight="1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</row>
    <row r="1422" spans="1:24" ht="14.25" customHeight="1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</row>
    <row r="1423" spans="1:24" ht="14.25" customHeight="1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</row>
    <row r="1424" spans="1:24" ht="14.25" customHeight="1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</row>
    <row r="1425" spans="1:24" ht="14.25" customHeight="1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</row>
    <row r="1426" spans="1:24" ht="14.25" customHeight="1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</row>
    <row r="1427" spans="1:24" ht="14.25" customHeight="1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</row>
    <row r="1428" spans="1:24" ht="14.25" customHeight="1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</row>
    <row r="1429" spans="1:24" ht="14.25" customHeight="1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</row>
    <row r="1430" spans="1:24" ht="14.25" customHeight="1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</row>
    <row r="1431" spans="1:24" ht="14.25" customHeight="1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</row>
    <row r="1432" spans="1:24" ht="14.25" customHeight="1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</row>
    <row r="1433" spans="1:24" ht="14.25" customHeight="1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</row>
    <row r="1434" spans="1:24" ht="14.25" customHeight="1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</row>
    <row r="1435" spans="1:24" ht="14.25" customHeight="1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</row>
    <row r="1436" spans="1:24" ht="14.25" customHeight="1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</row>
    <row r="1437" spans="1:24" ht="14.25" customHeight="1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</row>
    <row r="1438" spans="1:24" ht="14.25" customHeight="1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</row>
    <row r="1439" spans="1:24" ht="14.25" customHeight="1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</row>
    <row r="1440" spans="1:24" ht="14.25" customHeight="1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</row>
    <row r="1441" spans="1:24" ht="14.25" customHeight="1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</row>
    <row r="1442" spans="1:24" ht="14.25" customHeight="1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</row>
    <row r="1443" spans="1:24" ht="14.25" customHeight="1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</row>
    <row r="1444" spans="1:24" ht="14.25" customHeight="1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</row>
    <row r="1445" spans="1:24" ht="14.25" customHeight="1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</row>
    <row r="1446" spans="1:24" ht="14.25" customHeight="1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</row>
    <row r="1447" spans="1:24" ht="14.25" customHeight="1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</row>
    <row r="1448" spans="1:24" ht="14.25" customHeight="1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</row>
    <row r="1449" spans="1:24" ht="14.25" customHeight="1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</row>
    <row r="1450" spans="1:24" ht="14.25" customHeight="1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</row>
    <row r="1451" spans="1:24" ht="14.25" customHeight="1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</row>
    <row r="1452" spans="1:24" ht="14.25" customHeight="1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</row>
    <row r="1453" spans="1:24" ht="14.25" customHeight="1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</row>
    <row r="1454" spans="1:24" ht="14.25" customHeight="1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</row>
    <row r="1455" spans="1:24" ht="14.25" customHeight="1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</row>
    <row r="1456" spans="1:24" ht="14.25" customHeight="1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</row>
    <row r="1457" spans="1:24" ht="14.25" customHeight="1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</row>
    <row r="1458" spans="1:24" ht="14.25" customHeight="1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</row>
    <row r="1459" spans="1:24" ht="14.25" customHeight="1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</row>
    <row r="1460" spans="1:24" ht="14.25" customHeight="1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</row>
    <row r="1461" spans="1:24" ht="14.25" customHeight="1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</row>
    <row r="1462" spans="1:24" ht="14.25" customHeight="1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</row>
    <row r="1463" spans="1:24" ht="14.25" customHeight="1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</row>
    <row r="1464" spans="1:24" ht="14.25" customHeight="1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</row>
    <row r="1465" spans="1:24" ht="14.25" customHeight="1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</row>
    <row r="1466" spans="1:24" ht="14.25" customHeight="1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</row>
    <row r="1467" spans="1:24" ht="14.25" customHeight="1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</row>
    <row r="1468" spans="1:24" ht="14.25" customHeight="1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</row>
    <row r="1469" spans="1:24" ht="14.25" customHeight="1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</row>
    <row r="1470" spans="1:24" ht="14.25" customHeight="1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</row>
    <row r="1471" spans="1:24" ht="14.25" customHeight="1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</row>
    <row r="1472" spans="1:24" ht="14.25" customHeight="1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</row>
    <row r="1473" spans="1:24" ht="14.25" customHeight="1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</row>
    <row r="1474" spans="1:24" ht="14.25" customHeight="1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</row>
    <row r="1475" spans="1:24" ht="14.25" customHeight="1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</row>
    <row r="1476" spans="1:24" ht="14.25" customHeight="1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</row>
    <row r="1477" spans="1:24" ht="14.25" customHeight="1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</row>
    <row r="1478" spans="1:24" ht="14.25" customHeight="1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</row>
    <row r="1479" spans="1:24" ht="14.25" customHeight="1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</row>
    <row r="1480" spans="1:24" ht="14.25" customHeight="1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</row>
    <row r="1481" spans="1:24" ht="14.25" customHeight="1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</row>
    <row r="1482" spans="1:24" ht="14.25" customHeight="1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</row>
    <row r="1483" spans="1:24" ht="14.25" customHeight="1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</row>
    <row r="1484" spans="1:24" ht="14.25" customHeight="1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</row>
    <row r="1485" spans="1:24" ht="14.25" customHeight="1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</row>
    <row r="1486" spans="1:24" ht="14.25" customHeight="1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</row>
    <row r="1487" spans="1:24" ht="14.25" customHeight="1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</row>
    <row r="1488" spans="1:24" ht="14.25" customHeight="1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</row>
    <row r="1489" spans="1:24" ht="14.25" customHeight="1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</row>
    <row r="1490" spans="1:24" ht="14.25" customHeight="1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</row>
    <row r="1491" spans="1:24" ht="14.25" customHeight="1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</row>
    <row r="1492" spans="1:24" ht="14.25" customHeight="1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</row>
    <row r="1493" spans="1:24" ht="14.25" customHeight="1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</row>
    <row r="1494" spans="1:24" ht="14.25" customHeight="1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</row>
    <row r="1495" spans="1:24" ht="14.25" customHeight="1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</row>
    <row r="1496" spans="1:24" ht="14.25" customHeight="1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</row>
    <row r="1497" spans="1:24" ht="14.25" customHeight="1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</row>
    <row r="1498" spans="1:24" ht="14.25" customHeight="1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</row>
    <row r="1499" spans="1:24" ht="14.25" customHeight="1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</row>
    <row r="1500" spans="1:24" ht="14.25" customHeight="1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</row>
    <row r="1501" spans="1:24" ht="14.25" customHeight="1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</row>
    <row r="1502" spans="1:24" ht="14.25" customHeight="1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</row>
    <row r="1503" spans="1:24" ht="14.25" customHeight="1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</row>
    <row r="1504" spans="1:24" ht="14.25" customHeight="1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</row>
    <row r="1505" spans="1:24" ht="14.25" customHeight="1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</row>
    <row r="1506" spans="1:24" ht="14.25" customHeight="1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</row>
    <row r="1507" spans="1:24" ht="14.25" customHeight="1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</row>
    <row r="1508" spans="1:24" ht="14.25" customHeight="1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</row>
    <row r="1509" spans="1:24" ht="14.25" customHeight="1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</row>
    <row r="1510" spans="1:24" ht="14.25" customHeight="1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</row>
    <row r="1511" spans="1:24" ht="14.25" customHeight="1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</row>
    <row r="1512" spans="1:24" ht="14.25" customHeight="1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</row>
    <row r="1513" spans="1:24" ht="14.25" customHeight="1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</row>
    <row r="1514" spans="1:24" ht="14.25" customHeight="1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</row>
    <row r="1515" spans="1:24" ht="14.25" customHeight="1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</row>
    <row r="1516" spans="1:24" ht="14.25" customHeight="1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</row>
    <row r="1517" spans="1:24" ht="14.25" customHeight="1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</row>
    <row r="1518" spans="1:24" ht="14.25" customHeight="1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</row>
    <row r="1519" spans="1:24" ht="14.25" customHeight="1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</row>
    <row r="1520" spans="1:24" ht="14.25" customHeight="1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</row>
    <row r="1521" spans="1:24" ht="14.25" customHeight="1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</row>
    <row r="1522" spans="1:24" ht="14.25" customHeight="1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</row>
    <row r="1523" spans="1:24" ht="14.25" customHeight="1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</row>
    <row r="1524" spans="1:24" ht="14.25" customHeight="1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</row>
    <row r="1525" spans="1:24" ht="14.25" customHeight="1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</row>
    <row r="1526" spans="1:24" ht="14.25" customHeight="1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</row>
    <row r="1527" spans="1:24" ht="14.25" customHeight="1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</row>
    <row r="1528" spans="1:24" ht="14.25" customHeight="1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</row>
    <row r="1529" spans="1:24" ht="14.25" customHeight="1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</row>
    <row r="1530" spans="1:24" ht="14.25" customHeight="1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</row>
    <row r="1531" spans="1:24" ht="14.25" customHeight="1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</row>
    <row r="1532" spans="1:24" ht="14.25" customHeight="1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</row>
    <row r="1533" spans="1:24" ht="14.25" customHeight="1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</row>
    <row r="1534" spans="1:24" ht="14.25" customHeight="1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</row>
    <row r="1535" spans="1:24" ht="14.25" customHeight="1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</row>
    <row r="1536" spans="1:24" ht="14.25" customHeight="1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</row>
    <row r="1537" spans="1:24" ht="14.25" customHeight="1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</row>
    <row r="1538" spans="1:24" ht="14.25" customHeight="1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</row>
    <row r="1539" spans="1:24" ht="14.25" customHeight="1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</row>
    <row r="1540" spans="1:24" ht="14.25" customHeight="1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</row>
    <row r="1541" spans="1:24" ht="14.25" customHeight="1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</row>
    <row r="1542" spans="1:24" ht="14.25" customHeight="1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</row>
    <row r="1543" spans="1:24" ht="14.25" customHeight="1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</row>
    <row r="1544" spans="1:24" ht="14.25" customHeight="1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</row>
    <row r="1545" spans="1:24" ht="14.25" customHeight="1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</row>
    <row r="1546" spans="1:24" ht="14.25" customHeight="1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</row>
    <row r="1547" spans="1:24" ht="14.25" customHeight="1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</row>
    <row r="1548" spans="1:24" ht="14.25" customHeight="1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</row>
    <row r="1549" spans="1:24" ht="14.25" customHeight="1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</row>
    <row r="1550" spans="1:24" ht="14.25" customHeight="1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</row>
    <row r="1551" spans="1:24" ht="14.25" customHeight="1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</row>
    <row r="1552" spans="1:24" ht="14.25" customHeight="1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</row>
    <row r="1553" spans="1:24" ht="14.25" customHeight="1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</row>
    <row r="1554" spans="1:24" ht="14.25" customHeight="1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</row>
    <row r="1555" spans="1:24" ht="14.25" customHeight="1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</row>
    <row r="1556" spans="1:24" ht="14.25" customHeight="1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</row>
    <row r="1557" spans="1:24" ht="14.25" customHeight="1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</row>
    <row r="1558" spans="1:24" ht="14.25" customHeight="1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</row>
    <row r="1559" spans="1:24" ht="14.25" customHeight="1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</row>
    <row r="1560" spans="1:24" ht="14.25" customHeight="1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</row>
    <row r="1561" spans="1:24" ht="14.25" customHeight="1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</row>
    <row r="1562" spans="1:24" ht="14.25" customHeight="1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</row>
    <row r="1563" spans="1:24" ht="14.25" customHeight="1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</row>
    <row r="1564" spans="1:24" ht="14.25" customHeight="1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</row>
    <row r="1565" spans="1:24" ht="14.25" customHeight="1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</row>
    <row r="1566" spans="1:24" ht="14.25" customHeight="1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</row>
    <row r="1567" spans="1:24" ht="14.25" customHeight="1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</row>
    <row r="1568" spans="1:24" ht="14.25" customHeight="1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</row>
    <row r="1569" spans="1:24" ht="14.25" customHeight="1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</row>
    <row r="1570" spans="1:24" ht="14.25" customHeight="1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</row>
    <row r="1571" spans="1:24" ht="14.25" customHeight="1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</row>
    <row r="1572" spans="1:24" ht="14.25" customHeight="1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</row>
    <row r="1573" spans="1:24" ht="14.25" customHeight="1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</row>
    <row r="1574" spans="1:24" ht="14.25" customHeight="1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</row>
    <row r="1575" spans="1:24" ht="14.25" customHeight="1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</row>
    <row r="1576" spans="1:24" ht="14.25" customHeight="1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</row>
    <row r="1577" spans="1:24" ht="14.25" customHeight="1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</row>
    <row r="1578" spans="1:24" ht="14.25" customHeight="1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</row>
    <row r="1579" spans="1:24" ht="14.25" customHeight="1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</row>
    <row r="1580" spans="1:24" ht="14.25" customHeight="1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</row>
    <row r="1581" spans="1:24" ht="14.25" customHeight="1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</row>
    <row r="1582" spans="1:24" ht="14.25" customHeight="1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</row>
    <row r="1583" spans="1:24" ht="14.25" customHeight="1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</row>
    <row r="1584" spans="1:24" ht="14.25" customHeight="1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</row>
    <row r="1585" spans="1:24" ht="14.25" customHeight="1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</row>
    <row r="1586" spans="1:24" ht="14.25" customHeight="1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</row>
    <row r="1587" spans="1:24" ht="14.25" customHeight="1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</row>
    <row r="1588" spans="1:24" ht="14.25" customHeight="1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</row>
    <row r="1589" spans="1:24" ht="14.25" customHeight="1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</row>
    <row r="1590" spans="1:24" ht="14.25" customHeight="1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</row>
    <row r="1591" spans="1:24" ht="14.25" customHeight="1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</row>
    <row r="1592" spans="1:24" ht="14.25" customHeight="1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</row>
    <row r="1593" spans="1:24" ht="14.25" customHeight="1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</row>
    <row r="1594" spans="1:24" ht="14.25" customHeight="1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</row>
    <row r="1595" spans="1:24" ht="14.25" customHeight="1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</row>
    <row r="1596" spans="1:24" ht="14.25" customHeight="1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</row>
    <row r="1597" spans="1:24" ht="14.25" customHeight="1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</row>
    <row r="1598" spans="1:24" ht="14.25" customHeight="1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</row>
    <row r="1599" spans="1:24" ht="14.25" customHeight="1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</row>
    <row r="1600" spans="1:24" ht="14.25" customHeight="1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</row>
    <row r="1601" spans="1:24" ht="14.25" customHeight="1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</row>
    <row r="1602" spans="1:24" ht="14.25" customHeight="1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</row>
    <row r="1603" spans="1:24" ht="14.25" customHeight="1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</row>
    <row r="1604" spans="1:24" ht="14.25" customHeight="1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</row>
    <row r="1605" spans="1:24" ht="14.25" customHeight="1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</row>
    <row r="1606" spans="1:24" ht="14.25" customHeight="1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</row>
    <row r="1607" spans="1:24" ht="14.25" customHeight="1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</row>
    <row r="1608" spans="1:24" ht="14.25" customHeight="1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</row>
    <row r="1609" spans="1:24" ht="14.25" customHeight="1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</row>
    <row r="1610" spans="1:24" ht="14.25" customHeight="1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</row>
    <row r="1611" spans="1:24" ht="14.25" customHeight="1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</row>
    <row r="1612" spans="1:24" ht="14.25" customHeight="1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</row>
    <row r="1613" spans="1:24" ht="14.25" customHeight="1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</row>
    <row r="1614" spans="1:24" ht="14.25" customHeight="1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</row>
    <row r="1615" spans="1:24" ht="14.25" customHeight="1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</row>
    <row r="1616" spans="1:24" ht="14.25" customHeight="1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</row>
    <row r="1617" spans="1:24" ht="14.25" customHeight="1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</row>
    <row r="1618" spans="1:24" ht="14.25" customHeight="1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</row>
    <row r="1619" spans="1:24" ht="14.25" customHeight="1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</row>
    <row r="1620" spans="1:24" ht="14.25" customHeight="1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</row>
    <row r="1621" spans="1:24" ht="14.25" customHeight="1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</row>
    <row r="1622" spans="1:24" ht="14.25" customHeight="1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</row>
    <row r="1623" spans="1:24" ht="14.25" customHeight="1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</row>
    <row r="1624" spans="1:24" ht="14.25" customHeight="1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</row>
    <row r="1625" spans="1:24" ht="14.25" customHeight="1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</row>
    <row r="1626" spans="1:24" ht="14.25" customHeight="1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</row>
    <row r="1627" spans="1:24" ht="14.25" customHeight="1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</row>
    <row r="1628" spans="1:24" ht="14.25" customHeight="1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</row>
    <row r="1629" spans="1:24" ht="14.25" customHeight="1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</row>
    <row r="1630" spans="1:24" ht="14.25" customHeight="1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</row>
    <row r="1631" spans="1:24" ht="14.25" customHeight="1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</row>
    <row r="1632" spans="1:24" ht="14.25" customHeight="1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</row>
    <row r="1633" spans="1:24" ht="14.25" customHeight="1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</row>
    <row r="1634" spans="1:24" ht="14.25" customHeight="1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</row>
    <row r="1635" spans="1:24" ht="14.25" customHeight="1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</row>
    <row r="1636" spans="1:24" ht="14.25" customHeight="1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</row>
    <row r="1637" spans="1:24" ht="14.25" customHeight="1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</row>
    <row r="1638" spans="1:24" ht="14.25" customHeight="1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</row>
    <row r="1639" spans="1:24" ht="14.25" customHeight="1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</row>
    <row r="1640" spans="1:24" ht="14.25" customHeight="1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</row>
    <row r="1641" spans="1:24" ht="14.25" customHeight="1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</row>
    <row r="1642" spans="1:24" ht="14.25" customHeight="1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</row>
    <row r="1643" spans="1:24" ht="14.25" customHeight="1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</row>
    <row r="1644" spans="1:24" ht="14.25" customHeight="1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</row>
    <row r="1645" spans="1:24" ht="14.25" customHeight="1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</row>
    <row r="1646" spans="1:24" ht="14.25" customHeight="1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</row>
    <row r="1647" spans="1:24" ht="14.25" customHeight="1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</row>
    <row r="1648" spans="1:24" ht="14.25" customHeight="1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</row>
    <row r="1649" spans="1:24" ht="14.25" customHeight="1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</row>
    <row r="1650" spans="1:24" ht="14.25" customHeight="1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</row>
    <row r="1651" spans="1:24" ht="14.25" customHeight="1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</row>
    <row r="1652" spans="1:24" ht="14.25" customHeight="1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</row>
    <row r="1653" spans="1:24" ht="14.25" customHeight="1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</row>
    <row r="1654" spans="1:24" ht="14.25" customHeight="1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</row>
    <row r="1655" spans="1:24" ht="14.25" customHeight="1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</row>
    <row r="1656" spans="1:24" ht="14.25" customHeight="1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</row>
    <row r="1657" spans="1:24" ht="14.25" customHeight="1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</row>
    <row r="1658" spans="1:24" ht="14.25" customHeight="1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</row>
    <row r="1659" spans="1:24" ht="14.25" customHeight="1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</row>
    <row r="1660" spans="1:24" ht="14.25" customHeight="1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</row>
    <row r="1661" spans="1:24" ht="14.25" customHeight="1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</row>
    <row r="1662" spans="1:24" ht="14.25" customHeight="1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</row>
    <row r="1663" spans="1:24" ht="14.25" customHeight="1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</row>
    <row r="1664" spans="1:24" ht="14.25" customHeight="1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</row>
    <row r="1665" spans="1:24" ht="14.25" customHeight="1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</row>
    <row r="1666" spans="1:24" ht="14.25" customHeight="1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</row>
    <row r="1667" spans="1:24" ht="14.25" customHeight="1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</row>
    <row r="1668" spans="1:24" ht="14.25" customHeight="1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</row>
    <row r="1669" spans="1:24" ht="14.25" customHeight="1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</row>
    <row r="1670" spans="1:24" ht="14.25" customHeight="1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</row>
    <row r="1671" spans="1:24" ht="14.25" customHeight="1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</row>
    <row r="1672" spans="1:24" ht="14.25" customHeight="1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</row>
    <row r="1673" spans="1:24" ht="14.25" customHeight="1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</row>
    <row r="1674" spans="1:24" ht="14.25" customHeight="1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</row>
    <row r="1675" spans="1:24" ht="14.25" customHeight="1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</row>
    <row r="1676" spans="1:24" ht="14.25" customHeight="1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</row>
    <row r="1677" spans="1:24" ht="14.25" customHeight="1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</row>
    <row r="1678" spans="1:24" ht="14.25" customHeight="1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</row>
    <row r="1679" spans="1:24" ht="14.25" customHeight="1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</row>
    <row r="1680" spans="1:24" ht="14.25" customHeight="1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</row>
    <row r="1681" spans="1:24" ht="14.25" customHeight="1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</row>
    <row r="1682" spans="1:24" ht="14.25" customHeight="1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</row>
    <row r="1683" spans="1:24" ht="14.25" customHeight="1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</row>
    <row r="1684" spans="1:24" ht="14.25" customHeight="1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</row>
    <row r="1685" spans="1:24" ht="14.25" customHeight="1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</row>
    <row r="1686" spans="1:24" ht="14.25" customHeight="1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</row>
    <row r="1687" spans="1:24" ht="14.25" customHeight="1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</row>
    <row r="1688" spans="1:24" ht="14.25" customHeight="1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</row>
    <row r="1689" spans="1:24" ht="14.25" customHeight="1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</row>
    <row r="1690" spans="1:24" ht="14.25" customHeight="1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</row>
    <row r="1691" spans="1:24" ht="14.25" customHeight="1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</row>
    <row r="1692" spans="1:24" ht="14.25" customHeight="1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</row>
    <row r="1693" spans="1:24" ht="14.25" customHeight="1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</row>
    <row r="1694" spans="1:24" ht="14.25" customHeight="1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</row>
    <row r="1695" spans="1:24" ht="14.25" customHeight="1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</row>
    <row r="1696" spans="1:24" ht="14.25" customHeight="1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</row>
    <row r="1697" spans="1:24" ht="14.25" customHeight="1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</row>
    <row r="1698" spans="1:24" ht="14.25" customHeight="1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</row>
    <row r="1699" spans="1:24" ht="14.25" customHeight="1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</row>
    <row r="1700" spans="1:24" ht="14.25" customHeight="1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</row>
    <row r="1701" spans="1:24" ht="14.25" customHeight="1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</row>
    <row r="1702" spans="1:24" ht="14.25" customHeight="1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</row>
    <row r="1703" spans="1:24" ht="14.25" customHeight="1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</row>
    <row r="1704" spans="1:24" ht="14.25" customHeight="1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</row>
    <row r="1705" spans="1:24" ht="14.25" customHeight="1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</row>
    <row r="1706" spans="1:24" ht="14.25" customHeight="1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</row>
    <row r="1707" spans="1:24" ht="14.25" customHeight="1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</row>
    <row r="1708" spans="1:24" ht="14.25" customHeight="1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</row>
    <row r="1709" spans="1:24" ht="14.25" customHeight="1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</row>
    <row r="1710" spans="1:24" ht="14.25" customHeight="1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</row>
    <row r="1711" spans="1:24" ht="14.25" customHeight="1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</row>
    <row r="1712" spans="1:24" ht="14.25" customHeight="1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</row>
    <row r="1713" spans="1:24" ht="14.25" customHeight="1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</row>
    <row r="1714" spans="1:24" ht="14.25" customHeight="1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</row>
    <row r="1715" spans="1:24" ht="14.25" customHeight="1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</row>
    <row r="1716" spans="1:24" ht="14.25" customHeight="1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</row>
    <row r="1717" spans="1:24" ht="14.25" customHeight="1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</row>
    <row r="1718" spans="1:24" ht="14.25" customHeight="1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</row>
    <row r="1719" spans="1:24" ht="14.25" customHeight="1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</row>
    <row r="1720" spans="1:24" ht="14.25" customHeight="1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</row>
    <row r="1721" spans="1:24" ht="14.25" customHeight="1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</row>
    <row r="1722" spans="1:24" ht="14.25" customHeight="1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</row>
    <row r="1723" spans="1:24" ht="14.25" customHeight="1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</row>
    <row r="1724" spans="1:24" ht="14.25" customHeight="1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</row>
    <row r="1725" spans="1:24" ht="14.25" customHeight="1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</row>
    <row r="1726" spans="1:24" ht="14.25" customHeight="1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</row>
    <row r="1727" spans="1:24" ht="14.25" customHeight="1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</row>
    <row r="1728" spans="1:24" ht="14.25" customHeight="1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</row>
    <row r="1729" spans="1:24" ht="14.25" customHeight="1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</row>
    <row r="1730" spans="1:24" ht="14.25" customHeight="1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</row>
    <row r="1731" spans="1:24" ht="14.25" customHeight="1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</row>
    <row r="1732" spans="1:24" ht="14.25" customHeight="1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</row>
    <row r="1733" spans="1:24" ht="14.25" customHeight="1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</row>
    <row r="1734" spans="1:24" ht="14.25" customHeight="1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</row>
    <row r="1735" spans="1:24" ht="14.25" customHeight="1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</row>
    <row r="1736" spans="1:24" ht="14.25" customHeight="1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</row>
    <row r="1737" spans="1:24" ht="14.25" customHeight="1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</row>
    <row r="1738" spans="1:24" ht="14.25" customHeight="1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</row>
    <row r="1739" spans="1:24" ht="14.25" customHeight="1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</row>
    <row r="1740" spans="1:24" ht="14.25" customHeight="1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</row>
    <row r="1741" spans="1:24" ht="14.25" customHeight="1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</row>
    <row r="1742" spans="1:24" ht="14.25" customHeight="1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</row>
    <row r="1743" spans="1:24" ht="14.25" customHeight="1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</row>
    <row r="1744" spans="1:24" ht="14.25" customHeight="1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</row>
    <row r="1745" spans="1:24" ht="14.25" customHeight="1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</row>
    <row r="1746" spans="1:24" ht="14.25" customHeight="1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</row>
    <row r="1747" spans="1:24" ht="14.25" customHeight="1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</row>
    <row r="1748" spans="1:24" ht="14.25" customHeight="1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</row>
    <row r="1749" spans="1:24" ht="14.25" customHeight="1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</row>
    <row r="1750" spans="1:24" ht="14.25" customHeight="1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</row>
    <row r="1751" spans="1:24" ht="14.25" customHeight="1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</row>
    <row r="1752" spans="1:24" ht="14.25" customHeight="1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</row>
    <row r="1753" spans="1:24" ht="14.25" customHeight="1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</row>
    <row r="1754" spans="1:24" ht="14.25" customHeight="1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</row>
    <row r="1755" spans="1:24" ht="14.25" customHeight="1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</row>
    <row r="1756" spans="1:24" ht="14.25" customHeight="1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</row>
    <row r="1757" spans="1:24" ht="14.25" customHeight="1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</row>
    <row r="1758" spans="1:24" ht="14.25" customHeight="1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</row>
    <row r="1759" spans="1:24" ht="14.25" customHeight="1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</row>
    <row r="1760" spans="1:24" ht="14.25" customHeight="1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</row>
    <row r="1761" spans="1:24" ht="14.25" customHeight="1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</row>
    <row r="1762" spans="1:24" ht="14.25" customHeight="1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</row>
    <row r="1763" spans="1:24" ht="14.25" customHeight="1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</row>
    <row r="1764" spans="1:24" ht="14.25" customHeight="1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</row>
    <row r="1765" spans="1:24" ht="14.25" customHeight="1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</row>
    <row r="1766" spans="1:24" ht="14.25" customHeight="1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</row>
    <row r="1767" spans="1:24" ht="14.25" customHeight="1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</row>
    <row r="1768" spans="1:24" ht="14.25" customHeight="1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</row>
    <row r="1769" spans="1:24" ht="14.25" customHeight="1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</row>
    <row r="1770" spans="1:24" ht="14.25" customHeight="1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</row>
    <row r="1771" spans="1:24" ht="14.25" customHeight="1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</row>
    <row r="1772" spans="1:24" ht="14.25" customHeight="1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</row>
    <row r="1773" spans="1:24" ht="14.25" customHeight="1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</row>
    <row r="1774" spans="1:24" ht="14.25" customHeight="1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</row>
    <row r="1775" spans="1:24" ht="14.25" customHeight="1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</row>
    <row r="1776" spans="1:24" ht="14.25" customHeight="1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</row>
    <row r="1777" spans="1:24" ht="14.25" customHeight="1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</row>
    <row r="1778" spans="1:24" ht="14.25" customHeight="1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</row>
    <row r="1779" spans="1:24" ht="14.25" customHeight="1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</row>
    <row r="1780" spans="1:24" ht="14.25" customHeight="1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</row>
    <row r="1781" spans="1:24" ht="14.25" customHeight="1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</row>
    <row r="1782" spans="1:24" ht="14.25" customHeight="1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</row>
    <row r="1783" spans="1:24" ht="14.25" customHeight="1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</row>
    <row r="1784" spans="1:24" ht="14.25" customHeight="1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</row>
    <row r="1785" spans="1:24" ht="14.25" customHeight="1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</row>
    <row r="1786" spans="1:24" ht="14.25" customHeight="1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</row>
    <row r="1787" spans="1:24" ht="14.25" customHeight="1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</row>
    <row r="1788" spans="1:24" ht="14.25" customHeight="1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</row>
    <row r="1789" spans="1:24" ht="14.25" customHeight="1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</row>
    <row r="1790" spans="1:24" ht="14.25" customHeight="1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</row>
    <row r="1791" spans="1:24" ht="14.25" customHeight="1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</row>
    <row r="1792" spans="1:24" ht="14.25" customHeight="1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</row>
    <row r="1793" spans="1:24" ht="14.25" customHeight="1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</row>
    <row r="1794" spans="1:24" ht="14.25" customHeight="1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</row>
    <row r="1795" spans="1:24" ht="14.25" customHeight="1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</row>
    <row r="1796" spans="1:24" ht="14.25" customHeight="1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</row>
    <row r="1797" spans="1:24" ht="14.25" customHeight="1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</row>
    <row r="1798" spans="1:24" ht="14.25" customHeight="1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</row>
    <row r="1799" spans="1:24" ht="14.25" customHeight="1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</row>
    <row r="1800" spans="1:24" ht="14.25" customHeight="1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</row>
    <row r="1801" spans="1:24" ht="15" customHeight="1">
      <c r="A1801" s="2"/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1:24" ht="15" customHeight="1">
      <c r="A1802" s="2"/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1:24" ht="15" customHeight="1">
      <c r="A1803" s="2"/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1:24" ht="15" customHeight="1">
      <c r="A1804" s="2"/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1:24" ht="15" customHeight="1">
      <c r="A1805" s="2"/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1:24" ht="15" customHeight="1">
      <c r="A1806" s="2"/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1:24" ht="15" customHeight="1">
      <c r="A1807" s="2"/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1:24" ht="15" customHeight="1">
      <c r="A1808" s="2"/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1:10" ht="15" customHeight="1">
      <c r="A1809" s="2"/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1:10" ht="15" customHeight="1">
      <c r="A1810" s="2"/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1:10" ht="15" customHeight="1">
      <c r="A1811" s="2"/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1:10" ht="15" customHeight="1">
      <c r="A1812" s="2"/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1:10" ht="15" customHeight="1">
      <c r="A1813" s="2"/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1:10" ht="15" customHeight="1">
      <c r="A1814" s="2"/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1:10" ht="15" customHeight="1">
      <c r="A1815" s="2"/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1:10" ht="15" customHeight="1">
      <c r="A1816" s="2"/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1:10" ht="15" customHeight="1">
      <c r="A1817" s="2"/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1:10" ht="15" customHeight="1">
      <c r="A1818" s="2"/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1:10" ht="15" customHeight="1">
      <c r="A1819" s="2"/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1:10" ht="15" customHeight="1">
      <c r="A1820" s="2"/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1:10" ht="15" customHeight="1">
      <c r="A1821" s="2"/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1:10" ht="15" customHeight="1">
      <c r="A1822" s="2"/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1:10" ht="15" customHeight="1">
      <c r="A1823" s="2"/>
      <c r="B1823" s="2"/>
      <c r="C1823" s="2"/>
      <c r="D1823" s="2"/>
      <c r="E1823" s="2"/>
      <c r="F1823" s="2"/>
      <c r="G1823" s="2"/>
      <c r="H1823" s="2"/>
      <c r="I1823" s="2"/>
      <c r="J1823" s="2"/>
    </row>
  </sheetData>
  <mergeCells count="11">
    <mergeCell ref="A9:J9"/>
    <mergeCell ref="F7:G7"/>
    <mergeCell ref="D4:G4"/>
    <mergeCell ref="A5:J5"/>
    <mergeCell ref="A6:I6"/>
    <mergeCell ref="H7:I7"/>
    <mergeCell ref="A7:A8"/>
    <mergeCell ref="B7:B8"/>
    <mergeCell ref="C7:C8"/>
    <mergeCell ref="D7:D8"/>
    <mergeCell ref="E7:E8"/>
  </mergeCells>
  <conditionalFormatting sqref="J7:J8">
    <cfRule type="cellIs" dxfId="3" priority="264" stopIfTrue="1" operator="lessThan">
      <formula>0</formula>
    </cfRule>
  </conditionalFormatting>
  <conditionalFormatting sqref="J1089:J1252">
    <cfRule type="cellIs" dxfId="2" priority="263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ROI Statement</vt:lpstr>
      <vt:lpstr>2018</vt:lpstr>
      <vt:lpstr>till Feb-18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Spiky</dc:creator>
  <cp:lastModifiedBy>admin</cp:lastModifiedBy>
  <dcterms:created xsi:type="dcterms:W3CDTF">2018-09-03T10:33:42Z</dcterms:created>
  <dcterms:modified xsi:type="dcterms:W3CDTF">2020-07-23T10:06:42Z</dcterms:modified>
</cp:coreProperties>
</file>