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I24" i="4"/>
  <c r="L24"/>
  <c r="J10"/>
  <c r="I10"/>
  <c r="J11"/>
  <c r="I12"/>
  <c r="L12" s="1"/>
  <c r="I11"/>
  <c r="L11" s="1"/>
  <c r="I13"/>
  <c r="L13" s="1"/>
  <c r="I14"/>
  <c r="L14" s="1"/>
  <c r="I15"/>
  <c r="L15" s="1"/>
  <c r="J16"/>
  <c r="I16"/>
  <c r="I17"/>
  <c r="L17" s="1"/>
  <c r="I18"/>
  <c r="L18" s="1"/>
  <c r="I19"/>
  <c r="J20"/>
  <c r="I20"/>
  <c r="I21"/>
  <c r="J21"/>
  <c r="I34"/>
  <c r="I33"/>
  <c r="L33" s="1"/>
  <c r="I32"/>
  <c r="I31"/>
  <c r="I30"/>
  <c r="I29"/>
  <c r="I28"/>
  <c r="H53"/>
  <c r="K53" s="1"/>
  <c r="H52"/>
  <c r="J52" s="1"/>
  <c r="H51"/>
  <c r="K51" s="1"/>
  <c r="H50"/>
  <c r="J50" s="1"/>
  <c r="H49"/>
  <c r="K49" s="1"/>
  <c r="H48"/>
  <c r="J48" s="1"/>
  <c r="H47"/>
  <c r="K47" s="1"/>
  <c r="H46"/>
  <c r="J46" s="1"/>
  <c r="H45"/>
  <c r="K45" s="1"/>
  <c r="H44"/>
  <c r="J44" s="1"/>
  <c r="H43"/>
  <c r="K43" s="1"/>
  <c r="H42"/>
  <c r="J42" s="1"/>
  <c r="H41"/>
  <c r="K41" s="1"/>
  <c r="J22"/>
  <c r="I22"/>
  <c r="L28"/>
  <c r="L10" l="1"/>
  <c r="L16"/>
  <c r="L19"/>
  <c r="L20"/>
  <c r="L21"/>
  <c r="I36"/>
  <c r="L32"/>
  <c r="L34"/>
  <c r="J51"/>
  <c r="J41"/>
  <c r="J45"/>
  <c r="J49"/>
  <c r="J53"/>
  <c r="J43"/>
  <c r="J47"/>
  <c r="K42"/>
  <c r="K44"/>
  <c r="K46"/>
  <c r="K48"/>
  <c r="K50"/>
  <c r="K52"/>
  <c r="L22"/>
  <c r="L36" l="1"/>
  <c r="J54"/>
  <c r="K6" i="1"/>
  <c r="D8" i="2"/>
  <c r="J17" i="1"/>
  <c r="H7"/>
  <c r="I7" s="1"/>
  <c r="H6"/>
  <c r="J6" s="1"/>
  <c r="H9"/>
  <c r="J9" s="1"/>
  <c r="H8"/>
  <c r="K8" s="1"/>
  <c r="K7" l="1"/>
  <c r="J7"/>
  <c r="J8"/>
  <c r="K9"/>
  <c r="H10"/>
  <c r="J10" s="1"/>
  <c r="H11"/>
  <c r="J11" s="1"/>
  <c r="H12"/>
  <c r="H13"/>
  <c r="I13" s="1"/>
  <c r="J13" s="1"/>
  <c r="H15"/>
  <c r="K15" s="1"/>
  <c r="H14"/>
  <c r="K14" s="1"/>
  <c r="J26"/>
  <c r="H18"/>
  <c r="J18" s="1"/>
  <c r="H16"/>
  <c r="K16" s="1"/>
  <c r="H19"/>
  <c r="K19" s="1"/>
  <c r="H20"/>
  <c r="J20" s="1"/>
  <c r="H21"/>
  <c r="K21" s="1"/>
  <c r="J22"/>
  <c r="H22"/>
  <c r="K22" s="1"/>
  <c r="D7" i="2"/>
  <c r="H23" i="1"/>
  <c r="J23" s="1"/>
  <c r="H25"/>
  <c r="J25" s="1"/>
  <c r="H24"/>
  <c r="J24" s="1"/>
  <c r="J38"/>
  <c r="H27"/>
  <c r="J27" s="1"/>
  <c r="H28"/>
  <c r="J28" s="1"/>
  <c r="H29"/>
  <c r="K29" s="1"/>
  <c r="H30"/>
  <c r="J30" s="1"/>
  <c r="H31"/>
  <c r="K31" s="1"/>
  <c r="H32"/>
  <c r="K32" s="1"/>
  <c r="K10" l="1"/>
  <c r="K1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33" i="1" l="1"/>
  <c r="J35"/>
  <c r="J34"/>
  <c r="J36"/>
  <c r="K37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<sst xmlns="http://schemas.openxmlformats.org/spreadsheetml/2006/main" count="362" uniqueCount="191">
  <si>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</si>
  <si>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</si>
  <si>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</si>
  <si>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</si>
  <si>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</si>
  <si>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</si>
  <si>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</si>
  <si>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</si>
  <si>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</si>
  <si>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</si>
  <si>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</si>
  <si>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</si>
  <si>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</si>
  <si>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</si>
  <si>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</si>
  <si>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</si>
  <si>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</si>
  <si>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</si>
  <si>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</si>
  <si>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</si>
  <si>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</si>
  <si>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</si>
  <si>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</si>
  <si>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</si>
  <si>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</si>
  <si>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</si>
  <si>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</si>
  <si>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</si>
  <si>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</si>
  <si>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</si>
  <si>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</si>
  <si>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</si>
  <si>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</si>
  <si>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</si>
  <si>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</si>
  <si>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</si>
  <si>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</si>
  <si>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</si>
  <si>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</si>
  <si>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</si>
  <si>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</si>
  <si>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</si>
  <si>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</si>
  <si>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</si>
  <si>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</si>
  <si>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</si>
  <si>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</si>
  <si>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</si>
  <si>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</si>
  <si>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</si>
  <si>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</si>
  <si>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</si>
  <si>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</si>
  <si>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</si>
  <si>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</si>
  <si>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</si>
  <si>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</si>
  <si>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</si>
  <si>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</si>
  <si>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</si>
  <si>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</si>
  <si>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</si>
  <si>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</si>
  <si>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</si>
  <si>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</si>
  <si>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</si>
  <si>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</si>
  <si>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</si>
  <si>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</si>
  <si>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</si>
  <si>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</si>
  <si>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</si>
  <si>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</si>
  <si>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</si>
  <si>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</si>
  <si>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</si>
  <si>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</si>
  <si>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</si>
  <si>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</si>
  <si>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</si>
  <si>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</si>
  <si>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</si>
  <si>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</si>
  <si>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</si>
  <si>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</si>
  <si>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</si>
  <si>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</si>
  <si>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</si>
  <si>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</si>
  <si>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</si>
  <si>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</si>
  <si>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</si>
  <si>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</si>
  <si>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</si>
  <si>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</si>
  <si>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</si>
  <si>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</si>
  <si>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</si>
  <si>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</si>
  <si>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</si>
  <si>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</si>
  <si>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</si>
  <si>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</si>
  <si>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</si>
  <si>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</si>
  <si>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</si>
  <si>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</si>
  <si>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</si>
  <si>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</si>
  <si>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</si>
  <si>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</si>
  <si>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</si>
  <si>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</si>
  <si>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</si>
  <si>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</si>
  <si>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</si>
  <si>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</si>
  <si>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</si>
  <si>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</si>
  <si>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</si>
  <si>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</si>
  <si>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</si>
  <si>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</si>
  <si>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</si>
  <si>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</si>
  <si>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</si>
  <si>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</si>
  <si>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</si>
  <si>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</si>
  <si>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</si>
  <si>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</si>
  <si>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</si>
  <si>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</si>
  <si>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</si>
  <si>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</si>
  <si>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</si>
  <si>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</si>
  <si>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</si>
  <si>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</si>
  <si>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</si>
  <si>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</si>
  <si>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</si>
  <si>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</si>
  <si>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</si>
  <si>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</si>
  <si>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</si>
  <si>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</si>
  <si>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</si>
  <si>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</si>
  <si>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</si>
  <si>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</si>
  <si>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</si>
  <si>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</si>
  <si>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</si>
  <si>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</si>
  <si>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</si>
  <si>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</si>
  <si>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</si>
  <si>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</si>
  <si>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</si>
  <si>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</si>
  <si>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</si>
  <si>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</si>
  <si>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</si>
  <si>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</si>
  <si>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</si>
  <si>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</si>
  <si>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</si>
  <si>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100000+limit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</si>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</sst>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17" fontId="31" fillId="10" borderId="0" xfId="0" applyNumberFormat="1" applyFont="1" applyFill="1"/>
    <xf numFmtId="0" fontId="31" fillId="10" borderId="0" xfId="0" applyFont="1" applyFill="1" applyAlignment="1">
      <alignment horizontal="center"/>
    </xf>
    <xf numFmtId="2" fontId="31" fillId="1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27" fillId="10" borderId="0" xfId="0" applyFont="1" applyFill="1"/>
    <xf numFmtId="17" fontId="27" fillId="10" borderId="0" xfId="0" applyNumberFormat="1" applyFont="1" applyFill="1"/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</c:numCache>
            </c:numRef>
          </c:val>
        </c:ser>
        <c:gapWidth val="75"/>
        <c:overlap val="-25"/>
        <c:axId val="51801472"/>
        <c:axId val="51803264"/>
      </c:barChart>
      <c:catAx>
        <c:axId val="51801472"/>
        <c:scaling>
          <c:orientation val="minMax"/>
        </c:scaling>
        <c:axPos val="b"/>
        <c:majorTickMark val="none"/>
        <c:tickLblPos val="nextTo"/>
        <c:crossAx val="51803264"/>
        <c:crosses val="autoZero"/>
        <c:auto val="1"/>
        <c:lblAlgn val="ctr"/>
        <c:lblOffset val="100"/>
      </c:catAx>
      <c:valAx>
        <c:axId val="518032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18014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0976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8592E-2"/>
                  <c:y val="-0.11023622047244373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</c:numCache>
            </c:numRef>
          </c:val>
        </c:ser>
        <c:dLbls>
          <c:showVal val="1"/>
        </c:dLbls>
        <c:marker val="1"/>
        <c:axId val="51824896"/>
        <c:axId val="51834880"/>
      </c:lineChart>
      <c:catAx>
        <c:axId val="51824896"/>
        <c:scaling>
          <c:orientation val="minMax"/>
        </c:scaling>
        <c:axPos val="b"/>
        <c:majorTickMark val="none"/>
        <c:tickLblPos val="nextTo"/>
        <c:crossAx val="51834880"/>
        <c:crosses val="autoZero"/>
        <c:auto val="1"/>
        <c:lblAlgn val="ctr"/>
        <c:lblOffset val="100"/>
      </c:catAx>
      <c:valAx>
        <c:axId val="51834880"/>
        <c:scaling>
          <c:orientation val="minMax"/>
        </c:scaling>
        <c:delete val="1"/>
        <c:axPos val="l"/>
        <c:numFmt formatCode="0%" sourceLinked="1"/>
        <c:tickLblPos val="nextTo"/>
        <c:crossAx val="51824896"/>
        <c:crosses val="autoZero"/>
        <c:crossBetween val="between"/>
      </c:valAx>
    </c:plotArea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3</xdr:col>
      <xdr:colOff>285750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180976</xdr:rowOff>
    </xdr:from>
    <xdr:to>
      <xdr:col>4</xdr:col>
      <xdr:colOff>152400</xdr:colOff>
      <xdr:row>22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9</xdr:row>
      <xdr:rowOff>66675</xdr:rowOff>
    </xdr:from>
    <xdr:to>
      <xdr:col>14</xdr:col>
      <xdr:colOff>190499</xdr:colOff>
      <xdr:row>22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A10" sqref="A10"/>
    </sheetView>
  </sheetViews>
  <sheetFormatPr defaultRowHeight="15"/>
  <cols>
    <col min="1" max="1" width="12.28515625" bestFit="1" customWidth="1"/>
    <col min="2" max="2" width="29.85546875" bestFit="1" customWidth="1"/>
    <col min="4" max="4" width="10.140625" bestFit="1" customWidth="1"/>
    <col min="5" max="5" width="9" customWidth="1"/>
    <col min="6" max="7" width="6.5703125" bestFit="1" customWidth="1"/>
    <col min="8" max="8" width="14.7109375" bestFit="1" customWidth="1"/>
    <col min="9" max="9" width="10.28515625" bestFit="1" customWidth="1"/>
    <col min="11" max="11" width="13.42578125" bestFit="1" customWidth="1"/>
    <col min="12" max="12" width="15" bestFit="1" customWidth="1"/>
  </cols>
  <sheetData>
    <row r="1" spans="1:12">
      <c r="A1" s="65" t="s">
        <v>173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54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A3" s="66" t="s">
        <v>1</v>
      </c>
      <c r="B3" s="66" t="s">
        <v>153</v>
      </c>
      <c r="C3" s="66" t="s">
        <v>154</v>
      </c>
      <c r="D3" s="67" t="s">
        <v>155</v>
      </c>
      <c r="E3" s="67" t="s">
        <v>156</v>
      </c>
      <c r="F3" s="68" t="s">
        <v>157</v>
      </c>
      <c r="G3" s="68"/>
      <c r="H3" s="68"/>
      <c r="I3" s="68" t="s">
        <v>158</v>
      </c>
      <c r="J3" s="68"/>
      <c r="K3" s="68"/>
      <c r="L3" s="32" t="s">
        <v>159</v>
      </c>
    </row>
    <row r="4" spans="1:12">
      <c r="A4" s="66"/>
      <c r="B4" s="66"/>
      <c r="C4" s="66"/>
      <c r="D4" s="67"/>
      <c r="E4" s="67"/>
      <c r="F4" s="32" t="s">
        <v>160</v>
      </c>
      <c r="G4" s="32" t="s">
        <v>161</v>
      </c>
      <c r="H4" s="41" t="s">
        <v>162</v>
      </c>
      <c r="I4" s="32" t="s">
        <v>163</v>
      </c>
      <c r="J4" s="32" t="s">
        <v>164</v>
      </c>
      <c r="K4" s="32" t="s">
        <v>165</v>
      </c>
      <c r="L4" s="32" t="s">
        <v>166</v>
      </c>
    </row>
    <row r="5" spans="1:12" ht="15.75">
      <c r="A5" s="64" t="s">
        <v>172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>
      <c r="A6" s="33" t="s">
        <v>167</v>
      </c>
      <c r="B6" s="33" t="s">
        <v>168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8" spans="1:12">
      <c r="A8" s="42"/>
      <c r="B8" s="42"/>
      <c r="C8" s="42"/>
      <c r="D8" s="42"/>
      <c r="E8" s="43">
        <v>43525</v>
      </c>
      <c r="F8" s="42"/>
      <c r="G8" s="42"/>
      <c r="H8" s="42"/>
      <c r="I8" s="42"/>
      <c r="J8" s="42"/>
      <c r="K8" s="42"/>
      <c r="L8" s="42"/>
    </row>
    <row r="10" spans="1:12">
      <c r="A10" s="49">
        <v>43542</v>
      </c>
      <c r="B10" s="40" t="s">
        <v>190</v>
      </c>
      <c r="C10" s="36" t="s">
        <v>12</v>
      </c>
      <c r="D10" s="37">
        <v>1600</v>
      </c>
      <c r="E10" s="37">
        <v>25</v>
      </c>
      <c r="F10" s="36">
        <v>30</v>
      </c>
      <c r="G10" s="36">
        <v>35</v>
      </c>
      <c r="H10" s="36">
        <v>0</v>
      </c>
      <c r="I10" s="38">
        <f t="shared" ref="I10" si="0">SUM(F10-E10)*D10</f>
        <v>8000</v>
      </c>
      <c r="J10" s="39">
        <f>SUM(G10-F10)*D10</f>
        <v>8000</v>
      </c>
      <c r="K10" s="39">
        <v>0</v>
      </c>
      <c r="L10" s="38">
        <f t="shared" ref="L10" si="1">SUM(I10:K10)</f>
        <v>16000</v>
      </c>
    </row>
    <row r="11" spans="1:12">
      <c r="A11" s="49">
        <v>43539</v>
      </c>
      <c r="B11" s="40" t="s">
        <v>189</v>
      </c>
      <c r="C11" s="36" t="s">
        <v>12</v>
      </c>
      <c r="D11" s="37">
        <v>48000</v>
      </c>
      <c r="E11" s="37">
        <v>1.5</v>
      </c>
      <c r="F11" s="36">
        <v>1.7</v>
      </c>
      <c r="G11" s="36">
        <v>1.9</v>
      </c>
      <c r="H11" s="36">
        <v>0</v>
      </c>
      <c r="I11" s="38">
        <f t="shared" ref="I11" si="2">SUM(F11-E11)*D11</f>
        <v>9599.9999999999982</v>
      </c>
      <c r="J11" s="39">
        <f>SUM(G11-F11)*D11</f>
        <v>9599.9999999999982</v>
      </c>
      <c r="K11" s="39">
        <v>0</v>
      </c>
      <c r="L11" s="38">
        <f t="shared" ref="L11" si="3">SUM(I11:K11)</f>
        <v>19199.999999999996</v>
      </c>
    </row>
    <row r="12" spans="1:12">
      <c r="A12" s="49">
        <v>43539</v>
      </c>
      <c r="B12" s="40" t="s">
        <v>188</v>
      </c>
      <c r="C12" s="36" t="s">
        <v>12</v>
      </c>
      <c r="D12" s="37">
        <v>28000</v>
      </c>
      <c r="E12" s="37">
        <v>2.6</v>
      </c>
      <c r="F12" s="36">
        <v>3.1</v>
      </c>
      <c r="G12" s="36">
        <v>0</v>
      </c>
      <c r="H12" s="36">
        <v>0</v>
      </c>
      <c r="I12" s="38">
        <f t="shared" ref="I12" si="4">SUM(F12-E12)*D12</f>
        <v>14000</v>
      </c>
      <c r="J12" s="39">
        <v>0</v>
      </c>
      <c r="K12" s="39">
        <v>0</v>
      </c>
      <c r="L12" s="38">
        <f t="shared" ref="L12" si="5">SUM(I12:K12)</f>
        <v>14000</v>
      </c>
    </row>
    <row r="13" spans="1:12">
      <c r="A13" s="49">
        <v>43538</v>
      </c>
      <c r="B13" s="40" t="s">
        <v>187</v>
      </c>
      <c r="C13" s="36" t="s">
        <v>12</v>
      </c>
      <c r="D13" s="37">
        <v>14000</v>
      </c>
      <c r="E13" s="37">
        <v>5</v>
      </c>
      <c r="F13" s="36">
        <v>5.95</v>
      </c>
      <c r="G13" s="36">
        <v>0</v>
      </c>
      <c r="H13" s="36">
        <v>0</v>
      </c>
      <c r="I13" s="38">
        <f t="shared" ref="I13" si="6">SUM(F13-E13)*D13</f>
        <v>13300.000000000002</v>
      </c>
      <c r="J13" s="39">
        <v>0</v>
      </c>
      <c r="K13" s="39">
        <v>0</v>
      </c>
      <c r="L13" s="38">
        <f t="shared" ref="L13" si="7">SUM(I13:K13)</f>
        <v>13300.000000000002</v>
      </c>
    </row>
    <row r="14" spans="1:12">
      <c r="A14" s="49">
        <v>43537</v>
      </c>
      <c r="B14" s="40" t="s">
        <v>186</v>
      </c>
      <c r="C14" s="36" t="s">
        <v>12</v>
      </c>
      <c r="D14" s="37">
        <v>4800</v>
      </c>
      <c r="E14" s="37">
        <v>19.5</v>
      </c>
      <c r="F14" s="36">
        <v>21.5</v>
      </c>
      <c r="G14" s="36">
        <v>0</v>
      </c>
      <c r="H14" s="36">
        <v>0</v>
      </c>
      <c r="I14" s="38">
        <f t="shared" ref="I14:I15" si="8">SUM(F14-E14)*D14</f>
        <v>9600</v>
      </c>
      <c r="J14" s="39">
        <v>0</v>
      </c>
      <c r="K14" s="39">
        <v>0</v>
      </c>
      <c r="L14" s="38">
        <f t="shared" ref="L14:L15" si="9">SUM(I14:K14)</f>
        <v>9600</v>
      </c>
    </row>
    <row r="15" spans="1:12">
      <c r="A15" s="49">
        <v>43536</v>
      </c>
      <c r="B15" s="40" t="s">
        <v>185</v>
      </c>
      <c r="C15" s="36" t="s">
        <v>12</v>
      </c>
      <c r="D15" s="37">
        <v>6000</v>
      </c>
      <c r="E15" s="37">
        <v>13</v>
      </c>
      <c r="F15" s="36">
        <v>14.5</v>
      </c>
      <c r="G15" s="36">
        <v>0</v>
      </c>
      <c r="H15" s="36">
        <v>0</v>
      </c>
      <c r="I15" s="38">
        <f t="shared" si="8"/>
        <v>9000</v>
      </c>
      <c r="J15" s="39">
        <v>0</v>
      </c>
      <c r="K15" s="39">
        <v>0</v>
      </c>
      <c r="L15" s="38">
        <f t="shared" si="9"/>
        <v>9000</v>
      </c>
    </row>
    <row r="16" spans="1:12">
      <c r="A16" s="49">
        <v>43535</v>
      </c>
      <c r="B16" s="40" t="s">
        <v>184</v>
      </c>
      <c r="C16" s="36" t="s">
        <v>12</v>
      </c>
      <c r="D16" s="37">
        <v>18000</v>
      </c>
      <c r="E16" s="37">
        <v>5</v>
      </c>
      <c r="F16" s="36">
        <v>5.5</v>
      </c>
      <c r="G16" s="36">
        <v>6</v>
      </c>
      <c r="H16" s="36">
        <v>0</v>
      </c>
      <c r="I16" s="38">
        <f t="shared" ref="I16" si="10">SUM(F16-E16)*D16</f>
        <v>9000</v>
      </c>
      <c r="J16" s="39">
        <f>SUM(G16-F16)*D16</f>
        <v>9000</v>
      </c>
      <c r="K16" s="39">
        <v>0</v>
      </c>
      <c r="L16" s="38">
        <f t="shared" ref="L16" si="11">SUM(I16:K16)</f>
        <v>18000</v>
      </c>
    </row>
    <row r="17" spans="1:12">
      <c r="A17" s="49">
        <v>43532</v>
      </c>
      <c r="B17" s="40" t="s">
        <v>183</v>
      </c>
      <c r="C17" s="36" t="s">
        <v>12</v>
      </c>
      <c r="D17" s="37">
        <v>36000</v>
      </c>
      <c r="E17" s="37">
        <v>7</v>
      </c>
      <c r="F17" s="36">
        <v>7.4</v>
      </c>
      <c r="G17" s="36">
        <v>0</v>
      </c>
      <c r="H17" s="36">
        <v>0</v>
      </c>
      <c r="I17" s="38">
        <f t="shared" ref="I17:I22" si="12">SUM(F17-E17)*D17</f>
        <v>14400.000000000013</v>
      </c>
      <c r="J17" s="39">
        <v>0</v>
      </c>
      <c r="K17" s="39">
        <v>0</v>
      </c>
      <c r="L17" s="38">
        <f t="shared" ref="L17:L22" si="13">SUM(I17:K17)</f>
        <v>14400.000000000013</v>
      </c>
    </row>
    <row r="18" spans="1:12">
      <c r="A18" s="49">
        <v>43532</v>
      </c>
      <c r="B18" s="40" t="s">
        <v>182</v>
      </c>
      <c r="C18" s="36" t="s">
        <v>12</v>
      </c>
      <c r="D18" s="37">
        <v>1600</v>
      </c>
      <c r="E18" s="37">
        <v>52</v>
      </c>
      <c r="F18" s="36">
        <v>56.5</v>
      </c>
      <c r="G18" s="36">
        <v>0</v>
      </c>
      <c r="H18" s="36">
        <v>0</v>
      </c>
      <c r="I18" s="38">
        <f t="shared" si="12"/>
        <v>7200</v>
      </c>
      <c r="J18" s="39">
        <v>0</v>
      </c>
      <c r="K18" s="39">
        <v>0</v>
      </c>
      <c r="L18" s="38">
        <f t="shared" si="13"/>
        <v>7200</v>
      </c>
    </row>
    <row r="19" spans="1:12">
      <c r="A19" s="49">
        <v>43531</v>
      </c>
      <c r="B19" s="40" t="s">
        <v>181</v>
      </c>
      <c r="C19" s="36" t="s">
        <v>12</v>
      </c>
      <c r="D19" s="37">
        <v>8000</v>
      </c>
      <c r="E19" s="37">
        <v>14.5</v>
      </c>
      <c r="F19" s="36">
        <v>15.5</v>
      </c>
      <c r="G19" s="36">
        <v>0</v>
      </c>
      <c r="H19" s="36">
        <v>0</v>
      </c>
      <c r="I19" s="38">
        <f t="shared" si="12"/>
        <v>8000</v>
      </c>
      <c r="J19" s="39">
        <v>0</v>
      </c>
      <c r="K19" s="39">
        <v>0</v>
      </c>
      <c r="L19" s="38">
        <f t="shared" si="13"/>
        <v>8000</v>
      </c>
    </row>
    <row r="20" spans="1:12">
      <c r="A20" s="49">
        <v>43530</v>
      </c>
      <c r="B20" s="40" t="s">
        <v>180</v>
      </c>
      <c r="C20" s="36" t="s">
        <v>12</v>
      </c>
      <c r="D20" s="37">
        <v>1000</v>
      </c>
      <c r="E20" s="37">
        <v>103</v>
      </c>
      <c r="F20" s="36">
        <v>113</v>
      </c>
      <c r="G20" s="36">
        <v>123</v>
      </c>
      <c r="H20" s="36">
        <v>0</v>
      </c>
      <c r="I20" s="38">
        <f t="shared" si="12"/>
        <v>10000</v>
      </c>
      <c r="J20" s="39">
        <f>SUM(G20-F20)*D20</f>
        <v>10000</v>
      </c>
      <c r="K20" s="39">
        <v>0</v>
      </c>
      <c r="L20" s="38">
        <f t="shared" si="13"/>
        <v>20000</v>
      </c>
    </row>
    <row r="21" spans="1:12">
      <c r="A21" s="49">
        <v>43529</v>
      </c>
      <c r="B21" s="40" t="s">
        <v>175</v>
      </c>
      <c r="C21" s="36" t="s">
        <v>12</v>
      </c>
      <c r="D21" s="37">
        <v>36000</v>
      </c>
      <c r="E21" s="37">
        <v>3.75</v>
      </c>
      <c r="F21" s="36">
        <v>4.0999999999999996</v>
      </c>
      <c r="G21" s="36">
        <v>4.5</v>
      </c>
      <c r="H21" s="36">
        <v>0</v>
      </c>
      <c r="I21" s="38">
        <f t="shared" si="12"/>
        <v>12599.999999999987</v>
      </c>
      <c r="J21" s="39">
        <f>SUM(G21-F21)*D21</f>
        <v>14400.000000000013</v>
      </c>
      <c r="K21" s="39">
        <v>0</v>
      </c>
      <c r="L21" s="38">
        <f t="shared" si="13"/>
        <v>27000</v>
      </c>
    </row>
    <row r="22" spans="1:12">
      <c r="A22" s="49">
        <v>43525</v>
      </c>
      <c r="B22" s="40" t="s">
        <v>175</v>
      </c>
      <c r="C22" s="36" t="s">
        <v>12</v>
      </c>
      <c r="D22" s="37">
        <v>36000</v>
      </c>
      <c r="E22" s="37">
        <v>3</v>
      </c>
      <c r="F22" s="36">
        <v>3.3</v>
      </c>
      <c r="G22" s="36">
        <v>3.55</v>
      </c>
      <c r="H22" s="36">
        <v>0</v>
      </c>
      <c r="I22" s="38">
        <f t="shared" si="12"/>
        <v>10799.999999999993</v>
      </c>
      <c r="J22" s="39">
        <f>SUM(G22-F22)*D22</f>
        <v>9000</v>
      </c>
      <c r="K22" s="39">
        <v>0</v>
      </c>
      <c r="L22" s="38">
        <f t="shared" si="13"/>
        <v>19799.999999999993</v>
      </c>
    </row>
    <row r="24" spans="1:12">
      <c r="A24" s="42"/>
      <c r="B24" s="42"/>
      <c r="C24" s="42"/>
      <c r="D24" s="42"/>
      <c r="E24" s="42"/>
      <c r="F24" s="42"/>
      <c r="G24" s="42"/>
      <c r="H24" s="44" t="s">
        <v>179</v>
      </c>
      <c r="I24" s="45">
        <f>SUM(I10:I22)</f>
        <v>135500</v>
      </c>
      <c r="J24" s="46"/>
      <c r="K24" s="44" t="s">
        <v>80</v>
      </c>
      <c r="L24" s="45">
        <f>SUM(L10:L22)</f>
        <v>195500</v>
      </c>
    </row>
    <row r="26" spans="1:12">
      <c r="A26" s="42"/>
      <c r="B26" s="42"/>
      <c r="C26" s="42"/>
      <c r="D26" s="42"/>
      <c r="E26" s="43">
        <v>43497</v>
      </c>
      <c r="F26" s="42"/>
      <c r="G26" s="42"/>
      <c r="H26" s="42"/>
      <c r="I26" s="42"/>
      <c r="J26" s="42"/>
      <c r="K26" s="42"/>
      <c r="L26" s="42"/>
    </row>
    <row r="28" spans="1:12">
      <c r="A28" s="35" t="s">
        <v>176</v>
      </c>
      <c r="B28" s="48" t="s">
        <v>174</v>
      </c>
      <c r="C28" s="36" t="s">
        <v>12</v>
      </c>
      <c r="D28" s="37">
        <v>4000</v>
      </c>
      <c r="E28" s="37">
        <v>29</v>
      </c>
      <c r="F28" s="36">
        <v>31</v>
      </c>
      <c r="G28" s="36">
        <v>0</v>
      </c>
      <c r="H28" s="36">
        <v>0</v>
      </c>
      <c r="I28" s="38">
        <f t="shared" ref="I28:I34" si="14">SUM(F28-E28)*D28</f>
        <v>8000</v>
      </c>
      <c r="J28" s="39">
        <v>0</v>
      </c>
      <c r="K28" s="39">
        <v>0</v>
      </c>
      <c r="L28" s="38">
        <f>SUM(I28:K28)</f>
        <v>8000</v>
      </c>
    </row>
    <row r="29" spans="1:12">
      <c r="A29" s="35" t="s">
        <v>177</v>
      </c>
      <c r="B29" s="48" t="s">
        <v>169</v>
      </c>
      <c r="C29" s="36" t="s">
        <v>12</v>
      </c>
      <c r="D29" s="37">
        <v>4000</v>
      </c>
      <c r="E29" s="37">
        <v>12</v>
      </c>
      <c r="F29" s="36">
        <v>14</v>
      </c>
      <c r="G29" s="36">
        <v>0</v>
      </c>
      <c r="H29" s="36">
        <v>0</v>
      </c>
      <c r="I29" s="38">
        <f t="shared" si="14"/>
        <v>8000</v>
      </c>
      <c r="J29" s="39">
        <v>0</v>
      </c>
      <c r="K29" s="39">
        <v>0</v>
      </c>
      <c r="L29" s="38">
        <v>8000</v>
      </c>
    </row>
    <row r="30" spans="1:12">
      <c r="A30" s="35" t="s">
        <v>178</v>
      </c>
      <c r="B30" s="48" t="s">
        <v>170</v>
      </c>
      <c r="C30" s="36" t="s">
        <v>12</v>
      </c>
      <c r="D30" s="37">
        <v>4000</v>
      </c>
      <c r="E30" s="37">
        <v>28</v>
      </c>
      <c r="F30" s="36">
        <v>30</v>
      </c>
      <c r="G30" s="36">
        <v>32</v>
      </c>
      <c r="H30" s="36">
        <v>0</v>
      </c>
      <c r="I30" s="38">
        <f t="shared" si="14"/>
        <v>8000</v>
      </c>
      <c r="J30" s="39">
        <v>8000</v>
      </c>
      <c r="K30" s="39">
        <v>0</v>
      </c>
      <c r="L30" s="38">
        <v>16000</v>
      </c>
    </row>
    <row r="31" spans="1:12">
      <c r="A31" s="35" t="s">
        <v>178</v>
      </c>
      <c r="B31" s="48" t="s">
        <v>171</v>
      </c>
      <c r="C31" s="36" t="s">
        <v>12</v>
      </c>
      <c r="D31" s="37">
        <v>4000</v>
      </c>
      <c r="E31" s="37">
        <v>17</v>
      </c>
      <c r="F31" s="36">
        <v>19</v>
      </c>
      <c r="G31" s="36">
        <v>21</v>
      </c>
      <c r="H31" s="36">
        <v>0</v>
      </c>
      <c r="I31" s="38">
        <f t="shared" si="14"/>
        <v>8000</v>
      </c>
      <c r="J31" s="39">
        <v>8000</v>
      </c>
      <c r="K31" s="39">
        <v>0</v>
      </c>
      <c r="L31" s="38">
        <v>16000</v>
      </c>
    </row>
    <row r="32" spans="1:12">
      <c r="A32" s="49">
        <v>43511</v>
      </c>
      <c r="B32" s="50" t="s">
        <v>151</v>
      </c>
      <c r="C32" s="47" t="s">
        <v>12</v>
      </c>
      <c r="D32" s="51">
        <v>22500</v>
      </c>
      <c r="E32" s="52">
        <v>0.7</v>
      </c>
      <c r="F32" s="52">
        <v>0.95</v>
      </c>
      <c r="G32" s="52">
        <v>0</v>
      </c>
      <c r="H32" s="47">
        <v>0</v>
      </c>
      <c r="I32" s="38">
        <f t="shared" si="14"/>
        <v>5625</v>
      </c>
      <c r="J32" s="53">
        <v>0</v>
      </c>
      <c r="K32" s="39">
        <v>0</v>
      </c>
      <c r="L32" s="54">
        <f>SUM(I32:J32)</f>
        <v>5625</v>
      </c>
    </row>
    <row r="33" spans="1:12">
      <c r="A33" s="49">
        <v>43508</v>
      </c>
      <c r="B33" s="50" t="s">
        <v>149</v>
      </c>
      <c r="C33" s="47" t="s">
        <v>12</v>
      </c>
      <c r="D33" s="51">
        <v>22500</v>
      </c>
      <c r="E33" s="52">
        <v>1.9</v>
      </c>
      <c r="F33" s="52">
        <v>2.2999999999999998</v>
      </c>
      <c r="G33" s="52">
        <v>0</v>
      </c>
      <c r="H33" s="47">
        <v>0</v>
      </c>
      <c r="I33" s="38">
        <f t="shared" si="14"/>
        <v>8999.9999999999982</v>
      </c>
      <c r="J33" s="53">
        <v>0</v>
      </c>
      <c r="K33" s="39">
        <v>0</v>
      </c>
      <c r="L33" s="54">
        <f>SUM(I33:J33)</f>
        <v>8999.9999999999982</v>
      </c>
    </row>
    <row r="34" spans="1:12">
      <c r="A34" s="49">
        <v>43507</v>
      </c>
      <c r="B34" s="50" t="s">
        <v>150</v>
      </c>
      <c r="C34" s="47" t="s">
        <v>12</v>
      </c>
      <c r="D34" s="51">
        <v>15000</v>
      </c>
      <c r="E34" s="52">
        <v>5.05</v>
      </c>
      <c r="F34" s="52">
        <v>5.8</v>
      </c>
      <c r="G34" s="52">
        <v>0</v>
      </c>
      <c r="H34" s="47">
        <v>0</v>
      </c>
      <c r="I34" s="38">
        <f t="shared" si="14"/>
        <v>11250</v>
      </c>
      <c r="J34" s="53">
        <v>0</v>
      </c>
      <c r="K34" s="39">
        <v>0</v>
      </c>
      <c r="L34" s="54">
        <f>SUM(I34:J34)</f>
        <v>11250</v>
      </c>
    </row>
    <row r="36" spans="1:12">
      <c r="A36" s="42"/>
      <c r="B36" s="42"/>
      <c r="C36" s="42"/>
      <c r="D36" s="42"/>
      <c r="E36" s="42"/>
      <c r="F36" s="42"/>
      <c r="G36" s="42"/>
      <c r="H36" s="44" t="s">
        <v>179</v>
      </c>
      <c r="I36" s="45">
        <f>SUM(I28:I34)</f>
        <v>57875</v>
      </c>
      <c r="J36" s="46"/>
      <c r="K36" s="44" t="s">
        <v>80</v>
      </c>
      <c r="L36" s="45">
        <f>SUM(L28:L34)</f>
        <v>73875</v>
      </c>
    </row>
    <row r="38" spans="1:12" ht="15.75">
      <c r="A38" s="55"/>
      <c r="B38" s="55"/>
      <c r="C38" s="55"/>
      <c r="D38" s="55"/>
      <c r="E38" s="56">
        <v>43466</v>
      </c>
      <c r="F38" s="55"/>
      <c r="G38" s="55"/>
      <c r="H38" s="55"/>
      <c r="I38" s="55"/>
      <c r="J38" s="55"/>
      <c r="K38" s="55"/>
      <c r="L38" s="55"/>
    </row>
    <row r="41" spans="1:12">
      <c r="A41" s="5">
        <v>43496</v>
      </c>
      <c r="B41" s="6" t="s">
        <v>152</v>
      </c>
      <c r="C41" s="7">
        <v>7500</v>
      </c>
      <c r="D41" s="24" t="s">
        <v>12</v>
      </c>
      <c r="E41" s="8">
        <v>13</v>
      </c>
      <c r="F41" s="8">
        <v>15</v>
      </c>
      <c r="G41" s="8"/>
      <c r="H41" s="9">
        <f t="shared" ref="H41:H53" si="15">(IF(D41="SHORT",E41-F41,IF(D41="LONG",F41-E41)))*C41</f>
        <v>15000</v>
      </c>
      <c r="I41" s="10"/>
      <c r="J41" s="11">
        <f t="shared" ref="J41:J53" si="16">(H41+I41)/C41</f>
        <v>2</v>
      </c>
      <c r="K41" s="12">
        <f t="shared" ref="K41:K53" si="17">SUM(H41:I41)</f>
        <v>15000</v>
      </c>
    </row>
    <row r="42" spans="1:12">
      <c r="A42" s="5">
        <v>43489</v>
      </c>
      <c r="B42" s="6" t="s">
        <v>148</v>
      </c>
      <c r="C42" s="7">
        <v>7500</v>
      </c>
      <c r="D42" s="24" t="s">
        <v>12</v>
      </c>
      <c r="E42" s="8">
        <v>5.05</v>
      </c>
      <c r="F42" s="8">
        <v>7.05</v>
      </c>
      <c r="G42" s="8"/>
      <c r="H42" s="9">
        <f t="shared" si="15"/>
        <v>15000</v>
      </c>
      <c r="I42" s="10"/>
      <c r="J42" s="11">
        <f t="shared" si="16"/>
        <v>2</v>
      </c>
      <c r="K42" s="12">
        <f t="shared" si="17"/>
        <v>15000</v>
      </c>
    </row>
    <row r="43" spans="1:12">
      <c r="A43" s="5">
        <v>43484</v>
      </c>
      <c r="B43" s="6" t="s">
        <v>147</v>
      </c>
      <c r="C43" s="7">
        <v>1250</v>
      </c>
      <c r="D43" s="24" t="s">
        <v>12</v>
      </c>
      <c r="E43" s="8">
        <v>22.7</v>
      </c>
      <c r="F43" s="8">
        <v>28.7</v>
      </c>
      <c r="G43" s="8"/>
      <c r="H43" s="9">
        <f t="shared" si="15"/>
        <v>7500</v>
      </c>
      <c r="I43" s="10"/>
      <c r="J43" s="11">
        <f t="shared" si="16"/>
        <v>6</v>
      </c>
      <c r="K43" s="12">
        <f t="shared" si="17"/>
        <v>7500</v>
      </c>
    </row>
    <row r="44" spans="1:12">
      <c r="A44" s="5">
        <v>43482</v>
      </c>
      <c r="B44" s="6" t="s">
        <v>146</v>
      </c>
      <c r="C44" s="7">
        <v>35000</v>
      </c>
      <c r="D44" s="24" t="s">
        <v>12</v>
      </c>
      <c r="E44" s="8">
        <v>1.2</v>
      </c>
      <c r="F44" s="8">
        <v>1.6</v>
      </c>
      <c r="G44" s="8"/>
      <c r="H44" s="9">
        <f t="shared" si="15"/>
        <v>14000.000000000005</v>
      </c>
      <c r="I44" s="10"/>
      <c r="J44" s="11">
        <f t="shared" si="16"/>
        <v>0.40000000000000013</v>
      </c>
      <c r="K44" s="12">
        <f t="shared" si="17"/>
        <v>14000.000000000005</v>
      </c>
    </row>
    <row r="45" spans="1:12">
      <c r="A45" s="5">
        <v>43481</v>
      </c>
      <c r="B45" s="6" t="s">
        <v>145</v>
      </c>
      <c r="C45" s="7">
        <v>65000</v>
      </c>
      <c r="D45" s="24" t="s">
        <v>12</v>
      </c>
      <c r="E45" s="8">
        <v>1.1499999999999999</v>
      </c>
      <c r="F45" s="8">
        <v>1.65</v>
      </c>
      <c r="G45" s="8"/>
      <c r="H45" s="9">
        <f t="shared" si="15"/>
        <v>32500</v>
      </c>
      <c r="I45" s="10"/>
      <c r="J45" s="11">
        <f t="shared" si="16"/>
        <v>0.5</v>
      </c>
      <c r="K45" s="12">
        <f t="shared" si="17"/>
        <v>32500</v>
      </c>
    </row>
    <row r="46" spans="1:12">
      <c r="A46" s="5">
        <v>43480</v>
      </c>
      <c r="B46" s="6" t="s">
        <v>144</v>
      </c>
      <c r="C46" s="7">
        <v>35000</v>
      </c>
      <c r="D46" s="24" t="s">
        <v>12</v>
      </c>
      <c r="E46" s="8">
        <v>2</v>
      </c>
      <c r="F46" s="8">
        <v>2.1</v>
      </c>
      <c r="G46" s="8"/>
      <c r="H46" s="9">
        <f t="shared" si="15"/>
        <v>3500.0000000000032</v>
      </c>
      <c r="I46" s="10"/>
      <c r="J46" s="11">
        <f t="shared" si="16"/>
        <v>0.10000000000000009</v>
      </c>
      <c r="K46" s="12">
        <f t="shared" si="17"/>
        <v>3500.0000000000032</v>
      </c>
    </row>
    <row r="47" spans="1:12">
      <c r="A47" s="5">
        <v>43476</v>
      </c>
      <c r="B47" s="6" t="s">
        <v>143</v>
      </c>
      <c r="C47" s="7">
        <v>2500</v>
      </c>
      <c r="D47" s="24" t="s">
        <v>12</v>
      </c>
      <c r="E47" s="8">
        <v>35.85</v>
      </c>
      <c r="F47" s="8">
        <v>41.85</v>
      </c>
      <c r="G47" s="8"/>
      <c r="H47" s="9">
        <f t="shared" si="15"/>
        <v>15000</v>
      </c>
      <c r="I47" s="10"/>
      <c r="J47" s="11">
        <f t="shared" si="16"/>
        <v>6</v>
      </c>
      <c r="K47" s="12">
        <f t="shared" si="17"/>
        <v>15000</v>
      </c>
    </row>
    <row r="48" spans="1:12">
      <c r="A48" s="5">
        <v>43475</v>
      </c>
      <c r="B48" s="6" t="s">
        <v>142</v>
      </c>
      <c r="C48" s="7">
        <v>6000</v>
      </c>
      <c r="D48" s="24" t="s">
        <v>12</v>
      </c>
      <c r="E48" s="8">
        <v>10.85</v>
      </c>
      <c r="F48" s="8">
        <v>9.1</v>
      </c>
      <c r="G48" s="8"/>
      <c r="H48" s="9">
        <f t="shared" si="15"/>
        <v>-10500</v>
      </c>
      <c r="I48" s="10"/>
      <c r="J48" s="11">
        <f t="shared" si="16"/>
        <v>-1.75</v>
      </c>
      <c r="K48" s="12">
        <f t="shared" si="17"/>
        <v>-10500</v>
      </c>
    </row>
    <row r="49" spans="1:11">
      <c r="A49" s="5">
        <v>43472</v>
      </c>
      <c r="B49" s="6" t="s">
        <v>141</v>
      </c>
      <c r="C49" s="7">
        <v>35000</v>
      </c>
      <c r="D49" s="24" t="s">
        <v>12</v>
      </c>
      <c r="E49" s="8">
        <v>1.2</v>
      </c>
      <c r="F49" s="8">
        <v>1.6</v>
      </c>
      <c r="G49" s="8"/>
      <c r="H49" s="9">
        <f t="shared" si="15"/>
        <v>14000.000000000005</v>
      </c>
      <c r="I49" s="10"/>
      <c r="J49" s="11">
        <f t="shared" si="16"/>
        <v>0.40000000000000013</v>
      </c>
      <c r="K49" s="12">
        <f t="shared" si="17"/>
        <v>14000.000000000005</v>
      </c>
    </row>
    <row r="50" spans="1:11">
      <c r="A50" s="5">
        <v>43469</v>
      </c>
      <c r="B50" s="6" t="s">
        <v>140</v>
      </c>
      <c r="C50" s="7">
        <v>10000</v>
      </c>
      <c r="D50" s="24" t="s">
        <v>12</v>
      </c>
      <c r="E50" s="8">
        <v>2.2999999999999998</v>
      </c>
      <c r="F50" s="8">
        <v>2.8</v>
      </c>
      <c r="G50" s="8"/>
      <c r="H50" s="9">
        <f t="shared" si="15"/>
        <v>5000</v>
      </c>
      <c r="I50" s="10"/>
      <c r="J50" s="11">
        <f t="shared" si="16"/>
        <v>0.5</v>
      </c>
      <c r="K50" s="12">
        <f t="shared" si="17"/>
        <v>5000</v>
      </c>
    </row>
    <row r="51" spans="1:11">
      <c r="A51" s="5">
        <v>43468</v>
      </c>
      <c r="B51" s="6" t="s">
        <v>139</v>
      </c>
      <c r="C51" s="7">
        <v>13750</v>
      </c>
      <c r="D51" s="24" t="s">
        <v>12</v>
      </c>
      <c r="E51" s="8">
        <v>4.7</v>
      </c>
      <c r="F51" s="8">
        <v>6.2</v>
      </c>
      <c r="G51" s="8"/>
      <c r="H51" s="9">
        <f t="shared" si="15"/>
        <v>20625</v>
      </c>
      <c r="I51" s="10"/>
      <c r="J51" s="11">
        <f t="shared" si="16"/>
        <v>1.5</v>
      </c>
      <c r="K51" s="12">
        <f t="shared" si="17"/>
        <v>20625</v>
      </c>
    </row>
    <row r="52" spans="1:11">
      <c r="A52" s="5">
        <v>43467</v>
      </c>
      <c r="B52" s="6" t="s">
        <v>139</v>
      </c>
      <c r="C52" s="7">
        <v>13750</v>
      </c>
      <c r="D52" s="24" t="s">
        <v>12</v>
      </c>
      <c r="E52" s="8">
        <v>5.5</v>
      </c>
      <c r="F52" s="8">
        <v>5.75</v>
      </c>
      <c r="G52" s="8"/>
      <c r="H52" s="9">
        <f t="shared" si="15"/>
        <v>3437.5</v>
      </c>
      <c r="I52" s="10"/>
      <c r="J52" s="11">
        <f t="shared" si="16"/>
        <v>0.25</v>
      </c>
      <c r="K52" s="12">
        <f t="shared" si="17"/>
        <v>3437.5</v>
      </c>
    </row>
    <row r="53" spans="1:11">
      <c r="A53" s="5">
        <v>43466</v>
      </c>
      <c r="B53" s="6" t="s">
        <v>138</v>
      </c>
      <c r="C53" s="7">
        <v>4800</v>
      </c>
      <c r="D53" s="24" t="s">
        <v>12</v>
      </c>
      <c r="E53" s="8">
        <v>10.45</v>
      </c>
      <c r="F53" s="8">
        <v>11.2</v>
      </c>
      <c r="G53" s="8"/>
      <c r="H53" s="9">
        <f t="shared" si="15"/>
        <v>3600</v>
      </c>
      <c r="I53" s="10"/>
      <c r="J53" s="11">
        <f t="shared" si="16"/>
        <v>0.75</v>
      </c>
      <c r="K53" s="12">
        <f t="shared" si="17"/>
        <v>3600</v>
      </c>
    </row>
    <row r="54" spans="1:11" ht="21">
      <c r="A54" s="57"/>
      <c r="B54" s="58"/>
      <c r="C54" s="58"/>
      <c r="D54" s="58"/>
      <c r="E54" s="58"/>
      <c r="F54" s="59" t="s">
        <v>80</v>
      </c>
      <c r="G54" s="60"/>
      <c r="H54" s="60"/>
      <c r="I54" s="61"/>
      <c r="J54" s="62">
        <f>SUM(K41:K53)</f>
        <v>138662.5</v>
      </c>
      <c r="K54" s="63"/>
    </row>
  </sheetData>
  <mergeCells count="11">
    <mergeCell ref="F54:I54"/>
    <mergeCell ref="J54:K54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3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31.5" customHeight="1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6.25">
      <c r="A4" s="73" t="s">
        <v>0</v>
      </c>
      <c r="B4" s="73"/>
      <c r="C4" s="74" t="s">
        <v>89</v>
      </c>
      <c r="D4" s="74"/>
      <c r="E4" s="75"/>
      <c r="F4" s="75"/>
      <c r="G4" s="75"/>
      <c r="H4" s="76"/>
      <c r="I4" s="76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69" t="s">
        <v>8</v>
      </c>
      <c r="I5" s="70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59" t="s">
        <v>80</v>
      </c>
      <c r="G17" s="60"/>
      <c r="H17" s="60"/>
      <c r="I17" s="61"/>
      <c r="J17" s="62">
        <f>SUM(K6:K16)</f>
        <v>196325</v>
      </c>
      <c r="K17" s="63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59" t="s">
        <v>80</v>
      </c>
      <c r="G26" s="60"/>
      <c r="H26" s="60"/>
      <c r="I26" s="61"/>
      <c r="J26" s="62">
        <f>SUM(K18:K25)</f>
        <v>84413.75</v>
      </c>
      <c r="K26" s="63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59" t="s">
        <v>80</v>
      </c>
      <c r="G38" s="60"/>
      <c r="H38" s="60"/>
      <c r="I38" s="61"/>
      <c r="J38" s="62">
        <f>SUM(K27:K37)</f>
        <v>188643.75</v>
      </c>
      <c r="K38" s="63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59" t="s">
        <v>80</v>
      </c>
      <c r="G47" s="60"/>
      <c r="H47" s="60"/>
      <c r="I47" s="61"/>
      <c r="J47" s="62">
        <f>SUM(K39:K46)</f>
        <v>85937.5</v>
      </c>
      <c r="K47" s="63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59" t="s">
        <v>80</v>
      </c>
      <c r="G60" s="60"/>
      <c r="H60" s="60"/>
      <c r="I60" s="61"/>
      <c r="J60" s="62">
        <f>SUM(K48:K59)</f>
        <v>171087.5</v>
      </c>
      <c r="K60" s="63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59" t="s">
        <v>80</v>
      </c>
      <c r="G72" s="60"/>
      <c r="H72" s="60"/>
      <c r="I72" s="61"/>
      <c r="J72" s="62">
        <f>SUM(K62:K71)</f>
        <v>174300</v>
      </c>
      <c r="K72" s="63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59" t="s">
        <v>80</v>
      </c>
      <c r="G83" s="60"/>
      <c r="H83" s="60"/>
      <c r="I83" s="61"/>
      <c r="J83" s="62">
        <f>SUM(K73:K82)</f>
        <v>103175</v>
      </c>
      <c r="K83" s="63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59" t="s">
        <v>80</v>
      </c>
      <c r="G99" s="60"/>
      <c r="H99" s="60"/>
      <c r="I99" s="61"/>
      <c r="J99" s="62">
        <f>SUM(K84:K98)</f>
        <v>185028.75</v>
      </c>
      <c r="K99" s="63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59" t="s">
        <v>80</v>
      </c>
      <c r="G115" s="60"/>
      <c r="H115" s="60"/>
      <c r="I115" s="61"/>
      <c r="J115" s="62">
        <f>SUM(K100:K114)</f>
        <v>280500</v>
      </c>
      <c r="K115" s="63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59" t="s">
        <v>80</v>
      </c>
      <c r="G123" s="60"/>
      <c r="H123" s="60"/>
      <c r="I123" s="61"/>
      <c r="J123" s="62">
        <f>SUM(K116:K122)</f>
        <v>52583.799999999996</v>
      </c>
      <c r="K123" s="63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59" t="s">
        <v>80</v>
      </c>
      <c r="G132" s="60"/>
      <c r="H132" s="60"/>
      <c r="I132" s="61"/>
      <c r="J132" s="62">
        <f>SUM(K124:K131)</f>
        <v>24545</v>
      </c>
      <c r="K132" s="63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4" sqref="G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77" t="s">
        <v>81</v>
      </c>
      <c r="B1" s="78"/>
      <c r="C1" s="78"/>
      <c r="D1" s="78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103075</v>
      </c>
      <c r="D3" s="31">
        <f t="shared" ref="D3:D5" si="0">C3/B3</f>
        <v>0.51537500000000003</v>
      </c>
    </row>
    <row r="4" spans="1:4" ht="15.75">
      <c r="A4" s="29" t="s">
        <v>87</v>
      </c>
      <c r="B4" s="30">
        <v>200000</v>
      </c>
      <c r="C4" s="29">
        <v>174300</v>
      </c>
      <c r="D4" s="31">
        <f t="shared" si="0"/>
        <v>0.87150000000000005</v>
      </c>
    </row>
    <row r="5" spans="1:4" ht="15.75">
      <c r="A5" s="29" t="s">
        <v>88</v>
      </c>
      <c r="B5" s="30">
        <v>200000</v>
      </c>
      <c r="C5" s="29">
        <v>171087</v>
      </c>
      <c r="D5" s="31">
        <f t="shared" si="0"/>
        <v>0.85543499999999995</v>
      </c>
    </row>
    <row r="6" spans="1:4" ht="15.75">
      <c r="A6" s="29" t="s">
        <v>100</v>
      </c>
      <c r="B6" s="30">
        <v>200000</v>
      </c>
      <c r="C6" s="29">
        <v>85937</v>
      </c>
      <c r="D6" s="31">
        <f t="shared" ref="D6:D8" si="1">C6/B6</f>
        <v>0.42968499999999998</v>
      </c>
    </row>
    <row r="7" spans="1:4" ht="15.75">
      <c r="A7" s="29" t="s">
        <v>108</v>
      </c>
      <c r="B7" s="30">
        <v>200000</v>
      </c>
      <c r="C7" s="29">
        <v>188643</v>
      </c>
      <c r="D7" s="31">
        <f t="shared" si="1"/>
        <v>0.94321500000000003</v>
      </c>
    </row>
    <row r="8" spans="1:4" ht="15.75">
      <c r="A8" s="29" t="s">
        <v>122</v>
      </c>
      <c r="B8" s="30">
        <v>200000</v>
      </c>
      <c r="C8" s="29">
        <v>84413</v>
      </c>
      <c r="D8" s="31">
        <f t="shared" si="1"/>
        <v>0.42206500000000002</v>
      </c>
    </row>
    <row r="9" spans="1:4" ht="15.75">
      <c r="A9" s="29" t="s">
        <v>137</v>
      </c>
      <c r="B9" s="30">
        <v>200000</v>
      </c>
      <c r="C9" s="29">
        <v>196325</v>
      </c>
      <c r="D9" s="31">
        <f t="shared" ref="D9" si="2">C9/B9</f>
        <v>0.98162499999999997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2019-03-18T11:28:53Z</dcterms:modified>
</cp:coreProperties>
</file>