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heet1" sheetId="2" r:id="rId1"/>
    <sheet name="STOCK CASH" sheetId="1" r:id="rId2"/>
  </sheets>
  <definedNames>
    <definedName name="_xlnm._FilterDatabase" localSheetId="1" hidden="1">'STOCK CASH'!$A$19:$M$4373</definedName>
  </definedNames>
  <calcPr calcId="124519"/>
</workbook>
</file>

<file path=xl/calcChain.xml><?xml version="1.0" encoding="utf-8"?>
<calcChain xmlns="http://schemas.openxmlformats.org/spreadsheetml/2006/main">
  <c r="I6" i="2"/>
  <c r="L6" s="1"/>
  <c r="M6" s="1"/>
  <c r="C6"/>
  <c r="I5"/>
  <c r="L5" s="1"/>
  <c r="M5" s="1"/>
  <c r="C5"/>
  <c r="I9"/>
  <c r="L9" s="1"/>
  <c r="M9" s="1"/>
  <c r="C9"/>
  <c r="C8"/>
  <c r="I8" s="1"/>
  <c r="L8" s="1"/>
  <c r="M8" s="1"/>
  <c r="I7"/>
  <c r="L7" s="1"/>
  <c r="M7" s="1"/>
  <c r="C7"/>
  <c r="C10"/>
  <c r="I10" s="1"/>
  <c r="L10" s="1"/>
  <c r="M10" s="1"/>
  <c r="C13"/>
  <c r="I13" s="1"/>
  <c r="L13" s="1"/>
  <c r="M13" s="1"/>
  <c r="I12"/>
  <c r="L12" s="1"/>
  <c r="M12" s="1"/>
  <c r="C12"/>
  <c r="C11"/>
  <c r="I11" s="1"/>
  <c r="L11" s="1"/>
  <c r="M11" s="1"/>
  <c r="C16"/>
  <c r="I16" s="1"/>
  <c r="C15"/>
  <c r="C14"/>
  <c r="I14" s="1"/>
  <c r="L19"/>
  <c r="M19" s="1"/>
  <c r="I19"/>
  <c r="C19"/>
  <c r="C18"/>
  <c r="I18" s="1"/>
  <c r="C17"/>
  <c r="I17" s="1"/>
  <c r="C24"/>
  <c r="I24" s="1"/>
  <c r="C23"/>
  <c r="K23" s="1"/>
  <c r="C22"/>
  <c r="I21"/>
  <c r="C21"/>
  <c r="C20"/>
  <c r="C26"/>
  <c r="J26" s="1"/>
  <c r="I25"/>
  <c r="C25"/>
  <c r="C27"/>
  <c r="I27" s="1"/>
  <c r="C31"/>
  <c r="J31" s="1"/>
  <c r="I30"/>
  <c r="L30" s="1"/>
  <c r="M30" s="1"/>
  <c r="C30"/>
  <c r="C29"/>
  <c r="J29" s="1"/>
  <c r="C28"/>
  <c r="J28" s="1"/>
  <c r="I34"/>
  <c r="C35"/>
  <c r="J35" s="1"/>
  <c r="C34"/>
  <c r="C33"/>
  <c r="I33" s="1"/>
  <c r="L33" s="1"/>
  <c r="M33" s="1"/>
  <c r="C32"/>
  <c r="I32" s="1"/>
  <c r="I40"/>
  <c r="C40"/>
  <c r="J40" s="1"/>
  <c r="I39"/>
  <c r="C39"/>
  <c r="C38"/>
  <c r="C37"/>
  <c r="I37" s="1"/>
  <c r="I36"/>
  <c r="C36"/>
  <c r="C45"/>
  <c r="I45" s="1"/>
  <c r="C44"/>
  <c r="I44" s="1"/>
  <c r="C43"/>
  <c r="C42"/>
  <c r="I42" s="1"/>
  <c r="C41"/>
  <c r="K41" s="1"/>
  <c r="C47"/>
  <c r="C50"/>
  <c r="I50" s="1"/>
  <c r="I49"/>
  <c r="C49"/>
  <c r="C48"/>
  <c r="J48" s="1"/>
  <c r="C51"/>
  <c r="I51" s="1"/>
  <c r="L51" s="1"/>
  <c r="M51" s="1"/>
  <c r="C55"/>
  <c r="I55" s="1"/>
  <c r="L55" s="1"/>
  <c r="M55" s="1"/>
  <c r="C54"/>
  <c r="K54" s="1"/>
  <c r="C53"/>
  <c r="I53" s="1"/>
  <c r="L53" s="1"/>
  <c r="M53" s="1"/>
  <c r="C52"/>
  <c r="I52" s="1"/>
  <c r="L52" s="1"/>
  <c r="M52" s="1"/>
  <c r="C57"/>
  <c r="I57" s="1"/>
  <c r="L57" s="1"/>
  <c r="M57" s="1"/>
  <c r="C56"/>
  <c r="I56" s="1"/>
  <c r="L56" s="1"/>
  <c r="M56" s="1"/>
  <c r="C60"/>
  <c r="I60" s="1"/>
  <c r="L60" s="1"/>
  <c r="M60" s="1"/>
  <c r="C59"/>
  <c r="I59" s="1"/>
  <c r="L59" s="1"/>
  <c r="M59" s="1"/>
  <c r="C58"/>
  <c r="I58" s="1"/>
  <c r="L58" s="1"/>
  <c r="M58" s="1"/>
  <c r="C62"/>
  <c r="J62" s="1"/>
  <c r="C61"/>
  <c r="I61" s="1"/>
  <c r="I63"/>
  <c r="C63"/>
  <c r="K63" s="1"/>
  <c r="C66"/>
  <c r="I66" s="1"/>
  <c r="L66" s="1"/>
  <c r="M66" s="1"/>
  <c r="C65"/>
  <c r="I65" s="1"/>
  <c r="L65" s="1"/>
  <c r="M65" s="1"/>
  <c r="I64"/>
  <c r="L64" s="1"/>
  <c r="M64" s="1"/>
  <c r="C64"/>
  <c r="C68"/>
  <c r="K68" s="1"/>
  <c r="C67"/>
  <c r="I67" s="1"/>
  <c r="C71"/>
  <c r="I71" s="1"/>
  <c r="L71" s="1"/>
  <c r="M71" s="1"/>
  <c r="C70"/>
  <c r="I70" s="1"/>
  <c r="L70" s="1"/>
  <c r="M70" s="1"/>
  <c r="C69"/>
  <c r="I69" s="1"/>
  <c r="L69" s="1"/>
  <c r="M69" s="1"/>
  <c r="C72"/>
  <c r="I72" s="1"/>
  <c r="L72" s="1"/>
  <c r="M72" s="1"/>
  <c r="C74"/>
  <c r="K74" s="1"/>
  <c r="C73"/>
  <c r="I73" s="1"/>
  <c r="C76"/>
  <c r="I76" s="1"/>
  <c r="L76" s="1"/>
  <c r="M76" s="1"/>
  <c r="C75"/>
  <c r="I75" s="1"/>
  <c r="L75" s="1"/>
  <c r="M75" s="1"/>
  <c r="C78"/>
  <c r="I78" s="1"/>
  <c r="L78" s="1"/>
  <c r="M78" s="1"/>
  <c r="C77"/>
  <c r="I77" s="1"/>
  <c r="L77" s="1"/>
  <c r="M77" s="1"/>
  <c r="C80"/>
  <c r="I80" s="1"/>
  <c r="L80" s="1"/>
  <c r="M80" s="1"/>
  <c r="C79"/>
  <c r="I79" s="1"/>
  <c r="L79" s="1"/>
  <c r="M79" s="1"/>
  <c r="C84"/>
  <c r="I84" s="1"/>
  <c r="L84" s="1"/>
  <c r="M84" s="1"/>
  <c r="C83"/>
  <c r="I83" s="1"/>
  <c r="L83" s="1"/>
  <c r="M83" s="1"/>
  <c r="C82"/>
  <c r="I82" s="1"/>
  <c r="L82" s="1"/>
  <c r="M82" s="1"/>
  <c r="C81"/>
  <c r="I81" s="1"/>
  <c r="C86"/>
  <c r="I86" s="1"/>
  <c r="C85"/>
  <c r="I85" s="1"/>
  <c r="C88"/>
  <c r="J88" s="1"/>
  <c r="C87"/>
  <c r="I87" s="1"/>
  <c r="C90"/>
  <c r="I90" s="1"/>
  <c r="L90" s="1"/>
  <c r="M90" s="1"/>
  <c r="C89"/>
  <c r="I89" s="1"/>
  <c r="L89" s="1"/>
  <c r="M89" s="1"/>
  <c r="C91"/>
  <c r="J91" s="1"/>
  <c r="C93"/>
  <c r="J93" s="1"/>
  <c r="C92"/>
  <c r="I92" s="1"/>
  <c r="C95"/>
  <c r="C96"/>
  <c r="K96" s="1"/>
  <c r="C99"/>
  <c r="I99" s="1"/>
  <c r="C98"/>
  <c r="K98" s="1"/>
  <c r="C97"/>
  <c r="J97" s="1"/>
  <c r="C100"/>
  <c r="I100" s="1"/>
  <c r="L100" s="1"/>
  <c r="M100" s="1"/>
  <c r="C101"/>
  <c r="I101" s="1"/>
  <c r="C102"/>
  <c r="I102" s="1"/>
  <c r="C103"/>
  <c r="I103" s="1"/>
  <c r="L103" s="1"/>
  <c r="M103" s="1"/>
  <c r="C109"/>
  <c r="I109" s="1"/>
  <c r="C110"/>
  <c r="I110" s="1"/>
  <c r="L110" s="1"/>
  <c r="M110" s="1"/>
  <c r="C111"/>
  <c r="I111" s="1"/>
  <c r="L111" s="1"/>
  <c r="M111" s="1"/>
  <c r="C112"/>
  <c r="I112" s="1"/>
  <c r="L112" s="1"/>
  <c r="M112" s="1"/>
  <c r="C113"/>
  <c r="I113" s="1"/>
  <c r="L113" s="1"/>
  <c r="M113" s="1"/>
  <c r="C106"/>
  <c r="I106" s="1"/>
  <c r="L106" s="1"/>
  <c r="M106" s="1"/>
  <c r="C105"/>
  <c r="I105" s="1"/>
  <c r="L105" s="1"/>
  <c r="M105" s="1"/>
  <c r="C104"/>
  <c r="I104" s="1"/>
  <c r="L104" s="1"/>
  <c r="M104" s="1"/>
  <c r="C107"/>
  <c r="I107" s="1"/>
  <c r="I41" l="1"/>
  <c r="J41"/>
  <c r="J54"/>
  <c r="I74"/>
  <c r="J23"/>
  <c r="L14"/>
  <c r="M14" s="1"/>
  <c r="J16"/>
  <c r="L16" s="1"/>
  <c r="M16" s="1"/>
  <c r="I54"/>
  <c r="I15"/>
  <c r="L15" s="1"/>
  <c r="M15" s="1"/>
  <c r="L18"/>
  <c r="M18" s="1"/>
  <c r="L17"/>
  <c r="M17" s="1"/>
  <c r="I23"/>
  <c r="L21"/>
  <c r="M21" s="1"/>
  <c r="L24"/>
  <c r="M24" s="1"/>
  <c r="I20"/>
  <c r="I22"/>
  <c r="L25"/>
  <c r="M25" s="1"/>
  <c r="I26"/>
  <c r="K27"/>
  <c r="J27"/>
  <c r="K31"/>
  <c r="I29"/>
  <c r="I31"/>
  <c r="I28"/>
  <c r="K28"/>
  <c r="L34"/>
  <c r="M34" s="1"/>
  <c r="I35"/>
  <c r="L35" s="1"/>
  <c r="M35" s="1"/>
  <c r="L32"/>
  <c r="M32" s="1"/>
  <c r="J37"/>
  <c r="I38"/>
  <c r="L38" s="1"/>
  <c r="M38" s="1"/>
  <c r="L39"/>
  <c r="M39" s="1"/>
  <c r="K40"/>
  <c r="L40" s="1"/>
  <c r="M40" s="1"/>
  <c r="L36"/>
  <c r="M36" s="1"/>
  <c r="I43"/>
  <c r="J45"/>
  <c r="L45" s="1"/>
  <c r="M45" s="1"/>
  <c r="J44"/>
  <c r="L47"/>
  <c r="M47" s="1"/>
  <c r="I47"/>
  <c r="L49"/>
  <c r="M49" s="1"/>
  <c r="I48"/>
  <c r="K48"/>
  <c r="J68"/>
  <c r="I68"/>
  <c r="J63"/>
  <c r="L63" s="1"/>
  <c r="M63" s="1"/>
  <c r="L61"/>
  <c r="M61" s="1"/>
  <c r="I62"/>
  <c r="K67"/>
  <c r="J67"/>
  <c r="J74"/>
  <c r="K73"/>
  <c r="J73"/>
  <c r="J102"/>
  <c r="L102" s="1"/>
  <c r="M102" s="1"/>
  <c r="I97"/>
  <c r="I96"/>
  <c r="J98"/>
  <c r="J96"/>
  <c r="I93"/>
  <c r="L93" s="1"/>
  <c r="M93" s="1"/>
  <c r="I98"/>
  <c r="K81"/>
  <c r="J81"/>
  <c r="L85"/>
  <c r="M85" s="1"/>
  <c r="L86"/>
  <c r="M86" s="1"/>
  <c r="J87"/>
  <c r="L87" s="1"/>
  <c r="M87" s="1"/>
  <c r="I88"/>
  <c r="L88" s="1"/>
  <c r="M88" s="1"/>
  <c r="I91"/>
  <c r="K91"/>
  <c r="L92"/>
  <c r="M92" s="1"/>
  <c r="I95"/>
  <c r="L95" s="1"/>
  <c r="M95" s="1"/>
  <c r="K97"/>
  <c r="L99"/>
  <c r="M99" s="1"/>
  <c r="K107"/>
  <c r="L101"/>
  <c r="M101" s="1"/>
  <c r="K109"/>
  <c r="J109"/>
  <c r="J107"/>
  <c r="L41" l="1"/>
  <c r="M41" s="1"/>
  <c r="L54"/>
  <c r="M54" s="1"/>
  <c r="L23"/>
  <c r="M23" s="1"/>
  <c r="L68"/>
  <c r="M68" s="1"/>
  <c r="L107"/>
  <c r="M107" s="1"/>
  <c r="L74"/>
  <c r="M74" s="1"/>
  <c r="L20"/>
  <c r="M20" s="1"/>
  <c r="L22"/>
  <c r="M22" s="1"/>
  <c r="L26"/>
  <c r="M26" s="1"/>
  <c r="L27"/>
  <c r="M27" s="1"/>
  <c r="L31"/>
  <c r="M31" s="1"/>
  <c r="L28"/>
  <c r="M28" s="1"/>
  <c r="L29"/>
  <c r="M29" s="1"/>
  <c r="L37"/>
  <c r="M37" s="1"/>
  <c r="L43"/>
  <c r="M43" s="1"/>
  <c r="L42"/>
  <c r="M42" s="1"/>
  <c r="L44"/>
  <c r="M44" s="1"/>
  <c r="L48"/>
  <c r="M48" s="1"/>
  <c r="L50"/>
  <c r="M50" s="1"/>
  <c r="L62"/>
  <c r="M62" s="1"/>
  <c r="L67"/>
  <c r="M67" s="1"/>
  <c r="L96"/>
  <c r="M96" s="1"/>
  <c r="L73"/>
  <c r="M73" s="1"/>
  <c r="L97"/>
  <c r="M97" s="1"/>
  <c r="L98"/>
  <c r="M98" s="1"/>
  <c r="L81"/>
  <c r="M81" s="1"/>
  <c r="L91"/>
  <c r="M91" s="1"/>
  <c r="L109"/>
  <c r="M109" s="1"/>
  <c r="C108"/>
  <c r="I108" s="1"/>
  <c r="L108" s="1"/>
  <c r="M108" s="1"/>
  <c r="C114"/>
  <c r="I114" s="1"/>
  <c r="L114" s="1"/>
  <c r="M114" s="1"/>
  <c r="C115"/>
  <c r="I115" s="1"/>
  <c r="L115" s="1"/>
  <c r="M115" s="1"/>
  <c r="C117"/>
  <c r="I117" s="1"/>
  <c r="L117" s="1"/>
  <c r="M117" s="1"/>
  <c r="C116"/>
  <c r="I116" s="1"/>
  <c r="L116" s="1"/>
  <c r="M116" s="1"/>
  <c r="C121"/>
  <c r="C120"/>
  <c r="I120" s="1"/>
  <c r="C119"/>
  <c r="I119" s="1"/>
  <c r="C118"/>
  <c r="I118" s="1"/>
  <c r="I121"/>
  <c r="L121" s="1"/>
  <c r="M121" s="1"/>
  <c r="J119" l="1"/>
  <c r="L119" s="1"/>
  <c r="M119" s="1"/>
  <c r="L118"/>
  <c r="M118" s="1"/>
  <c r="L120"/>
  <c r="M120" s="1"/>
  <c r="C122" l="1"/>
  <c r="I122" s="1"/>
  <c r="L122" s="1"/>
  <c r="M122" s="1"/>
  <c r="L87" i="1" l="1"/>
  <c r="D90"/>
  <c r="K90" s="1"/>
  <c r="D6"/>
  <c r="I6" s="1"/>
  <c r="D5"/>
  <c r="K5" s="1"/>
  <c r="D8"/>
  <c r="K8" s="1"/>
  <c r="I7"/>
  <c r="D7"/>
  <c r="K7" s="1"/>
  <c r="D10"/>
  <c r="K10" s="1"/>
  <c r="I10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L90" l="1"/>
  <c r="I90"/>
  <c r="K17"/>
  <c r="K15"/>
  <c r="K11"/>
  <c r="L11" s="1"/>
  <c r="L7"/>
  <c r="J90"/>
  <c r="I21"/>
  <c r="I13"/>
  <c r="L10"/>
  <c r="I8"/>
  <c r="L8" s="1"/>
  <c r="L13"/>
  <c r="L15"/>
  <c r="L21"/>
  <c r="I18"/>
  <c r="I5"/>
  <c r="L5" s="1"/>
  <c r="K6"/>
  <c r="L6" s="1"/>
  <c r="K9"/>
  <c r="L9" s="1"/>
  <c r="K12"/>
  <c r="L12" s="1"/>
  <c r="K14"/>
  <c r="L14" s="1"/>
  <c r="K16"/>
  <c r="L16" s="1"/>
  <c r="L17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<sst xmlns="http://schemas.openxmlformats.org/spreadsheetml/2006/main" count="2369" uniqueCount="497">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</sst>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28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3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Excel Built-in Normal 2" xfId="2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>
      <selection activeCell="C3" sqref="C3:D3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4.75" customHeight="1">
      <c r="A2" s="78" t="s">
        <v>405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.75">
      <c r="A3" s="80" t="s">
        <v>406</v>
      </c>
      <c r="B3" s="81"/>
      <c r="C3" s="82">
        <v>50000</v>
      </c>
      <c r="D3" s="83"/>
      <c r="E3" s="46"/>
      <c r="F3" s="46"/>
      <c r="G3" s="46"/>
      <c r="H3" s="46"/>
      <c r="I3" s="46"/>
      <c r="J3" s="47"/>
      <c r="K3" s="46"/>
      <c r="L3" s="46"/>
      <c r="M3" s="46"/>
    </row>
    <row r="4" spans="1:13" ht="15.75">
      <c r="A4" s="48" t="s">
        <v>1</v>
      </c>
      <c r="B4" s="49" t="s">
        <v>407</v>
      </c>
      <c r="C4" s="49" t="s">
        <v>408</v>
      </c>
      <c r="D4" s="49" t="s">
        <v>409</v>
      </c>
      <c r="E4" s="49" t="s">
        <v>393</v>
      </c>
      <c r="F4" s="49" t="s">
        <v>410</v>
      </c>
      <c r="G4" s="49" t="s">
        <v>9</v>
      </c>
      <c r="H4" s="49" t="s">
        <v>10</v>
      </c>
      <c r="I4" s="74" t="s">
        <v>411</v>
      </c>
      <c r="J4" s="75"/>
      <c r="K4" s="76"/>
      <c r="L4" s="50" t="s">
        <v>412</v>
      </c>
      <c r="M4" s="49" t="s">
        <v>413</v>
      </c>
    </row>
    <row r="5" spans="1:13" s="57" customFormat="1">
      <c r="A5" s="51">
        <v>43236</v>
      </c>
      <c r="B5" s="52" t="s">
        <v>496</v>
      </c>
      <c r="C5" s="53">
        <f t="shared" ref="C5:C6" si="0">150000/E5</f>
        <v>537.05692803437159</v>
      </c>
      <c r="D5" s="52" t="s">
        <v>19</v>
      </c>
      <c r="E5" s="52">
        <v>279.3</v>
      </c>
      <c r="F5" s="52">
        <v>277.3</v>
      </c>
      <c r="G5" s="52"/>
      <c r="H5" s="52"/>
      <c r="I5" s="54">
        <f t="shared" ref="I5:I6" si="1">(IF(D5="SHORT",E5-F5,IF(D5="LONG",F5-E5)))*C5</f>
        <v>1074.1138560687432</v>
      </c>
      <c r="J5" s="55"/>
      <c r="K5" s="55"/>
      <c r="L5" s="55">
        <f t="shared" ref="L5:L6" si="2">(J5+I5+K5)/C5</f>
        <v>2</v>
      </c>
      <c r="M5" s="56">
        <f t="shared" ref="M5:M6" si="3">L5*C5</f>
        <v>1074.1138560687432</v>
      </c>
    </row>
    <row r="6" spans="1:13" s="57" customFormat="1">
      <c r="A6" s="51">
        <v>43236</v>
      </c>
      <c r="B6" s="52" t="s">
        <v>404</v>
      </c>
      <c r="C6" s="53">
        <f t="shared" si="0"/>
        <v>66.72597864768683</v>
      </c>
      <c r="D6" s="52" t="s">
        <v>15</v>
      </c>
      <c r="E6" s="52">
        <v>2248</v>
      </c>
      <c r="F6" s="52">
        <v>2263.6999999999998</v>
      </c>
      <c r="G6" s="52"/>
      <c r="H6" s="52"/>
      <c r="I6" s="54">
        <f t="shared" si="1"/>
        <v>1047.5978647686711</v>
      </c>
      <c r="J6" s="55"/>
      <c r="K6" s="55"/>
      <c r="L6" s="55">
        <f t="shared" si="2"/>
        <v>15.699999999999818</v>
      </c>
      <c r="M6" s="56">
        <f t="shared" si="3"/>
        <v>1047.5978647686711</v>
      </c>
    </row>
    <row r="7" spans="1:13" s="57" customFormat="1">
      <c r="A7" s="51">
        <v>43235</v>
      </c>
      <c r="B7" s="52" t="s">
        <v>389</v>
      </c>
      <c r="C7" s="53">
        <f t="shared" ref="C7:C9" si="4">150000/E7</f>
        <v>431.34435657800145</v>
      </c>
      <c r="D7" s="52" t="s">
        <v>19</v>
      </c>
      <c r="E7" s="52">
        <v>347.75</v>
      </c>
      <c r="F7" s="52">
        <v>345.3</v>
      </c>
      <c r="G7" s="52"/>
      <c r="H7" s="52"/>
      <c r="I7" s="54">
        <f t="shared" ref="I7:I9" si="5">(IF(D7="SHORT",E7-F7,IF(D7="LONG",F7-E7)))*C7</f>
        <v>1056.7936736160987</v>
      </c>
      <c r="J7" s="55"/>
      <c r="K7" s="55"/>
      <c r="L7" s="55">
        <f t="shared" ref="L7:L9" si="6">(J7+I7+K7)/C7</f>
        <v>2.4499999999999886</v>
      </c>
      <c r="M7" s="56">
        <f t="shared" ref="M7:M9" si="7">L7*C7</f>
        <v>1056.7936736160987</v>
      </c>
    </row>
    <row r="8" spans="1:13" s="57" customFormat="1">
      <c r="A8" s="51">
        <v>43235</v>
      </c>
      <c r="B8" s="52" t="s">
        <v>495</v>
      </c>
      <c r="C8" s="53">
        <f t="shared" si="4"/>
        <v>157.72870662460568</v>
      </c>
      <c r="D8" s="52" t="s">
        <v>15</v>
      </c>
      <c r="E8" s="52">
        <v>951</v>
      </c>
      <c r="F8" s="52">
        <v>941.95</v>
      </c>
      <c r="G8" s="52"/>
      <c r="H8" s="52"/>
      <c r="I8" s="54">
        <f t="shared" si="5"/>
        <v>-1427.4447949526741</v>
      </c>
      <c r="J8" s="55"/>
      <c r="K8" s="55"/>
      <c r="L8" s="55">
        <f t="shared" si="6"/>
        <v>-9.0499999999999545</v>
      </c>
      <c r="M8" s="56">
        <f t="shared" si="7"/>
        <v>-1427.4447949526741</v>
      </c>
    </row>
    <row r="9" spans="1:13" s="57" customFormat="1">
      <c r="A9" s="51">
        <v>43235</v>
      </c>
      <c r="B9" s="52" t="s">
        <v>455</v>
      </c>
      <c r="C9" s="53">
        <f t="shared" si="4"/>
        <v>883.65243004418267</v>
      </c>
      <c r="D9" s="52" t="s">
        <v>15</v>
      </c>
      <c r="E9" s="52">
        <v>169.75</v>
      </c>
      <c r="F9" s="52">
        <v>171.05</v>
      </c>
      <c r="G9" s="52"/>
      <c r="H9" s="52"/>
      <c r="I9" s="54">
        <f t="shared" si="5"/>
        <v>1148.7481590574475</v>
      </c>
      <c r="J9" s="55"/>
      <c r="K9" s="55"/>
      <c r="L9" s="55">
        <f t="shared" si="6"/>
        <v>1.3000000000000114</v>
      </c>
      <c r="M9" s="56">
        <f t="shared" si="7"/>
        <v>1148.7481590574475</v>
      </c>
    </row>
    <row r="10" spans="1:13" s="57" customFormat="1">
      <c r="A10" s="51">
        <v>43235</v>
      </c>
      <c r="B10" s="52" t="s">
        <v>493</v>
      </c>
      <c r="C10" s="53">
        <f t="shared" ref="C10" si="8">150000/E10</f>
        <v>155.19917227108121</v>
      </c>
      <c r="D10" s="52" t="s">
        <v>19</v>
      </c>
      <c r="E10" s="52">
        <v>966.5</v>
      </c>
      <c r="F10" s="52">
        <v>959.75</v>
      </c>
      <c r="G10" s="52"/>
      <c r="H10" s="52"/>
      <c r="I10" s="54">
        <f t="shared" ref="I10" si="9">(IF(D10="SHORT",E10-F10,IF(D10="LONG",F10-E10)))*C10</f>
        <v>1047.5944128297981</v>
      </c>
      <c r="J10" s="55"/>
      <c r="K10" s="55"/>
      <c r="L10" s="55">
        <f t="shared" ref="L10" si="10">(J10+I10+K10)/C10</f>
        <v>6.75</v>
      </c>
      <c r="M10" s="56">
        <f t="shared" ref="M10" si="11">L10*C10</f>
        <v>1047.5944128297981</v>
      </c>
    </row>
    <row r="11" spans="1:13" s="57" customFormat="1">
      <c r="A11" s="51">
        <v>43234</v>
      </c>
      <c r="B11" s="52" t="s">
        <v>494</v>
      </c>
      <c r="C11" s="53">
        <f t="shared" ref="C11:C13" si="12">150000/E11</f>
        <v>137.77900248002203</v>
      </c>
      <c r="D11" s="52" t="s">
        <v>19</v>
      </c>
      <c r="E11" s="52">
        <v>1088.7</v>
      </c>
      <c r="F11" s="52">
        <v>1080.55</v>
      </c>
      <c r="G11" s="52"/>
      <c r="H11" s="52"/>
      <c r="I11" s="54">
        <f t="shared" ref="I11:I13" si="13">(IF(D11="SHORT",E11-F11,IF(D11="LONG",F11-E11)))*C11</f>
        <v>1122.8988702121922</v>
      </c>
      <c r="J11" s="55"/>
      <c r="K11" s="55"/>
      <c r="L11" s="55">
        <f t="shared" ref="L11:L13" si="14">(J11+I11+K11)/C11</f>
        <v>8.1500000000000909</v>
      </c>
      <c r="M11" s="56">
        <f t="shared" ref="M11:M13" si="15">L11*C11</f>
        <v>1122.8988702121922</v>
      </c>
    </row>
    <row r="12" spans="1:13" s="57" customFormat="1">
      <c r="A12" s="51">
        <v>43234</v>
      </c>
      <c r="B12" s="52" t="s">
        <v>490</v>
      </c>
      <c r="C12" s="53">
        <f t="shared" si="12"/>
        <v>300</v>
      </c>
      <c r="D12" s="52" t="s">
        <v>15</v>
      </c>
      <c r="E12" s="52">
        <v>500</v>
      </c>
      <c r="F12" s="52">
        <v>503.65</v>
      </c>
      <c r="G12" s="52"/>
      <c r="H12" s="52"/>
      <c r="I12" s="54">
        <f t="shared" si="13"/>
        <v>1094.9999999999932</v>
      </c>
      <c r="J12" s="55"/>
      <c r="K12" s="55"/>
      <c r="L12" s="55">
        <f t="shared" si="14"/>
        <v>3.6499999999999773</v>
      </c>
      <c r="M12" s="56">
        <f t="shared" si="15"/>
        <v>1094.9999999999932</v>
      </c>
    </row>
    <row r="13" spans="1:13" s="57" customFormat="1">
      <c r="A13" s="51">
        <v>43234</v>
      </c>
      <c r="B13" s="52" t="s">
        <v>493</v>
      </c>
      <c r="C13" s="53">
        <f t="shared" si="12"/>
        <v>156.3232765358762</v>
      </c>
      <c r="D13" s="52" t="s">
        <v>19</v>
      </c>
      <c r="E13" s="52">
        <v>959.55</v>
      </c>
      <c r="F13" s="52">
        <v>957</v>
      </c>
      <c r="G13" s="52"/>
      <c r="H13" s="52"/>
      <c r="I13" s="54">
        <f t="shared" si="13"/>
        <v>398.62435516647719</v>
      </c>
      <c r="J13" s="55"/>
      <c r="K13" s="55"/>
      <c r="L13" s="55">
        <f t="shared" si="14"/>
        <v>2.5499999999999545</v>
      </c>
      <c r="M13" s="56">
        <f t="shared" si="15"/>
        <v>398.62435516647719</v>
      </c>
    </row>
    <row r="14" spans="1:13" s="57" customFormat="1">
      <c r="A14" s="51">
        <v>43231</v>
      </c>
      <c r="B14" s="52" t="s">
        <v>461</v>
      </c>
      <c r="C14" s="53">
        <f t="shared" ref="C14:C16" si="16">150000/E14</f>
        <v>125.8600436314818</v>
      </c>
      <c r="D14" s="52" t="s">
        <v>15</v>
      </c>
      <c r="E14" s="52">
        <v>1191.8</v>
      </c>
      <c r="F14" s="52">
        <v>1188.4000000000001</v>
      </c>
      <c r="G14" s="52"/>
      <c r="H14" s="52"/>
      <c r="I14" s="54">
        <f t="shared" ref="I14:I16" si="17">(IF(D14="SHORT",E14-F14,IF(D14="LONG",F14-E14)))*C14</f>
        <v>-427.92414834702095</v>
      </c>
      <c r="J14" s="55"/>
      <c r="K14" s="55"/>
      <c r="L14" s="55">
        <f t="shared" ref="L14:L16" si="18">(J14+I14+K14)/C14</f>
        <v>-3.3999999999998636</v>
      </c>
      <c r="M14" s="56">
        <f t="shared" ref="M14:M16" si="19">L14*C14</f>
        <v>-427.92414834702095</v>
      </c>
    </row>
    <row r="15" spans="1:13" s="57" customFormat="1">
      <c r="A15" s="51">
        <v>43231</v>
      </c>
      <c r="B15" s="52" t="s">
        <v>437</v>
      </c>
      <c r="C15" s="53">
        <f t="shared" si="16"/>
        <v>94.191522762951337</v>
      </c>
      <c r="D15" s="52" t="s">
        <v>15</v>
      </c>
      <c r="E15" s="52">
        <v>1592.5</v>
      </c>
      <c r="F15" s="52">
        <v>1589</v>
      </c>
      <c r="G15" s="52"/>
      <c r="H15" s="52"/>
      <c r="I15" s="54">
        <f t="shared" si="17"/>
        <v>-329.67032967032969</v>
      </c>
      <c r="J15" s="55"/>
      <c r="K15" s="55"/>
      <c r="L15" s="55">
        <f t="shared" si="18"/>
        <v>-3.5</v>
      </c>
      <c r="M15" s="56">
        <f t="shared" si="19"/>
        <v>-329.67032967032969</v>
      </c>
    </row>
    <row r="16" spans="1:13" s="57" customFormat="1">
      <c r="A16" s="51">
        <v>43231</v>
      </c>
      <c r="B16" s="52" t="s">
        <v>493</v>
      </c>
      <c r="C16" s="53">
        <f t="shared" si="16"/>
        <v>174.02401531411334</v>
      </c>
      <c r="D16" s="52" t="s">
        <v>15</v>
      </c>
      <c r="E16" s="52">
        <v>861.95</v>
      </c>
      <c r="F16" s="52">
        <v>868</v>
      </c>
      <c r="G16" s="52">
        <v>876.25</v>
      </c>
      <c r="H16" s="52"/>
      <c r="I16" s="54">
        <f t="shared" si="17"/>
        <v>1052.8452926503778</v>
      </c>
      <c r="J16" s="55">
        <f t="shared" ref="J16" si="20">(IF(D16="SHORT",IF(G16="",0,F16-G16),IF(D16="LONG",IF(G16="",0,G16-F16))))*C16</f>
        <v>1435.698126341435</v>
      </c>
      <c r="K16" s="55"/>
      <c r="L16" s="55">
        <f t="shared" si="18"/>
        <v>14.299999999999955</v>
      </c>
      <c r="M16" s="56">
        <f t="shared" si="19"/>
        <v>2488.5434189918128</v>
      </c>
    </row>
    <row r="17" spans="1:13" s="57" customFormat="1">
      <c r="A17" s="51">
        <v>43231</v>
      </c>
      <c r="B17" s="52" t="s">
        <v>435</v>
      </c>
      <c r="C17" s="53">
        <f t="shared" ref="C17:C19" si="21">150000/E17</f>
        <v>440.98191974129065</v>
      </c>
      <c r="D17" s="52" t="s">
        <v>15</v>
      </c>
      <c r="E17" s="52">
        <v>340.15</v>
      </c>
      <c r="F17" s="52">
        <v>342.5</v>
      </c>
      <c r="G17" s="52"/>
      <c r="H17" s="52"/>
      <c r="I17" s="54">
        <f t="shared" ref="I17:I19" si="22">(IF(D17="SHORT",E17-F17,IF(D17="LONG",F17-E17)))*C17</f>
        <v>1036.3075113920431</v>
      </c>
      <c r="J17" s="55"/>
      <c r="K17" s="55"/>
      <c r="L17" s="55">
        <f t="shared" ref="L17:L19" si="23">(J17+I17+K17)/C17</f>
        <v>2.3500000000000227</v>
      </c>
      <c r="M17" s="56">
        <f t="shared" ref="M17:M19" si="24">L17*C17</f>
        <v>1036.3075113920431</v>
      </c>
    </row>
    <row r="18" spans="1:13" s="57" customFormat="1">
      <c r="A18" s="51">
        <v>43230</v>
      </c>
      <c r="B18" s="52" t="s">
        <v>492</v>
      </c>
      <c r="C18" s="53">
        <f t="shared" si="21"/>
        <v>43.102209706617629</v>
      </c>
      <c r="D18" s="52" t="s">
        <v>19</v>
      </c>
      <c r="E18" s="52">
        <v>3480.1</v>
      </c>
      <c r="F18" s="52">
        <v>3455.75</v>
      </c>
      <c r="G18" s="52"/>
      <c r="H18" s="52"/>
      <c r="I18" s="54">
        <f t="shared" si="22"/>
        <v>1049.5388063561354</v>
      </c>
      <c r="J18" s="55"/>
      <c r="K18" s="55"/>
      <c r="L18" s="55">
        <f t="shared" si="23"/>
        <v>24.349999999999909</v>
      </c>
      <c r="M18" s="56">
        <f t="shared" si="24"/>
        <v>1049.5388063561354</v>
      </c>
    </row>
    <row r="19" spans="1:13" s="57" customFormat="1">
      <c r="A19" s="51">
        <v>43230</v>
      </c>
      <c r="B19" s="52" t="s">
        <v>465</v>
      </c>
      <c r="C19" s="53">
        <f t="shared" si="21"/>
        <v>919.39932577382774</v>
      </c>
      <c r="D19" s="52" t="s">
        <v>15</v>
      </c>
      <c r="E19" s="52">
        <v>163.15</v>
      </c>
      <c r="F19" s="52">
        <v>162.19999999999999</v>
      </c>
      <c r="G19" s="52"/>
      <c r="H19" s="52"/>
      <c r="I19" s="54">
        <f t="shared" si="22"/>
        <v>-873.42935948515208</v>
      </c>
      <c r="J19" s="55"/>
      <c r="K19" s="55"/>
      <c r="L19" s="55">
        <f t="shared" si="23"/>
        <v>-0.95000000000001705</v>
      </c>
      <c r="M19" s="56">
        <f t="shared" si="24"/>
        <v>-873.42935948515208</v>
      </c>
    </row>
    <row r="20" spans="1:13" s="57" customFormat="1">
      <c r="A20" s="51">
        <v>43229</v>
      </c>
      <c r="B20" s="52" t="s">
        <v>491</v>
      </c>
      <c r="C20" s="53">
        <f t="shared" ref="C20:C24" si="25">150000/E20</f>
        <v>405.40540540540542</v>
      </c>
      <c r="D20" s="52" t="s">
        <v>15</v>
      </c>
      <c r="E20" s="52">
        <v>370</v>
      </c>
      <c r="F20" s="52">
        <v>372.8</v>
      </c>
      <c r="G20" s="52"/>
      <c r="H20" s="52"/>
      <c r="I20" s="54">
        <f t="shared" ref="I20:I24" si="26">(IF(D20="SHORT",E20-F20,IF(D20="LONG",F20-E20)))*C20</f>
        <v>1135.1351351351398</v>
      </c>
      <c r="J20" s="55"/>
      <c r="K20" s="55"/>
      <c r="L20" s="55">
        <f t="shared" ref="L20:L24" si="27">(J20+I20+K20)/C20</f>
        <v>2.8000000000000114</v>
      </c>
      <c r="M20" s="56">
        <f t="shared" ref="M20:M24" si="28">L20*C20</f>
        <v>1135.1351351351398</v>
      </c>
    </row>
    <row r="21" spans="1:13" s="57" customFormat="1">
      <c r="A21" s="51">
        <v>43229</v>
      </c>
      <c r="B21" s="52" t="s">
        <v>441</v>
      </c>
      <c r="C21" s="53">
        <f t="shared" si="25"/>
        <v>100.418410041841</v>
      </c>
      <c r="D21" s="52" t="s">
        <v>15</v>
      </c>
      <c r="E21" s="52">
        <v>1493.75</v>
      </c>
      <c r="F21" s="52">
        <v>1504.2</v>
      </c>
      <c r="G21" s="52"/>
      <c r="H21" s="52"/>
      <c r="I21" s="54">
        <f t="shared" si="26"/>
        <v>1049.3723849372429</v>
      </c>
      <c r="J21" s="55"/>
      <c r="K21" s="55"/>
      <c r="L21" s="55">
        <f t="shared" si="27"/>
        <v>10.450000000000045</v>
      </c>
      <c r="M21" s="56">
        <f t="shared" si="28"/>
        <v>1049.3723849372429</v>
      </c>
    </row>
    <row r="22" spans="1:13" s="57" customFormat="1">
      <c r="A22" s="51">
        <v>43229</v>
      </c>
      <c r="B22" s="52" t="s">
        <v>422</v>
      </c>
      <c r="C22" s="53">
        <f t="shared" si="25"/>
        <v>2130.681818181818</v>
      </c>
      <c r="D22" s="52" t="s">
        <v>15</v>
      </c>
      <c r="E22" s="52">
        <v>70.400000000000006</v>
      </c>
      <c r="F22" s="52">
        <v>69.7</v>
      </c>
      <c r="G22" s="52"/>
      <c r="H22" s="52"/>
      <c r="I22" s="54">
        <f t="shared" si="26"/>
        <v>-1491.4772727272787</v>
      </c>
      <c r="J22" s="55"/>
      <c r="K22" s="55"/>
      <c r="L22" s="55">
        <f t="shared" si="27"/>
        <v>-0.70000000000000284</v>
      </c>
      <c r="M22" s="56">
        <f t="shared" si="28"/>
        <v>-1491.4772727272787</v>
      </c>
    </row>
    <row r="23" spans="1:13" s="66" customFormat="1">
      <c r="A23" s="60">
        <v>43229</v>
      </c>
      <c r="B23" s="61" t="s">
        <v>490</v>
      </c>
      <c r="C23" s="62">
        <f t="shared" si="25"/>
        <v>283.55387523629491</v>
      </c>
      <c r="D23" s="61" t="s">
        <v>15</v>
      </c>
      <c r="E23" s="61">
        <v>529</v>
      </c>
      <c r="F23" s="61">
        <v>532.95000000000005</v>
      </c>
      <c r="G23" s="61">
        <v>538.04999999999995</v>
      </c>
      <c r="H23" s="61">
        <v>543.15</v>
      </c>
      <c r="I23" s="63">
        <f t="shared" si="26"/>
        <v>1120.0378071833777</v>
      </c>
      <c r="J23" s="64">
        <f t="shared" ref="J23" si="29">(IF(D23="SHORT",IF(G23="",0,F23-G23),IF(D23="LONG",IF(G23="",0,G23-F23))))*C23</f>
        <v>1446.1247637050783</v>
      </c>
      <c r="K23" s="64">
        <f t="shared" ref="K23" si="30">(IF(D23="SHORT",IF(H23="",0,G23-H23),IF(D23="LONG",IF(H23="",0,(H23-G23)))))*C23</f>
        <v>1446.1247637051106</v>
      </c>
      <c r="L23" s="64">
        <f t="shared" si="27"/>
        <v>14.149999999999977</v>
      </c>
      <c r="M23" s="65">
        <f t="shared" si="28"/>
        <v>4012.2873345935668</v>
      </c>
    </row>
    <row r="24" spans="1:13" s="57" customFormat="1">
      <c r="A24" s="51">
        <v>43229</v>
      </c>
      <c r="B24" s="52" t="s">
        <v>489</v>
      </c>
      <c r="C24" s="53">
        <f t="shared" si="25"/>
        <v>241.15755627009645</v>
      </c>
      <c r="D24" s="52" t="s">
        <v>15</v>
      </c>
      <c r="E24" s="52">
        <v>622</v>
      </c>
      <c r="F24" s="52">
        <v>616.04999999999995</v>
      </c>
      <c r="G24" s="52"/>
      <c r="H24" s="52"/>
      <c r="I24" s="54">
        <f t="shared" si="26"/>
        <v>-1434.887459807085</v>
      </c>
      <c r="J24" s="55"/>
      <c r="K24" s="55"/>
      <c r="L24" s="55">
        <f t="shared" si="27"/>
        <v>-5.9500000000000464</v>
      </c>
      <c r="M24" s="56">
        <f t="shared" si="28"/>
        <v>-1434.887459807085</v>
      </c>
    </row>
    <row r="25" spans="1:13" s="57" customFormat="1">
      <c r="A25" s="51">
        <v>43228</v>
      </c>
      <c r="B25" s="52" t="s">
        <v>472</v>
      </c>
      <c r="C25" s="53">
        <f t="shared" ref="C25:C26" si="31">150000/E25</f>
        <v>4065.040650406504</v>
      </c>
      <c r="D25" s="52" t="s">
        <v>19</v>
      </c>
      <c r="E25" s="52">
        <v>36.9</v>
      </c>
      <c r="F25" s="52">
        <v>36.6</v>
      </c>
      <c r="G25" s="52"/>
      <c r="H25" s="52"/>
      <c r="I25" s="54">
        <f t="shared" ref="I25:I26" si="32">(IF(D25="SHORT",E25-F25,IF(D25="LONG",F25-E25)))*C25</f>
        <v>1219.5121951219396</v>
      </c>
      <c r="J25" s="55"/>
      <c r="K25" s="55"/>
      <c r="L25" s="55">
        <f t="shared" ref="L25:L26" si="33">(J25+I25+K25)/C25</f>
        <v>0.29999999999999716</v>
      </c>
      <c r="M25" s="56">
        <f t="shared" ref="M25:M26" si="34">L25*C25</f>
        <v>1219.5121951219396</v>
      </c>
    </row>
    <row r="26" spans="1:13" s="57" customFormat="1">
      <c r="A26" s="51">
        <v>43228</v>
      </c>
      <c r="B26" s="52" t="s">
        <v>488</v>
      </c>
      <c r="C26" s="53">
        <f t="shared" si="31"/>
        <v>566.03773584905662</v>
      </c>
      <c r="D26" s="52" t="s">
        <v>15</v>
      </c>
      <c r="E26" s="52">
        <v>265</v>
      </c>
      <c r="F26" s="52">
        <v>266.85000000000002</v>
      </c>
      <c r="G26" s="52">
        <v>269.39999999999998</v>
      </c>
      <c r="H26" s="52"/>
      <c r="I26" s="54">
        <f t="shared" si="32"/>
        <v>1047.1698113207676</v>
      </c>
      <c r="J26" s="55">
        <f t="shared" ref="J26" si="35">(IF(D26="SHORT",IF(G26="",0,F26-G26),IF(D26="LONG",IF(G26="",0,G26-F26))))*C26</f>
        <v>1443.3962264150687</v>
      </c>
      <c r="K26" s="55"/>
      <c r="L26" s="55">
        <f t="shared" si="33"/>
        <v>4.3999999999999773</v>
      </c>
      <c r="M26" s="56">
        <f t="shared" si="34"/>
        <v>2490.5660377358363</v>
      </c>
    </row>
    <row r="27" spans="1:13" s="66" customFormat="1">
      <c r="A27" s="60">
        <v>43227</v>
      </c>
      <c r="B27" s="61" t="s">
        <v>487</v>
      </c>
      <c r="C27" s="62">
        <f t="shared" ref="C27" si="36">150000/E27</f>
        <v>1260.5042016806722</v>
      </c>
      <c r="D27" s="61" t="s">
        <v>15</v>
      </c>
      <c r="E27" s="61">
        <v>119</v>
      </c>
      <c r="F27" s="61">
        <v>119.8</v>
      </c>
      <c r="G27" s="61">
        <v>121</v>
      </c>
      <c r="H27" s="61">
        <v>122.15</v>
      </c>
      <c r="I27" s="63">
        <f t="shared" ref="I27" si="37">(IF(D27="SHORT",E27-F27,IF(D27="LONG",F27-E27)))*C27</f>
        <v>1008.4033613445341</v>
      </c>
      <c r="J27" s="64">
        <f t="shared" ref="J27" si="38">(IF(D27="SHORT",IF(G27="",0,F27-G27),IF(D27="LONG",IF(G27="",0,G27-F27))))*C27</f>
        <v>1512.6050420168101</v>
      </c>
      <c r="K27" s="64">
        <f t="shared" ref="K27" si="39">(IF(D27="SHORT",IF(H27="",0,G27-H27),IF(D27="LONG",IF(H27="",0,(H27-G27)))))*C27</f>
        <v>1449.5798319327801</v>
      </c>
      <c r="L27" s="64">
        <f t="shared" ref="L27" si="40">(J27+I27+K27)/C27</f>
        <v>3.1500000000000057</v>
      </c>
      <c r="M27" s="65">
        <f t="shared" ref="M27" si="41">L27*C27</f>
        <v>3970.5882352941244</v>
      </c>
    </row>
    <row r="28" spans="1:13" s="66" customFormat="1">
      <c r="A28" s="60">
        <v>43227</v>
      </c>
      <c r="B28" s="61" t="s">
        <v>422</v>
      </c>
      <c r="C28" s="62">
        <f t="shared" ref="C28:C31" si="42">150000/E28</f>
        <v>2290.0763358778627</v>
      </c>
      <c r="D28" s="61" t="s">
        <v>15</v>
      </c>
      <c r="E28" s="61">
        <v>65.5</v>
      </c>
      <c r="F28" s="61">
        <v>65.95</v>
      </c>
      <c r="G28" s="61">
        <v>66.599999999999994</v>
      </c>
      <c r="H28" s="61">
        <v>67.25</v>
      </c>
      <c r="I28" s="63">
        <f t="shared" ref="I28:I31" si="43">(IF(D28="SHORT",E28-F28,IF(D28="LONG",F28-E28)))*C28</f>
        <v>1030.5343511450446</v>
      </c>
      <c r="J28" s="64">
        <f t="shared" ref="J28:J31" si="44">(IF(D28="SHORT",IF(G28="",0,F28-G28),IF(D28="LONG",IF(G28="",0,G28-F28))))*C28</f>
        <v>1488.5496183205912</v>
      </c>
      <c r="K28" s="64">
        <f t="shared" ref="K28:K31" si="45">(IF(D28="SHORT",IF(H28="",0,G28-H28),IF(D28="LONG",IF(H28="",0,(H28-G28)))))*C28</f>
        <v>1488.5496183206237</v>
      </c>
      <c r="L28" s="64">
        <f t="shared" ref="L28:L31" si="46">(J28+I28+K28)/C28</f>
        <v>1.75</v>
      </c>
      <c r="M28" s="65">
        <f t="shared" ref="M28:M31" si="47">L28*C28</f>
        <v>4007.6335877862598</v>
      </c>
    </row>
    <row r="29" spans="1:13" s="57" customFormat="1">
      <c r="A29" s="51">
        <v>43227</v>
      </c>
      <c r="B29" s="52" t="s">
        <v>485</v>
      </c>
      <c r="C29" s="53">
        <f t="shared" si="42"/>
        <v>144.02304368698992</v>
      </c>
      <c r="D29" s="52" t="s">
        <v>15</v>
      </c>
      <c r="E29" s="52">
        <v>1041.5</v>
      </c>
      <c r="F29" s="52">
        <v>1048.8</v>
      </c>
      <c r="G29" s="52">
        <v>1058.75</v>
      </c>
      <c r="H29" s="52"/>
      <c r="I29" s="54">
        <f t="shared" si="43"/>
        <v>1051.36821891502</v>
      </c>
      <c r="J29" s="55">
        <f t="shared" si="44"/>
        <v>1433.0292846855564</v>
      </c>
      <c r="K29" s="55"/>
      <c r="L29" s="55">
        <f t="shared" si="46"/>
        <v>17.25</v>
      </c>
      <c r="M29" s="56">
        <f t="shared" si="47"/>
        <v>2484.3975036005763</v>
      </c>
    </row>
    <row r="30" spans="1:13" s="57" customFormat="1">
      <c r="A30" s="51">
        <v>43227</v>
      </c>
      <c r="B30" s="52" t="s">
        <v>484</v>
      </c>
      <c r="C30" s="53">
        <f t="shared" si="42"/>
        <v>551.16663604629809</v>
      </c>
      <c r="D30" s="52" t="s">
        <v>15</v>
      </c>
      <c r="E30" s="52">
        <v>272.14999999999998</v>
      </c>
      <c r="F30" s="52">
        <v>269.55</v>
      </c>
      <c r="G30" s="52"/>
      <c r="H30" s="52"/>
      <c r="I30" s="54">
        <f t="shared" si="43"/>
        <v>-1433.0332537203562</v>
      </c>
      <c r="J30" s="55"/>
      <c r="K30" s="55"/>
      <c r="L30" s="55">
        <f t="shared" si="46"/>
        <v>-2.5999999999999659</v>
      </c>
      <c r="M30" s="56">
        <f t="shared" si="47"/>
        <v>-1433.0332537203562</v>
      </c>
    </row>
    <row r="31" spans="1:13" s="66" customFormat="1">
      <c r="A31" s="60">
        <v>43224</v>
      </c>
      <c r="B31" s="61" t="s">
        <v>486</v>
      </c>
      <c r="C31" s="62">
        <f t="shared" si="42"/>
        <v>471.40163419233187</v>
      </c>
      <c r="D31" s="61" t="s">
        <v>15</v>
      </c>
      <c r="E31" s="61">
        <v>318.2</v>
      </c>
      <c r="F31" s="61">
        <v>320.39999999999998</v>
      </c>
      <c r="G31" s="61">
        <v>323.5</v>
      </c>
      <c r="H31" s="61">
        <v>326.55</v>
      </c>
      <c r="I31" s="63">
        <f t="shared" si="43"/>
        <v>1037.0835952231248</v>
      </c>
      <c r="J31" s="64">
        <f t="shared" si="44"/>
        <v>1461.3450659962396</v>
      </c>
      <c r="K31" s="64">
        <f t="shared" si="45"/>
        <v>1437.7749842866176</v>
      </c>
      <c r="L31" s="64">
        <f t="shared" si="46"/>
        <v>8.3500000000000245</v>
      </c>
      <c r="M31" s="65">
        <f t="shared" si="47"/>
        <v>3936.2036455059829</v>
      </c>
    </row>
    <row r="32" spans="1:13" s="57" customFormat="1">
      <c r="A32" s="51">
        <v>43224</v>
      </c>
      <c r="B32" s="52" t="s">
        <v>483</v>
      </c>
      <c r="C32" s="53">
        <f t="shared" ref="C32:C35" si="48">150000/E32</f>
        <v>598.80239520958082</v>
      </c>
      <c r="D32" s="52" t="s">
        <v>15</v>
      </c>
      <c r="E32" s="52">
        <v>250.5</v>
      </c>
      <c r="F32" s="52">
        <v>252.25</v>
      </c>
      <c r="G32" s="52"/>
      <c r="H32" s="52"/>
      <c r="I32" s="54">
        <f t="shared" ref="I32:I35" si="49">(IF(D32="SHORT",E32-F32,IF(D32="LONG",F32-E32)))*C32</f>
        <v>1047.9041916167664</v>
      </c>
      <c r="J32" s="55"/>
      <c r="K32" s="55"/>
      <c r="L32" s="55">
        <f t="shared" ref="L32:L35" si="50">(J32+I32+K32)/C32</f>
        <v>1.75</v>
      </c>
      <c r="M32" s="56">
        <f t="shared" ref="M32:M35" si="51">L32*C32</f>
        <v>1047.9041916167664</v>
      </c>
    </row>
    <row r="33" spans="1:13" s="57" customFormat="1">
      <c r="A33" s="51">
        <v>43224</v>
      </c>
      <c r="B33" s="52" t="s">
        <v>482</v>
      </c>
      <c r="C33" s="53">
        <f t="shared" si="48"/>
        <v>255.2322613578356</v>
      </c>
      <c r="D33" s="52" t="s">
        <v>15</v>
      </c>
      <c r="E33" s="52">
        <v>587.70000000000005</v>
      </c>
      <c r="F33" s="52">
        <v>582.1</v>
      </c>
      <c r="G33" s="52"/>
      <c r="H33" s="52"/>
      <c r="I33" s="54">
        <f t="shared" si="49"/>
        <v>-1429.3006636038851</v>
      </c>
      <c r="J33" s="55"/>
      <c r="K33" s="55"/>
      <c r="L33" s="55">
        <f t="shared" si="50"/>
        <v>-5.6000000000000227</v>
      </c>
      <c r="M33" s="56">
        <f t="shared" si="51"/>
        <v>-1429.3006636038851</v>
      </c>
    </row>
    <row r="34" spans="1:13" s="57" customFormat="1">
      <c r="A34" s="51">
        <v>43224</v>
      </c>
      <c r="B34" s="52" t="s">
        <v>478</v>
      </c>
      <c r="C34" s="53">
        <f t="shared" si="48"/>
        <v>4731.8611987381701</v>
      </c>
      <c r="D34" s="52" t="s">
        <v>15</v>
      </c>
      <c r="E34" s="52">
        <v>31.7</v>
      </c>
      <c r="F34" s="52">
        <v>31.35</v>
      </c>
      <c r="G34" s="52"/>
      <c r="H34" s="52"/>
      <c r="I34" s="54">
        <f t="shared" si="49"/>
        <v>-1656.1514195583495</v>
      </c>
      <c r="J34" s="55"/>
      <c r="K34" s="55"/>
      <c r="L34" s="55">
        <f t="shared" si="50"/>
        <v>-0.34999999999999787</v>
      </c>
      <c r="M34" s="56">
        <f t="shared" si="51"/>
        <v>-1656.1514195583495</v>
      </c>
    </row>
    <row r="35" spans="1:13" s="57" customFormat="1">
      <c r="A35" s="51">
        <v>43224</v>
      </c>
      <c r="B35" s="52" t="s">
        <v>481</v>
      </c>
      <c r="C35" s="53">
        <f t="shared" si="48"/>
        <v>182.94914013904136</v>
      </c>
      <c r="D35" s="52" t="s">
        <v>15</v>
      </c>
      <c r="E35" s="52">
        <v>819.9</v>
      </c>
      <c r="F35" s="52">
        <v>825.6</v>
      </c>
      <c r="G35" s="52">
        <v>833.5</v>
      </c>
      <c r="H35" s="52"/>
      <c r="I35" s="54">
        <f t="shared" si="49"/>
        <v>1042.8100987925441</v>
      </c>
      <c r="J35" s="55">
        <f t="shared" ref="J35" si="52">(IF(D35="SHORT",IF(G35="",0,F35-G35),IF(D35="LONG",IF(G35="",0,G35-F35))))*C35</f>
        <v>1445.2982070984226</v>
      </c>
      <c r="K35" s="55"/>
      <c r="L35" s="55">
        <f t="shared" si="50"/>
        <v>13.600000000000023</v>
      </c>
      <c r="M35" s="56">
        <f t="shared" si="51"/>
        <v>2488.1083058909667</v>
      </c>
    </row>
    <row r="36" spans="1:13" s="57" customFormat="1">
      <c r="A36" s="51">
        <v>43223</v>
      </c>
      <c r="B36" s="52" t="s">
        <v>480</v>
      </c>
      <c r="C36" s="53">
        <f t="shared" ref="C36:C40" si="53">150000/E36</f>
        <v>285.82317073170736</v>
      </c>
      <c r="D36" s="52" t="s">
        <v>15</v>
      </c>
      <c r="E36" s="52">
        <v>524.79999999999995</v>
      </c>
      <c r="F36" s="52">
        <v>526.25</v>
      </c>
      <c r="G36" s="52"/>
      <c r="H36" s="52"/>
      <c r="I36" s="54">
        <f t="shared" ref="I36:I40" si="54">(IF(D36="SHORT",E36-F36,IF(D36="LONG",F36-E36)))*C36</f>
        <v>414.44359756098868</v>
      </c>
      <c r="J36" s="55"/>
      <c r="K36" s="55"/>
      <c r="L36" s="55">
        <f t="shared" ref="L36:L40" si="55">(J36+I36+K36)/C36</f>
        <v>1.4500000000000455</v>
      </c>
      <c r="M36" s="56">
        <f t="shared" ref="M36:M40" si="56">L36*C36</f>
        <v>414.44359756098868</v>
      </c>
    </row>
    <row r="37" spans="1:13" s="57" customFormat="1">
      <c r="A37" s="51">
        <v>43223</v>
      </c>
      <c r="B37" s="52" t="s">
        <v>477</v>
      </c>
      <c r="C37" s="53">
        <f t="shared" si="53"/>
        <v>1526.7175572519084</v>
      </c>
      <c r="D37" s="52" t="s">
        <v>19</v>
      </c>
      <c r="E37" s="52">
        <v>98.25</v>
      </c>
      <c r="F37" s="52">
        <v>97.5</v>
      </c>
      <c r="G37" s="52">
        <v>96.55</v>
      </c>
      <c r="H37" s="52"/>
      <c r="I37" s="54">
        <f t="shared" si="54"/>
        <v>1145.0381679389313</v>
      </c>
      <c r="J37" s="55">
        <f t="shared" ref="J37:J40" si="57">(IF(D37="SHORT",IF(G37="",0,F37-G37),IF(D37="LONG",IF(G37="",0,G37-F37))))*C37</f>
        <v>1450.3816793893172</v>
      </c>
      <c r="K37" s="55"/>
      <c r="L37" s="55">
        <f t="shared" si="55"/>
        <v>1.7000000000000028</v>
      </c>
      <c r="M37" s="56">
        <f t="shared" si="56"/>
        <v>2595.4198473282486</v>
      </c>
    </row>
    <row r="38" spans="1:13" s="57" customFormat="1">
      <c r="A38" s="51">
        <v>43223</v>
      </c>
      <c r="B38" s="52" t="s">
        <v>392</v>
      </c>
      <c r="C38" s="53">
        <f t="shared" si="53"/>
        <v>934.57943925233644</v>
      </c>
      <c r="D38" s="52" t="s">
        <v>19</v>
      </c>
      <c r="E38" s="52">
        <v>160.5</v>
      </c>
      <c r="F38" s="52">
        <v>161.05000000000001</v>
      </c>
      <c r="G38" s="52"/>
      <c r="H38" s="52"/>
      <c r="I38" s="54">
        <f t="shared" si="54"/>
        <v>-514.01869158879572</v>
      </c>
      <c r="J38" s="55"/>
      <c r="K38" s="55"/>
      <c r="L38" s="55">
        <f t="shared" si="55"/>
        <v>-0.55000000000001137</v>
      </c>
      <c r="M38" s="56">
        <f t="shared" si="56"/>
        <v>-514.01869158879572</v>
      </c>
    </row>
    <row r="39" spans="1:13" s="57" customFormat="1">
      <c r="A39" s="51">
        <v>43223</v>
      </c>
      <c r="B39" s="52" t="s">
        <v>479</v>
      </c>
      <c r="C39" s="53">
        <f t="shared" si="53"/>
        <v>76.883649410558689</v>
      </c>
      <c r="D39" s="52" t="s">
        <v>19</v>
      </c>
      <c r="E39" s="52">
        <v>1951</v>
      </c>
      <c r="F39" s="52">
        <v>1969.55</v>
      </c>
      <c r="G39" s="52"/>
      <c r="H39" s="52"/>
      <c r="I39" s="54">
        <f t="shared" si="54"/>
        <v>-1426.1916965658602</v>
      </c>
      <c r="J39" s="55"/>
      <c r="K39" s="55"/>
      <c r="L39" s="55">
        <f t="shared" si="55"/>
        <v>-18.549999999999955</v>
      </c>
      <c r="M39" s="56">
        <f t="shared" si="56"/>
        <v>-1426.1916965658602</v>
      </c>
    </row>
    <row r="40" spans="1:13" s="66" customFormat="1">
      <c r="A40" s="60">
        <v>43223</v>
      </c>
      <c r="B40" s="61" t="s">
        <v>478</v>
      </c>
      <c r="C40" s="62">
        <f t="shared" si="53"/>
        <v>4580.1526717557254</v>
      </c>
      <c r="D40" s="61" t="s">
        <v>19</v>
      </c>
      <c r="E40" s="61">
        <v>32.75</v>
      </c>
      <c r="F40" s="61">
        <v>32.5</v>
      </c>
      <c r="G40" s="61">
        <v>32.15</v>
      </c>
      <c r="H40" s="61">
        <v>31.85</v>
      </c>
      <c r="I40" s="63">
        <f t="shared" si="54"/>
        <v>1145.0381679389313</v>
      </c>
      <c r="J40" s="64">
        <f t="shared" si="57"/>
        <v>1603.0534351145104</v>
      </c>
      <c r="K40" s="64">
        <f t="shared" ref="K40" si="58">(IF(D40="SHORT",IF(H40="",0,G40-H40),IF(D40="LONG",IF(H40="",0,(H40-G40)))))*C40</f>
        <v>1374.0458015267045</v>
      </c>
      <c r="L40" s="64">
        <f t="shared" si="55"/>
        <v>0.89999999999999847</v>
      </c>
      <c r="M40" s="65">
        <f t="shared" si="56"/>
        <v>4122.1374045801458</v>
      </c>
    </row>
    <row r="41" spans="1:13" s="66" customFormat="1">
      <c r="A41" s="60">
        <v>43222</v>
      </c>
      <c r="B41" s="61" t="s">
        <v>477</v>
      </c>
      <c r="C41" s="62">
        <f t="shared" ref="C41:C45" si="59">150000/E41</f>
        <v>1237.1134020618556</v>
      </c>
      <c r="D41" s="61" t="s">
        <v>19</v>
      </c>
      <c r="E41" s="61">
        <v>121.25</v>
      </c>
      <c r="F41" s="61">
        <v>120.4</v>
      </c>
      <c r="G41" s="61">
        <v>119.15</v>
      </c>
      <c r="H41" s="61">
        <v>117.9</v>
      </c>
      <c r="I41" s="63">
        <f t="shared" ref="I41:I45" si="60">(IF(D41="SHORT",E41-F41,IF(D41="LONG",F41-E41)))*C41</f>
        <v>1051.5463917525701</v>
      </c>
      <c r="J41" s="64">
        <f t="shared" ref="J41:J45" si="61">(IF(D41="SHORT",IF(G41="",0,F41-G41),IF(D41="LONG",IF(G41="",0,G41-F41))))*C41</f>
        <v>1546.3917525773195</v>
      </c>
      <c r="K41" s="64">
        <f t="shared" ref="K41" si="62">(IF(D41="SHORT",IF(H41="",0,G41-H41),IF(D41="LONG",IF(H41="",0,(H41-G41)))))*C41</f>
        <v>1546.3917525773195</v>
      </c>
      <c r="L41" s="64">
        <f t="shared" ref="L41:L45" si="63">(J41+I41+K41)/C41</f>
        <v>3.3499999999999943</v>
      </c>
      <c r="M41" s="65">
        <f t="shared" ref="M41:M45" si="64">L41*C41</f>
        <v>4144.3298969072093</v>
      </c>
    </row>
    <row r="42" spans="1:13" s="57" customFormat="1">
      <c r="A42" s="51">
        <v>43222</v>
      </c>
      <c r="B42" s="52" t="s">
        <v>476</v>
      </c>
      <c r="C42" s="53">
        <f t="shared" si="59"/>
        <v>366.83785766691125</v>
      </c>
      <c r="D42" s="52" t="s">
        <v>15</v>
      </c>
      <c r="E42" s="52">
        <v>408.9</v>
      </c>
      <c r="F42" s="52">
        <v>410.5</v>
      </c>
      <c r="G42" s="52"/>
      <c r="H42" s="52"/>
      <c r="I42" s="54">
        <f>(IF(D42="SHORT",E42-F42,IF(D42="LONG",F42-E42)))*C42</f>
        <v>586.94057226706639</v>
      </c>
      <c r="J42" s="55"/>
      <c r="K42" s="55"/>
      <c r="L42" s="55">
        <f t="shared" si="63"/>
        <v>1.600000000000023</v>
      </c>
      <c r="M42" s="56">
        <f t="shared" si="64"/>
        <v>586.94057226706639</v>
      </c>
    </row>
    <row r="43" spans="1:13" s="57" customFormat="1">
      <c r="A43" s="51">
        <v>43222</v>
      </c>
      <c r="B43" s="52" t="s">
        <v>475</v>
      </c>
      <c r="C43" s="53">
        <f t="shared" si="59"/>
        <v>236.51844843897823</v>
      </c>
      <c r="D43" s="52" t="s">
        <v>19</v>
      </c>
      <c r="E43" s="52">
        <v>634.20000000000005</v>
      </c>
      <c r="F43" s="52">
        <v>634</v>
      </c>
      <c r="G43" s="52"/>
      <c r="H43" s="52"/>
      <c r="I43" s="54">
        <f t="shared" si="60"/>
        <v>47.303689687806404</v>
      </c>
      <c r="J43" s="55"/>
      <c r="K43" s="55"/>
      <c r="L43" s="55">
        <f t="shared" si="63"/>
        <v>0.2000000000000455</v>
      </c>
      <c r="M43" s="56">
        <f t="shared" si="64"/>
        <v>47.303689687806404</v>
      </c>
    </row>
    <row r="44" spans="1:13" s="57" customFormat="1">
      <c r="A44" s="51">
        <v>43222</v>
      </c>
      <c r="B44" s="52" t="s">
        <v>474</v>
      </c>
      <c r="C44" s="53">
        <f t="shared" si="59"/>
        <v>170.67759003242872</v>
      </c>
      <c r="D44" s="52" t="s">
        <v>19</v>
      </c>
      <c r="E44" s="52">
        <v>878.85</v>
      </c>
      <c r="F44" s="52">
        <v>872.7</v>
      </c>
      <c r="G44" s="52">
        <v>864.4</v>
      </c>
      <c r="H44" s="52"/>
      <c r="I44" s="54">
        <f t="shared" si="60"/>
        <v>1049.6671786994327</v>
      </c>
      <c r="J44" s="55">
        <f t="shared" si="61"/>
        <v>1416.6239972691701</v>
      </c>
      <c r="K44" s="55"/>
      <c r="L44" s="55">
        <f t="shared" si="63"/>
        <v>14.450000000000047</v>
      </c>
      <c r="M44" s="56">
        <f t="shared" si="64"/>
        <v>2466.2911759686031</v>
      </c>
    </row>
    <row r="45" spans="1:13" s="57" customFormat="1">
      <c r="A45" s="51">
        <v>43222</v>
      </c>
      <c r="B45" s="52" t="s">
        <v>473</v>
      </c>
      <c r="C45" s="53">
        <f t="shared" si="59"/>
        <v>131.46362839614375</v>
      </c>
      <c r="D45" s="52" t="s">
        <v>19</v>
      </c>
      <c r="E45" s="52">
        <v>1141</v>
      </c>
      <c r="F45" s="52">
        <v>1133.05</v>
      </c>
      <c r="G45" s="52">
        <v>1122.25</v>
      </c>
      <c r="H45" s="52"/>
      <c r="I45" s="54">
        <f t="shared" si="60"/>
        <v>1045.1358457493488</v>
      </c>
      <c r="J45" s="55">
        <f t="shared" si="61"/>
        <v>1419.8071866783464</v>
      </c>
      <c r="K45" s="55"/>
      <c r="L45" s="55">
        <f t="shared" si="63"/>
        <v>18.75</v>
      </c>
      <c r="M45" s="56">
        <f t="shared" si="64"/>
        <v>2464.9430324276955</v>
      </c>
    </row>
    <row r="46" spans="1:13" ht="15.75">
      <c r="A46" s="68"/>
      <c r="B46" s="69"/>
      <c r="C46" s="69"/>
      <c r="D46" s="69"/>
      <c r="E46" s="69"/>
      <c r="F46" s="69"/>
      <c r="G46" s="69"/>
      <c r="H46" s="69"/>
      <c r="I46" s="70"/>
      <c r="J46" s="71"/>
      <c r="K46" s="72"/>
      <c r="L46" s="73"/>
      <c r="M46" s="69"/>
    </row>
    <row r="47" spans="1:13" s="57" customFormat="1">
      <c r="A47" s="51">
        <v>43220</v>
      </c>
      <c r="B47" s="52" t="s">
        <v>472</v>
      </c>
      <c r="C47" s="53">
        <f t="shared" ref="C47:C50" si="65">150000/E47</f>
        <v>3783.1021437578815</v>
      </c>
      <c r="D47" s="52" t="s">
        <v>15</v>
      </c>
      <c r="E47" s="52">
        <v>39.65</v>
      </c>
      <c r="F47" s="52">
        <v>39.9</v>
      </c>
      <c r="G47" s="52"/>
      <c r="H47" s="52"/>
      <c r="I47" s="54">
        <f t="shared" ref="I47:I50" si="66">(IF(D47="SHORT",E47-F47,IF(D47="LONG",F47-E47)))*C47</f>
        <v>945.77553593947039</v>
      </c>
      <c r="J47" s="55"/>
      <c r="K47" s="55"/>
      <c r="L47" s="55">
        <f t="shared" ref="L47:L50" si="67">(J47+I47+K47)/C47</f>
        <v>0.25</v>
      </c>
      <c r="M47" s="56">
        <f t="shared" ref="M47:M50" si="68">L47*C47</f>
        <v>945.77553593947039</v>
      </c>
    </row>
    <row r="48" spans="1:13" s="66" customFormat="1">
      <c r="A48" s="60">
        <v>43220</v>
      </c>
      <c r="B48" s="61" t="s">
        <v>381</v>
      </c>
      <c r="C48" s="62">
        <f t="shared" si="65"/>
        <v>1851.851851851852</v>
      </c>
      <c r="D48" s="61" t="s">
        <v>15</v>
      </c>
      <c r="E48" s="61">
        <v>81</v>
      </c>
      <c r="F48" s="61">
        <v>81.55</v>
      </c>
      <c r="G48" s="61">
        <v>82.35</v>
      </c>
      <c r="H48" s="61">
        <v>83.1</v>
      </c>
      <c r="I48" s="63">
        <f t="shared" si="66"/>
        <v>1018.5185185185134</v>
      </c>
      <c r="J48" s="64">
        <f t="shared" ref="J48" si="69">(IF(D48="SHORT",IF(G48="",0,F48-G48),IF(D48="LONG",IF(G48="",0,G48-F48))))*C48</f>
        <v>1481.4814814814763</v>
      </c>
      <c r="K48" s="64">
        <f t="shared" ref="K48" si="70">(IF(D48="SHORT",IF(H48="",0,G48-H48),IF(D48="LONG",IF(H48="",0,(H48-G48)))))*C48</f>
        <v>1388.8888888888889</v>
      </c>
      <c r="L48" s="64">
        <f t="shared" si="67"/>
        <v>2.0999999999999943</v>
      </c>
      <c r="M48" s="65">
        <f t="shared" si="68"/>
        <v>3888.8888888888787</v>
      </c>
    </row>
    <row r="49" spans="1:13" s="57" customFormat="1">
      <c r="A49" s="51">
        <v>43220</v>
      </c>
      <c r="B49" s="52" t="s">
        <v>471</v>
      </c>
      <c r="C49" s="53">
        <f t="shared" si="65"/>
        <v>139.21113689095128</v>
      </c>
      <c r="D49" s="52" t="s">
        <v>15</v>
      </c>
      <c r="E49" s="52">
        <v>1077.5</v>
      </c>
      <c r="F49" s="52">
        <v>1085</v>
      </c>
      <c r="G49" s="52"/>
      <c r="H49" s="52"/>
      <c r="I49" s="54">
        <f t="shared" si="66"/>
        <v>1044.0835266821346</v>
      </c>
      <c r="J49" s="55"/>
      <c r="K49" s="55"/>
      <c r="L49" s="55">
        <f t="shared" si="67"/>
        <v>7.5</v>
      </c>
      <c r="M49" s="56">
        <f t="shared" si="68"/>
        <v>1044.0835266821346</v>
      </c>
    </row>
    <row r="50" spans="1:13" s="57" customFormat="1">
      <c r="A50" s="51">
        <v>43220</v>
      </c>
      <c r="B50" s="52" t="s">
        <v>470</v>
      </c>
      <c r="C50" s="53">
        <f t="shared" si="65"/>
        <v>153.97249024840895</v>
      </c>
      <c r="D50" s="52" t="s">
        <v>15</v>
      </c>
      <c r="E50" s="52">
        <v>974.2</v>
      </c>
      <c r="F50" s="52">
        <v>981</v>
      </c>
      <c r="G50" s="52"/>
      <c r="H50" s="52"/>
      <c r="I50" s="54">
        <f t="shared" si="66"/>
        <v>1047.0129336891739</v>
      </c>
      <c r="J50" s="55"/>
      <c r="K50" s="55"/>
      <c r="L50" s="55">
        <f t="shared" si="67"/>
        <v>6.7999999999999554</v>
      </c>
      <c r="M50" s="56">
        <f t="shared" si="68"/>
        <v>1047.0129336891739</v>
      </c>
    </row>
    <row r="51" spans="1:13" s="57" customFormat="1">
      <c r="A51" s="51">
        <v>43217</v>
      </c>
      <c r="B51" s="52" t="s">
        <v>469</v>
      </c>
      <c r="C51" s="53">
        <f t="shared" ref="C51" si="71">150000/E51</f>
        <v>772.20077220077224</v>
      </c>
      <c r="D51" s="52" t="s">
        <v>15</v>
      </c>
      <c r="E51" s="52">
        <v>194.25</v>
      </c>
      <c r="F51" s="52">
        <v>195.8</v>
      </c>
      <c r="G51" s="52"/>
      <c r="H51" s="52"/>
      <c r="I51" s="54">
        <f t="shared" ref="I51" si="72">(IF(D51="SHORT",E51-F51,IF(D51="LONG",F51-E51)))*C51</f>
        <v>1196.9111969112057</v>
      </c>
      <c r="J51" s="55"/>
      <c r="K51" s="55"/>
      <c r="L51" s="55">
        <f t="shared" ref="L51" si="73">(J51+I51+K51)/C51</f>
        <v>1.5500000000000114</v>
      </c>
      <c r="M51" s="56">
        <f t="shared" ref="M51" si="74">L51*C51</f>
        <v>1196.9111969112057</v>
      </c>
    </row>
    <row r="52" spans="1:13" s="57" customFormat="1">
      <c r="A52" s="51">
        <v>43216</v>
      </c>
      <c r="B52" s="52" t="s">
        <v>248</v>
      </c>
      <c r="C52" s="53">
        <f t="shared" ref="C52:C55" si="75">150000/E52</f>
        <v>59.731209556993527</v>
      </c>
      <c r="D52" s="52" t="s">
        <v>15</v>
      </c>
      <c r="E52" s="52">
        <v>2511.25</v>
      </c>
      <c r="F52" s="52">
        <v>2531.3000000000002</v>
      </c>
      <c r="G52" s="52"/>
      <c r="H52" s="52"/>
      <c r="I52" s="54">
        <f t="shared" ref="I52:I55" si="76">(IF(D52="SHORT",E52-F52,IF(D52="LONG",F52-E52)))*C52</f>
        <v>1197.610751617731</v>
      </c>
      <c r="J52" s="55"/>
      <c r="K52" s="55"/>
      <c r="L52" s="55">
        <f t="shared" ref="L52:L55" si="77">(J52+I52+K52)/C52</f>
        <v>20.050000000000182</v>
      </c>
      <c r="M52" s="56">
        <f t="shared" ref="M52:M55" si="78">L52*C52</f>
        <v>1197.610751617731</v>
      </c>
    </row>
    <row r="53" spans="1:13" s="57" customFormat="1">
      <c r="A53" s="51">
        <v>43216</v>
      </c>
      <c r="B53" s="52" t="s">
        <v>459</v>
      </c>
      <c r="C53" s="53">
        <f t="shared" si="75"/>
        <v>136.40083659179777</v>
      </c>
      <c r="D53" s="52" t="s">
        <v>15</v>
      </c>
      <c r="E53" s="52">
        <v>1099.7</v>
      </c>
      <c r="F53" s="52">
        <v>1092.4000000000001</v>
      </c>
      <c r="G53" s="52"/>
      <c r="H53" s="52"/>
      <c r="I53" s="54">
        <f t="shared" si="76"/>
        <v>-995.72610712011749</v>
      </c>
      <c r="J53" s="55"/>
      <c r="K53" s="55"/>
      <c r="L53" s="55">
        <f t="shared" si="77"/>
        <v>-7.2999999999999545</v>
      </c>
      <c r="M53" s="56">
        <f t="shared" si="78"/>
        <v>-995.72610712011749</v>
      </c>
    </row>
    <row r="54" spans="1:13" s="66" customFormat="1">
      <c r="A54" s="60">
        <v>43216</v>
      </c>
      <c r="B54" s="61" t="s">
        <v>468</v>
      </c>
      <c r="C54" s="62">
        <f t="shared" si="75"/>
        <v>354.35861091424522</v>
      </c>
      <c r="D54" s="61" t="s">
        <v>15</v>
      </c>
      <c r="E54" s="61">
        <v>423.3</v>
      </c>
      <c r="F54" s="61">
        <v>426.7</v>
      </c>
      <c r="G54" s="61">
        <v>431.05</v>
      </c>
      <c r="H54" s="61">
        <v>435.35</v>
      </c>
      <c r="I54" s="63">
        <f t="shared" si="76"/>
        <v>1204.8192771084257</v>
      </c>
      <c r="J54" s="64">
        <f t="shared" ref="J54" si="79">(IF(D54="SHORT",IF(G54="",0,F54-G54),IF(D54="LONG",IF(G54="",0,G54-F54))))*C54</f>
        <v>1541.4599574769748</v>
      </c>
      <c r="K54" s="64">
        <f t="shared" ref="K54" si="80">(IF(D54="SHORT",IF(H54="",0,G54-H54),IF(D54="LONG",IF(H54="",0,(H54-G54)))))*C54</f>
        <v>1523.7420269312586</v>
      </c>
      <c r="L54" s="64">
        <f t="shared" si="77"/>
        <v>12.050000000000013</v>
      </c>
      <c r="M54" s="65">
        <f t="shared" si="78"/>
        <v>4270.0212615166593</v>
      </c>
    </row>
    <row r="55" spans="1:13" s="57" customFormat="1">
      <c r="A55" s="51">
        <v>43216</v>
      </c>
      <c r="B55" s="52" t="s">
        <v>467</v>
      </c>
      <c r="C55" s="53">
        <f t="shared" si="75"/>
        <v>517.24137931034488</v>
      </c>
      <c r="D55" s="52" t="s">
        <v>15</v>
      </c>
      <c r="E55" s="52">
        <v>290</v>
      </c>
      <c r="F55" s="52">
        <v>292.3</v>
      </c>
      <c r="G55" s="52"/>
      <c r="H55" s="52"/>
      <c r="I55" s="54">
        <f t="shared" si="76"/>
        <v>1189.6551724137992</v>
      </c>
      <c r="J55" s="55"/>
      <c r="K55" s="55"/>
      <c r="L55" s="55">
        <f t="shared" si="77"/>
        <v>2.3000000000000114</v>
      </c>
      <c r="M55" s="56">
        <f t="shared" si="78"/>
        <v>1189.6551724137992</v>
      </c>
    </row>
    <row r="56" spans="1:13" s="57" customFormat="1">
      <c r="A56" s="51">
        <v>43215</v>
      </c>
      <c r="B56" s="52" t="s">
        <v>224</v>
      </c>
      <c r="C56" s="53">
        <f t="shared" ref="C56:C57" si="81">150000/E56</f>
        <v>95.846645367412137</v>
      </c>
      <c r="D56" s="52" t="s">
        <v>15</v>
      </c>
      <c r="E56" s="52">
        <v>1565</v>
      </c>
      <c r="F56" s="52">
        <v>1576.75</v>
      </c>
      <c r="G56" s="52"/>
      <c r="H56" s="52"/>
      <c r="I56" s="54">
        <f t="shared" ref="I56:I57" si="82">(IF(D56="SHORT",E56-F56,IF(D56="LONG",F56-E56)))*C56</f>
        <v>1126.1980830670925</v>
      </c>
      <c r="J56" s="55"/>
      <c r="K56" s="55"/>
      <c r="L56" s="55">
        <f t="shared" ref="L56:L57" si="83">(J56+I56+K56)/C56</f>
        <v>11.749999999999998</v>
      </c>
      <c r="M56" s="56">
        <f t="shared" ref="M56:M57" si="84">L56*C56</f>
        <v>1126.1980830670925</v>
      </c>
    </row>
    <row r="57" spans="1:13" s="57" customFormat="1">
      <c r="A57" s="51">
        <v>43215</v>
      </c>
      <c r="B57" s="52" t="s">
        <v>466</v>
      </c>
      <c r="C57" s="53">
        <f t="shared" si="81"/>
        <v>136.05442176870747</v>
      </c>
      <c r="D57" s="52" t="s">
        <v>15</v>
      </c>
      <c r="E57" s="52">
        <v>1102.5</v>
      </c>
      <c r="F57" s="52">
        <v>1110</v>
      </c>
      <c r="G57" s="52"/>
      <c r="H57" s="52"/>
      <c r="I57" s="54">
        <f t="shared" si="82"/>
        <v>1020.408163265306</v>
      </c>
      <c r="J57" s="55"/>
      <c r="K57" s="55"/>
      <c r="L57" s="55">
        <f t="shared" si="83"/>
        <v>7.5</v>
      </c>
      <c r="M57" s="56">
        <f t="shared" si="84"/>
        <v>1020.408163265306</v>
      </c>
    </row>
    <row r="58" spans="1:13" s="57" customFormat="1">
      <c r="A58" s="51">
        <v>43214</v>
      </c>
      <c r="B58" s="52" t="s">
        <v>465</v>
      </c>
      <c r="C58" s="53">
        <f t="shared" ref="C58:C60" si="85">150000/E58</f>
        <v>938.3797309978105</v>
      </c>
      <c r="D58" s="52" t="s">
        <v>19</v>
      </c>
      <c r="E58" s="52">
        <v>159.85</v>
      </c>
      <c r="F58" s="52">
        <v>158.6</v>
      </c>
      <c r="G58" s="52"/>
      <c r="H58" s="52"/>
      <c r="I58" s="54">
        <f t="shared" ref="I58:I60" si="86">(IF(D58="SHORT",E58-F58,IF(D58="LONG",F58-E58)))*C58</f>
        <v>1172.9746637472631</v>
      </c>
      <c r="J58" s="55"/>
      <c r="K58" s="55"/>
      <c r="L58" s="55">
        <f t="shared" ref="L58:L60" si="87">(J58+I58+K58)/C58</f>
        <v>1.25</v>
      </c>
      <c r="M58" s="56">
        <f t="shared" ref="M58:M60" si="88">L58*C58</f>
        <v>1172.9746637472631</v>
      </c>
    </row>
    <row r="59" spans="1:13" s="57" customFormat="1">
      <c r="A59" s="51">
        <v>43214</v>
      </c>
      <c r="B59" s="52" t="s">
        <v>460</v>
      </c>
      <c r="C59" s="53">
        <f t="shared" si="85"/>
        <v>101.48849797023004</v>
      </c>
      <c r="D59" s="52" t="s">
        <v>15</v>
      </c>
      <c r="E59" s="52">
        <v>1478</v>
      </c>
      <c r="F59" s="52">
        <v>1489.8</v>
      </c>
      <c r="G59" s="52"/>
      <c r="H59" s="52"/>
      <c r="I59" s="54">
        <f t="shared" si="86"/>
        <v>1197.5642760487099</v>
      </c>
      <c r="J59" s="55"/>
      <c r="K59" s="55"/>
      <c r="L59" s="55">
        <f t="shared" si="87"/>
        <v>11.799999999999955</v>
      </c>
      <c r="M59" s="56">
        <f t="shared" si="88"/>
        <v>1197.5642760487099</v>
      </c>
    </row>
    <row r="60" spans="1:13" s="57" customFormat="1">
      <c r="A60" s="51">
        <v>43214</v>
      </c>
      <c r="B60" s="52" t="s">
        <v>461</v>
      </c>
      <c r="C60" s="53">
        <f t="shared" si="85"/>
        <v>123.56866298706647</v>
      </c>
      <c r="D60" s="52" t="s">
        <v>15</v>
      </c>
      <c r="E60" s="52">
        <v>1213.9000000000001</v>
      </c>
      <c r="F60" s="52">
        <v>1201.5</v>
      </c>
      <c r="G60" s="52"/>
      <c r="H60" s="52"/>
      <c r="I60" s="54">
        <f t="shared" si="86"/>
        <v>-1532.2514210396355</v>
      </c>
      <c r="J60" s="55"/>
      <c r="K60" s="55"/>
      <c r="L60" s="55">
        <f t="shared" si="87"/>
        <v>-12.400000000000091</v>
      </c>
      <c r="M60" s="56">
        <f t="shared" si="88"/>
        <v>-1532.2514210396355</v>
      </c>
    </row>
    <row r="61" spans="1:13" s="57" customFormat="1">
      <c r="A61" s="51">
        <v>43213</v>
      </c>
      <c r="B61" s="52" t="s">
        <v>464</v>
      </c>
      <c r="C61" s="53">
        <f t="shared" ref="C61:C62" si="89">150000/E61</f>
        <v>70.865025747626021</v>
      </c>
      <c r="D61" s="52" t="s">
        <v>15</v>
      </c>
      <c r="E61" s="52">
        <v>2116.6999999999998</v>
      </c>
      <c r="F61" s="52">
        <v>2133.6</v>
      </c>
      <c r="G61" s="52"/>
      <c r="H61" s="52"/>
      <c r="I61" s="54">
        <f t="shared" ref="I61:I62" si="90">(IF(D61="SHORT",E61-F61,IF(D61="LONG",F61-E61)))*C61</f>
        <v>1197.6189351348862</v>
      </c>
      <c r="J61" s="55"/>
      <c r="K61" s="55"/>
      <c r="L61" s="55">
        <f t="shared" ref="L61:L62" si="91">(J61+I61+K61)/C61</f>
        <v>16.900000000000091</v>
      </c>
      <c r="M61" s="56">
        <f t="shared" ref="M61:M62" si="92">L61*C61</f>
        <v>1197.6189351348862</v>
      </c>
    </row>
    <row r="62" spans="1:13" s="57" customFormat="1">
      <c r="A62" s="51">
        <v>43213</v>
      </c>
      <c r="B62" s="52" t="s">
        <v>463</v>
      </c>
      <c r="C62" s="53">
        <f t="shared" si="89"/>
        <v>126.98412698412699</v>
      </c>
      <c r="D62" s="52" t="s">
        <v>15</v>
      </c>
      <c r="E62" s="52">
        <v>1181.25</v>
      </c>
      <c r="F62" s="52">
        <v>1190.7</v>
      </c>
      <c r="G62" s="52">
        <v>1203.2</v>
      </c>
      <c r="H62" s="52"/>
      <c r="I62" s="54">
        <f t="shared" si="90"/>
        <v>1200.0000000000059</v>
      </c>
      <c r="J62" s="55">
        <f t="shared" ref="J62" si="93">(IF(D62="SHORT",IF(G62="",0,F62-G62),IF(D62="LONG",IF(G62="",0,G62-F62))))*C62</f>
        <v>1587.3015873015875</v>
      </c>
      <c r="K62" s="55"/>
      <c r="L62" s="55">
        <f t="shared" si="91"/>
        <v>21.950000000000045</v>
      </c>
      <c r="M62" s="56">
        <f t="shared" si="92"/>
        <v>2787.3015873015934</v>
      </c>
    </row>
    <row r="63" spans="1:13" s="66" customFormat="1">
      <c r="A63" s="60">
        <v>43213</v>
      </c>
      <c r="B63" s="61" t="s">
        <v>462</v>
      </c>
      <c r="C63" s="62">
        <f t="shared" ref="C63" si="94">150000/E63</f>
        <v>1116.9024571854056</v>
      </c>
      <c r="D63" s="61" t="s">
        <v>15</v>
      </c>
      <c r="E63" s="61">
        <v>134.30000000000001</v>
      </c>
      <c r="F63" s="61">
        <v>135.4</v>
      </c>
      <c r="G63" s="61">
        <v>136.80000000000001</v>
      </c>
      <c r="H63" s="61">
        <v>138.30000000000001</v>
      </c>
      <c r="I63" s="63">
        <f t="shared" ref="I63" si="95">(IF(D63="SHORT",E63-F63,IF(D63="LONG",F63-E63)))*C63</f>
        <v>1228.5927029039399</v>
      </c>
      <c r="J63" s="64">
        <f t="shared" ref="J63" si="96">(IF(D63="SHORT",IF(G63="",0,F63-G63),IF(D63="LONG",IF(G63="",0,G63-F63))))*C63</f>
        <v>1563.6634400595742</v>
      </c>
      <c r="K63" s="64">
        <f t="shared" ref="K63" si="97">(IF(D63="SHORT",IF(H63="",0,G63-H63),IF(D63="LONG",IF(H63="",0,(H63-G63)))))*C63</f>
        <v>1675.3536857781085</v>
      </c>
      <c r="L63" s="64">
        <f t="shared" ref="L63" si="98">(J63+I63+K63)/C63</f>
        <v>4</v>
      </c>
      <c r="M63" s="65">
        <f t="shared" ref="M63" si="99">L63*C63</f>
        <v>4467.6098287416226</v>
      </c>
    </row>
    <row r="64" spans="1:13" s="57" customFormat="1">
      <c r="A64" s="51">
        <v>43210</v>
      </c>
      <c r="B64" s="58" t="s">
        <v>461</v>
      </c>
      <c r="C64" s="53">
        <f t="shared" ref="C64:C66" si="100">150000/E64</f>
        <v>134.01232913428035</v>
      </c>
      <c r="D64" s="58" t="s">
        <v>19</v>
      </c>
      <c r="E64" s="59">
        <v>1119.3</v>
      </c>
      <c r="F64" s="59">
        <v>1130.75</v>
      </c>
      <c r="G64" s="59"/>
      <c r="H64" s="59"/>
      <c r="I64" s="54">
        <f t="shared" ref="I64:I66" si="101">(IF(D64="SHORT",E64-F64,IF(D64="LONG",F64-E64)))*C64</f>
        <v>-1534.4411685875161</v>
      </c>
      <c r="J64" s="55"/>
      <c r="K64" s="55"/>
      <c r="L64" s="55">
        <f t="shared" ref="L64:L66" si="102">(J64+I64+K64)/C64</f>
        <v>-11.450000000000045</v>
      </c>
      <c r="M64" s="67">
        <f t="shared" ref="M64:M66" si="103">L64*C64</f>
        <v>-1534.4411685875161</v>
      </c>
    </row>
    <row r="65" spans="1:13" s="57" customFormat="1">
      <c r="A65" s="51">
        <v>43210</v>
      </c>
      <c r="B65" s="58" t="s">
        <v>460</v>
      </c>
      <c r="C65" s="53">
        <f t="shared" si="100"/>
        <v>98.944591029023741</v>
      </c>
      <c r="D65" s="58" t="s">
        <v>15</v>
      </c>
      <c r="E65" s="59">
        <v>1516</v>
      </c>
      <c r="F65" s="59">
        <v>1499.3</v>
      </c>
      <c r="G65" s="59"/>
      <c r="H65" s="59"/>
      <c r="I65" s="54">
        <f t="shared" si="101"/>
        <v>-1652.374670184701</v>
      </c>
      <c r="J65" s="55"/>
      <c r="K65" s="55"/>
      <c r="L65" s="55">
        <f t="shared" si="102"/>
        <v>-16.700000000000045</v>
      </c>
      <c r="M65" s="67">
        <f t="shared" si="103"/>
        <v>-1652.374670184701</v>
      </c>
    </row>
    <row r="66" spans="1:13" s="57" customFormat="1">
      <c r="A66" s="51">
        <v>43210</v>
      </c>
      <c r="B66" s="58" t="s">
        <v>459</v>
      </c>
      <c r="C66" s="53">
        <f t="shared" si="100"/>
        <v>133.51134846461949</v>
      </c>
      <c r="D66" s="58" t="s">
        <v>15</v>
      </c>
      <c r="E66" s="59">
        <v>1123.5</v>
      </c>
      <c r="F66" s="59">
        <v>1132.5</v>
      </c>
      <c r="G66" s="59"/>
      <c r="H66" s="59"/>
      <c r="I66" s="54">
        <f t="shared" si="101"/>
        <v>1201.6021361815754</v>
      </c>
      <c r="J66" s="55"/>
      <c r="K66" s="55"/>
      <c r="L66" s="55">
        <f t="shared" si="102"/>
        <v>9</v>
      </c>
      <c r="M66" s="67">
        <f t="shared" si="103"/>
        <v>1201.6021361815754</v>
      </c>
    </row>
    <row r="67" spans="1:13" s="66" customFormat="1">
      <c r="A67" s="60">
        <v>43209</v>
      </c>
      <c r="B67" s="61" t="s">
        <v>458</v>
      </c>
      <c r="C67" s="62">
        <f t="shared" ref="C67:C68" si="104">150000/E67</f>
        <v>583.65758754863816</v>
      </c>
      <c r="D67" s="61" t="s">
        <v>15</v>
      </c>
      <c r="E67" s="61">
        <v>257</v>
      </c>
      <c r="F67" s="61">
        <v>259.05</v>
      </c>
      <c r="G67" s="61">
        <v>261.7</v>
      </c>
      <c r="H67" s="61">
        <v>264.45</v>
      </c>
      <c r="I67" s="63">
        <f t="shared" ref="I67:I68" si="105">(IF(D67="SHORT",E67-F67,IF(D67="LONG",F67-E67)))*C67</f>
        <v>1196.4980544747148</v>
      </c>
      <c r="J67" s="64">
        <f t="shared" ref="J67:J68" si="106">(IF(D67="SHORT",IF(G67="",0,F67-G67),IF(D67="LONG",IF(G67="",0,G67-F67))))*C67</f>
        <v>1546.6926070038778</v>
      </c>
      <c r="K67" s="64">
        <f t="shared" ref="K67:K68" si="107">(IF(D67="SHORT",IF(H67="",0,G67-H67),IF(D67="LONG",IF(H67="",0,(H67-G67)))))*C67</f>
        <v>1605.0583657587549</v>
      </c>
      <c r="L67" s="64">
        <f t="shared" ref="L67:L68" si="108">(J67+I67+K67)/C67</f>
        <v>7.4499999999999877</v>
      </c>
      <c r="M67" s="65">
        <f t="shared" ref="M67:M68" si="109">L67*C67</f>
        <v>4348.249027237347</v>
      </c>
    </row>
    <row r="68" spans="1:13" s="66" customFormat="1">
      <c r="A68" s="60">
        <v>43209</v>
      </c>
      <c r="B68" s="61" t="s">
        <v>457</v>
      </c>
      <c r="C68" s="62">
        <f t="shared" si="104"/>
        <v>331.30866924351187</v>
      </c>
      <c r="D68" s="61" t="s">
        <v>15</v>
      </c>
      <c r="E68" s="61">
        <v>452.75</v>
      </c>
      <c r="F68" s="61">
        <v>456.35</v>
      </c>
      <c r="G68" s="61">
        <v>461.05</v>
      </c>
      <c r="H68" s="61">
        <v>465.9</v>
      </c>
      <c r="I68" s="63">
        <f t="shared" si="105"/>
        <v>1192.7112092766504</v>
      </c>
      <c r="J68" s="64">
        <f t="shared" si="106"/>
        <v>1557.150745444502</v>
      </c>
      <c r="K68" s="64">
        <f t="shared" si="107"/>
        <v>1606.8470458310212</v>
      </c>
      <c r="L68" s="64">
        <f t="shared" si="108"/>
        <v>13.149999999999975</v>
      </c>
      <c r="M68" s="65">
        <f t="shared" si="109"/>
        <v>4356.7090005521732</v>
      </c>
    </row>
    <row r="69" spans="1:13" s="57" customFormat="1">
      <c r="A69" s="51">
        <v>43208</v>
      </c>
      <c r="B69" s="58" t="s">
        <v>456</v>
      </c>
      <c r="C69" s="53">
        <f t="shared" ref="C69:C71" si="110">150000/E69</f>
        <v>1024.5901639344263</v>
      </c>
      <c r="D69" s="58" t="s">
        <v>15</v>
      </c>
      <c r="E69" s="59">
        <v>146.4</v>
      </c>
      <c r="F69" s="59">
        <v>144.9</v>
      </c>
      <c r="G69" s="59"/>
      <c r="H69" s="59"/>
      <c r="I69" s="54">
        <f t="shared" ref="I69:I71" si="111">(IF(D69="SHORT",E69-F69,IF(D69="LONG",F69-E69)))*C69</f>
        <v>-1536.8852459016393</v>
      </c>
      <c r="J69" s="55"/>
      <c r="K69" s="55"/>
      <c r="L69" s="55">
        <f t="shared" ref="L69:L71" si="112">(J69+I69+K69)/C69</f>
        <v>-1.5</v>
      </c>
      <c r="M69" s="67">
        <f t="shared" ref="M69:M71" si="113">L69*C69</f>
        <v>-1536.8852459016393</v>
      </c>
    </row>
    <row r="70" spans="1:13" s="57" customFormat="1">
      <c r="A70" s="51">
        <v>43208</v>
      </c>
      <c r="B70" s="58" t="s">
        <v>455</v>
      </c>
      <c r="C70" s="53">
        <f t="shared" si="110"/>
        <v>986.19329388560163</v>
      </c>
      <c r="D70" s="58" t="s">
        <v>19</v>
      </c>
      <c r="E70" s="59">
        <v>152.1</v>
      </c>
      <c r="F70" s="59">
        <v>150.9</v>
      </c>
      <c r="G70" s="59"/>
      <c r="H70" s="59"/>
      <c r="I70" s="54">
        <f t="shared" si="111"/>
        <v>1183.4319526627107</v>
      </c>
      <c r="J70" s="55"/>
      <c r="K70" s="55"/>
      <c r="L70" s="55">
        <f t="shared" si="112"/>
        <v>1.1999999999999886</v>
      </c>
      <c r="M70" s="67">
        <f t="shared" si="113"/>
        <v>1183.4319526627107</v>
      </c>
    </row>
    <row r="71" spans="1:13" s="57" customFormat="1">
      <c r="A71" s="51">
        <v>43208</v>
      </c>
      <c r="B71" s="58" t="s">
        <v>454</v>
      </c>
      <c r="C71" s="53">
        <f t="shared" si="110"/>
        <v>2086.2308762169678</v>
      </c>
      <c r="D71" s="58" t="s">
        <v>15</v>
      </c>
      <c r="E71" s="59">
        <v>71.900000000000006</v>
      </c>
      <c r="F71" s="59">
        <v>72.45</v>
      </c>
      <c r="G71" s="59"/>
      <c r="H71" s="59"/>
      <c r="I71" s="54">
        <f t="shared" si="111"/>
        <v>1147.4269819193264</v>
      </c>
      <c r="J71" s="55"/>
      <c r="K71" s="55"/>
      <c r="L71" s="55">
        <f t="shared" si="112"/>
        <v>0.54999999999999716</v>
      </c>
      <c r="M71" s="67">
        <f t="shared" si="113"/>
        <v>1147.4269819193264</v>
      </c>
    </row>
    <row r="72" spans="1:13" s="57" customFormat="1">
      <c r="A72" s="51">
        <v>43207</v>
      </c>
      <c r="B72" s="58" t="s">
        <v>404</v>
      </c>
      <c r="C72" s="53">
        <f t="shared" ref="C72" si="114">150000/E72</f>
        <v>70.262547719980333</v>
      </c>
      <c r="D72" s="58" t="s">
        <v>15</v>
      </c>
      <c r="E72" s="59">
        <v>2134.85</v>
      </c>
      <c r="F72" s="59">
        <v>2151.9</v>
      </c>
      <c r="G72" s="59"/>
      <c r="H72" s="59"/>
      <c r="I72" s="54">
        <f t="shared" ref="I72" si="115">(IF(D72="SHORT",E72-F72,IF(D72="LONG",F72-E72)))*C72</f>
        <v>1197.9764386256775</v>
      </c>
      <c r="J72" s="55"/>
      <c r="K72" s="55"/>
      <c r="L72" s="55">
        <f t="shared" ref="L72" si="116">(J72+I72+K72)/C72</f>
        <v>17.050000000000182</v>
      </c>
      <c r="M72" s="67">
        <f t="shared" ref="M72" si="117">L72*C72</f>
        <v>1197.9764386256775</v>
      </c>
    </row>
    <row r="73" spans="1:13" s="66" customFormat="1">
      <c r="A73" s="60">
        <v>43206</v>
      </c>
      <c r="B73" s="61" t="s">
        <v>453</v>
      </c>
      <c r="C73" s="62">
        <f t="shared" ref="C73:C74" si="118">150000/E73</f>
        <v>815.88251291813981</v>
      </c>
      <c r="D73" s="61" t="s">
        <v>15</v>
      </c>
      <c r="E73" s="61">
        <v>183.85</v>
      </c>
      <c r="F73" s="61">
        <v>185.3</v>
      </c>
      <c r="G73" s="61">
        <v>187.2</v>
      </c>
      <c r="H73" s="61">
        <v>189</v>
      </c>
      <c r="I73" s="63">
        <f t="shared" ref="I73:I74" si="119">(IF(D73="SHORT",E73-F73,IF(D73="LONG",F73-E73)))*C73</f>
        <v>1183.0296437313166</v>
      </c>
      <c r="J73" s="64">
        <f t="shared" ref="J73:J74" si="120">(IF(D73="SHORT",IF(G73="",0,F73-G73),IF(D73="LONG",IF(G73="",0,G73-F73))))*C73</f>
        <v>1550.1767745444472</v>
      </c>
      <c r="K73" s="64">
        <f t="shared" ref="K73:K74" si="121">(IF(D73="SHORT",IF(H73="",0,G73-H73),IF(D73="LONG",IF(H73="",0,(H73-G73)))))*C73</f>
        <v>1468.5885232526609</v>
      </c>
      <c r="L73" s="64">
        <f t="shared" ref="L73:L74" si="122">(J73+I73+K73)/C73</f>
        <v>5.1500000000000057</v>
      </c>
      <c r="M73" s="65">
        <f t="shared" ref="M73:M74" si="123">L73*C73</f>
        <v>4201.7949415284247</v>
      </c>
    </row>
    <row r="74" spans="1:13" s="66" customFormat="1">
      <c r="A74" s="60">
        <v>43206</v>
      </c>
      <c r="B74" s="61" t="s">
        <v>452</v>
      </c>
      <c r="C74" s="62">
        <f t="shared" si="118"/>
        <v>302.08438223743832</v>
      </c>
      <c r="D74" s="61" t="s">
        <v>15</v>
      </c>
      <c r="E74" s="61">
        <v>496.55</v>
      </c>
      <c r="F74" s="61">
        <v>500.5</v>
      </c>
      <c r="G74" s="61">
        <v>505.8</v>
      </c>
      <c r="H74" s="61">
        <v>511.1</v>
      </c>
      <c r="I74" s="63">
        <f t="shared" si="119"/>
        <v>1193.2333098378779</v>
      </c>
      <c r="J74" s="64">
        <f t="shared" si="120"/>
        <v>1601.0472258584266</v>
      </c>
      <c r="K74" s="64">
        <f t="shared" si="121"/>
        <v>1601.0472258584266</v>
      </c>
      <c r="L74" s="64">
        <f t="shared" si="122"/>
        <v>14.550000000000013</v>
      </c>
      <c r="M74" s="65">
        <f t="shared" si="123"/>
        <v>4395.3277615547313</v>
      </c>
    </row>
    <row r="75" spans="1:13" s="57" customFormat="1">
      <c r="A75" s="51">
        <v>43203</v>
      </c>
      <c r="B75" s="58" t="s">
        <v>404</v>
      </c>
      <c r="C75" s="53">
        <f t="shared" ref="C75:C76" si="124">150000/E75</f>
        <v>72.336218744725485</v>
      </c>
      <c r="D75" s="58" t="s">
        <v>15</v>
      </c>
      <c r="E75" s="59">
        <v>2073.65</v>
      </c>
      <c r="F75" s="59">
        <v>2090.1999999999998</v>
      </c>
      <c r="G75" s="59"/>
      <c r="H75" s="59"/>
      <c r="I75" s="54">
        <f t="shared" ref="I75:I76" si="125">(IF(D75="SHORT",E75-F75,IF(D75="LONG",F75-E75)))*C75</f>
        <v>1197.1644202251871</v>
      </c>
      <c r="J75" s="55"/>
      <c r="K75" s="55"/>
      <c r="L75" s="55">
        <f t="shared" ref="L75:L76" si="126">(J75+I75+K75)/C75</f>
        <v>16.549999999999727</v>
      </c>
      <c r="M75" s="67">
        <f t="shared" ref="M75:M76" si="127">L75*C75</f>
        <v>1197.1644202251871</v>
      </c>
    </row>
    <row r="76" spans="1:13" s="57" customFormat="1">
      <c r="A76" s="51">
        <v>43203</v>
      </c>
      <c r="B76" s="58" t="s">
        <v>451</v>
      </c>
      <c r="C76" s="53">
        <f t="shared" si="124"/>
        <v>1504.5135406218656</v>
      </c>
      <c r="D76" s="58" t="s">
        <v>15</v>
      </c>
      <c r="E76" s="59">
        <v>99.7</v>
      </c>
      <c r="F76" s="59">
        <v>100.5</v>
      </c>
      <c r="G76" s="59"/>
      <c r="H76" s="59"/>
      <c r="I76" s="54">
        <f t="shared" si="125"/>
        <v>1203.6108324974882</v>
      </c>
      <c r="J76" s="55"/>
      <c r="K76" s="55"/>
      <c r="L76" s="55">
        <f t="shared" si="126"/>
        <v>0.79999999999999716</v>
      </c>
      <c r="M76" s="67">
        <f t="shared" si="127"/>
        <v>1203.6108324974882</v>
      </c>
    </row>
    <row r="77" spans="1:13" s="57" customFormat="1">
      <c r="A77" s="51">
        <v>43202</v>
      </c>
      <c r="B77" s="58" t="s">
        <v>450</v>
      </c>
      <c r="C77" s="53">
        <f t="shared" ref="C77:C78" si="128">150000/E77</f>
        <v>161.37708445400753</v>
      </c>
      <c r="D77" s="58" t="s">
        <v>15</v>
      </c>
      <c r="E77" s="59">
        <v>929.5</v>
      </c>
      <c r="F77" s="59">
        <v>937.4</v>
      </c>
      <c r="G77" s="59"/>
      <c r="H77" s="59"/>
      <c r="I77" s="54">
        <f t="shared" ref="I77:I78" si="129">(IF(D77="SHORT",E77-F77,IF(D77="LONG",F77-E77)))*C77</f>
        <v>1274.8789671866559</v>
      </c>
      <c r="J77" s="55"/>
      <c r="K77" s="55"/>
      <c r="L77" s="55">
        <f t="shared" ref="L77:L78" si="130">(J77+I77+K77)/C77</f>
        <v>7.8999999999999782</v>
      </c>
      <c r="M77" s="67">
        <f t="shared" ref="M77:M78" si="131">L77*C77</f>
        <v>1274.8789671866559</v>
      </c>
    </row>
    <row r="78" spans="1:13" s="57" customFormat="1">
      <c r="A78" s="51">
        <v>43202</v>
      </c>
      <c r="B78" s="58" t="s">
        <v>449</v>
      </c>
      <c r="C78" s="53">
        <f t="shared" si="128"/>
        <v>519.93067590987869</v>
      </c>
      <c r="D78" s="58" t="s">
        <v>19</v>
      </c>
      <c r="E78" s="59">
        <v>288.5</v>
      </c>
      <c r="F78" s="59">
        <v>286.2</v>
      </c>
      <c r="G78" s="59"/>
      <c r="H78" s="59"/>
      <c r="I78" s="54">
        <f t="shared" si="129"/>
        <v>1195.8405545927269</v>
      </c>
      <c r="J78" s="55"/>
      <c r="K78" s="55"/>
      <c r="L78" s="55">
        <f t="shared" si="130"/>
        <v>2.3000000000000114</v>
      </c>
      <c r="M78" s="67">
        <f t="shared" si="131"/>
        <v>1195.8405545927269</v>
      </c>
    </row>
    <row r="79" spans="1:13" s="57" customFormat="1">
      <c r="A79" s="51">
        <v>43201</v>
      </c>
      <c r="B79" s="58" t="s">
        <v>448</v>
      </c>
      <c r="C79" s="53">
        <f t="shared" ref="C79:C80" si="132">150000/E79</f>
        <v>1528.2730514518594</v>
      </c>
      <c r="D79" s="58" t="s">
        <v>15</v>
      </c>
      <c r="E79" s="59">
        <v>98.15</v>
      </c>
      <c r="F79" s="59">
        <v>98.9</v>
      </c>
      <c r="G79" s="59"/>
      <c r="H79" s="59"/>
      <c r="I79" s="54">
        <f t="shared" ref="I79:I80" si="133">(IF(D79="SHORT",E79-F79,IF(D79="LONG",F79-E79)))*C79</f>
        <v>1146.2047885888946</v>
      </c>
      <c r="J79" s="55"/>
      <c r="K79" s="55"/>
      <c r="L79" s="55">
        <f t="shared" ref="L79:L80" si="134">(J79+I79+K79)/C79</f>
        <v>0.75000000000000011</v>
      </c>
      <c r="M79" s="67">
        <f t="shared" ref="M79:M80" si="135">L79*C79</f>
        <v>1146.2047885888946</v>
      </c>
    </row>
    <row r="80" spans="1:13" s="57" customFormat="1">
      <c r="A80" s="51">
        <v>43201</v>
      </c>
      <c r="B80" s="58" t="s">
        <v>447</v>
      </c>
      <c r="C80" s="53">
        <f t="shared" si="132"/>
        <v>150.57217426219634</v>
      </c>
      <c r="D80" s="58" t="s">
        <v>19</v>
      </c>
      <c r="E80" s="59">
        <v>996.2</v>
      </c>
      <c r="F80" s="59">
        <v>988.25</v>
      </c>
      <c r="G80" s="59"/>
      <c r="H80" s="59"/>
      <c r="I80" s="54">
        <f t="shared" si="133"/>
        <v>1197.0487853844677</v>
      </c>
      <c r="J80" s="55"/>
      <c r="K80" s="55"/>
      <c r="L80" s="55">
        <f t="shared" si="134"/>
        <v>7.9500000000000446</v>
      </c>
      <c r="M80" s="67">
        <f t="shared" si="135"/>
        <v>1197.0487853844677</v>
      </c>
    </row>
    <row r="81" spans="1:13" s="66" customFormat="1">
      <c r="A81" s="60">
        <v>43200</v>
      </c>
      <c r="B81" s="61" t="s">
        <v>446</v>
      </c>
      <c r="C81" s="62">
        <f t="shared" ref="C81:C84" si="136">150000/E81</f>
        <v>607.04168352893566</v>
      </c>
      <c r="D81" s="61" t="s">
        <v>15</v>
      </c>
      <c r="E81" s="61">
        <v>247.1</v>
      </c>
      <c r="F81" s="61">
        <v>249.2</v>
      </c>
      <c r="G81" s="61">
        <v>251.95</v>
      </c>
      <c r="H81" s="61">
        <v>254.6</v>
      </c>
      <c r="I81" s="63">
        <f t="shared" ref="I81:I84" si="137">(IF(D81="SHORT",E81-F81,IF(D81="LONG",F81-E81)))*C81</f>
        <v>1274.7875354107614</v>
      </c>
      <c r="J81" s="64">
        <f t="shared" ref="J81" si="138">(IF(D81="SHORT",IF(G81="",0,F81-G81),IF(D81="LONG",IF(G81="",0,G81-F81))))*C81</f>
        <v>1669.364629704573</v>
      </c>
      <c r="K81" s="64">
        <f t="shared" ref="K81" si="139">(IF(D81="SHORT",IF(H81="",0,G81-H81),IF(D81="LONG",IF(H81="",0,(H81-G81)))))*C81</f>
        <v>1608.6604613516829</v>
      </c>
      <c r="L81" s="64">
        <f t="shared" ref="L81:L84" si="140">(J81+I81+K81)/C81</f>
        <v>7.5</v>
      </c>
      <c r="M81" s="65">
        <f t="shared" ref="M81:M84" si="141">L81*C81</f>
        <v>4552.8126264670173</v>
      </c>
    </row>
    <row r="82" spans="1:13" s="57" customFormat="1">
      <c r="A82" s="51">
        <v>43200</v>
      </c>
      <c r="B82" s="58" t="s">
        <v>445</v>
      </c>
      <c r="C82" s="53">
        <f t="shared" si="136"/>
        <v>268.0965147453083</v>
      </c>
      <c r="D82" s="58" t="s">
        <v>19</v>
      </c>
      <c r="E82" s="59">
        <v>559.5</v>
      </c>
      <c r="F82" s="59">
        <v>557.65</v>
      </c>
      <c r="G82" s="59"/>
      <c r="H82" s="59"/>
      <c r="I82" s="54">
        <f t="shared" si="137"/>
        <v>495.97855227882644</v>
      </c>
      <c r="J82" s="55"/>
      <c r="K82" s="55"/>
      <c r="L82" s="55">
        <f t="shared" si="140"/>
        <v>1.8500000000000227</v>
      </c>
      <c r="M82" s="67">
        <f t="shared" si="141"/>
        <v>495.97855227882644</v>
      </c>
    </row>
    <row r="83" spans="1:13" s="57" customFormat="1">
      <c r="A83" s="51">
        <v>43200</v>
      </c>
      <c r="B83" s="58" t="s">
        <v>444</v>
      </c>
      <c r="C83" s="53">
        <f t="shared" si="136"/>
        <v>108.97203051216854</v>
      </c>
      <c r="D83" s="58" t="s">
        <v>19</v>
      </c>
      <c r="E83" s="59">
        <v>1376.5</v>
      </c>
      <c r="F83" s="59">
        <v>1390.15</v>
      </c>
      <c r="G83" s="59"/>
      <c r="H83" s="59"/>
      <c r="I83" s="54">
        <f t="shared" si="137"/>
        <v>-1487.4682164911105</v>
      </c>
      <c r="J83" s="55"/>
      <c r="K83" s="55"/>
      <c r="L83" s="55">
        <f t="shared" si="140"/>
        <v>-13.650000000000091</v>
      </c>
      <c r="M83" s="67">
        <f t="shared" si="141"/>
        <v>-1487.4682164911105</v>
      </c>
    </row>
    <row r="84" spans="1:13" s="57" customFormat="1">
      <c r="A84" s="51">
        <v>43200</v>
      </c>
      <c r="B84" s="58" t="s">
        <v>443</v>
      </c>
      <c r="C84" s="53">
        <f t="shared" si="136"/>
        <v>53.763440860215056</v>
      </c>
      <c r="D84" s="58" t="s">
        <v>15</v>
      </c>
      <c r="E84" s="59">
        <v>2790</v>
      </c>
      <c r="F84" s="59">
        <v>2762.35</v>
      </c>
      <c r="G84" s="59"/>
      <c r="H84" s="59"/>
      <c r="I84" s="54">
        <f t="shared" si="137"/>
        <v>-1486.5591397849512</v>
      </c>
      <c r="J84" s="55"/>
      <c r="K84" s="55"/>
      <c r="L84" s="55">
        <f t="shared" si="140"/>
        <v>-27.650000000000091</v>
      </c>
      <c r="M84" s="67">
        <f t="shared" si="141"/>
        <v>-1486.5591397849512</v>
      </c>
    </row>
    <row r="85" spans="1:13" s="57" customFormat="1">
      <c r="A85" s="51">
        <v>43199</v>
      </c>
      <c r="B85" s="58" t="s">
        <v>442</v>
      </c>
      <c r="C85" s="53">
        <f t="shared" ref="C85:C86" si="142">150000/E85</f>
        <v>198.67549668874173</v>
      </c>
      <c r="D85" s="58" t="s">
        <v>19</v>
      </c>
      <c r="E85" s="59">
        <v>755</v>
      </c>
      <c r="F85" s="59">
        <v>749</v>
      </c>
      <c r="G85" s="59"/>
      <c r="H85" s="59"/>
      <c r="I85" s="54">
        <f t="shared" ref="I85:I86" si="143">(IF(D85="SHORT",E85-F85,IF(D85="LONG",F85-E85)))*C85</f>
        <v>1192.0529801324503</v>
      </c>
      <c r="J85" s="55"/>
      <c r="K85" s="55"/>
      <c r="L85" s="55">
        <f t="shared" ref="L85:L86" si="144">(J85+I85+K85)/C85</f>
        <v>6</v>
      </c>
      <c r="M85" s="67">
        <f t="shared" ref="M85:M86" si="145">L85*C85</f>
        <v>1192.0529801324503</v>
      </c>
    </row>
    <row r="86" spans="1:13" s="57" customFormat="1">
      <c r="A86" s="51">
        <v>43199</v>
      </c>
      <c r="B86" s="58" t="s">
        <v>441</v>
      </c>
      <c r="C86" s="53">
        <f t="shared" si="142"/>
        <v>108.7547580206634</v>
      </c>
      <c r="D86" s="58" t="s">
        <v>15</v>
      </c>
      <c r="E86" s="59">
        <v>1379.25</v>
      </c>
      <c r="F86" s="59">
        <v>1390.95</v>
      </c>
      <c r="G86" s="59"/>
      <c r="H86" s="59"/>
      <c r="I86" s="54">
        <f t="shared" si="143"/>
        <v>1272.4306688417666</v>
      </c>
      <c r="J86" s="55"/>
      <c r="K86" s="55"/>
      <c r="L86" s="55">
        <f t="shared" si="144"/>
        <v>11.700000000000044</v>
      </c>
      <c r="M86" s="67">
        <f t="shared" si="145"/>
        <v>1272.4306688417666</v>
      </c>
    </row>
    <row r="87" spans="1:13" s="57" customFormat="1">
      <c r="A87" s="51">
        <v>43195</v>
      </c>
      <c r="B87" s="58" t="s">
        <v>404</v>
      </c>
      <c r="C87" s="53">
        <f t="shared" ref="C87:C88" si="146">150000/E87</f>
        <v>74.386312918423016</v>
      </c>
      <c r="D87" s="58" t="s">
        <v>15</v>
      </c>
      <c r="E87" s="59">
        <v>2016.5</v>
      </c>
      <c r="F87" s="59">
        <v>2032.6</v>
      </c>
      <c r="G87" s="59">
        <v>2051.9499999999998</v>
      </c>
      <c r="H87" s="59"/>
      <c r="I87" s="54">
        <f t="shared" ref="I87:I88" si="147">(IF(D87="SHORT",E87-F87,IF(D87="LONG",F87-E87)))*C87</f>
        <v>1197.6196379866037</v>
      </c>
      <c r="J87" s="55">
        <f t="shared" ref="J87:J88" si="148">(IF(D87="SHORT",IF(G87="",0,F87-G87),IF(D87="LONG",IF(G87="",0,G87-F87))))*C87</f>
        <v>1439.3751549714787</v>
      </c>
      <c r="K87" s="55"/>
      <c r="L87" s="55">
        <f t="shared" ref="L87:L88" si="149">(J87+I87+K87)/C87</f>
        <v>35.449999999999818</v>
      </c>
      <c r="M87" s="67">
        <f t="shared" ref="M87:M88" si="150">L87*C87</f>
        <v>2636.9947929580826</v>
      </c>
    </row>
    <row r="88" spans="1:13" s="57" customFormat="1">
      <c r="A88" s="51">
        <v>43195</v>
      </c>
      <c r="B88" s="58" t="s">
        <v>440</v>
      </c>
      <c r="C88" s="53">
        <f t="shared" si="146"/>
        <v>1027.3972602739725</v>
      </c>
      <c r="D88" s="58" t="s">
        <v>15</v>
      </c>
      <c r="E88" s="59">
        <v>146</v>
      </c>
      <c r="F88" s="59">
        <v>147.15</v>
      </c>
      <c r="G88" s="59">
        <v>148.6</v>
      </c>
      <c r="H88" s="59"/>
      <c r="I88" s="54">
        <f t="shared" si="147"/>
        <v>1181.5068493150743</v>
      </c>
      <c r="J88" s="55">
        <f t="shared" si="148"/>
        <v>1489.7260273972483</v>
      </c>
      <c r="K88" s="55"/>
      <c r="L88" s="55">
        <f t="shared" si="149"/>
        <v>2.5999999999999943</v>
      </c>
      <c r="M88" s="67">
        <f t="shared" si="150"/>
        <v>2671.2328767123226</v>
      </c>
    </row>
    <row r="89" spans="1:13" s="57" customFormat="1">
      <c r="A89" s="51">
        <v>43194</v>
      </c>
      <c r="B89" s="58" t="s">
        <v>439</v>
      </c>
      <c r="C89" s="53">
        <f t="shared" ref="C89:C90" si="151">150000/E89</f>
        <v>480.53820278712163</v>
      </c>
      <c r="D89" s="58" t="s">
        <v>15</v>
      </c>
      <c r="E89" s="59">
        <v>312.14999999999998</v>
      </c>
      <c r="F89" s="59">
        <v>309.05</v>
      </c>
      <c r="G89" s="59"/>
      <c r="H89" s="59"/>
      <c r="I89" s="54">
        <f t="shared" ref="I89:I90" si="152">(IF(D89="SHORT",E89-F89,IF(D89="LONG",F89-E89)))*C89</f>
        <v>-1489.6684286400607</v>
      </c>
      <c r="J89" s="55"/>
      <c r="K89" s="55"/>
      <c r="L89" s="55">
        <f t="shared" ref="L89:L90" si="153">(J89+I89+K89)/C89</f>
        <v>-3.0999999999999659</v>
      </c>
      <c r="M89" s="67">
        <f t="shared" ref="M89:M90" si="154">L89*C89</f>
        <v>-1489.6684286400607</v>
      </c>
    </row>
    <row r="90" spans="1:13" s="57" customFormat="1">
      <c r="A90" s="51">
        <v>43194</v>
      </c>
      <c r="B90" s="58" t="s">
        <v>438</v>
      </c>
      <c r="C90" s="53">
        <f t="shared" si="151"/>
        <v>300.9932778167954</v>
      </c>
      <c r="D90" s="58" t="s">
        <v>19</v>
      </c>
      <c r="E90" s="59">
        <v>498.35</v>
      </c>
      <c r="F90" s="59">
        <v>497.7</v>
      </c>
      <c r="G90" s="59"/>
      <c r="H90" s="59"/>
      <c r="I90" s="54">
        <f t="shared" si="152"/>
        <v>195.64563058092727</v>
      </c>
      <c r="J90" s="55"/>
      <c r="K90" s="55"/>
      <c r="L90" s="55">
        <f t="shared" si="153"/>
        <v>0.65000000000003411</v>
      </c>
      <c r="M90" s="67">
        <f t="shared" si="154"/>
        <v>195.64563058092727</v>
      </c>
    </row>
    <row r="91" spans="1:13" s="66" customFormat="1">
      <c r="A91" s="60">
        <v>43194</v>
      </c>
      <c r="B91" s="61" t="s">
        <v>433</v>
      </c>
      <c r="C91" s="62">
        <f t="shared" ref="C91" si="155">150000/E91</f>
        <v>368.73156342182892</v>
      </c>
      <c r="D91" s="61" t="s">
        <v>19</v>
      </c>
      <c r="E91" s="61">
        <v>406.8</v>
      </c>
      <c r="F91" s="61">
        <v>403.55</v>
      </c>
      <c r="G91" s="61">
        <v>399.55</v>
      </c>
      <c r="H91" s="61">
        <v>395.55</v>
      </c>
      <c r="I91" s="63">
        <f t="shared" ref="I91" si="156">(IF(D91="SHORT",E91-F91,IF(D91="LONG",F91-E91)))*C91</f>
        <v>1198.3775811209439</v>
      </c>
      <c r="J91" s="64">
        <f t="shared" ref="J91" si="157">(IF(D91="SHORT",IF(G91="",0,F91-G91),IF(D91="LONG",IF(G91="",0,G91-F91))))*C91</f>
        <v>1474.9262536873157</v>
      </c>
      <c r="K91" s="64">
        <f t="shared" ref="K91" si="158">(IF(D91="SHORT",IF(H91="",0,G91-H91),IF(D91="LONG",IF(H91="",0,(H91-G91)))))*C91</f>
        <v>1474.9262536873157</v>
      </c>
      <c r="L91" s="64">
        <f t="shared" ref="L91" si="159">(J91+I91+K91)/C91</f>
        <v>11.249999999999998</v>
      </c>
      <c r="M91" s="65">
        <f t="shared" ref="M91" si="160">L91*C91</f>
        <v>4148.2300884955748</v>
      </c>
    </row>
    <row r="92" spans="1:13" s="57" customFormat="1">
      <c r="A92" s="51">
        <v>43193</v>
      </c>
      <c r="B92" s="58" t="s">
        <v>435</v>
      </c>
      <c r="C92" s="53">
        <f t="shared" ref="C92:C93" si="161">150000/E92</f>
        <v>459.41807044410416</v>
      </c>
      <c r="D92" s="58" t="s">
        <v>15</v>
      </c>
      <c r="E92" s="59">
        <v>326.5</v>
      </c>
      <c r="F92" s="59">
        <v>329.1</v>
      </c>
      <c r="G92" s="59"/>
      <c r="H92" s="59"/>
      <c r="I92" s="54">
        <f t="shared" ref="I92:I93" si="162">(IF(D92="SHORT",E92-F92,IF(D92="LONG",F92-E92)))*C92</f>
        <v>1194.4869831546812</v>
      </c>
      <c r="J92" s="55"/>
      <c r="K92" s="55"/>
      <c r="L92" s="55">
        <f t="shared" ref="L92:L93" si="163">(J92+I92+K92)/C92</f>
        <v>2.6000000000000227</v>
      </c>
      <c r="M92" s="67">
        <f t="shared" ref="M92:M93" si="164">L92*C92</f>
        <v>1194.4869831546812</v>
      </c>
    </row>
    <row r="93" spans="1:13" s="57" customFormat="1">
      <c r="A93" s="51">
        <v>43193</v>
      </c>
      <c r="B93" s="58" t="s">
        <v>437</v>
      </c>
      <c r="C93" s="53">
        <f t="shared" si="161"/>
        <v>100.13351134846462</v>
      </c>
      <c r="D93" s="58" t="s">
        <v>15</v>
      </c>
      <c r="E93" s="59">
        <v>1498</v>
      </c>
      <c r="F93" s="59">
        <v>1511.15</v>
      </c>
      <c r="G93" s="59">
        <v>1526.3</v>
      </c>
      <c r="H93" s="59"/>
      <c r="I93" s="54">
        <f t="shared" si="162"/>
        <v>1316.7556742323188</v>
      </c>
      <c r="J93" s="55">
        <f t="shared" ref="J93" si="165">(IF(D93="SHORT",IF(G93="",0,F93-G93),IF(D93="LONG",IF(G93="",0,G93-F93))))*C93</f>
        <v>1517.0226969292253</v>
      </c>
      <c r="K93" s="55"/>
      <c r="L93" s="55">
        <f t="shared" si="163"/>
        <v>28.299999999999951</v>
      </c>
      <c r="M93" s="67">
        <f t="shared" si="164"/>
        <v>2833.7783711615439</v>
      </c>
    </row>
    <row r="94" spans="1:13" ht="15.75">
      <c r="A94" s="68"/>
      <c r="B94" s="69"/>
      <c r="C94" s="69"/>
      <c r="D94" s="69"/>
      <c r="E94" s="69"/>
      <c r="F94" s="69"/>
      <c r="G94" s="69"/>
      <c r="H94" s="69"/>
      <c r="I94" s="70"/>
      <c r="J94" s="71"/>
      <c r="K94" s="72"/>
      <c r="L94" s="73"/>
      <c r="M94" s="69"/>
    </row>
    <row r="95" spans="1:13" s="57" customFormat="1">
      <c r="A95" s="51">
        <v>43187</v>
      </c>
      <c r="B95" s="52" t="s">
        <v>436</v>
      </c>
      <c r="C95" s="53">
        <f t="shared" ref="C95" si="166">150000/E95</f>
        <v>287.38384902768462</v>
      </c>
      <c r="D95" s="52" t="s">
        <v>15</v>
      </c>
      <c r="E95" s="52">
        <v>521.95000000000005</v>
      </c>
      <c r="F95" s="52">
        <v>524</v>
      </c>
      <c r="G95" s="52"/>
      <c r="H95" s="52"/>
      <c r="I95" s="54">
        <f t="shared" ref="I95" si="167">(IF(D95="SHORT",E95-F95,IF(D95="LONG",F95-E95)))*C95</f>
        <v>589.13689050674043</v>
      </c>
      <c r="J95" s="55"/>
      <c r="K95" s="55"/>
      <c r="L95" s="55">
        <f t="shared" ref="L95" si="168">(J95+I95+K95)/C95</f>
        <v>2.0499999999999545</v>
      </c>
      <c r="M95" s="56">
        <f t="shared" ref="M95" si="169">L95*C95</f>
        <v>589.13689050674043</v>
      </c>
    </row>
    <row r="96" spans="1:13" s="66" customFormat="1">
      <c r="A96" s="60">
        <v>43187</v>
      </c>
      <c r="B96" s="61" t="s">
        <v>395</v>
      </c>
      <c r="C96" s="62">
        <f t="shared" ref="C96" si="170">150000/E96</f>
        <v>670.09157918248832</v>
      </c>
      <c r="D96" s="61" t="s">
        <v>19</v>
      </c>
      <c r="E96" s="61">
        <v>223.85</v>
      </c>
      <c r="F96" s="61">
        <v>222.05</v>
      </c>
      <c r="G96" s="61">
        <v>219.9</v>
      </c>
      <c r="H96" s="61">
        <v>217.85</v>
      </c>
      <c r="I96" s="63">
        <f t="shared" ref="I96" si="171">(IF(D96="SHORT",E96-F96,IF(D96="LONG",F96-E96)))*C96</f>
        <v>1206.1648425284675</v>
      </c>
      <c r="J96" s="64">
        <f t="shared" ref="J96" si="172">(IF(D96="SHORT",IF(G96="",0,F96-G96),IF(D96="LONG",IF(G96="",0,G96-F96))))*C96</f>
        <v>1440.6968952423538</v>
      </c>
      <c r="K96" s="64">
        <f t="shared" ref="K96" si="173">(IF(D96="SHORT",IF(H96="",0,G96-H96),IF(D96="LONG",IF(H96="",0,(H96-G96)))))*C96</f>
        <v>1373.6877373241086</v>
      </c>
      <c r="L96" s="64">
        <f t="shared" ref="L96" si="174">(J96+I96+K96)/C96</f>
        <v>6</v>
      </c>
      <c r="M96" s="65">
        <f t="shared" ref="M96" si="175">L96*C96</f>
        <v>4020.5494750949301</v>
      </c>
    </row>
    <row r="97" spans="1:13" s="57" customFormat="1">
      <c r="A97" s="51">
        <v>43186</v>
      </c>
      <c r="B97" s="52" t="s">
        <v>435</v>
      </c>
      <c r="C97" s="53">
        <f t="shared" ref="C97:C99" si="176">150000/E97</f>
        <v>474.68354430379748</v>
      </c>
      <c r="D97" s="52" t="s">
        <v>15</v>
      </c>
      <c r="E97" s="52">
        <v>316</v>
      </c>
      <c r="F97" s="52">
        <v>318.5</v>
      </c>
      <c r="G97" s="52">
        <v>321.55</v>
      </c>
      <c r="H97" s="52"/>
      <c r="I97" s="54">
        <f t="shared" ref="I97:I99" si="177">(IF(D97="SHORT",E97-F97,IF(D97="LONG",F97-E97)))*C97</f>
        <v>1186.7088607594937</v>
      </c>
      <c r="J97" s="55">
        <f t="shared" ref="J97:J98" si="178">(IF(D97="SHORT",IF(G97="",0,F97-G97),IF(D97="LONG",IF(G97="",0,G97-F97))))*C97</f>
        <v>1447.7848101265877</v>
      </c>
      <c r="K97" s="55">
        <f t="shared" ref="K97:K98" si="179">(IF(D97="SHORT",IF(H97="",0,G97-H97),IF(D97="LONG",IF(H97="",0,(H97-G97)))))*C97</f>
        <v>0</v>
      </c>
      <c r="L97" s="55">
        <f t="shared" ref="L97:L99" si="180">(J97+I97+K97)/C97</f>
        <v>5.5500000000000114</v>
      </c>
      <c r="M97" s="56">
        <f t="shared" ref="M97:M99" si="181">L97*C97</f>
        <v>2634.4936708860814</v>
      </c>
    </row>
    <row r="98" spans="1:13" s="66" customFormat="1">
      <c r="A98" s="60">
        <v>43186</v>
      </c>
      <c r="B98" s="61" t="s">
        <v>434</v>
      </c>
      <c r="C98" s="62">
        <f t="shared" si="176"/>
        <v>558.76327062767746</v>
      </c>
      <c r="D98" s="61" t="s">
        <v>15</v>
      </c>
      <c r="E98" s="61">
        <v>268.45</v>
      </c>
      <c r="F98" s="61">
        <v>270.5</v>
      </c>
      <c r="G98" s="61">
        <v>273.05</v>
      </c>
      <c r="H98" s="61">
        <v>275.64999999999998</v>
      </c>
      <c r="I98" s="63">
        <f t="shared" si="177"/>
        <v>1145.4647047867452</v>
      </c>
      <c r="J98" s="64">
        <f t="shared" si="178"/>
        <v>1424.8463401005838</v>
      </c>
      <c r="K98" s="64">
        <f t="shared" si="179"/>
        <v>1452.7845036319422</v>
      </c>
      <c r="L98" s="64">
        <f t="shared" si="180"/>
        <v>7.1999999999999886</v>
      </c>
      <c r="M98" s="65">
        <f t="shared" si="181"/>
        <v>4023.0955485192712</v>
      </c>
    </row>
    <row r="99" spans="1:13" s="57" customFormat="1">
      <c r="A99" s="51">
        <v>43186</v>
      </c>
      <c r="B99" s="52" t="s">
        <v>433</v>
      </c>
      <c r="C99" s="53">
        <f t="shared" si="176"/>
        <v>404.4216770018873</v>
      </c>
      <c r="D99" s="52" t="s">
        <v>15</v>
      </c>
      <c r="E99" s="52">
        <v>370.9</v>
      </c>
      <c r="F99" s="52">
        <v>373.85</v>
      </c>
      <c r="G99" s="52"/>
      <c r="H99" s="52"/>
      <c r="I99" s="54">
        <f t="shared" si="177"/>
        <v>1193.043947155586</v>
      </c>
      <c r="J99" s="55"/>
      <c r="K99" s="55"/>
      <c r="L99" s="55">
        <f t="shared" si="180"/>
        <v>2.9500000000000455</v>
      </c>
      <c r="M99" s="56">
        <f t="shared" si="181"/>
        <v>1193.043947155586</v>
      </c>
    </row>
    <row r="100" spans="1:13" s="57" customFormat="1">
      <c r="A100" s="51">
        <v>43185</v>
      </c>
      <c r="B100" s="58" t="s">
        <v>422</v>
      </c>
      <c r="C100" s="53">
        <f t="shared" ref="C100" si="182">150000/E100</f>
        <v>1774.0981667652277</v>
      </c>
      <c r="D100" s="58" t="s">
        <v>19</v>
      </c>
      <c r="E100" s="59">
        <v>84.55</v>
      </c>
      <c r="F100" s="59">
        <v>83.45</v>
      </c>
      <c r="G100" s="59"/>
      <c r="H100" s="59"/>
      <c r="I100" s="54">
        <f t="shared" ref="I100" si="183">(IF(D100="SHORT",E100-F100,IF(D100="LONG",F100-E100)))*C100</f>
        <v>1951.5079834417404</v>
      </c>
      <c r="J100" s="55"/>
      <c r="K100" s="55"/>
      <c r="L100" s="55">
        <f t="shared" ref="L100" si="184">(J100+I100+K100)/C100</f>
        <v>1.0999999999999943</v>
      </c>
      <c r="M100" s="67">
        <f t="shared" ref="M100" si="185">L100*C100</f>
        <v>1951.5079834417404</v>
      </c>
    </row>
    <row r="101" spans="1:13" s="57" customFormat="1">
      <c r="A101" s="51">
        <v>43185</v>
      </c>
      <c r="B101" s="58" t="s">
        <v>432</v>
      </c>
      <c r="C101" s="53">
        <f t="shared" ref="C101" si="186">150000/E101</f>
        <v>135.41572627967861</v>
      </c>
      <c r="D101" s="58" t="s">
        <v>19</v>
      </c>
      <c r="E101" s="59">
        <v>1107.7</v>
      </c>
      <c r="F101" s="59">
        <v>1101.25</v>
      </c>
      <c r="G101" s="59"/>
      <c r="H101" s="59"/>
      <c r="I101" s="54">
        <f t="shared" ref="I101" si="187">(IF(D101="SHORT",E101-F101,IF(D101="LONG",F101-E101)))*C101</f>
        <v>873.43143450393313</v>
      </c>
      <c r="J101" s="55"/>
      <c r="K101" s="55"/>
      <c r="L101" s="55">
        <f t="shared" ref="L101" si="188">(J101+I101+K101)/C101</f>
        <v>6.4500000000000455</v>
      </c>
      <c r="M101" s="67">
        <f t="shared" ref="M101" si="189">L101*C101</f>
        <v>873.43143450393313</v>
      </c>
    </row>
    <row r="102" spans="1:13" s="57" customFormat="1">
      <c r="A102" s="51">
        <v>43185</v>
      </c>
      <c r="B102" s="58" t="s">
        <v>424</v>
      </c>
      <c r="C102" s="53">
        <f t="shared" ref="C102" si="190">150000/E102</f>
        <v>204.2761813972491</v>
      </c>
      <c r="D102" s="58" t="s">
        <v>15</v>
      </c>
      <c r="E102" s="59">
        <v>734.3</v>
      </c>
      <c r="F102" s="59">
        <v>740.5</v>
      </c>
      <c r="G102" s="59">
        <v>747.6</v>
      </c>
      <c r="H102" s="59"/>
      <c r="I102" s="54">
        <f t="shared" ref="I102" si="191">(IF(D102="SHORT",E102-F102,IF(D102="LONG",F102-E102)))*C102</f>
        <v>1266.5123246629537</v>
      </c>
      <c r="J102" s="55">
        <f t="shared" ref="J102" si="192">(IF(D102="SHORT",IF(G102="",0,F102-G102),IF(D102="LONG",IF(G102="",0,G102-F102))))*C102</f>
        <v>1450.3608879204733</v>
      </c>
      <c r="K102" s="55"/>
      <c r="L102" s="55">
        <f t="shared" ref="L102" si="193">(J102+I102+K102)/C102</f>
        <v>13.300000000000066</v>
      </c>
      <c r="M102" s="67">
        <f t="shared" ref="M102" si="194">L102*C102</f>
        <v>2716.8732125834267</v>
      </c>
    </row>
    <row r="103" spans="1:13" s="57" customFormat="1">
      <c r="A103" s="51">
        <v>43185</v>
      </c>
      <c r="B103" s="58" t="s">
        <v>431</v>
      </c>
      <c r="C103" s="53">
        <f t="shared" ref="C103" si="195">150000/E103</f>
        <v>205.07211702782143</v>
      </c>
      <c r="D103" s="58" t="s">
        <v>19</v>
      </c>
      <c r="E103" s="59">
        <v>731.45</v>
      </c>
      <c r="F103" s="59">
        <v>735</v>
      </c>
      <c r="G103" s="59"/>
      <c r="H103" s="59"/>
      <c r="I103" s="54">
        <f t="shared" ref="I103" si="196">(IF(D103="SHORT",E103-F103,IF(D103="LONG",F103-E103)))*C103</f>
        <v>-728.00601544875678</v>
      </c>
      <c r="J103" s="55"/>
      <c r="K103" s="55"/>
      <c r="L103" s="55">
        <f t="shared" ref="L103" si="197">(J103+I103+K103)/C103</f>
        <v>-3.5499999999999545</v>
      </c>
      <c r="M103" s="67">
        <f t="shared" ref="M103" si="198">L103*C103</f>
        <v>-728.00601544875678</v>
      </c>
    </row>
    <row r="104" spans="1:13" s="57" customFormat="1">
      <c r="A104" s="51">
        <v>43182</v>
      </c>
      <c r="B104" s="58" t="s">
        <v>425</v>
      </c>
      <c r="C104" s="53">
        <f t="shared" ref="C104:C106" si="199">150000/E104</f>
        <v>96.774193548387103</v>
      </c>
      <c r="D104" s="58" t="s">
        <v>19</v>
      </c>
      <c r="E104" s="59">
        <v>1550</v>
      </c>
      <c r="F104" s="59">
        <v>1544</v>
      </c>
      <c r="G104" s="59"/>
      <c r="H104" s="59"/>
      <c r="I104" s="54">
        <f t="shared" ref="I104:I106" si="200">(IF(D104="SHORT",E104-F104,IF(D104="LONG",F104-E104)))*C104</f>
        <v>580.64516129032268</v>
      </c>
      <c r="J104" s="55"/>
      <c r="K104" s="55"/>
      <c r="L104" s="55">
        <f t="shared" ref="L104:L106" si="201">(J104+I104+K104)/C104</f>
        <v>6.0000000000000009</v>
      </c>
      <c r="M104" s="67">
        <f t="shared" ref="M104:M106" si="202">L104*C104</f>
        <v>580.64516129032268</v>
      </c>
    </row>
    <row r="105" spans="1:13" s="57" customFormat="1">
      <c r="A105" s="51">
        <v>43182</v>
      </c>
      <c r="B105" s="58" t="s">
        <v>424</v>
      </c>
      <c r="C105" s="53">
        <f t="shared" si="199"/>
        <v>204.77815699658703</v>
      </c>
      <c r="D105" s="58" t="s">
        <v>15</v>
      </c>
      <c r="E105" s="59">
        <v>732.5</v>
      </c>
      <c r="F105" s="59">
        <v>728.9</v>
      </c>
      <c r="G105" s="59"/>
      <c r="H105" s="59"/>
      <c r="I105" s="54">
        <f t="shared" si="200"/>
        <v>-737.20136518771801</v>
      </c>
      <c r="J105" s="55"/>
      <c r="K105" s="55"/>
      <c r="L105" s="55">
        <f t="shared" si="201"/>
        <v>-3.6000000000000232</v>
      </c>
      <c r="M105" s="67">
        <f t="shared" si="202"/>
        <v>-737.20136518771801</v>
      </c>
    </row>
    <row r="106" spans="1:13" s="57" customFormat="1">
      <c r="A106" s="51">
        <v>43182</v>
      </c>
      <c r="B106" s="58" t="s">
        <v>423</v>
      </c>
      <c r="C106" s="53">
        <f t="shared" si="199"/>
        <v>6696.4285714285716</v>
      </c>
      <c r="D106" s="58" t="s">
        <v>19</v>
      </c>
      <c r="E106" s="59">
        <v>22.4</v>
      </c>
      <c r="F106" s="59">
        <v>22.15</v>
      </c>
      <c r="G106" s="59"/>
      <c r="H106" s="59"/>
      <c r="I106" s="54">
        <f t="shared" si="200"/>
        <v>1674.1071428571429</v>
      </c>
      <c r="J106" s="55"/>
      <c r="K106" s="55"/>
      <c r="L106" s="55">
        <f t="shared" si="201"/>
        <v>0.25</v>
      </c>
      <c r="M106" s="67">
        <f t="shared" si="202"/>
        <v>1674.1071428571429</v>
      </c>
    </row>
    <row r="107" spans="1:13" s="66" customFormat="1">
      <c r="A107" s="60">
        <v>43181</v>
      </c>
      <c r="B107" s="61" t="s">
        <v>422</v>
      </c>
      <c r="C107" s="62">
        <f t="shared" ref="C107:C108" si="203">150000/E107</f>
        <v>1678.7912702853946</v>
      </c>
      <c r="D107" s="61" t="s">
        <v>19</v>
      </c>
      <c r="E107" s="61">
        <v>89.35</v>
      </c>
      <c r="F107" s="61">
        <v>88.55</v>
      </c>
      <c r="G107" s="61">
        <v>87.45</v>
      </c>
      <c r="H107" s="61">
        <v>86.4</v>
      </c>
      <c r="I107" s="63">
        <f t="shared" ref="I107" si="204">(IF(D107="SHORT",E107-F107,IF(D107="LONG",F107-E107)))*C107</f>
        <v>1343.033016228311</v>
      </c>
      <c r="J107" s="64">
        <f t="shared" ref="J107" si="205">(IF(D107="SHORT",IF(G107="",0,F107-G107),IF(D107="LONG",IF(G107="",0,G107-F107))))*C107</f>
        <v>1846.6703973139245</v>
      </c>
      <c r="K107" s="64">
        <f t="shared" ref="K107" si="206">(IF(D107="SHORT",IF(H107="",0,G107-H107),IF(D107="LONG",IF(H107="",0,(H107-G107)))))*C107</f>
        <v>1762.7308337996596</v>
      </c>
      <c r="L107" s="64">
        <f t="shared" ref="L107" si="207">(J107+I107+K107)/C107</f>
        <v>2.9499999999999886</v>
      </c>
      <c r="M107" s="65">
        <f>L107*C107</f>
        <v>4952.4342473418947</v>
      </c>
    </row>
    <row r="108" spans="1:13" s="57" customFormat="1">
      <c r="A108" s="51">
        <v>43181</v>
      </c>
      <c r="B108" s="58" t="s">
        <v>421</v>
      </c>
      <c r="C108" s="53">
        <f t="shared" si="203"/>
        <v>1234.5679012345679</v>
      </c>
      <c r="D108" s="58" t="s">
        <v>15</v>
      </c>
      <c r="E108" s="59">
        <v>121.5</v>
      </c>
      <c r="F108" s="59">
        <v>121.8</v>
      </c>
      <c r="G108" s="59"/>
      <c r="H108" s="59"/>
      <c r="I108" s="54">
        <f t="shared" ref="I108" si="208">(IF(D108="SHORT",E108-F108,IF(D108="LONG",F108-E108)))*C108</f>
        <v>370.37037037036686</v>
      </c>
      <c r="J108" s="55"/>
      <c r="K108" s="55"/>
      <c r="L108" s="55">
        <f t="shared" ref="L108" si="209">(J108+I108+K108)/C108</f>
        <v>0.29999999999999716</v>
      </c>
      <c r="M108" s="67">
        <f t="shared" ref="M108" si="210">L108*C108</f>
        <v>370.37037037036686</v>
      </c>
    </row>
    <row r="109" spans="1:13" s="66" customFormat="1">
      <c r="A109" s="60">
        <v>43178</v>
      </c>
      <c r="B109" s="61" t="s">
        <v>430</v>
      </c>
      <c r="C109" s="62">
        <f t="shared" ref="C109" si="211">150000/E109</f>
        <v>2944.0628066732088</v>
      </c>
      <c r="D109" s="61" t="s">
        <v>19</v>
      </c>
      <c r="E109" s="61">
        <v>50.95</v>
      </c>
      <c r="F109" s="61">
        <v>50.55</v>
      </c>
      <c r="G109" s="61">
        <v>49.85</v>
      </c>
      <c r="H109" s="61">
        <v>49.35</v>
      </c>
      <c r="I109" s="63">
        <f t="shared" ref="I109" si="212">(IF(D109="SHORT",E109-F109,IF(D109="LONG",F109-E109)))*C109</f>
        <v>1177.6251226693003</v>
      </c>
      <c r="J109" s="64">
        <f t="shared" ref="J109" si="213">(IF(D109="SHORT",IF(G109="",0,F109-G109),IF(D109="LONG",IF(G109="",0,G109-F109))))*C109</f>
        <v>2060.8439646712336</v>
      </c>
      <c r="K109" s="64">
        <f t="shared" ref="K109" si="214">(IF(D109="SHORT",IF(H109="",0,G109-H109),IF(D109="LONG",IF(H109="",0,(H109-G109)))))*C109</f>
        <v>1472.0314033366044</v>
      </c>
      <c r="L109" s="64">
        <f t="shared" ref="L109" si="215">(J109+I109+K109)/C109</f>
        <v>1.6000000000000014</v>
      </c>
      <c r="M109" s="65">
        <f>L109*C109</f>
        <v>4710.5004906771383</v>
      </c>
    </row>
    <row r="110" spans="1:13" s="57" customFormat="1">
      <c r="A110" s="51">
        <v>43175</v>
      </c>
      <c r="B110" s="58" t="s">
        <v>429</v>
      </c>
      <c r="C110" s="53">
        <f t="shared" ref="C110" si="216">150000/E110</f>
        <v>140.64697609001408</v>
      </c>
      <c r="D110" s="58" t="s">
        <v>15</v>
      </c>
      <c r="E110" s="59">
        <v>1066.5</v>
      </c>
      <c r="F110" s="59">
        <v>1075.45</v>
      </c>
      <c r="G110" s="59"/>
      <c r="H110" s="59"/>
      <c r="I110" s="54">
        <f t="shared" ref="I110" si="217">(IF(D110="SHORT",E110-F110,IF(D110="LONG",F110-E110)))*C110</f>
        <v>1258.7904360056325</v>
      </c>
      <c r="J110" s="55"/>
      <c r="K110" s="55"/>
      <c r="L110" s="55">
        <f t="shared" ref="L110" si="218">(J110+I110+K110)/C110</f>
        <v>8.9500000000000455</v>
      </c>
      <c r="M110" s="67">
        <f t="shared" ref="M110" si="219">L110*C110</f>
        <v>1258.7904360056325</v>
      </c>
    </row>
    <row r="111" spans="1:13" s="57" customFormat="1">
      <c r="A111" s="51">
        <v>43173</v>
      </c>
      <c r="B111" s="58" t="s">
        <v>428</v>
      </c>
      <c r="C111" s="53">
        <f t="shared" ref="C111" si="220">150000/E111</f>
        <v>1460.5647517039922</v>
      </c>
      <c r="D111" s="58" t="s">
        <v>15</v>
      </c>
      <c r="E111" s="59">
        <v>102.7</v>
      </c>
      <c r="F111" s="59">
        <v>103.55</v>
      </c>
      <c r="G111" s="59"/>
      <c r="H111" s="59"/>
      <c r="I111" s="54">
        <f t="shared" ref="I111" si="221">(IF(D111="SHORT",E111-F111,IF(D111="LONG",F111-E111)))*C111</f>
        <v>1241.4800389483851</v>
      </c>
      <c r="J111" s="55"/>
      <c r="K111" s="55"/>
      <c r="L111" s="55">
        <f t="shared" ref="L111" si="222">(J111+I111+K111)/C111</f>
        <v>0.84999999999999432</v>
      </c>
      <c r="M111" s="67">
        <f t="shared" ref="M111" si="223">L111*C111</f>
        <v>1241.4800389483851</v>
      </c>
    </row>
    <row r="112" spans="1:13" s="57" customFormat="1">
      <c r="A112" s="51">
        <v>43172</v>
      </c>
      <c r="B112" s="58" t="s">
        <v>427</v>
      </c>
      <c r="C112" s="53">
        <f t="shared" ref="C112" si="224">150000/E112</f>
        <v>260.59763724808892</v>
      </c>
      <c r="D112" s="58" t="s">
        <v>15</v>
      </c>
      <c r="E112" s="59">
        <v>575.6</v>
      </c>
      <c r="F112" s="59">
        <v>581</v>
      </c>
      <c r="G112" s="59"/>
      <c r="H112" s="59"/>
      <c r="I112" s="54">
        <f t="shared" ref="I112" si="225">(IF(D112="SHORT",E112-F112,IF(D112="LONG",F112-E112)))*C112</f>
        <v>1407.2272411396741</v>
      </c>
      <c r="J112" s="55"/>
      <c r="K112" s="55"/>
      <c r="L112" s="55">
        <f t="shared" ref="L112" si="226">(J112+I112+K112)/C112</f>
        <v>5.3999999999999773</v>
      </c>
      <c r="M112" s="67">
        <f t="shared" ref="M112" si="227">L112*C112</f>
        <v>1407.2272411396741</v>
      </c>
    </row>
    <row r="113" spans="1:13" s="57" customFormat="1">
      <c r="A113" s="51">
        <v>43172</v>
      </c>
      <c r="B113" s="58" t="s">
        <v>426</v>
      </c>
      <c r="C113" s="53">
        <f t="shared" ref="C113" si="228">150000/E113</f>
        <v>371.60906726124119</v>
      </c>
      <c r="D113" s="58" t="s">
        <v>15</v>
      </c>
      <c r="E113" s="59">
        <v>403.65</v>
      </c>
      <c r="F113" s="59">
        <v>399.6</v>
      </c>
      <c r="G113" s="59"/>
      <c r="H113" s="59"/>
      <c r="I113" s="54">
        <f t="shared" ref="I113" si="229">(IF(D113="SHORT",E113-F113,IF(D113="LONG",F113-E113)))*C113</f>
        <v>-1505.0167224080099</v>
      </c>
      <c r="J113" s="55"/>
      <c r="K113" s="55"/>
      <c r="L113" s="55">
        <f t="shared" ref="L113" si="230">(J113+I113+K113)/C113</f>
        <v>-4.0499999999999545</v>
      </c>
      <c r="M113" s="67">
        <f t="shared" ref="M113" si="231">L113*C113</f>
        <v>-1505.0167224080099</v>
      </c>
    </row>
    <row r="114" spans="1:13" s="57" customFormat="1">
      <c r="A114" s="51">
        <v>43168</v>
      </c>
      <c r="B114" s="58" t="s">
        <v>420</v>
      </c>
      <c r="C114" s="53">
        <f t="shared" ref="C114" si="232">150000/E114</f>
        <v>110.99600414385081</v>
      </c>
      <c r="D114" s="58" t="s">
        <v>15</v>
      </c>
      <c r="E114" s="59">
        <v>1351.4</v>
      </c>
      <c r="F114" s="59">
        <v>1342</v>
      </c>
      <c r="G114" s="59"/>
      <c r="H114" s="59"/>
      <c r="I114" s="54">
        <f t="shared" ref="I114" si="233">(IF(D114="SHORT",E114-F114,IF(D114="LONG",F114-E114)))*C114</f>
        <v>-1043.3624389522076</v>
      </c>
      <c r="J114" s="55"/>
      <c r="K114" s="55"/>
      <c r="L114" s="55">
        <f t="shared" ref="L114" si="234">(J114+I114+K114)/C114</f>
        <v>-9.4000000000000909</v>
      </c>
      <c r="M114" s="67">
        <f t="shared" ref="M114" si="235">L114*C114</f>
        <v>-1043.3624389522076</v>
      </c>
    </row>
    <row r="115" spans="1:13" s="57" customFormat="1">
      <c r="A115" s="51">
        <v>43167</v>
      </c>
      <c r="B115" s="58" t="s">
        <v>419</v>
      </c>
      <c r="C115" s="53">
        <f t="shared" ref="C115" si="236">150000/E115</f>
        <v>1127.8195488721803</v>
      </c>
      <c r="D115" s="58" t="s">
        <v>15</v>
      </c>
      <c r="E115" s="59">
        <v>133</v>
      </c>
      <c r="F115" s="59">
        <v>134.35</v>
      </c>
      <c r="G115" s="59"/>
      <c r="H115" s="59"/>
      <c r="I115" s="54">
        <f t="shared" ref="I115" si="237">(IF(D115="SHORT",E115-F115,IF(D115="LONG",F115-E115)))*C115</f>
        <v>1522.5563909774371</v>
      </c>
      <c r="J115" s="55"/>
      <c r="K115" s="55"/>
      <c r="L115" s="55">
        <f t="shared" ref="L115" si="238">(J115+I115+K115)/C115</f>
        <v>1.3499999999999943</v>
      </c>
      <c r="M115" s="67">
        <f t="shared" ref="M115" si="239">L115*C115</f>
        <v>1522.5563909774371</v>
      </c>
    </row>
    <row r="116" spans="1:13" s="57" customFormat="1">
      <c r="A116" s="51">
        <v>43166</v>
      </c>
      <c r="B116" s="58" t="s">
        <v>418</v>
      </c>
      <c r="C116" s="53">
        <f t="shared" ref="C116:C117" si="240">150000/E116</f>
        <v>274.72527472527474</v>
      </c>
      <c r="D116" s="58" t="s">
        <v>19</v>
      </c>
      <c r="E116" s="59">
        <v>546</v>
      </c>
      <c r="F116" s="59">
        <v>540.54999999999995</v>
      </c>
      <c r="G116" s="59"/>
      <c r="H116" s="59"/>
      <c r="I116" s="54">
        <f t="shared" ref="I116:I117" si="241">(IF(D116="SHORT",E116-F116,IF(D116="LONG",F116-E116)))*C116</f>
        <v>1497.2527472527599</v>
      </c>
      <c r="J116" s="55"/>
      <c r="K116" s="55"/>
      <c r="L116" s="55">
        <f t="shared" ref="L116:L117" si="242">(J116+I116+K116)/C116</f>
        <v>5.4500000000000455</v>
      </c>
      <c r="M116" s="67">
        <f t="shared" ref="M116:M117" si="243">L116*C116</f>
        <v>1497.2527472527599</v>
      </c>
    </row>
    <row r="117" spans="1:13" s="57" customFormat="1">
      <c r="A117" s="51">
        <v>43166</v>
      </c>
      <c r="B117" s="58" t="s">
        <v>417</v>
      </c>
      <c r="C117" s="53">
        <f t="shared" si="240"/>
        <v>120.43356081894821</v>
      </c>
      <c r="D117" s="58" t="s">
        <v>19</v>
      </c>
      <c r="E117" s="59">
        <v>1245.5</v>
      </c>
      <c r="F117" s="59">
        <v>1257.95</v>
      </c>
      <c r="G117" s="59"/>
      <c r="H117" s="59"/>
      <c r="I117" s="54">
        <f t="shared" si="241"/>
        <v>-1499.3978321959107</v>
      </c>
      <c r="J117" s="55"/>
      <c r="K117" s="55"/>
      <c r="L117" s="55">
        <f t="shared" si="242"/>
        <v>-12.450000000000045</v>
      </c>
      <c r="M117" s="67">
        <f t="shared" si="243"/>
        <v>-1499.3978321959107</v>
      </c>
    </row>
    <row r="118" spans="1:13" s="57" customFormat="1">
      <c r="A118" s="51">
        <v>43165</v>
      </c>
      <c r="B118" s="58" t="s">
        <v>416</v>
      </c>
      <c r="C118" s="53">
        <f t="shared" ref="C118:C121" si="244">150000/E118</f>
        <v>171.03762827822121</v>
      </c>
      <c r="D118" s="58" t="s">
        <v>15</v>
      </c>
      <c r="E118" s="59">
        <v>877</v>
      </c>
      <c r="F118" s="59">
        <v>881.5</v>
      </c>
      <c r="G118" s="59"/>
      <c r="H118" s="59"/>
      <c r="I118" s="54">
        <f t="shared" ref="I118:I121" si="245">(IF(D118="SHORT",E118-F118,IF(D118="LONG",F118-E118)))*C118</f>
        <v>769.66932725199547</v>
      </c>
      <c r="J118" s="55"/>
      <c r="K118" s="55"/>
      <c r="L118" s="55">
        <f t="shared" ref="L118:L121" si="246">(J118+I118+K118)/C118</f>
        <v>4.5</v>
      </c>
      <c r="M118" s="67">
        <f t="shared" ref="M118:M121" si="247">L118*C118</f>
        <v>769.66932725199547</v>
      </c>
    </row>
    <row r="119" spans="1:13" s="57" customFormat="1">
      <c r="A119" s="51">
        <v>43165</v>
      </c>
      <c r="B119" s="58" t="s">
        <v>415</v>
      </c>
      <c r="C119" s="53">
        <f t="shared" si="244"/>
        <v>724.63768115942025</v>
      </c>
      <c r="D119" s="58" t="s">
        <v>19</v>
      </c>
      <c r="E119" s="59">
        <v>207</v>
      </c>
      <c r="F119" s="59">
        <v>205</v>
      </c>
      <c r="G119" s="59">
        <v>202.25</v>
      </c>
      <c r="H119" s="59"/>
      <c r="I119" s="54">
        <f t="shared" si="245"/>
        <v>1449.2753623188405</v>
      </c>
      <c r="J119" s="55">
        <f t="shared" ref="J119" si="248">(IF(D119="SHORT",IF(G119="",0,F119-G119),IF(D119="LONG",IF(G119="",0,G119-F119))))*C119</f>
        <v>1992.7536231884058</v>
      </c>
      <c r="K119" s="55"/>
      <c r="L119" s="55">
        <f t="shared" si="246"/>
        <v>4.75</v>
      </c>
      <c r="M119" s="67">
        <f t="shared" si="247"/>
        <v>3442.028985507246</v>
      </c>
    </row>
    <row r="120" spans="1:13" s="57" customFormat="1">
      <c r="A120" s="51">
        <v>43165</v>
      </c>
      <c r="B120" s="58" t="s">
        <v>248</v>
      </c>
      <c r="C120" s="53">
        <f t="shared" si="244"/>
        <v>74.775672981056829</v>
      </c>
      <c r="D120" s="58" t="s">
        <v>19</v>
      </c>
      <c r="E120" s="59">
        <v>2006</v>
      </c>
      <c r="F120" s="59">
        <v>2025</v>
      </c>
      <c r="G120" s="59"/>
      <c r="H120" s="59"/>
      <c r="I120" s="54">
        <f t="shared" si="245"/>
        <v>-1420.7377866400798</v>
      </c>
      <c r="J120" s="55"/>
      <c r="K120" s="55"/>
      <c r="L120" s="55">
        <f t="shared" si="246"/>
        <v>-19</v>
      </c>
      <c r="M120" s="67">
        <f t="shared" si="247"/>
        <v>-1420.7377866400798</v>
      </c>
    </row>
    <row r="121" spans="1:13" s="57" customFormat="1">
      <c r="A121" s="51">
        <v>43165</v>
      </c>
      <c r="B121" s="58" t="s">
        <v>387</v>
      </c>
      <c r="C121" s="53">
        <f t="shared" si="244"/>
        <v>754.71698113207549</v>
      </c>
      <c r="D121" s="58" t="s">
        <v>19</v>
      </c>
      <c r="E121" s="59">
        <v>198.75</v>
      </c>
      <c r="F121" s="59">
        <v>196.8</v>
      </c>
      <c r="G121" s="59"/>
      <c r="H121" s="59"/>
      <c r="I121" s="54">
        <f t="shared" si="245"/>
        <v>1471.6981132075387</v>
      </c>
      <c r="J121" s="55"/>
      <c r="K121" s="55"/>
      <c r="L121" s="55">
        <f t="shared" si="246"/>
        <v>1.9499999999999886</v>
      </c>
      <c r="M121" s="67">
        <f t="shared" si="247"/>
        <v>1471.6981132075387</v>
      </c>
    </row>
    <row r="122" spans="1:13" s="57" customFormat="1">
      <c r="A122" s="51">
        <v>43164</v>
      </c>
      <c r="B122" s="52" t="s">
        <v>414</v>
      </c>
      <c r="C122" s="53">
        <f>150000/E122</f>
        <v>485.82995951417001</v>
      </c>
      <c r="D122" s="52" t="s">
        <v>19</v>
      </c>
      <c r="E122" s="52">
        <v>308.75</v>
      </c>
      <c r="F122" s="52">
        <v>311.8</v>
      </c>
      <c r="G122" s="52"/>
      <c r="H122" s="52"/>
      <c r="I122" s="54">
        <f t="shared" ref="I122" si="249">(IF(D122="SHORT",E122-F122,IF(D122="LONG",F122-E122)))*C122</f>
        <v>-1481.7813765182241</v>
      </c>
      <c r="J122" s="55"/>
      <c r="K122" s="55"/>
      <c r="L122" s="55">
        <f t="shared" ref="L122" si="250">(J122+I122+K122)/C122</f>
        <v>-3.0500000000000114</v>
      </c>
      <c r="M122" s="56">
        <f t="shared" ref="M122" si="251">L122*C122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30"/>
  <sheetViews>
    <sheetView workbookViewId="0">
      <selection activeCell="L4" sqref="L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65.25" customHeight="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>
      <c r="A3" s="90" t="s">
        <v>1</v>
      </c>
      <c r="B3" s="92" t="s">
        <v>2</v>
      </c>
      <c r="C3" s="92" t="s">
        <v>3</v>
      </c>
      <c r="D3" s="94" t="s">
        <v>4</v>
      </c>
      <c r="E3" s="94" t="s">
        <v>393</v>
      </c>
      <c r="F3" s="96" t="s">
        <v>5</v>
      </c>
      <c r="G3" s="96"/>
      <c r="H3" s="96"/>
      <c r="I3" s="96" t="s">
        <v>6</v>
      </c>
      <c r="J3" s="96"/>
      <c r="K3" s="96"/>
      <c r="L3" s="34" t="s">
        <v>7</v>
      </c>
    </row>
    <row r="4" spans="1:12" s="1" customFormat="1" ht="15.75" thickBot="1">
      <c r="A4" s="91"/>
      <c r="B4" s="93"/>
      <c r="C4" s="93"/>
      <c r="D4" s="95"/>
      <c r="E4" s="95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14</v>
      </c>
    </row>
    <row r="5" spans="1:12">
      <c r="A5" s="5" t="s">
        <v>402</v>
      </c>
      <c r="B5" s="33" t="s">
        <v>404</v>
      </c>
      <c r="C5" s="3" t="s">
        <v>19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402</v>
      </c>
      <c r="B6" s="33" t="s">
        <v>403</v>
      </c>
      <c r="C6" s="3" t="s">
        <v>19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399</v>
      </c>
      <c r="B7" s="33" t="s">
        <v>401</v>
      </c>
      <c r="C7" s="3" t="s">
        <v>15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399</v>
      </c>
      <c r="B8" s="33" t="s">
        <v>400</v>
      </c>
      <c r="C8" s="3" t="s">
        <v>15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397</v>
      </c>
      <c r="B9" s="33" t="s">
        <v>56</v>
      </c>
      <c r="C9" s="3" t="s">
        <v>15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397</v>
      </c>
      <c r="B10" s="33" t="s">
        <v>398</v>
      </c>
      <c r="C10" s="3" t="s">
        <v>15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394</v>
      </c>
      <c r="B11" s="33" t="s">
        <v>282</v>
      </c>
      <c r="C11" s="3" t="s">
        <v>15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394</v>
      </c>
      <c r="B12" s="33" t="s">
        <v>396</v>
      </c>
      <c r="C12" s="3" t="s">
        <v>15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394</v>
      </c>
      <c r="B13" s="33" t="s">
        <v>395</v>
      </c>
      <c r="C13" s="3" t="s">
        <v>15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394</v>
      </c>
      <c r="B14" s="33" t="s">
        <v>102</v>
      </c>
      <c r="C14" s="3" t="s">
        <v>19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391</v>
      </c>
      <c r="B15" s="33" t="s">
        <v>282</v>
      </c>
      <c r="C15" s="3" t="s">
        <v>15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391</v>
      </c>
      <c r="B16" s="33" t="s">
        <v>392</v>
      </c>
      <c r="C16" s="3" t="s">
        <v>19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390</v>
      </c>
      <c r="B17" s="33" t="s">
        <v>236</v>
      </c>
      <c r="C17" s="3" t="s">
        <v>15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390</v>
      </c>
      <c r="B18" s="33" t="s">
        <v>26</v>
      </c>
      <c r="C18" s="3" t="s">
        <v>15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388</v>
      </c>
      <c r="B19" s="33" t="s">
        <v>389</v>
      </c>
      <c r="C19" s="3" t="s">
        <v>19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388</v>
      </c>
      <c r="B20" s="33" t="s">
        <v>375</v>
      </c>
      <c r="C20" s="3" t="s">
        <v>19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379</v>
      </c>
      <c r="B21" s="33" t="s">
        <v>387</v>
      </c>
      <c r="C21" s="3" t="s">
        <v>15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379</v>
      </c>
      <c r="B22" s="33" t="s">
        <v>386</v>
      </c>
      <c r="C22" s="3" t="s">
        <v>19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379</v>
      </c>
      <c r="B23" s="33" t="s">
        <v>380</v>
      </c>
      <c r="C23" s="3" t="s">
        <v>15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379</v>
      </c>
      <c r="B24" s="33" t="s">
        <v>166</v>
      </c>
      <c r="C24" s="3" t="s">
        <v>15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379</v>
      </c>
      <c r="B25" s="33" t="s">
        <v>172</v>
      </c>
      <c r="C25" s="3" t="s">
        <v>15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254</v>
      </c>
    </row>
    <row r="26" spans="1:12">
      <c r="A26" s="5" t="s">
        <v>379</v>
      </c>
      <c r="B26" s="33" t="s">
        <v>32</v>
      </c>
      <c r="C26" s="3" t="s">
        <v>15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379</v>
      </c>
      <c r="B27" s="33" t="s">
        <v>31</v>
      </c>
      <c r="C27" s="3" t="s">
        <v>15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378</v>
      </c>
      <c r="B28" s="33" t="s">
        <v>340</v>
      </c>
      <c r="C28" s="3" t="s">
        <v>19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378</v>
      </c>
      <c r="B29" s="33" t="s">
        <v>385</v>
      </c>
      <c r="C29" s="3" t="s">
        <v>19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378</v>
      </c>
      <c r="B30" s="33" t="s">
        <v>384</v>
      </c>
      <c r="C30" s="3" t="s">
        <v>15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378</v>
      </c>
      <c r="B31" s="33" t="s">
        <v>68</v>
      </c>
      <c r="C31" s="3" t="s">
        <v>15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378</v>
      </c>
      <c r="B32" s="33" t="s">
        <v>73</v>
      </c>
      <c r="C32" s="3" t="s">
        <v>15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378</v>
      </c>
      <c r="B33" s="33" t="s">
        <v>32</v>
      </c>
      <c r="C33" s="3" t="s">
        <v>15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377</v>
      </c>
      <c r="B34" s="33" t="s">
        <v>91</v>
      </c>
      <c r="C34" s="3" t="s">
        <v>15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377</v>
      </c>
      <c r="B35" s="33" t="s">
        <v>33</v>
      </c>
      <c r="C35" s="3" t="s">
        <v>15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377</v>
      </c>
      <c r="B36" s="33" t="s">
        <v>32</v>
      </c>
      <c r="C36" s="3" t="s">
        <v>15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376</v>
      </c>
      <c r="B37" s="33" t="s">
        <v>91</v>
      </c>
      <c r="C37" s="3" t="s">
        <v>15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376</v>
      </c>
      <c r="B38" s="33" t="s">
        <v>73</v>
      </c>
      <c r="C38" s="3" t="s">
        <v>15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376</v>
      </c>
      <c r="B39" s="33" t="s">
        <v>99</v>
      </c>
      <c r="C39" s="3" t="s">
        <v>15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376</v>
      </c>
      <c r="B40" s="33" t="s">
        <v>52</v>
      </c>
      <c r="C40" s="3" t="s">
        <v>15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376</v>
      </c>
      <c r="B41" s="33" t="s">
        <v>383</v>
      </c>
      <c r="C41" s="3" t="s">
        <v>15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376</v>
      </c>
      <c r="B42" s="33" t="s">
        <v>32</v>
      </c>
      <c r="C42" s="3" t="s">
        <v>15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374</v>
      </c>
      <c r="B43" s="33" t="s">
        <v>109</v>
      </c>
      <c r="C43" s="3" t="s">
        <v>15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374</v>
      </c>
      <c r="B44" s="33" t="s">
        <v>86</v>
      </c>
      <c r="C44" s="3" t="s">
        <v>15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374</v>
      </c>
      <c r="B45" s="33" t="s">
        <v>24</v>
      </c>
      <c r="C45" s="3" t="s">
        <v>15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374</v>
      </c>
      <c r="B46" s="33" t="s">
        <v>24</v>
      </c>
      <c r="C46" s="3" t="s">
        <v>15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374</v>
      </c>
      <c r="B47" s="33" t="s">
        <v>52</v>
      </c>
      <c r="C47" s="3" t="s">
        <v>15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374</v>
      </c>
      <c r="B48" s="33" t="s">
        <v>375</v>
      </c>
      <c r="C48" s="3" t="s">
        <v>15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374</v>
      </c>
      <c r="B49" s="33" t="s">
        <v>56</v>
      </c>
      <c r="C49" s="3" t="s">
        <v>15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374</v>
      </c>
      <c r="B50" s="33" t="s">
        <v>369</v>
      </c>
      <c r="C50" s="3" t="s">
        <v>15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374</v>
      </c>
      <c r="B51" s="33" t="s">
        <v>369</v>
      </c>
      <c r="C51" s="3" t="s">
        <v>15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373</v>
      </c>
      <c r="B52" s="33" t="s">
        <v>382</v>
      </c>
      <c r="C52" s="3" t="s">
        <v>15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373</v>
      </c>
      <c r="B53" s="33" t="s">
        <v>92</v>
      </c>
      <c r="C53" s="3" t="s">
        <v>15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373</v>
      </c>
      <c r="B54" s="33" t="s">
        <v>109</v>
      </c>
      <c r="C54" s="3" t="s">
        <v>15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373</v>
      </c>
      <c r="B55" s="33" t="s">
        <v>280</v>
      </c>
      <c r="C55" s="3" t="s">
        <v>15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373</v>
      </c>
      <c r="B56" s="33" t="s">
        <v>194</v>
      </c>
      <c r="C56" s="3" t="s">
        <v>15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373</v>
      </c>
      <c r="B57" s="33" t="s">
        <v>109</v>
      </c>
      <c r="C57" s="3" t="s">
        <v>15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372</v>
      </c>
      <c r="B58" s="33" t="s">
        <v>32</v>
      </c>
      <c r="C58" s="3" t="s">
        <v>15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372</v>
      </c>
      <c r="B59" s="33" t="s">
        <v>90</v>
      </c>
      <c r="C59" s="3" t="s">
        <v>15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372</v>
      </c>
      <c r="B60" s="33" t="s">
        <v>369</v>
      </c>
      <c r="C60" s="3" t="s">
        <v>15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372</v>
      </c>
      <c r="B61" s="33" t="s">
        <v>162</v>
      </c>
      <c r="C61" s="3" t="s">
        <v>15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372</v>
      </c>
      <c r="B62" s="33" t="s">
        <v>86</v>
      </c>
      <c r="C62" s="3" t="s">
        <v>15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372</v>
      </c>
      <c r="B63" s="33" t="s">
        <v>189</v>
      </c>
      <c r="C63" s="3" t="s">
        <v>15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372</v>
      </c>
      <c r="B64" s="33" t="s">
        <v>381</v>
      </c>
      <c r="C64" s="3" t="s">
        <v>15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372</v>
      </c>
      <c r="B65" s="33" t="s">
        <v>24</v>
      </c>
      <c r="C65" s="3" t="s">
        <v>15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371</v>
      </c>
      <c r="B66" s="33" t="s">
        <v>32</v>
      </c>
      <c r="C66" s="3" t="s">
        <v>15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371</v>
      </c>
      <c r="B67" s="33" t="s">
        <v>308</v>
      </c>
      <c r="C67" s="3" t="s">
        <v>15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371</v>
      </c>
      <c r="B68" s="33" t="s">
        <v>99</v>
      </c>
      <c r="C68" s="3" t="s">
        <v>15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371</v>
      </c>
      <c r="B69" s="33" t="s">
        <v>71</v>
      </c>
      <c r="C69" s="3" t="s">
        <v>15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371</v>
      </c>
      <c r="B70" s="33" t="s">
        <v>31</v>
      </c>
      <c r="C70" s="3" t="s">
        <v>15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371</v>
      </c>
      <c r="B71" s="33" t="s">
        <v>91</v>
      </c>
      <c r="C71" s="3" t="s">
        <v>15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371</v>
      </c>
      <c r="B72" s="33" t="s">
        <v>24</v>
      </c>
      <c r="C72" s="3" t="s">
        <v>15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370</v>
      </c>
      <c r="B73" s="33" t="s">
        <v>80</v>
      </c>
      <c r="C73" s="3" t="s">
        <v>15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370</v>
      </c>
      <c r="B74" s="33" t="s">
        <v>369</v>
      </c>
      <c r="C74" s="3" t="s">
        <v>15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370</v>
      </c>
      <c r="B75" s="33" t="s">
        <v>29</v>
      </c>
      <c r="C75" s="3" t="s">
        <v>15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370</v>
      </c>
      <c r="B76" s="33" t="s">
        <v>40</v>
      </c>
      <c r="C76" s="3" t="s">
        <v>15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370</v>
      </c>
      <c r="B77" s="33" t="s">
        <v>22</v>
      </c>
      <c r="C77" s="3" t="s">
        <v>15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370</v>
      </c>
      <c r="B78" s="33" t="s">
        <v>189</v>
      </c>
      <c r="C78" s="3" t="s">
        <v>15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368</v>
      </c>
      <c r="B79" s="33" t="s">
        <v>105</v>
      </c>
      <c r="C79" s="3" t="s">
        <v>15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368</v>
      </c>
      <c r="B80" s="33" t="s">
        <v>153</v>
      </c>
      <c r="C80" s="3" t="s">
        <v>15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368</v>
      </c>
      <c r="B81" s="33" t="s">
        <v>110</v>
      </c>
      <c r="C81" s="3" t="s">
        <v>15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368</v>
      </c>
      <c r="B82" s="33" t="s">
        <v>338</v>
      </c>
      <c r="C82" s="3" t="s">
        <v>15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345</v>
      </c>
      <c r="B83" s="33" t="s">
        <v>367</v>
      </c>
      <c r="C83" s="3" t="s">
        <v>15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345</v>
      </c>
      <c r="B84" s="33" t="s">
        <v>108</v>
      </c>
      <c r="C84" s="3" t="s">
        <v>15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345</v>
      </c>
      <c r="B85" s="33" t="s">
        <v>176</v>
      </c>
      <c r="C85" s="3" t="s">
        <v>15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345</v>
      </c>
      <c r="B86" s="33" t="s">
        <v>25</v>
      </c>
      <c r="C86" s="3" t="s">
        <v>15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345</v>
      </c>
      <c r="B87" s="33" t="s">
        <v>46</v>
      </c>
      <c r="C87" s="3" t="s">
        <v>15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348</v>
      </c>
      <c r="B90" s="33" t="s">
        <v>194</v>
      </c>
      <c r="C90" s="3" t="s">
        <v>15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348</v>
      </c>
      <c r="B91" s="33" t="s">
        <v>97</v>
      </c>
      <c r="C91" s="3" t="s">
        <v>15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348</v>
      </c>
      <c r="B92" s="33" t="s">
        <v>344</v>
      </c>
      <c r="C92" s="3" t="s">
        <v>15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349</v>
      </c>
      <c r="B93" s="33" t="s">
        <v>338</v>
      </c>
      <c r="C93" s="3" t="s">
        <v>15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349</v>
      </c>
      <c r="B94" s="33" t="s">
        <v>343</v>
      </c>
      <c r="C94" s="3" t="s">
        <v>15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349</v>
      </c>
      <c r="B95" s="33" t="s">
        <v>342</v>
      </c>
      <c r="C95" s="3" t="s">
        <v>15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350</v>
      </c>
      <c r="B96" s="33" t="s">
        <v>341</v>
      </c>
      <c r="C96" s="3" t="s">
        <v>15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350</v>
      </c>
      <c r="B97" s="33" t="s">
        <v>301</v>
      </c>
      <c r="C97" s="3" t="s">
        <v>15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350</v>
      </c>
      <c r="B98" s="33" t="s">
        <v>21</v>
      </c>
      <c r="C98" s="3" t="s">
        <v>15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351</v>
      </c>
      <c r="B99" s="33" t="s">
        <v>340</v>
      </c>
      <c r="C99" s="3" t="s">
        <v>15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351</v>
      </c>
      <c r="B100" s="33" t="s">
        <v>319</v>
      </c>
      <c r="C100" s="3" t="s">
        <v>15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351</v>
      </c>
      <c r="B101" s="33" t="s">
        <v>102</v>
      </c>
      <c r="C101" s="3" t="s">
        <v>15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352</v>
      </c>
      <c r="B102" s="33" t="s">
        <v>337</v>
      </c>
      <c r="C102" s="3" t="s">
        <v>15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352</v>
      </c>
      <c r="B103" s="33" t="s">
        <v>32</v>
      </c>
      <c r="C103" s="3" t="s">
        <v>15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352</v>
      </c>
      <c r="B104" s="33" t="s">
        <v>32</v>
      </c>
      <c r="C104" s="3" t="s">
        <v>15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352</v>
      </c>
      <c r="B105" s="33" t="s">
        <v>338</v>
      </c>
      <c r="C105" s="3" t="s">
        <v>15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352</v>
      </c>
      <c r="B106" s="33" t="s">
        <v>162</v>
      </c>
      <c r="C106" s="3" t="s">
        <v>15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352</v>
      </c>
      <c r="B107" s="33" t="s">
        <v>339</v>
      </c>
      <c r="C107" s="3" t="s">
        <v>15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352</v>
      </c>
      <c r="B108" s="33" t="s">
        <v>32</v>
      </c>
      <c r="C108" s="3" t="s">
        <v>15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353</v>
      </c>
      <c r="B109" s="33" t="s">
        <v>336</v>
      </c>
      <c r="C109" s="3" t="s">
        <v>15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353</v>
      </c>
      <c r="B110" s="33" t="s">
        <v>108</v>
      </c>
      <c r="C110" s="3" t="s">
        <v>15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353</v>
      </c>
      <c r="B111" s="33" t="s">
        <v>21</v>
      </c>
      <c r="C111" s="3" t="s">
        <v>15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354</v>
      </c>
      <c r="B112" s="33" t="s">
        <v>85</v>
      </c>
      <c r="C112" s="3" t="s">
        <v>15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354</v>
      </c>
      <c r="B113" s="33" t="s">
        <v>73</v>
      </c>
      <c r="C113" s="3" t="s">
        <v>15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354</v>
      </c>
      <c r="B114" s="33" t="s">
        <v>24</v>
      </c>
      <c r="C114" s="3" t="s">
        <v>15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354</v>
      </c>
      <c r="B115" s="33" t="s">
        <v>73</v>
      </c>
      <c r="C115" s="3" t="s">
        <v>15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354</v>
      </c>
      <c r="B116" s="33" t="s">
        <v>64</v>
      </c>
      <c r="C116" s="3" t="s">
        <v>15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355</v>
      </c>
      <c r="B117" s="33" t="s">
        <v>42</v>
      </c>
      <c r="C117" s="3" t="s">
        <v>15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355</v>
      </c>
      <c r="B118" s="33" t="s">
        <v>335</v>
      </c>
      <c r="C118" s="3" t="s">
        <v>15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355</v>
      </c>
      <c r="B119" s="33" t="s">
        <v>332</v>
      </c>
      <c r="C119" s="3" t="s">
        <v>15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355</v>
      </c>
      <c r="B120" s="33" t="s">
        <v>106</v>
      </c>
      <c r="C120" s="3" t="s">
        <v>15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355</v>
      </c>
      <c r="B121" s="33" t="s">
        <v>330</v>
      </c>
      <c r="C121" s="3" t="s">
        <v>15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356</v>
      </c>
      <c r="B122" s="33" t="s">
        <v>32</v>
      </c>
      <c r="C122" s="3" t="s">
        <v>15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356</v>
      </c>
      <c r="B123" s="33" t="s">
        <v>33</v>
      </c>
      <c r="C123" s="3" t="s">
        <v>15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356</v>
      </c>
      <c r="B124" s="33" t="s">
        <v>70</v>
      </c>
      <c r="C124" s="3" t="s">
        <v>15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356</v>
      </c>
      <c r="B125" s="33" t="s">
        <v>86</v>
      </c>
      <c r="C125" s="3" t="s">
        <v>15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357</v>
      </c>
      <c r="B126" s="33" t="s">
        <v>24</v>
      </c>
      <c r="C126" s="3" t="s">
        <v>15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357</v>
      </c>
      <c r="B127" s="33" t="s">
        <v>285</v>
      </c>
      <c r="C127" s="3" t="s">
        <v>15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357</v>
      </c>
      <c r="B128" s="33" t="s">
        <v>332</v>
      </c>
      <c r="C128" s="3" t="s">
        <v>15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357</v>
      </c>
      <c r="B129" s="33" t="s">
        <v>162</v>
      </c>
      <c r="C129" s="3" t="s">
        <v>15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357</v>
      </c>
      <c r="B130" s="33" t="s">
        <v>162</v>
      </c>
      <c r="C130" s="3" t="s">
        <v>15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357</v>
      </c>
      <c r="B131" s="33" t="s">
        <v>33</v>
      </c>
      <c r="C131" s="3" t="s">
        <v>15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358</v>
      </c>
      <c r="B132" s="33" t="s">
        <v>61</v>
      </c>
      <c r="C132" s="3" t="s">
        <v>15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358</v>
      </c>
      <c r="B133" s="33" t="s">
        <v>33</v>
      </c>
      <c r="C133" s="3" t="s">
        <v>15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359</v>
      </c>
      <c r="B134" s="33" t="s">
        <v>20</v>
      </c>
      <c r="C134" s="3" t="s">
        <v>15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359</v>
      </c>
      <c r="B135" s="33" t="s">
        <v>80</v>
      </c>
      <c r="C135" s="3" t="s">
        <v>15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359</v>
      </c>
      <c r="B136" s="33" t="s">
        <v>86</v>
      </c>
      <c r="C136" s="3" t="s">
        <v>15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359</v>
      </c>
      <c r="B137" s="33" t="s">
        <v>334</v>
      </c>
      <c r="C137" s="3" t="s">
        <v>15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359</v>
      </c>
      <c r="B138" s="33" t="s">
        <v>108</v>
      </c>
      <c r="C138" s="3" t="s">
        <v>15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360</v>
      </c>
      <c r="B139" s="33" t="s">
        <v>333</v>
      </c>
      <c r="C139" s="3" t="s">
        <v>15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360</v>
      </c>
      <c r="B140" s="33" t="s">
        <v>189</v>
      </c>
      <c r="C140" s="3" t="s">
        <v>15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360</v>
      </c>
      <c r="B141" s="33" t="s">
        <v>73</v>
      </c>
      <c r="C141" s="3" t="s">
        <v>15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361</v>
      </c>
      <c r="B142" s="33" t="s">
        <v>57</v>
      </c>
      <c r="C142" s="3" t="s">
        <v>15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361</v>
      </c>
      <c r="B143" s="33" t="s">
        <v>22</v>
      </c>
      <c r="C143" s="3" t="s">
        <v>15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361</v>
      </c>
      <c r="B144" s="33" t="s">
        <v>17</v>
      </c>
      <c r="C144" s="3" t="s">
        <v>15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361</v>
      </c>
      <c r="B145" s="33" t="s">
        <v>93</v>
      </c>
      <c r="C145" s="3" t="s">
        <v>15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362</v>
      </c>
      <c r="B146" s="33" t="s">
        <v>24</v>
      </c>
      <c r="C146" s="3" t="s">
        <v>15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362</v>
      </c>
      <c r="B147" s="33" t="s">
        <v>24</v>
      </c>
      <c r="C147" s="3" t="s">
        <v>15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362</v>
      </c>
      <c r="B148" s="33" t="s">
        <v>194</v>
      </c>
      <c r="C148" s="3" t="s">
        <v>15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362</v>
      </c>
      <c r="B149" s="33" t="s">
        <v>93</v>
      </c>
      <c r="C149" s="3" t="s">
        <v>15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363</v>
      </c>
      <c r="B150" s="33" t="s">
        <v>91</v>
      </c>
      <c r="C150" s="3" t="s">
        <v>15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363</v>
      </c>
      <c r="B151" s="33" t="s">
        <v>24</v>
      </c>
      <c r="C151" s="3" t="s">
        <v>15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363</v>
      </c>
      <c r="B152" s="33" t="s">
        <v>26</v>
      </c>
      <c r="C152" s="3" t="s">
        <v>15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363</v>
      </c>
      <c r="B153" s="33" t="s">
        <v>41</v>
      </c>
      <c r="C153" s="3" t="s">
        <v>15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364</v>
      </c>
      <c r="B154" s="33" t="s">
        <v>41</v>
      </c>
      <c r="C154" s="3" t="s">
        <v>15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364</v>
      </c>
      <c r="B155" s="33" t="s">
        <v>331</v>
      </c>
      <c r="C155" s="3" t="s">
        <v>15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364</v>
      </c>
      <c r="B156" s="33" t="s">
        <v>332</v>
      </c>
      <c r="C156" s="3" t="s">
        <v>15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365</v>
      </c>
      <c r="B157" s="33" t="s">
        <v>107</v>
      </c>
      <c r="C157" s="3" t="s">
        <v>15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365</v>
      </c>
      <c r="B158" s="33" t="s">
        <v>107</v>
      </c>
      <c r="C158" s="3" t="s">
        <v>15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365</v>
      </c>
      <c r="B159" s="33" t="s">
        <v>107</v>
      </c>
      <c r="C159" s="3" t="s">
        <v>15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366</v>
      </c>
      <c r="B160" s="33" t="s">
        <v>161</v>
      </c>
      <c r="C160" s="3" t="s">
        <v>15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366</v>
      </c>
      <c r="B161" s="33" t="s">
        <v>97</v>
      </c>
      <c r="C161" s="3" t="s">
        <v>15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366</v>
      </c>
      <c r="B162" s="33" t="s">
        <v>64</v>
      </c>
      <c r="C162" s="3" t="s">
        <v>15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347</v>
      </c>
      <c r="B163" s="33" t="s">
        <v>41</v>
      </c>
      <c r="C163" s="3" t="s">
        <v>15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347</v>
      </c>
      <c r="B164" s="33" t="s">
        <v>71</v>
      </c>
      <c r="C164" s="3" t="s">
        <v>15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347</v>
      </c>
      <c r="B165" s="33" t="s">
        <v>330</v>
      </c>
      <c r="C165" s="3" t="s">
        <v>15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346</v>
      </c>
      <c r="B166" s="33" t="s">
        <v>71</v>
      </c>
      <c r="C166" s="3" t="s">
        <v>15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346</v>
      </c>
      <c r="B167" s="33" t="s">
        <v>24</v>
      </c>
      <c r="C167" s="3" t="s">
        <v>15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327</v>
      </c>
      <c r="B168" s="33" t="s">
        <v>24</v>
      </c>
      <c r="C168" s="3" t="s">
        <v>15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327</v>
      </c>
      <c r="B169" s="33" t="s">
        <v>292</v>
      </c>
      <c r="C169" s="3" t="s">
        <v>15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327</v>
      </c>
      <c r="B170" s="33" t="s">
        <v>328</v>
      </c>
      <c r="C170" s="3" t="s">
        <v>15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327</v>
      </c>
      <c r="B171" s="33" t="s">
        <v>30</v>
      </c>
      <c r="C171" s="3" t="s">
        <v>15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327</v>
      </c>
      <c r="B172" s="33" t="s">
        <v>329</v>
      </c>
      <c r="C172" s="3" t="s">
        <v>15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326</v>
      </c>
      <c r="B173" s="33" t="s">
        <v>26</v>
      </c>
      <c r="C173" s="3" t="s">
        <v>15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326</v>
      </c>
      <c r="B174" s="33" t="s">
        <v>97</v>
      </c>
      <c r="C174" s="3" t="s">
        <v>15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325</v>
      </c>
      <c r="B175" s="33" t="s">
        <v>92</v>
      </c>
      <c r="C175" s="3" t="s">
        <v>15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325</v>
      </c>
      <c r="B176" s="33" t="s">
        <v>297</v>
      </c>
      <c r="C176" s="3" t="s">
        <v>15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325</v>
      </c>
      <c r="B177" s="33" t="s">
        <v>29</v>
      </c>
      <c r="C177" s="3" t="s">
        <v>15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325</v>
      </c>
      <c r="B178" s="33" t="s">
        <v>26</v>
      </c>
      <c r="C178" s="3" t="s">
        <v>15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323</v>
      </c>
      <c r="B179" s="33" t="s">
        <v>129</v>
      </c>
      <c r="C179" s="3" t="s">
        <v>15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323</v>
      </c>
      <c r="B180" s="33" t="s">
        <v>297</v>
      </c>
      <c r="C180" s="3" t="s">
        <v>15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323</v>
      </c>
      <c r="B181" s="33" t="s">
        <v>324</v>
      </c>
      <c r="C181" s="3" t="s">
        <v>15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323</v>
      </c>
      <c r="B182" s="33" t="s">
        <v>47</v>
      </c>
      <c r="C182" s="3" t="s">
        <v>15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323</v>
      </c>
      <c r="B183" s="33" t="s">
        <v>73</v>
      </c>
      <c r="C183" s="3" t="s">
        <v>15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321</v>
      </c>
      <c r="B184" s="33" t="s">
        <v>100</v>
      </c>
      <c r="C184" s="3" t="s">
        <v>15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321</v>
      </c>
      <c r="B185" s="33" t="s">
        <v>322</v>
      </c>
      <c r="C185" s="3" t="s">
        <v>15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321</v>
      </c>
      <c r="B186" s="33" t="s">
        <v>85</v>
      </c>
      <c r="C186" s="3" t="s">
        <v>15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320</v>
      </c>
      <c r="B187" s="33" t="s">
        <v>71</v>
      </c>
      <c r="C187" s="3" t="s">
        <v>15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320</v>
      </c>
      <c r="B188" s="33" t="s">
        <v>29</v>
      </c>
      <c r="C188" s="3" t="s">
        <v>15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320</v>
      </c>
      <c r="B189" s="33" t="s">
        <v>87</v>
      </c>
      <c r="C189" s="3" t="s">
        <v>15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317</v>
      </c>
      <c r="B190" s="33" t="s">
        <v>87</v>
      </c>
      <c r="C190" s="3" t="s">
        <v>15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317</v>
      </c>
      <c r="B191" s="33" t="s">
        <v>90</v>
      </c>
      <c r="C191" s="3" t="s">
        <v>15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317</v>
      </c>
      <c r="B192" s="33" t="s">
        <v>319</v>
      </c>
      <c r="C192" s="3" t="s">
        <v>15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317</v>
      </c>
      <c r="B193" s="33" t="s">
        <v>91</v>
      </c>
      <c r="C193" s="3" t="s">
        <v>15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317</v>
      </c>
      <c r="B194" s="33" t="s">
        <v>318</v>
      </c>
      <c r="C194" s="3" t="s">
        <v>15</v>
      </c>
      <c r="D194" s="37">
        <f t="shared" si="171"/>
        <v>245.90163934426229</v>
      </c>
      <c r="E194" s="8">
        <v>610</v>
      </c>
      <c r="F194" s="3" t="s">
        <v>254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316</v>
      </c>
      <c r="B195" s="33" t="s">
        <v>90</v>
      </c>
      <c r="C195" s="3" t="s">
        <v>15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316</v>
      </c>
      <c r="B196" s="33" t="s">
        <v>32</v>
      </c>
      <c r="C196" s="3" t="s">
        <v>15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316</v>
      </c>
      <c r="B197" s="33" t="s">
        <v>314</v>
      </c>
      <c r="C197" s="3" t="s">
        <v>15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315</v>
      </c>
      <c r="B198" s="33" t="s">
        <v>34</v>
      </c>
      <c r="C198" s="3" t="s">
        <v>15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315</v>
      </c>
      <c r="B199" s="33" t="s">
        <v>21</v>
      </c>
      <c r="C199" s="3" t="s">
        <v>15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315</v>
      </c>
      <c r="B200" s="33" t="s">
        <v>55</v>
      </c>
      <c r="C200" s="3" t="s">
        <v>15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315</v>
      </c>
      <c r="B201" s="33" t="s">
        <v>314</v>
      </c>
      <c r="C201" s="3" t="s">
        <v>15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311</v>
      </c>
      <c r="B202" s="33" t="s">
        <v>312</v>
      </c>
      <c r="C202" s="3" t="s">
        <v>15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311</v>
      </c>
      <c r="B203" s="33" t="s">
        <v>134</v>
      </c>
      <c r="C203" s="3" t="s">
        <v>15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311</v>
      </c>
      <c r="B204" s="33" t="s">
        <v>55</v>
      </c>
      <c r="C204" s="3" t="s">
        <v>15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311</v>
      </c>
      <c r="B205" s="33" t="s">
        <v>73</v>
      </c>
      <c r="C205" s="3" t="s">
        <v>15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311</v>
      </c>
      <c r="B206" s="33" t="s">
        <v>292</v>
      </c>
      <c r="C206" s="3" t="s">
        <v>15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311</v>
      </c>
      <c r="B207" s="33" t="s">
        <v>17</v>
      </c>
      <c r="C207" s="3" t="s">
        <v>15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311</v>
      </c>
      <c r="B208" s="33" t="s">
        <v>313</v>
      </c>
      <c r="C208" s="3" t="s">
        <v>15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311</v>
      </c>
      <c r="B209" s="33" t="s">
        <v>71</v>
      </c>
      <c r="C209" s="3" t="s">
        <v>15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307</v>
      </c>
      <c r="B210" s="33" t="s">
        <v>310</v>
      </c>
      <c r="C210" s="3" t="s">
        <v>15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307</v>
      </c>
      <c r="B211" s="33" t="s">
        <v>93</v>
      </c>
      <c r="C211" s="3" t="s">
        <v>15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307</v>
      </c>
      <c r="B212" s="33" t="s">
        <v>90</v>
      </c>
      <c r="C212" s="3" t="s">
        <v>19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307</v>
      </c>
      <c r="B213" s="33" t="s">
        <v>308</v>
      </c>
      <c r="C213" s="3" t="s">
        <v>19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307</v>
      </c>
      <c r="B214" s="33" t="s">
        <v>309</v>
      </c>
      <c r="C214" s="3" t="s">
        <v>19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305</v>
      </c>
      <c r="B215" s="33" t="s">
        <v>297</v>
      </c>
      <c r="C215" s="3" t="s">
        <v>15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305</v>
      </c>
      <c r="B216" s="33" t="s">
        <v>99</v>
      </c>
      <c r="C216" s="3" t="s">
        <v>15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304</v>
      </c>
      <c r="B217" s="33" t="s">
        <v>306</v>
      </c>
      <c r="C217" s="3" t="s">
        <v>15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304</v>
      </c>
      <c r="B218" s="33" t="s">
        <v>156</v>
      </c>
      <c r="C218" s="3" t="s">
        <v>15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304</v>
      </c>
      <c r="B219" s="33" t="s">
        <v>292</v>
      </c>
      <c r="C219" s="3" t="s">
        <v>15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304</v>
      </c>
      <c r="B220" s="33" t="s">
        <v>45</v>
      </c>
      <c r="C220" s="3" t="s">
        <v>15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303</v>
      </c>
      <c r="B221" s="33" t="s">
        <v>297</v>
      </c>
      <c r="C221" s="3" t="s">
        <v>15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303</v>
      </c>
      <c r="B222" s="33" t="s">
        <v>64</v>
      </c>
      <c r="C222" s="3" t="s">
        <v>15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303</v>
      </c>
      <c r="B223" s="33" t="s">
        <v>90</v>
      </c>
      <c r="C223" s="3" t="s">
        <v>15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303</v>
      </c>
      <c r="B224" s="33" t="s">
        <v>107</v>
      </c>
      <c r="C224" s="3" t="s">
        <v>15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302</v>
      </c>
      <c r="B225" s="33" t="s">
        <v>83</v>
      </c>
      <c r="C225" s="3" t="s">
        <v>15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302</v>
      </c>
      <c r="B226" s="33" t="s">
        <v>71</v>
      </c>
      <c r="C226" s="3" t="s">
        <v>15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302</v>
      </c>
      <c r="B227" s="33" t="s">
        <v>301</v>
      </c>
      <c r="C227" s="3" t="s">
        <v>15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302</v>
      </c>
      <c r="B228" s="33" t="s">
        <v>24</v>
      </c>
      <c r="C228" s="3" t="s">
        <v>15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302</v>
      </c>
      <c r="B229" s="33" t="s">
        <v>292</v>
      </c>
      <c r="C229" s="3" t="s">
        <v>15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302</v>
      </c>
      <c r="B230" s="33" t="s">
        <v>297</v>
      </c>
      <c r="C230" s="3" t="s">
        <v>15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300</v>
      </c>
      <c r="B231" s="33" t="s">
        <v>108</v>
      </c>
      <c r="C231" s="3" t="s">
        <v>15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300</v>
      </c>
      <c r="B232" s="33" t="s">
        <v>301</v>
      </c>
      <c r="C232" s="3" t="s">
        <v>15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300</v>
      </c>
      <c r="B233" s="33" t="s">
        <v>100</v>
      </c>
      <c r="C233" s="3" t="s">
        <v>15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300</v>
      </c>
      <c r="B234" s="33" t="s">
        <v>277</v>
      </c>
      <c r="C234" s="3" t="s">
        <v>15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300</v>
      </c>
      <c r="B235" s="33" t="s">
        <v>91</v>
      </c>
      <c r="C235" s="3" t="s">
        <v>15</v>
      </c>
      <c r="D235" s="37">
        <f t="shared" si="238"/>
        <v>412.08791208791212</v>
      </c>
      <c r="E235" s="8">
        <v>364</v>
      </c>
      <c r="F235" s="3" t="s">
        <v>254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254</v>
      </c>
    </row>
    <row r="236" spans="1:12">
      <c r="A236" s="5" t="s">
        <v>300</v>
      </c>
      <c r="B236" s="33" t="s">
        <v>46</v>
      </c>
      <c r="C236" s="3" t="s">
        <v>15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299</v>
      </c>
      <c r="B237" s="33" t="s">
        <v>86</v>
      </c>
      <c r="C237" s="3" t="s">
        <v>15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299</v>
      </c>
      <c r="B238" s="33" t="s">
        <v>17</v>
      </c>
      <c r="C238" s="3" t="s">
        <v>15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299</v>
      </c>
      <c r="B239" s="33" t="s">
        <v>280</v>
      </c>
      <c r="C239" s="3" t="s">
        <v>15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298</v>
      </c>
      <c r="B240" s="33" t="s">
        <v>242</v>
      </c>
      <c r="C240" s="3" t="s">
        <v>15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298</v>
      </c>
      <c r="B241" s="33" t="s">
        <v>55</v>
      </c>
      <c r="C241" s="3" t="s">
        <v>15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298</v>
      </c>
      <c r="B242" s="33" t="s">
        <v>242</v>
      </c>
      <c r="C242" s="3" t="s">
        <v>15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298</v>
      </c>
      <c r="B243" s="33" t="s">
        <v>98</v>
      </c>
      <c r="C243" s="3" t="s">
        <v>15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295</v>
      </c>
      <c r="B244" s="33" t="s">
        <v>296</v>
      </c>
      <c r="C244" s="3" t="s">
        <v>15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295</v>
      </c>
      <c r="B245" s="33" t="s">
        <v>29</v>
      </c>
      <c r="C245" s="3" t="s">
        <v>15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295</v>
      </c>
      <c r="B246" s="33" t="s">
        <v>297</v>
      </c>
      <c r="C246" s="3" t="s">
        <v>15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294</v>
      </c>
      <c r="B247" s="33" t="s">
        <v>289</v>
      </c>
      <c r="C247" s="3" t="s">
        <v>15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294</v>
      </c>
      <c r="B248" s="33" t="s">
        <v>52</v>
      </c>
      <c r="C248" s="3" t="s">
        <v>15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294</v>
      </c>
      <c r="B249" s="33" t="s">
        <v>53</v>
      </c>
      <c r="C249" s="3" t="s">
        <v>15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293</v>
      </c>
      <c r="B250" s="33" t="s">
        <v>192</v>
      </c>
      <c r="C250" s="3" t="s">
        <v>15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293</v>
      </c>
      <c r="B251" s="33" t="s">
        <v>52</v>
      </c>
      <c r="C251" s="3" t="s">
        <v>15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293</v>
      </c>
      <c r="B252" s="33" t="s">
        <v>289</v>
      </c>
      <c r="C252" s="3" t="s">
        <v>15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291</v>
      </c>
      <c r="B253" s="33" t="s">
        <v>98</v>
      </c>
      <c r="C253" s="3" t="s">
        <v>15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291</v>
      </c>
      <c r="B254" s="33" t="s">
        <v>292</v>
      </c>
      <c r="C254" s="3" t="s">
        <v>15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291</v>
      </c>
      <c r="B255" s="33" t="s">
        <v>55</v>
      </c>
      <c r="C255" s="3" t="s">
        <v>15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291</v>
      </c>
      <c r="B256" s="33" t="s">
        <v>52</v>
      </c>
      <c r="C256" s="3" t="s">
        <v>15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290</v>
      </c>
      <c r="B257" s="33" t="s">
        <v>44</v>
      </c>
      <c r="C257" s="3" t="s">
        <v>15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290</v>
      </c>
      <c r="B258" s="33" t="s">
        <v>277</v>
      </c>
      <c r="C258" s="3" t="s">
        <v>15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290</v>
      </c>
      <c r="B259" s="33" t="s">
        <v>41</v>
      </c>
      <c r="C259" s="3" t="s">
        <v>15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287</v>
      </c>
      <c r="B260" s="33" t="s">
        <v>288</v>
      </c>
      <c r="C260" s="3" t="s">
        <v>15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287</v>
      </c>
      <c r="B261" s="33" t="s">
        <v>289</v>
      </c>
      <c r="C261" s="3" t="s">
        <v>15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287</v>
      </c>
      <c r="B262" s="33" t="s">
        <v>289</v>
      </c>
      <c r="C262" s="3" t="s">
        <v>15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287</v>
      </c>
      <c r="B263" s="33" t="s">
        <v>289</v>
      </c>
      <c r="C263" s="3" t="s">
        <v>15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286</v>
      </c>
      <c r="B264" s="33" t="s">
        <v>112</v>
      </c>
      <c r="C264" s="3" t="s">
        <v>15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286</v>
      </c>
      <c r="B265" s="33" t="s">
        <v>283</v>
      </c>
      <c r="C265" s="3" t="s">
        <v>15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286</v>
      </c>
      <c r="B266" s="33" t="s">
        <v>26</v>
      </c>
      <c r="C266" s="3" t="s">
        <v>15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286</v>
      </c>
      <c r="B267" s="33" t="s">
        <v>85</v>
      </c>
      <c r="C267" s="3" t="s">
        <v>15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284</v>
      </c>
      <c r="B268" s="33" t="s">
        <v>91</v>
      </c>
      <c r="C268" s="3" t="s">
        <v>15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284</v>
      </c>
      <c r="B269" s="33" t="s">
        <v>80</v>
      </c>
      <c r="C269" s="3" t="s">
        <v>15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284</v>
      </c>
      <c r="B270" s="33" t="s">
        <v>285</v>
      </c>
      <c r="C270" s="3" t="s">
        <v>15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284</v>
      </c>
      <c r="B271" s="33" t="s">
        <v>111</v>
      </c>
      <c r="C271" s="3" t="s">
        <v>15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281</v>
      </c>
      <c r="B272" s="33" t="s">
        <v>282</v>
      </c>
      <c r="C272" s="3" t="s">
        <v>15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281</v>
      </c>
      <c r="B273" s="33" t="s">
        <v>283</v>
      </c>
      <c r="C273" s="3" t="s">
        <v>15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279</v>
      </c>
      <c r="B274" s="33" t="s">
        <v>44</v>
      </c>
      <c r="C274" s="3" t="s">
        <v>15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279</v>
      </c>
      <c r="B275" s="33" t="s">
        <v>32</v>
      </c>
      <c r="C275" s="3" t="s">
        <v>15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279</v>
      </c>
      <c r="B276" s="33" t="s">
        <v>280</v>
      </c>
      <c r="C276" s="3" t="s">
        <v>15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279</v>
      </c>
      <c r="B277" s="33" t="s">
        <v>22</v>
      </c>
      <c r="C277" s="3" t="s">
        <v>15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276</v>
      </c>
      <c r="B278" s="33" t="s">
        <v>46</v>
      </c>
      <c r="C278" s="3" t="s">
        <v>15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276</v>
      </c>
      <c r="B279" s="33" t="s">
        <v>35</v>
      </c>
      <c r="C279" s="3" t="s">
        <v>15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276</v>
      </c>
      <c r="B280" s="33" t="s">
        <v>277</v>
      </c>
      <c r="C280" s="3" t="s">
        <v>15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276</v>
      </c>
      <c r="B281" s="33" t="s">
        <v>41</v>
      </c>
      <c r="C281" s="3" t="s">
        <v>15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276</v>
      </c>
      <c r="B282" s="33" t="s">
        <v>278</v>
      </c>
      <c r="C282" s="3" t="s">
        <v>15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275</v>
      </c>
      <c r="B283" s="33" t="s">
        <v>104</v>
      </c>
      <c r="C283" s="3" t="s">
        <v>15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275</v>
      </c>
      <c r="B284" s="33" t="s">
        <v>64</v>
      </c>
      <c r="C284" s="3" t="s">
        <v>15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275</v>
      </c>
      <c r="B285" s="33" t="s">
        <v>32</v>
      </c>
      <c r="C285" s="3" t="s">
        <v>15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275</v>
      </c>
      <c r="B286" s="33" t="s">
        <v>98</v>
      </c>
      <c r="C286" s="3" t="s">
        <v>15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273</v>
      </c>
      <c r="B287" s="33" t="s">
        <v>274</v>
      </c>
      <c r="C287" s="3" t="s">
        <v>15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273</v>
      </c>
      <c r="B288" s="33" t="s">
        <v>38</v>
      </c>
      <c r="C288" s="3" t="s">
        <v>15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273</v>
      </c>
      <c r="B289" s="33" t="s">
        <v>83</v>
      </c>
      <c r="C289" s="3" t="s">
        <v>15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273</v>
      </c>
      <c r="B290" s="33" t="s">
        <v>218</v>
      </c>
      <c r="C290" s="3" t="s">
        <v>15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273</v>
      </c>
      <c r="B291" s="33" t="s">
        <v>33</v>
      </c>
      <c r="C291" s="3" t="s">
        <v>15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272</v>
      </c>
      <c r="B292" s="33" t="s">
        <v>83</v>
      </c>
      <c r="C292" s="3" t="s">
        <v>15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272</v>
      </c>
      <c r="B293" s="33" t="s">
        <v>218</v>
      </c>
      <c r="C293" s="3" t="s">
        <v>15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272</v>
      </c>
      <c r="B294" s="33" t="s">
        <v>44</v>
      </c>
      <c r="C294" s="3" t="s">
        <v>15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272</v>
      </c>
      <c r="B295" s="33" t="s">
        <v>24</v>
      </c>
      <c r="C295" s="3" t="s">
        <v>15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271</v>
      </c>
      <c r="B296" s="33" t="s">
        <v>218</v>
      </c>
      <c r="C296" s="3" t="s">
        <v>15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271</v>
      </c>
      <c r="B297" s="33" t="s">
        <v>80</v>
      </c>
      <c r="C297" s="3" t="s">
        <v>15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271</v>
      </c>
      <c r="B298" s="33" t="s">
        <v>236</v>
      </c>
      <c r="C298" s="3" t="s">
        <v>15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271</v>
      </c>
      <c r="B299" s="33" t="s">
        <v>64</v>
      </c>
      <c r="C299" s="3" t="s">
        <v>15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268</v>
      </c>
      <c r="B300" s="33" t="s">
        <v>269</v>
      </c>
      <c r="C300" s="3" t="s">
        <v>15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268</v>
      </c>
      <c r="B301" s="33" t="s">
        <v>270</v>
      </c>
      <c r="C301" s="3" t="s">
        <v>15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268</v>
      </c>
      <c r="B302" s="33" t="s">
        <v>33</v>
      </c>
      <c r="C302" s="3" t="s">
        <v>15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268</v>
      </c>
      <c r="B303" s="33" t="s">
        <v>38</v>
      </c>
      <c r="C303" s="3" t="s">
        <v>15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265</v>
      </c>
      <c r="B304" s="33" t="s">
        <v>266</v>
      </c>
      <c r="C304" s="3" t="s">
        <v>15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265</v>
      </c>
      <c r="B305" s="33" t="s">
        <v>267</v>
      </c>
      <c r="C305" s="3" t="s">
        <v>15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264</v>
      </c>
      <c r="B306" s="33" t="s">
        <v>93</v>
      </c>
      <c r="C306" s="3" t="s">
        <v>15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264</v>
      </c>
      <c r="B307" s="33" t="s">
        <v>34</v>
      </c>
      <c r="C307" s="3" t="s">
        <v>15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264</v>
      </c>
      <c r="B308" s="33" t="s">
        <v>24</v>
      </c>
      <c r="C308" s="3" t="s">
        <v>15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262</v>
      </c>
      <c r="B309" s="33" t="s">
        <v>261</v>
      </c>
      <c r="C309" s="3" t="s">
        <v>15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262</v>
      </c>
      <c r="B310" s="33" t="s">
        <v>263</v>
      </c>
      <c r="C310" s="3" t="s">
        <v>15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262</v>
      </c>
      <c r="B311" s="33" t="s">
        <v>57</v>
      </c>
      <c r="C311" s="3" t="s">
        <v>15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262</v>
      </c>
      <c r="B312" s="33" t="s">
        <v>64</v>
      </c>
      <c r="C312" s="3" t="s">
        <v>15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262</v>
      </c>
      <c r="B313" s="33" t="s">
        <v>90</v>
      </c>
      <c r="C313" s="3" t="s">
        <v>15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262</v>
      </c>
      <c r="B314" s="33" t="s">
        <v>93</v>
      </c>
      <c r="C314" s="3" t="s">
        <v>15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260</v>
      </c>
      <c r="B315" s="33" t="s">
        <v>261</v>
      </c>
      <c r="C315" s="3" t="s">
        <v>15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260</v>
      </c>
      <c r="B316" s="33" t="s">
        <v>35</v>
      </c>
      <c r="C316" s="3" t="s">
        <v>15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260</v>
      </c>
      <c r="B317" s="33" t="s">
        <v>23</v>
      </c>
      <c r="C317" s="3" t="s">
        <v>15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260</v>
      </c>
      <c r="B318" s="33" t="s">
        <v>58</v>
      </c>
      <c r="C318" s="3" t="s">
        <v>15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259</v>
      </c>
      <c r="B319" s="33" t="s">
        <v>34</v>
      </c>
      <c r="C319" s="3" t="s">
        <v>15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259</v>
      </c>
      <c r="B320" s="33" t="s">
        <v>79</v>
      </c>
      <c r="C320" s="3" t="s">
        <v>15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259</v>
      </c>
      <c r="B321" s="33" t="s">
        <v>64</v>
      </c>
      <c r="C321" s="3" t="s">
        <v>15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257</v>
      </c>
      <c r="B322" s="33" t="s">
        <v>258</v>
      </c>
      <c r="C322" s="3" t="s">
        <v>15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257</v>
      </c>
      <c r="B323" s="33" t="s">
        <v>71</v>
      </c>
      <c r="C323" s="3" t="s">
        <v>15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257</v>
      </c>
      <c r="B324" s="33" t="s">
        <v>22</v>
      </c>
      <c r="C324" s="3" t="s">
        <v>15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257</v>
      </c>
      <c r="B325" s="33" t="s">
        <v>24</v>
      </c>
      <c r="C325" s="3" t="s">
        <v>15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256</v>
      </c>
      <c r="B326" s="33" t="s">
        <v>22</v>
      </c>
      <c r="C326" s="3" t="s">
        <v>15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256</v>
      </c>
      <c r="B327" s="33" t="s">
        <v>38</v>
      </c>
      <c r="C327" s="3" t="s">
        <v>15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256</v>
      </c>
      <c r="B328" s="33" t="s">
        <v>100</v>
      </c>
      <c r="C328" s="3" t="s">
        <v>15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255</v>
      </c>
      <c r="B329" s="33" t="s">
        <v>72</v>
      </c>
      <c r="C329" s="3" t="s">
        <v>15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255</v>
      </c>
      <c r="B330" s="33" t="s">
        <v>57</v>
      </c>
      <c r="C330" s="3" t="s">
        <v>15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255</v>
      </c>
      <c r="B331" s="33" t="s">
        <v>71</v>
      </c>
      <c r="C331" s="3" t="s">
        <v>15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253</v>
      </c>
      <c r="B332" s="33" t="s">
        <v>80</v>
      </c>
      <c r="C332" s="3" t="s">
        <v>15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253</v>
      </c>
      <c r="B333" s="33" t="s">
        <v>27</v>
      </c>
      <c r="C333" s="3" t="s">
        <v>15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253</v>
      </c>
      <c r="B334" s="33" t="s">
        <v>40</v>
      </c>
      <c r="C334" s="3" t="s">
        <v>15</v>
      </c>
      <c r="D334" s="37">
        <f t="shared" si="306"/>
        <v>232.19814241486068</v>
      </c>
      <c r="E334" s="8">
        <v>646</v>
      </c>
      <c r="F334" s="3" t="s">
        <v>254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254</v>
      </c>
    </row>
    <row r="335" spans="1:12">
      <c r="A335" s="5" t="s">
        <v>252</v>
      </c>
      <c r="B335" s="33" t="s">
        <v>64</v>
      </c>
      <c r="C335" s="3" t="s">
        <v>15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252</v>
      </c>
      <c r="B336" s="33" t="s">
        <v>39</v>
      </c>
      <c r="C336" s="3" t="s">
        <v>15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252</v>
      </c>
      <c r="B337" s="33" t="s">
        <v>32</v>
      </c>
      <c r="C337" s="3" t="s">
        <v>15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251</v>
      </c>
      <c r="B338" s="33" t="s">
        <v>189</v>
      </c>
      <c r="C338" s="3" t="s">
        <v>15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251</v>
      </c>
      <c r="B339" s="33" t="s">
        <v>105</v>
      </c>
      <c r="C339" s="3" t="s">
        <v>15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251</v>
      </c>
      <c r="B340" s="33" t="s">
        <v>113</v>
      </c>
      <c r="C340" s="3" t="s">
        <v>15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251</v>
      </c>
      <c r="B341" s="33" t="s">
        <v>87</v>
      </c>
      <c r="C341" s="3" t="s">
        <v>15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251</v>
      </c>
      <c r="B342" s="33" t="s">
        <v>189</v>
      </c>
      <c r="C342" s="3" t="s">
        <v>15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250</v>
      </c>
      <c r="B343" s="33" t="s">
        <v>85</v>
      </c>
      <c r="C343" s="3" t="s">
        <v>15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250</v>
      </c>
      <c r="B344" s="33" t="s">
        <v>73</v>
      </c>
      <c r="C344" s="3" t="s">
        <v>15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250</v>
      </c>
      <c r="B345" s="33" t="s">
        <v>88</v>
      </c>
      <c r="C345" s="3" t="s">
        <v>15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250</v>
      </c>
      <c r="B346" s="33" t="s">
        <v>85</v>
      </c>
      <c r="C346" s="3" t="s">
        <v>15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250</v>
      </c>
      <c r="B347" s="33" t="s">
        <v>82</v>
      </c>
      <c r="C347" s="3" t="s">
        <v>15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249</v>
      </c>
      <c r="B348" s="33" t="s">
        <v>104</v>
      </c>
      <c r="C348" s="3" t="s">
        <v>15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249</v>
      </c>
      <c r="B349" s="33" t="s">
        <v>86</v>
      </c>
      <c r="C349" s="3" t="s">
        <v>15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249</v>
      </c>
      <c r="B350" s="33" t="s">
        <v>242</v>
      </c>
      <c r="C350" s="3" t="s">
        <v>15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249</v>
      </c>
      <c r="B351" s="33" t="s">
        <v>73</v>
      </c>
      <c r="C351" s="3" t="s">
        <v>15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246</v>
      </c>
      <c r="B352" s="33" t="s">
        <v>248</v>
      </c>
      <c r="C352" s="3" t="s">
        <v>15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246</v>
      </c>
      <c r="B353" s="33" t="s">
        <v>247</v>
      </c>
      <c r="C353" s="3" t="s">
        <v>15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245</v>
      </c>
      <c r="B354" s="33" t="s">
        <v>42</v>
      </c>
      <c r="C354" s="3" t="s">
        <v>15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245</v>
      </c>
      <c r="B355" s="33" t="s">
        <v>30</v>
      </c>
      <c r="C355" s="3" t="s">
        <v>15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245</v>
      </c>
      <c r="B356" s="33" t="s">
        <v>244</v>
      </c>
      <c r="C356" s="3" t="s">
        <v>15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245</v>
      </c>
      <c r="B357" s="33" t="s">
        <v>28</v>
      </c>
      <c r="C357" s="3" t="s">
        <v>15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243</v>
      </c>
      <c r="B358" s="33" t="s">
        <v>64</v>
      </c>
      <c r="C358" s="3" t="s">
        <v>15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243</v>
      </c>
      <c r="B359" s="33" t="s">
        <v>244</v>
      </c>
      <c r="C359" s="3" t="s">
        <v>15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243</v>
      </c>
      <c r="B360" s="33" t="s">
        <v>45</v>
      </c>
      <c r="C360" s="3" t="s">
        <v>15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243</v>
      </c>
      <c r="B361" s="33" t="s">
        <v>240</v>
      </c>
      <c r="C361" s="3" t="s">
        <v>15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241</v>
      </c>
      <c r="B362" s="33" t="s">
        <v>242</v>
      </c>
      <c r="C362" s="3" t="s">
        <v>15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241</v>
      </c>
      <c r="B363" s="33" t="s">
        <v>104</v>
      </c>
      <c r="C363" s="3" t="s">
        <v>15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241</v>
      </c>
      <c r="B364" s="33" t="s">
        <v>59</v>
      </c>
      <c r="C364" s="3" t="s">
        <v>15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241</v>
      </c>
      <c r="B365" s="33" t="s">
        <v>32</v>
      </c>
      <c r="C365" s="3" t="s">
        <v>15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239</v>
      </c>
      <c r="B366" s="33" t="s">
        <v>240</v>
      </c>
      <c r="C366" s="3" t="s">
        <v>15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239</v>
      </c>
      <c r="B367" s="33" t="s">
        <v>162</v>
      </c>
      <c r="C367" s="3" t="s">
        <v>15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238</v>
      </c>
      <c r="B368" s="33" t="s">
        <v>102</v>
      </c>
      <c r="C368" s="3" t="s">
        <v>15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238</v>
      </c>
      <c r="B369" s="33" t="s">
        <v>23</v>
      </c>
      <c r="C369" s="3" t="s">
        <v>15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238</v>
      </c>
      <c r="B370" s="33" t="s">
        <v>42</v>
      </c>
      <c r="C370" s="3" t="s">
        <v>15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238</v>
      </c>
      <c r="B371" s="33" t="s">
        <v>55</v>
      </c>
      <c r="C371" s="3" t="s">
        <v>15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238</v>
      </c>
      <c r="B372" s="33" t="s">
        <v>64</v>
      </c>
      <c r="C372" s="3" t="s">
        <v>15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235</v>
      </c>
      <c r="B373" s="33" t="s">
        <v>236</v>
      </c>
      <c r="C373" s="3" t="s">
        <v>15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235</v>
      </c>
      <c r="B374" s="33" t="s">
        <v>237</v>
      </c>
      <c r="C374" s="3" t="s">
        <v>15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235</v>
      </c>
      <c r="B375" s="33" t="s">
        <v>102</v>
      </c>
      <c r="C375" s="3" t="s">
        <v>15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235</v>
      </c>
      <c r="B376" s="33" t="s">
        <v>108</v>
      </c>
      <c r="C376" s="3" t="s">
        <v>15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234</v>
      </c>
      <c r="B377" s="33" t="s">
        <v>63</v>
      </c>
      <c r="C377" s="3" t="s">
        <v>15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234</v>
      </c>
      <c r="B378" s="33" t="s">
        <v>71</v>
      </c>
      <c r="C378" s="3" t="s">
        <v>15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234</v>
      </c>
      <c r="B379" s="33" t="s">
        <v>64</v>
      </c>
      <c r="C379" s="3" t="s">
        <v>15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234</v>
      </c>
      <c r="B380" s="33" t="s">
        <v>161</v>
      </c>
      <c r="C380" s="3" t="s">
        <v>15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233</v>
      </c>
      <c r="B381" s="33" t="s">
        <v>218</v>
      </c>
      <c r="C381" s="3" t="s">
        <v>15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233</v>
      </c>
      <c r="B382" s="33" t="s">
        <v>32</v>
      </c>
      <c r="C382" s="3" t="s">
        <v>15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233</v>
      </c>
      <c r="B383" s="33" t="s">
        <v>25</v>
      </c>
      <c r="C383" s="3" t="s">
        <v>15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232</v>
      </c>
      <c r="B384" s="33" t="s">
        <v>58</v>
      </c>
      <c r="C384" s="3" t="s">
        <v>15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232</v>
      </c>
      <c r="B385" s="33" t="s">
        <v>86</v>
      </c>
      <c r="C385" s="3" t="s">
        <v>15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232</v>
      </c>
      <c r="B386" s="33" t="s">
        <v>58</v>
      </c>
      <c r="C386" s="3" t="s">
        <v>15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232</v>
      </c>
      <c r="B387" s="33" t="s">
        <v>25</v>
      </c>
      <c r="C387" s="3" t="s">
        <v>15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231</v>
      </c>
      <c r="B388" s="33" t="s">
        <v>30</v>
      </c>
      <c r="C388" s="3" t="s">
        <v>15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231</v>
      </c>
      <c r="B389" s="33" t="s">
        <v>86</v>
      </c>
      <c r="C389" s="3" t="s">
        <v>15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231</v>
      </c>
      <c r="B390" s="33" t="s">
        <v>161</v>
      </c>
      <c r="C390" s="3" t="s">
        <v>15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231</v>
      </c>
      <c r="B391" s="33" t="s">
        <v>30</v>
      </c>
      <c r="C391" s="3" t="s">
        <v>15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230</v>
      </c>
      <c r="B392" s="33" t="s">
        <v>64</v>
      </c>
      <c r="C392" s="3" t="s">
        <v>15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230</v>
      </c>
      <c r="B393" s="33" t="s">
        <v>90</v>
      </c>
      <c r="C393" s="3" t="s">
        <v>15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230</v>
      </c>
      <c r="B394" s="33" t="s">
        <v>30</v>
      </c>
      <c r="C394" s="3" t="s">
        <v>15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229</v>
      </c>
      <c r="B395" s="33" t="s">
        <v>30</v>
      </c>
      <c r="C395" s="3" t="s">
        <v>15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229</v>
      </c>
      <c r="B396" s="33" t="s">
        <v>53</v>
      </c>
      <c r="C396" s="3" t="s">
        <v>15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228</v>
      </c>
      <c r="B397" s="33" t="s">
        <v>50</v>
      </c>
      <c r="C397" s="3" t="s">
        <v>19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227</v>
      </c>
      <c r="B398" s="33" t="s">
        <v>161</v>
      </c>
      <c r="C398" s="3" t="s">
        <v>15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227</v>
      </c>
      <c r="B399" s="33" t="s">
        <v>102</v>
      </c>
      <c r="C399" s="3" t="s">
        <v>15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227</v>
      </c>
      <c r="B400" s="33" t="s">
        <v>25</v>
      </c>
      <c r="C400" s="3" t="s">
        <v>15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226</v>
      </c>
      <c r="B401" s="33" t="s">
        <v>44</v>
      </c>
      <c r="C401" s="3" t="s">
        <v>15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226</v>
      </c>
      <c r="B402" s="33" t="s">
        <v>35</v>
      </c>
      <c r="C402" s="3" t="s">
        <v>15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226</v>
      </c>
      <c r="B403" s="33" t="s">
        <v>218</v>
      </c>
      <c r="C403" s="3" t="s">
        <v>15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226</v>
      </c>
      <c r="B404" s="33" t="s">
        <v>102</v>
      </c>
      <c r="C404" s="3" t="s">
        <v>15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226</v>
      </c>
      <c r="B405" s="33" t="s">
        <v>36</v>
      </c>
      <c r="C405" s="3" t="s">
        <v>15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226</v>
      </c>
      <c r="B406" s="33" t="s">
        <v>24</v>
      </c>
      <c r="C406" s="3" t="s">
        <v>15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225</v>
      </c>
      <c r="B407" s="33" t="s">
        <v>35</v>
      </c>
      <c r="C407" s="3" t="s">
        <v>15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225</v>
      </c>
      <c r="B408" s="33" t="s">
        <v>224</v>
      </c>
      <c r="C408" s="3" t="s">
        <v>19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225</v>
      </c>
      <c r="B409" s="33" t="s">
        <v>24</v>
      </c>
      <c r="C409" s="3" t="s">
        <v>15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225</v>
      </c>
      <c r="B410" s="33" t="s">
        <v>69</v>
      </c>
      <c r="C410" s="3" t="s">
        <v>19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221</v>
      </c>
      <c r="B411" s="33" t="s">
        <v>56</v>
      </c>
      <c r="C411" s="3" t="s">
        <v>15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221</v>
      </c>
      <c r="B412" s="33" t="s">
        <v>222</v>
      </c>
      <c r="C412" s="3" t="s">
        <v>15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221</v>
      </c>
      <c r="B413" s="33" t="s">
        <v>223</v>
      </c>
      <c r="C413" s="3" t="s">
        <v>15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220</v>
      </c>
      <c r="B414" s="33" t="s">
        <v>93</v>
      </c>
      <c r="C414" s="3" t="s">
        <v>15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220</v>
      </c>
      <c r="B415" s="33" t="s">
        <v>36</v>
      </c>
      <c r="C415" s="3" t="s">
        <v>15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220</v>
      </c>
      <c r="B416" s="33" t="s">
        <v>218</v>
      </c>
      <c r="C416" s="3" t="s">
        <v>15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220</v>
      </c>
      <c r="B417" s="33" t="s">
        <v>73</v>
      </c>
      <c r="C417" s="3" t="s">
        <v>15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219</v>
      </c>
      <c r="B418" s="33" t="s">
        <v>113</v>
      </c>
      <c r="C418" s="3" t="s">
        <v>15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219</v>
      </c>
      <c r="B419" s="33" t="s">
        <v>63</v>
      </c>
      <c r="C419" s="3" t="s">
        <v>15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219</v>
      </c>
      <c r="B420" s="33" t="s">
        <v>74</v>
      </c>
      <c r="C420" s="3" t="s">
        <v>15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219</v>
      </c>
      <c r="B421" s="33" t="s">
        <v>113</v>
      </c>
      <c r="C421" s="3" t="s">
        <v>15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219</v>
      </c>
      <c r="B422" s="33" t="s">
        <v>35</v>
      </c>
      <c r="C422" s="3" t="s">
        <v>15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217</v>
      </c>
      <c r="B423" s="33" t="s">
        <v>98</v>
      </c>
      <c r="C423" s="3" t="s">
        <v>15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217</v>
      </c>
      <c r="B424" s="33" t="s">
        <v>218</v>
      </c>
      <c r="C424" s="3" t="s">
        <v>15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217</v>
      </c>
      <c r="B425" s="33" t="s">
        <v>24</v>
      </c>
      <c r="C425" s="3" t="s">
        <v>15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217</v>
      </c>
      <c r="B426" s="33" t="s">
        <v>218</v>
      </c>
      <c r="C426" s="3" t="s">
        <v>15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216</v>
      </c>
      <c r="B427" s="33" t="s">
        <v>215</v>
      </c>
      <c r="C427" s="3" t="s">
        <v>15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216</v>
      </c>
      <c r="B428" s="33" t="s">
        <v>92</v>
      </c>
      <c r="C428" s="3" t="s">
        <v>15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216</v>
      </c>
      <c r="B429" s="33" t="s">
        <v>161</v>
      </c>
      <c r="C429" s="3" t="s">
        <v>15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216</v>
      </c>
      <c r="B430" s="33" t="s">
        <v>24</v>
      </c>
      <c r="C430" s="3" t="s">
        <v>15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216</v>
      </c>
      <c r="B431" s="33" t="s">
        <v>41</v>
      </c>
      <c r="C431" s="3" t="s">
        <v>15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214</v>
      </c>
      <c r="B432" s="33" t="s">
        <v>215</v>
      </c>
      <c r="C432" s="3" t="s">
        <v>15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214</v>
      </c>
      <c r="B433" s="33" t="s">
        <v>161</v>
      </c>
      <c r="C433" s="3" t="s">
        <v>15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214</v>
      </c>
      <c r="B434" s="33" t="s">
        <v>92</v>
      </c>
      <c r="C434" s="3" t="s">
        <v>15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214</v>
      </c>
      <c r="B435" s="33" t="s">
        <v>111</v>
      </c>
      <c r="C435" s="3" t="s">
        <v>15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214</v>
      </c>
      <c r="B436" s="33" t="s">
        <v>46</v>
      </c>
      <c r="C436" s="3" t="s">
        <v>15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214</v>
      </c>
      <c r="B437" s="33" t="s">
        <v>161</v>
      </c>
      <c r="C437" s="3" t="s">
        <v>15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213</v>
      </c>
      <c r="B438" s="33" t="s">
        <v>26</v>
      </c>
      <c r="C438" s="3" t="s">
        <v>15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213</v>
      </c>
      <c r="B439" s="33" t="s">
        <v>85</v>
      </c>
      <c r="C439" s="3" t="s">
        <v>15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213</v>
      </c>
      <c r="B440" s="33" t="s">
        <v>165</v>
      </c>
      <c r="C440" s="3" t="s">
        <v>15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212</v>
      </c>
      <c r="B441" s="33" t="s">
        <v>21</v>
      </c>
      <c r="C441" s="3" t="s">
        <v>15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212</v>
      </c>
      <c r="B442" s="33" t="s">
        <v>64</v>
      </c>
      <c r="C442" s="3" t="s">
        <v>15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211</v>
      </c>
      <c r="B443" s="33" t="s">
        <v>90</v>
      </c>
      <c r="C443" s="3" t="s">
        <v>15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211</v>
      </c>
      <c r="B444" s="33" t="s">
        <v>72</v>
      </c>
      <c r="C444" s="3" t="s">
        <v>15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209</v>
      </c>
      <c r="B445" s="33" t="s">
        <v>71</v>
      </c>
      <c r="C445" s="3" t="s">
        <v>15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209</v>
      </c>
      <c r="B446" s="33" t="s">
        <v>92</v>
      </c>
      <c r="C446" s="3" t="s">
        <v>15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209</v>
      </c>
      <c r="B447" s="33" t="s">
        <v>210</v>
      </c>
      <c r="C447" s="3" t="s">
        <v>15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209</v>
      </c>
      <c r="B448" s="33" t="s">
        <v>84</v>
      </c>
      <c r="C448" s="3" t="s">
        <v>15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209</v>
      </c>
      <c r="B449" s="33" t="s">
        <v>25</v>
      </c>
      <c r="C449" s="3" t="s">
        <v>15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208</v>
      </c>
      <c r="B450" s="33" t="s">
        <v>42</v>
      </c>
      <c r="C450" s="3" t="s">
        <v>15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208</v>
      </c>
      <c r="B451" s="33" t="s">
        <v>37</v>
      </c>
      <c r="C451" s="3" t="s">
        <v>15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208</v>
      </c>
      <c r="B452" s="33" t="s">
        <v>50</v>
      </c>
      <c r="C452" s="3" t="s">
        <v>15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207</v>
      </c>
      <c r="B453" s="33" t="s">
        <v>54</v>
      </c>
      <c r="C453" s="3" t="s">
        <v>15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207</v>
      </c>
      <c r="B454" s="33" t="s">
        <v>106</v>
      </c>
      <c r="C454" s="3" t="s">
        <v>15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207</v>
      </c>
      <c r="B455" s="33" t="s">
        <v>34</v>
      </c>
      <c r="C455" s="3" t="s">
        <v>15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207</v>
      </c>
      <c r="B456" s="33" t="s">
        <v>98</v>
      </c>
      <c r="C456" s="3" t="s">
        <v>15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205</v>
      </c>
      <c r="B457" s="33" t="s">
        <v>86</v>
      </c>
      <c r="C457" s="3" t="s">
        <v>15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205</v>
      </c>
      <c r="B458" s="33" t="s">
        <v>106</v>
      </c>
      <c r="C458" s="3" t="s">
        <v>15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205</v>
      </c>
      <c r="B459" s="33" t="s">
        <v>134</v>
      </c>
      <c r="C459" s="3" t="s">
        <v>15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205</v>
      </c>
      <c r="B460" s="33" t="s">
        <v>206</v>
      </c>
      <c r="C460" s="3" t="s">
        <v>15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203</v>
      </c>
      <c r="B461" s="33" t="s">
        <v>204</v>
      </c>
      <c r="C461" s="3" t="s">
        <v>15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203</v>
      </c>
      <c r="B462" s="33" t="s">
        <v>86</v>
      </c>
      <c r="C462" s="3" t="s">
        <v>15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203</v>
      </c>
      <c r="B463" s="33" t="s">
        <v>164</v>
      </c>
      <c r="C463" s="3" t="s">
        <v>15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203</v>
      </c>
      <c r="B464" s="33" t="s">
        <v>24</v>
      </c>
      <c r="C464" s="3" t="s">
        <v>15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203</v>
      </c>
      <c r="B465" s="33" t="s">
        <v>30</v>
      </c>
      <c r="C465" s="3" t="s">
        <v>15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202</v>
      </c>
      <c r="B466" s="33" t="s">
        <v>21</v>
      </c>
      <c r="C466" s="3" t="s">
        <v>15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202</v>
      </c>
      <c r="B467" s="33" t="s">
        <v>99</v>
      </c>
      <c r="C467" s="3" t="s">
        <v>15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202</v>
      </c>
      <c r="B468" s="33" t="s">
        <v>64</v>
      </c>
      <c r="C468" s="3" t="s">
        <v>15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201</v>
      </c>
      <c r="B469" s="33" t="s">
        <v>99</v>
      </c>
      <c r="C469" s="3" t="s">
        <v>15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201</v>
      </c>
      <c r="B470" s="33" t="s">
        <v>24</v>
      </c>
      <c r="C470" s="3" t="s">
        <v>15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201</v>
      </c>
      <c r="B471" s="33" t="s">
        <v>86</v>
      </c>
      <c r="C471" s="3" t="s">
        <v>15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200</v>
      </c>
      <c r="B472" s="33" t="s">
        <v>165</v>
      </c>
      <c r="C472" s="3" t="s">
        <v>15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200</v>
      </c>
      <c r="B473" s="33" t="s">
        <v>198</v>
      </c>
      <c r="C473" s="3" t="s">
        <v>15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200</v>
      </c>
      <c r="B474" s="33" t="s">
        <v>73</v>
      </c>
      <c r="C474" s="3" t="s">
        <v>15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200</v>
      </c>
      <c r="B475" s="33" t="s">
        <v>92</v>
      </c>
      <c r="C475" s="3" t="s">
        <v>15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199</v>
      </c>
      <c r="B476" s="33" t="s">
        <v>192</v>
      </c>
      <c r="C476" s="3" t="s">
        <v>15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199</v>
      </c>
      <c r="B477" s="33" t="s">
        <v>32</v>
      </c>
      <c r="C477" s="3" t="s">
        <v>15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199</v>
      </c>
      <c r="B478" s="33" t="s">
        <v>17</v>
      </c>
      <c r="C478" s="3" t="s">
        <v>15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197</v>
      </c>
      <c r="B479" s="33" t="s">
        <v>198</v>
      </c>
      <c r="C479" s="3" t="s">
        <v>15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197</v>
      </c>
      <c r="B480" s="33" t="s">
        <v>90</v>
      </c>
      <c r="C480" s="3" t="s">
        <v>15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197</v>
      </c>
      <c r="B481" s="33" t="s">
        <v>165</v>
      </c>
      <c r="C481" s="3" t="s">
        <v>15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197</v>
      </c>
      <c r="B482" s="33" t="s">
        <v>84</v>
      </c>
      <c r="C482" s="3" t="s">
        <v>15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196</v>
      </c>
      <c r="B483" s="33" t="s">
        <v>165</v>
      </c>
      <c r="C483" s="3" t="s">
        <v>15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196</v>
      </c>
      <c r="B484" s="33" t="s">
        <v>112</v>
      </c>
      <c r="C484" s="3" t="s">
        <v>15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196</v>
      </c>
      <c r="B485" s="33" t="s">
        <v>165</v>
      </c>
      <c r="C485" s="3" t="s">
        <v>15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195</v>
      </c>
      <c r="B486" s="33" t="s">
        <v>32</v>
      </c>
      <c r="C486" s="3" t="s">
        <v>15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195</v>
      </c>
      <c r="B487" s="33" t="s">
        <v>91</v>
      </c>
      <c r="C487" s="3" t="s">
        <v>15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195</v>
      </c>
      <c r="B488" s="33" t="s">
        <v>108</v>
      </c>
      <c r="C488" s="3" t="s">
        <v>15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195</v>
      </c>
      <c r="B489" s="33" t="s">
        <v>95</v>
      </c>
      <c r="C489" s="3" t="s">
        <v>15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193</v>
      </c>
      <c r="B490" s="33" t="s">
        <v>106</v>
      </c>
      <c r="C490" s="3" t="s">
        <v>15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193</v>
      </c>
      <c r="B491" s="33" t="s">
        <v>164</v>
      </c>
      <c r="C491" s="3" t="s">
        <v>15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193</v>
      </c>
      <c r="B492" s="33" t="s">
        <v>194</v>
      </c>
      <c r="C492" s="3" t="s">
        <v>15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193</v>
      </c>
      <c r="B493" s="33" t="s">
        <v>91</v>
      </c>
      <c r="C493" s="3" t="s">
        <v>15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191</v>
      </c>
      <c r="B494" s="33" t="s">
        <v>26</v>
      </c>
      <c r="C494" s="3" t="s">
        <v>15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191</v>
      </c>
      <c r="B495" s="33" t="s">
        <v>91</v>
      </c>
      <c r="C495" s="3" t="s">
        <v>15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191</v>
      </c>
      <c r="B496" s="33" t="s">
        <v>192</v>
      </c>
      <c r="C496" s="3" t="s">
        <v>15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190</v>
      </c>
      <c r="B497" s="33" t="s">
        <v>31</v>
      </c>
      <c r="C497" s="3" t="s">
        <v>15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190</v>
      </c>
      <c r="B498" s="33" t="s">
        <v>64</v>
      </c>
      <c r="C498" s="3" t="s">
        <v>15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190</v>
      </c>
      <c r="B499" s="33" t="s">
        <v>26</v>
      </c>
      <c r="C499" s="3" t="s">
        <v>15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188</v>
      </c>
      <c r="B500" s="33" t="s">
        <v>32</v>
      </c>
      <c r="C500" s="3" t="s">
        <v>15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188</v>
      </c>
      <c r="B501" s="33" t="s">
        <v>189</v>
      </c>
      <c r="C501" s="3" t="s">
        <v>15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188</v>
      </c>
      <c r="B502" s="33" t="s">
        <v>53</v>
      </c>
      <c r="C502" s="3" t="s">
        <v>15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188</v>
      </c>
      <c r="B503" s="33" t="s">
        <v>64</v>
      </c>
      <c r="C503" s="3" t="s">
        <v>15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187</v>
      </c>
      <c r="B504" s="33" t="s">
        <v>32</v>
      </c>
      <c r="C504" s="3" t="s">
        <v>15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187</v>
      </c>
      <c r="B505" s="33" t="s">
        <v>164</v>
      </c>
      <c r="C505" s="3" t="s">
        <v>15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187</v>
      </c>
      <c r="B506" s="33" t="s">
        <v>106</v>
      </c>
      <c r="C506" s="3" t="s">
        <v>15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187</v>
      </c>
      <c r="B507" s="33" t="s">
        <v>64</v>
      </c>
      <c r="C507" s="3" t="s">
        <v>15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187</v>
      </c>
      <c r="B508" s="33" t="s">
        <v>66</v>
      </c>
      <c r="C508" s="3" t="s">
        <v>15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187</v>
      </c>
      <c r="B509" s="33" t="s">
        <v>39</v>
      </c>
      <c r="C509" s="3" t="s">
        <v>15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187</v>
      </c>
      <c r="B510" s="33" t="s">
        <v>77</v>
      </c>
      <c r="C510" s="3" t="s">
        <v>15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187</v>
      </c>
      <c r="B511" s="33" t="s">
        <v>32</v>
      </c>
      <c r="C511" s="3" t="s">
        <v>15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186</v>
      </c>
      <c r="B512" s="33" t="s">
        <v>108</v>
      </c>
      <c r="C512" s="3" t="s">
        <v>15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186</v>
      </c>
      <c r="B513" s="33" t="s">
        <v>164</v>
      </c>
      <c r="C513" s="3" t="s">
        <v>15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186</v>
      </c>
      <c r="B514" s="33" t="s">
        <v>22</v>
      </c>
      <c r="C514" s="3" t="s">
        <v>15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186</v>
      </c>
      <c r="B515" s="33" t="s">
        <v>49</v>
      </c>
      <c r="C515" s="3" t="s">
        <v>15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185</v>
      </c>
      <c r="B516" s="33" t="s">
        <v>64</v>
      </c>
      <c r="C516" s="3" t="s">
        <v>15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185</v>
      </c>
      <c r="B517" s="33" t="s">
        <v>32</v>
      </c>
      <c r="C517" s="3" t="s">
        <v>15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185</v>
      </c>
      <c r="B518" s="33" t="s">
        <v>91</v>
      </c>
      <c r="C518" s="3" t="s">
        <v>15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185</v>
      </c>
      <c r="B519" s="33" t="s">
        <v>69</v>
      </c>
      <c r="C519" s="3" t="s">
        <v>15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184</v>
      </c>
      <c r="B520" s="33" t="s">
        <v>45</v>
      </c>
      <c r="C520" s="3" t="s">
        <v>15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184</v>
      </c>
      <c r="B521" s="33" t="s">
        <v>32</v>
      </c>
      <c r="C521" s="3" t="s">
        <v>15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184</v>
      </c>
      <c r="B522" s="33" t="s">
        <v>64</v>
      </c>
      <c r="C522" s="3" t="s">
        <v>15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184</v>
      </c>
      <c r="B523" s="33" t="s">
        <v>134</v>
      </c>
      <c r="C523" s="3" t="s">
        <v>19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183</v>
      </c>
      <c r="B524" s="33" t="s">
        <v>161</v>
      </c>
      <c r="C524" s="3" t="s">
        <v>15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183</v>
      </c>
      <c r="B525" s="33" t="s">
        <v>110</v>
      </c>
      <c r="C525" s="3" t="s">
        <v>15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183</v>
      </c>
      <c r="B526" s="33" t="s">
        <v>21</v>
      </c>
      <c r="C526" s="3" t="s">
        <v>19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182</v>
      </c>
      <c r="B527" s="33" t="s">
        <v>79</v>
      </c>
      <c r="C527" s="3" t="s">
        <v>15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182</v>
      </c>
      <c r="B528" s="33" t="s">
        <v>47</v>
      </c>
      <c r="C528" s="3" t="s">
        <v>15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182</v>
      </c>
      <c r="B529" s="33" t="s">
        <v>95</v>
      </c>
      <c r="C529" s="3" t="s">
        <v>15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182</v>
      </c>
      <c r="B530" s="33" t="s">
        <v>91</v>
      </c>
      <c r="C530" s="3" t="s">
        <v>15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180</v>
      </c>
      <c r="B531" s="33" t="s">
        <v>64</v>
      </c>
      <c r="C531" s="3" t="s">
        <v>15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180</v>
      </c>
      <c r="B532" s="33" t="s">
        <v>79</v>
      </c>
      <c r="C532" s="3" t="s">
        <v>15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180</v>
      </c>
      <c r="B533" s="33" t="s">
        <v>181</v>
      </c>
      <c r="C533" s="3" t="s">
        <v>15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180</v>
      </c>
      <c r="B534" s="33" t="s">
        <v>28</v>
      </c>
      <c r="C534" s="3" t="s">
        <v>15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179</v>
      </c>
      <c r="B535" s="33" t="s">
        <v>42</v>
      </c>
      <c r="C535" s="3" t="s">
        <v>15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179</v>
      </c>
      <c r="B536" s="33" t="s">
        <v>95</v>
      </c>
      <c r="C536" s="3" t="s">
        <v>15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178</v>
      </c>
      <c r="B537" s="33" t="s">
        <v>161</v>
      </c>
      <c r="C537" s="3" t="s">
        <v>15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178</v>
      </c>
      <c r="B538" s="33" t="s">
        <v>69</v>
      </c>
      <c r="C538" s="3" t="s">
        <v>15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178</v>
      </c>
      <c r="B539" s="33" t="s">
        <v>75</v>
      </c>
      <c r="C539" s="3" t="s">
        <v>15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178</v>
      </c>
      <c r="B540" s="33" t="s">
        <v>72</v>
      </c>
      <c r="C540" s="3" t="s">
        <v>15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177</v>
      </c>
      <c r="B541" s="33" t="s">
        <v>72</v>
      </c>
      <c r="C541" s="3" t="s">
        <v>15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177</v>
      </c>
      <c r="B542" s="33" t="s">
        <v>106</v>
      </c>
      <c r="C542" s="3" t="s">
        <v>15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177</v>
      </c>
      <c r="B543" s="33" t="s">
        <v>111</v>
      </c>
      <c r="C543" s="3" t="s">
        <v>15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177</v>
      </c>
      <c r="B544" s="33" t="s">
        <v>16</v>
      </c>
      <c r="C544" s="3" t="s">
        <v>15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177</v>
      </c>
      <c r="B545" s="33" t="s">
        <v>77</v>
      </c>
      <c r="C545" s="3" t="s">
        <v>15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175</v>
      </c>
      <c r="B546" s="33" t="s">
        <v>176</v>
      </c>
      <c r="C546" s="3" t="s">
        <v>15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175</v>
      </c>
      <c r="B547" s="33" t="s">
        <v>63</v>
      </c>
      <c r="C547" s="3" t="s">
        <v>15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174</v>
      </c>
      <c r="B548" s="33" t="s">
        <v>161</v>
      </c>
      <c r="C548" s="3" t="s">
        <v>15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174</v>
      </c>
      <c r="B549" s="33" t="s">
        <v>77</v>
      </c>
      <c r="C549" s="3" t="s">
        <v>15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174</v>
      </c>
      <c r="B550" s="33" t="s">
        <v>84</v>
      </c>
      <c r="C550" s="3" t="s">
        <v>15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173</v>
      </c>
      <c r="B551" s="33" t="s">
        <v>42</v>
      </c>
      <c r="C551" s="3" t="s">
        <v>15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173</v>
      </c>
      <c r="B552" s="33" t="s">
        <v>165</v>
      </c>
      <c r="C552" s="3" t="s">
        <v>15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173</v>
      </c>
      <c r="B553" s="33" t="s">
        <v>42</v>
      </c>
      <c r="C553" s="3" t="s">
        <v>15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171</v>
      </c>
      <c r="B554" s="33" t="s">
        <v>68</v>
      </c>
      <c r="C554" s="3" t="s">
        <v>15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171</v>
      </c>
      <c r="B555" s="33" t="s">
        <v>172</v>
      </c>
      <c r="C555" s="3" t="s">
        <v>15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171</v>
      </c>
      <c r="B556" s="33" t="s">
        <v>64</v>
      </c>
      <c r="C556" s="3" t="s">
        <v>15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171</v>
      </c>
      <c r="B557" s="33" t="s">
        <v>73</v>
      </c>
      <c r="C557" s="3" t="s">
        <v>15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171</v>
      </c>
      <c r="B558" s="33" t="s">
        <v>21</v>
      </c>
      <c r="C558" s="3" t="s">
        <v>15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169</v>
      </c>
      <c r="B559" s="33" t="s">
        <v>97</v>
      </c>
      <c r="C559" s="3" t="s">
        <v>15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169</v>
      </c>
      <c r="B560" s="33" t="s">
        <v>33</v>
      </c>
      <c r="C560" s="3" t="s">
        <v>15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169</v>
      </c>
      <c r="B561" s="33" t="s">
        <v>84</v>
      </c>
      <c r="C561" s="3" t="s">
        <v>15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169</v>
      </c>
      <c r="B562" s="33" t="s">
        <v>21</v>
      </c>
      <c r="C562" s="3" t="s">
        <v>15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170</v>
      </c>
      <c r="B563" s="33" t="s">
        <v>156</v>
      </c>
      <c r="C563" s="3" t="s">
        <v>15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170</v>
      </c>
      <c r="B564" s="33" t="s">
        <v>156</v>
      </c>
      <c r="C564" s="3" t="s">
        <v>15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170</v>
      </c>
      <c r="B565" s="33" t="s">
        <v>18</v>
      </c>
      <c r="C565" s="3" t="s">
        <v>15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168</v>
      </c>
      <c r="B566" s="33" t="s">
        <v>156</v>
      </c>
      <c r="C566" s="3" t="s">
        <v>15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168</v>
      </c>
      <c r="B567" s="33" t="s">
        <v>64</v>
      </c>
      <c r="C567" s="3" t="s">
        <v>15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168</v>
      </c>
      <c r="B568" s="33" t="s">
        <v>38</v>
      </c>
      <c r="C568" s="3" t="s">
        <v>15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168</v>
      </c>
      <c r="B569" s="33" t="s">
        <v>20</v>
      </c>
      <c r="C569" s="3" t="s">
        <v>15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168</v>
      </c>
      <c r="B570" s="33" t="s">
        <v>89</v>
      </c>
      <c r="C570" s="3" t="s">
        <v>15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168</v>
      </c>
      <c r="B571" s="33" t="s">
        <v>86</v>
      </c>
      <c r="C571" s="3" t="s">
        <v>15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167</v>
      </c>
      <c r="B572" s="33" t="s">
        <v>81</v>
      </c>
      <c r="C572" s="3" t="s">
        <v>15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167</v>
      </c>
      <c r="B573" s="33" t="s">
        <v>25</v>
      </c>
      <c r="C573" s="3" t="s">
        <v>15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167</v>
      </c>
      <c r="B574" s="33" t="s">
        <v>63</v>
      </c>
      <c r="C574" s="3" t="s">
        <v>15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167</v>
      </c>
      <c r="B575" s="33" t="s">
        <v>73</v>
      </c>
      <c r="C575" s="3" t="s">
        <v>15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163</v>
      </c>
      <c r="B576" s="33" t="s">
        <v>162</v>
      </c>
      <c r="C576" s="3" t="s">
        <v>15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163</v>
      </c>
      <c r="B577" s="33" t="s">
        <v>164</v>
      </c>
      <c r="C577" s="3" t="s">
        <v>15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163</v>
      </c>
      <c r="B578" s="33" t="s">
        <v>165</v>
      </c>
      <c r="C578" s="3" t="s">
        <v>15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163</v>
      </c>
      <c r="B579" s="33" t="s">
        <v>166</v>
      </c>
      <c r="C579" s="3" t="s">
        <v>15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160</v>
      </c>
      <c r="B580" s="33" t="s">
        <v>32</v>
      </c>
      <c r="C580" s="3" t="s">
        <v>15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160</v>
      </c>
      <c r="B581" s="33" t="s">
        <v>32</v>
      </c>
      <c r="C581" s="3" t="s">
        <v>15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160</v>
      </c>
      <c r="B582" s="33" t="s">
        <v>29</v>
      </c>
      <c r="C582" s="3" t="s">
        <v>15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160</v>
      </c>
      <c r="B583" s="33" t="s">
        <v>39</v>
      </c>
      <c r="C583" s="3" t="s">
        <v>15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160</v>
      </c>
      <c r="B584" s="33" t="s">
        <v>161</v>
      </c>
      <c r="C584" s="3" t="s">
        <v>15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160</v>
      </c>
      <c r="B585" s="33" t="s">
        <v>112</v>
      </c>
      <c r="C585" s="3" t="s">
        <v>15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160</v>
      </c>
      <c r="B586" s="33" t="s">
        <v>162</v>
      </c>
      <c r="C586" s="3" t="s">
        <v>15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159</v>
      </c>
      <c r="B587" s="33" t="s">
        <v>32</v>
      </c>
      <c r="C587" s="3" t="s">
        <v>15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159</v>
      </c>
      <c r="B588" s="33" t="s">
        <v>90</v>
      </c>
      <c r="C588" s="3" t="s">
        <v>15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159</v>
      </c>
      <c r="B589" s="33" t="s">
        <v>65</v>
      </c>
      <c r="C589" s="3" t="s">
        <v>15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159</v>
      </c>
      <c r="B590" s="33" t="s">
        <v>84</v>
      </c>
      <c r="C590" s="3" t="s">
        <v>15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157</v>
      </c>
      <c r="B591" s="33" t="s">
        <v>64</v>
      </c>
      <c r="C591" s="3" t="s">
        <v>15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157</v>
      </c>
      <c r="B592" s="33" t="s">
        <v>158</v>
      </c>
      <c r="C592" s="3" t="s">
        <v>15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157</v>
      </c>
      <c r="B593" s="33" t="s">
        <v>29</v>
      </c>
      <c r="C593" s="3" t="s">
        <v>15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157</v>
      </c>
      <c r="B594" s="33" t="s">
        <v>39</v>
      </c>
      <c r="C594" s="3" t="s">
        <v>15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155</v>
      </c>
      <c r="B595" s="33" t="s">
        <v>41</v>
      </c>
      <c r="C595" s="3" t="s">
        <v>15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155</v>
      </c>
      <c r="B596" s="33" t="s">
        <v>156</v>
      </c>
      <c r="C596" s="3" t="s">
        <v>15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155</v>
      </c>
      <c r="B597" s="33" t="s">
        <v>77</v>
      </c>
      <c r="C597" s="3" t="s">
        <v>15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155</v>
      </c>
      <c r="B598" s="33" t="s">
        <v>43</v>
      </c>
      <c r="C598" s="3" t="s">
        <v>15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155</v>
      </c>
      <c r="B599" s="33" t="s">
        <v>112</v>
      </c>
      <c r="C599" s="3" t="s">
        <v>15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154</v>
      </c>
      <c r="B600" s="33" t="s">
        <v>112</v>
      </c>
      <c r="C600" s="3" t="s">
        <v>15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154</v>
      </c>
      <c r="B601" s="33" t="s">
        <v>93</v>
      </c>
      <c r="C601" s="3" t="s">
        <v>15</v>
      </c>
      <c r="D601" s="37">
        <f t="shared" si="569"/>
        <v>241.93548387096774</v>
      </c>
      <c r="E601" s="8">
        <v>620</v>
      </c>
      <c r="F601" s="3" t="s">
        <v>67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67</v>
      </c>
    </row>
    <row r="602" spans="1:12">
      <c r="A602" s="5" t="s">
        <v>151</v>
      </c>
      <c r="B602" s="33" t="s">
        <v>152</v>
      </c>
      <c r="C602" s="3" t="s">
        <v>15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151</v>
      </c>
      <c r="B603" s="33" t="s">
        <v>90</v>
      </c>
      <c r="C603" s="3" t="s">
        <v>15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151</v>
      </c>
      <c r="B604" s="33" t="s">
        <v>153</v>
      </c>
      <c r="C604" s="3" t="s">
        <v>15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151</v>
      </c>
      <c r="B605" s="33" t="s">
        <v>112</v>
      </c>
      <c r="C605" s="3" t="s">
        <v>15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151</v>
      </c>
      <c r="B606" s="33" t="s">
        <v>45</v>
      </c>
      <c r="C606" s="3" t="s">
        <v>15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151</v>
      </c>
      <c r="B607" s="33" t="s">
        <v>53</v>
      </c>
      <c r="C607" s="3" t="s">
        <v>15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151</v>
      </c>
      <c r="B608" s="33" t="s">
        <v>103</v>
      </c>
      <c r="C608" s="3" t="s">
        <v>15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151</v>
      </c>
      <c r="B609" s="33" t="s">
        <v>61</v>
      </c>
      <c r="C609" s="3" t="s">
        <v>15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149</v>
      </c>
      <c r="B610" s="33" t="s">
        <v>27</v>
      </c>
      <c r="C610" s="3" t="s">
        <v>15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149</v>
      </c>
      <c r="B611" s="33" t="s">
        <v>76</v>
      </c>
      <c r="C611" s="3" t="s">
        <v>15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149</v>
      </c>
      <c r="B612" s="33" t="s">
        <v>150</v>
      </c>
      <c r="C612" s="3" t="s">
        <v>15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148</v>
      </c>
      <c r="B613" s="33" t="s">
        <v>77</v>
      </c>
      <c r="C613" s="3" t="s">
        <v>15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146</v>
      </c>
      <c r="B614" s="33" t="s">
        <v>63</v>
      </c>
      <c r="C614" s="3" t="s">
        <v>15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146</v>
      </c>
      <c r="B615" s="33" t="s">
        <v>147</v>
      </c>
      <c r="C615" s="3" t="s">
        <v>15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146</v>
      </c>
      <c r="B616" s="33" t="s">
        <v>147</v>
      </c>
      <c r="C616" s="3" t="s">
        <v>15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146</v>
      </c>
      <c r="B617" s="33" t="s">
        <v>73</v>
      </c>
      <c r="C617" s="3" t="s">
        <v>15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146</v>
      </c>
      <c r="B618" s="33" t="s">
        <v>102</v>
      </c>
      <c r="C618" s="3" t="s">
        <v>15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145</v>
      </c>
      <c r="B619" s="33" t="s">
        <v>102</v>
      </c>
      <c r="C619" s="3" t="s">
        <v>15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145</v>
      </c>
      <c r="B620" s="33" t="s">
        <v>45</v>
      </c>
      <c r="C620" s="3" t="s">
        <v>15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145</v>
      </c>
      <c r="B621" s="33" t="s">
        <v>50</v>
      </c>
      <c r="C621" s="3" t="s">
        <v>15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145</v>
      </c>
      <c r="B622" s="33" t="s">
        <v>99</v>
      </c>
      <c r="C622" s="3" t="s">
        <v>15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143</v>
      </c>
      <c r="B623" s="33" t="s">
        <v>144</v>
      </c>
      <c r="C623" s="3" t="s">
        <v>15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143</v>
      </c>
      <c r="B624" s="33" t="s">
        <v>89</v>
      </c>
      <c r="C624" s="3" t="s">
        <v>15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143</v>
      </c>
      <c r="B625" s="33" t="s">
        <v>21</v>
      </c>
      <c r="C625" s="3" t="s">
        <v>15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143</v>
      </c>
      <c r="B626" s="33" t="s">
        <v>78</v>
      </c>
      <c r="C626" s="3" t="s">
        <v>15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142</v>
      </c>
      <c r="B627" s="33" t="s">
        <v>51</v>
      </c>
      <c r="C627" s="3" t="s">
        <v>15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142</v>
      </c>
      <c r="B628" s="33" t="s">
        <v>21</v>
      </c>
      <c r="C628" s="3" t="s">
        <v>15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142</v>
      </c>
      <c r="B629" s="33" t="s">
        <v>21</v>
      </c>
      <c r="C629" s="3" t="s">
        <v>15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141</v>
      </c>
      <c r="B630" s="33" t="s">
        <v>86</v>
      </c>
      <c r="C630" s="3" t="s">
        <v>15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141</v>
      </c>
      <c r="B631" s="33" t="s">
        <v>122</v>
      </c>
      <c r="C631" s="3" t="s">
        <v>15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141</v>
      </c>
      <c r="B632" s="33" t="s">
        <v>32</v>
      </c>
      <c r="C632" s="3" t="s">
        <v>15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141</v>
      </c>
      <c r="B633" s="33" t="s">
        <v>134</v>
      </c>
      <c r="C633" s="3" t="s">
        <v>15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140</v>
      </c>
      <c r="B634" s="33" t="s">
        <v>129</v>
      </c>
      <c r="C634" s="3" t="s">
        <v>15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140</v>
      </c>
      <c r="B635" s="33" t="s">
        <v>32</v>
      </c>
      <c r="C635" s="3" t="s">
        <v>15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140</v>
      </c>
      <c r="B636" s="33" t="s">
        <v>53</v>
      </c>
      <c r="C636" s="3" t="s">
        <v>15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138</v>
      </c>
      <c r="B637" s="33" t="s">
        <v>139</v>
      </c>
      <c r="C637" s="3" t="s">
        <v>15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138</v>
      </c>
      <c r="B638" s="33" t="s">
        <v>53</v>
      </c>
      <c r="C638" s="3" t="s">
        <v>15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138</v>
      </c>
      <c r="B639" s="33" t="s">
        <v>44</v>
      </c>
      <c r="C639" s="3" t="s">
        <v>15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138</v>
      </c>
      <c r="B640" s="33" t="s">
        <v>107</v>
      </c>
      <c r="C640" s="3" t="s">
        <v>15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136</v>
      </c>
      <c r="B641" s="33" t="s">
        <v>63</v>
      </c>
      <c r="C641" s="3" t="s">
        <v>15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136</v>
      </c>
      <c r="B642" s="33" t="s">
        <v>137</v>
      </c>
      <c r="C642" s="3" t="s">
        <v>19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136</v>
      </c>
      <c r="B643" s="33" t="s">
        <v>40</v>
      </c>
      <c r="C643" s="3" t="s">
        <v>19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136</v>
      </c>
      <c r="B644" s="33" t="s">
        <v>60</v>
      </c>
      <c r="C644" s="3" t="s">
        <v>15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136</v>
      </c>
      <c r="B645" s="33" t="s">
        <v>86</v>
      </c>
      <c r="C645" s="3" t="s">
        <v>19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135</v>
      </c>
      <c r="B646" s="33" t="s">
        <v>84</v>
      </c>
      <c r="C646" s="3" t="s">
        <v>19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135</v>
      </c>
      <c r="B647" s="33" t="s">
        <v>70</v>
      </c>
      <c r="C647" s="3" t="s">
        <v>15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133</v>
      </c>
      <c r="B648" s="33" t="s">
        <v>134</v>
      </c>
      <c r="C648" s="3" t="s">
        <v>19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131</v>
      </c>
      <c r="B649" s="33" t="s">
        <v>132</v>
      </c>
      <c r="C649" s="3" t="s">
        <v>15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131</v>
      </c>
      <c r="B650" s="33" t="s">
        <v>83</v>
      </c>
      <c r="C650" s="3" t="s">
        <v>15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131</v>
      </c>
      <c r="B651" s="33" t="s">
        <v>48</v>
      </c>
      <c r="C651" s="3" t="s">
        <v>15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131</v>
      </c>
      <c r="B652" s="33" t="s">
        <v>129</v>
      </c>
      <c r="C652" s="3" t="s">
        <v>15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130</v>
      </c>
      <c r="B653" s="33" t="s">
        <v>83</v>
      </c>
      <c r="C653" s="3" t="s">
        <v>15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130</v>
      </c>
      <c r="B654" s="33" t="s">
        <v>25</v>
      </c>
      <c r="C654" s="3" t="s">
        <v>15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130</v>
      </c>
      <c r="B655" s="33" t="s">
        <v>106</v>
      </c>
      <c r="C655" s="3" t="s">
        <v>15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130</v>
      </c>
      <c r="B656" s="33" t="s">
        <v>46</v>
      </c>
      <c r="C656" s="3" t="s">
        <v>15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130</v>
      </c>
      <c r="B657" s="33" t="s">
        <v>57</v>
      </c>
      <c r="C657" s="3" t="s">
        <v>15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130</v>
      </c>
      <c r="B658" s="33" t="s">
        <v>109</v>
      </c>
      <c r="C658" s="3" t="s">
        <v>15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128</v>
      </c>
      <c r="B659" s="33" t="s">
        <v>41</v>
      </c>
      <c r="C659" s="3" t="s">
        <v>15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128</v>
      </c>
      <c r="B660" s="33" t="s">
        <v>24</v>
      </c>
      <c r="C660" s="3" t="s">
        <v>15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128</v>
      </c>
      <c r="B661" s="33" t="s">
        <v>21</v>
      </c>
      <c r="C661" s="3" t="s">
        <v>15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127</v>
      </c>
      <c r="B662" s="33" t="s">
        <v>122</v>
      </c>
      <c r="C662" s="3" t="s">
        <v>15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127</v>
      </c>
      <c r="B663" s="33" t="s">
        <v>66</v>
      </c>
      <c r="C663" s="3" t="s">
        <v>15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127</v>
      </c>
      <c r="B664" s="33" t="s">
        <v>129</v>
      </c>
      <c r="C664" s="3" t="s">
        <v>15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127</v>
      </c>
      <c r="B665" s="33" t="s">
        <v>38</v>
      </c>
      <c r="C665" s="3" t="s">
        <v>15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126</v>
      </c>
      <c r="B666" s="33" t="s">
        <v>41</v>
      </c>
      <c r="C666" s="3" t="s">
        <v>15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126</v>
      </c>
      <c r="B667" s="33" t="s">
        <v>46</v>
      </c>
      <c r="C667" s="3" t="s">
        <v>15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126</v>
      </c>
      <c r="B668" s="33" t="s">
        <v>79</v>
      </c>
      <c r="C668" s="3" t="s">
        <v>15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126</v>
      </c>
      <c r="B669" s="33" t="s">
        <v>73</v>
      </c>
      <c r="C669" s="3" t="s">
        <v>15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126</v>
      </c>
      <c r="B670" s="33" t="s">
        <v>104</v>
      </c>
      <c r="C670" s="3" t="s">
        <v>15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125</v>
      </c>
      <c r="B671" s="33" t="s">
        <v>66</v>
      </c>
      <c r="C671" s="3" t="s">
        <v>15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125</v>
      </c>
      <c r="B672" s="33" t="s">
        <v>79</v>
      </c>
      <c r="C672" s="3" t="s">
        <v>15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125</v>
      </c>
      <c r="B673" s="33" t="s">
        <v>21</v>
      </c>
      <c r="C673" s="3" t="s">
        <v>15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125</v>
      </c>
      <c r="B674" s="33" t="s">
        <v>101</v>
      </c>
      <c r="C674" s="3" t="s">
        <v>15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124</v>
      </c>
      <c r="B675" s="33" t="s">
        <v>62</v>
      </c>
      <c r="C675" s="3" t="s">
        <v>15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124</v>
      </c>
      <c r="B676" s="33" t="s">
        <v>66</v>
      </c>
      <c r="C676" s="3" t="s">
        <v>15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124</v>
      </c>
      <c r="B677" s="33" t="s">
        <v>79</v>
      </c>
      <c r="C677" s="3" t="s">
        <v>15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124</v>
      </c>
      <c r="B678" s="33" t="s">
        <v>73</v>
      </c>
      <c r="C678" s="3" t="s">
        <v>15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124</v>
      </c>
      <c r="B679" s="33" t="s">
        <v>82</v>
      </c>
      <c r="C679" s="3" t="s">
        <v>15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123</v>
      </c>
      <c r="B680" s="33" t="s">
        <v>102</v>
      </c>
      <c r="C680" s="3" t="s">
        <v>15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123</v>
      </c>
      <c r="B681" s="33" t="s">
        <v>52</v>
      </c>
      <c r="C681" s="3" t="s">
        <v>15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123</v>
      </c>
      <c r="B682" s="33" t="s">
        <v>121</v>
      </c>
      <c r="C682" s="3" t="s">
        <v>15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120</v>
      </c>
      <c r="B683" s="33" t="s">
        <v>41</v>
      </c>
      <c r="C683" s="3" t="s">
        <v>15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120</v>
      </c>
      <c r="B684" s="33" t="s">
        <v>113</v>
      </c>
      <c r="C684" s="3" t="s">
        <v>15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120</v>
      </c>
      <c r="B685" s="33" t="s">
        <v>112</v>
      </c>
      <c r="C685" s="3" t="s">
        <v>15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120</v>
      </c>
      <c r="B686" s="33" t="s">
        <v>79</v>
      </c>
      <c r="C686" s="3" t="s">
        <v>15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120</v>
      </c>
      <c r="B687" s="33" t="s">
        <v>121</v>
      </c>
      <c r="C687" s="3" t="s">
        <v>15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120</v>
      </c>
      <c r="B688" s="33" t="s">
        <v>122</v>
      </c>
      <c r="C688" s="3" t="s">
        <v>15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120</v>
      </c>
      <c r="B689" s="33" t="s">
        <v>21</v>
      </c>
      <c r="C689" s="3" t="s">
        <v>15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119</v>
      </c>
      <c r="B690" s="33" t="s">
        <v>109</v>
      </c>
      <c r="C690" s="3" t="s">
        <v>15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119</v>
      </c>
      <c r="B691" s="33" t="s">
        <v>55</v>
      </c>
      <c r="C691" s="3" t="s">
        <v>15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119</v>
      </c>
      <c r="B692" s="33" t="s">
        <v>89</v>
      </c>
      <c r="C692" s="3" t="s">
        <v>15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118</v>
      </c>
      <c r="B693" s="33" t="s">
        <v>47</v>
      </c>
      <c r="C693" s="3" t="s">
        <v>15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118</v>
      </c>
      <c r="B694" s="33" t="s">
        <v>96</v>
      </c>
      <c r="C694" s="3" t="s">
        <v>15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117</v>
      </c>
      <c r="B695" s="33" t="s">
        <v>22</v>
      </c>
      <c r="C695" s="3" t="s">
        <v>15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117</v>
      </c>
      <c r="B696" s="33" t="s">
        <v>45</v>
      </c>
      <c r="C696" s="3" t="s">
        <v>15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117</v>
      </c>
      <c r="B697" s="33" t="s">
        <v>112</v>
      </c>
      <c r="C697" s="3" t="s">
        <v>15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117</v>
      </c>
      <c r="B698" s="33" t="s">
        <v>78</v>
      </c>
      <c r="C698" s="3" t="s">
        <v>15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117</v>
      </c>
      <c r="B699" s="33" t="s">
        <v>20</v>
      </c>
      <c r="C699" s="3" t="s">
        <v>15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116</v>
      </c>
      <c r="B700" s="33" t="s">
        <v>24</v>
      </c>
      <c r="C700" s="3" t="s">
        <v>15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116</v>
      </c>
      <c r="B701" s="33" t="s">
        <v>91</v>
      </c>
      <c r="C701" s="3" t="s">
        <v>15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116</v>
      </c>
      <c r="B702" s="33" t="s">
        <v>105</v>
      </c>
      <c r="C702" s="3" t="s">
        <v>15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115</v>
      </c>
      <c r="B703" s="33" t="s">
        <v>94</v>
      </c>
      <c r="C703" s="3" t="s">
        <v>15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115</v>
      </c>
      <c r="B704" s="33" t="s">
        <v>29</v>
      </c>
      <c r="C704" s="3" t="s">
        <v>15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115</v>
      </c>
      <c r="B705" s="33" t="s">
        <v>114</v>
      </c>
      <c r="C705" s="3" t="s">
        <v>15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115</v>
      </c>
      <c r="B706" s="33" t="s">
        <v>114</v>
      </c>
      <c r="C706" s="3" t="s">
        <v>15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97"/>
      <c r="B4430" s="97"/>
      <c r="C4430" s="97"/>
      <c r="D4430" s="97"/>
      <c r="E4430" s="97"/>
      <c r="F4430" s="97"/>
      <c r="G4430" s="97"/>
      <c r="H4430" s="97"/>
      <c r="I4430" s="97"/>
      <c r="J4430" s="97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2015-07-11T09:10:39Z</dcterms:created>
  <dcterms:modified xsi:type="dcterms:W3CDTF">2018-05-16T10:32:41Z</dcterms:modified>
</cp:coreProperties>
</file>