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  <c r="J5" s="1"/>
  <c r="K5" s="1"/>
  <c r="I6"/>
  <c r="J6" s="1"/>
  <c r="K6" s="1"/>
  <c r="H6"/>
  <c r="H8"/>
  <c r="J8" s="1"/>
  <c r="K8" s="1"/>
  <c r="H7"/>
  <c r="J7" s="1"/>
  <c r="K7" s="1"/>
  <c r="K9"/>
  <c r="J9"/>
  <c r="H9"/>
  <c r="H10"/>
  <c r="J10" s="1"/>
  <c r="K10" s="1"/>
  <c r="H11"/>
  <c r="J11" s="1"/>
  <c r="K11" s="1"/>
  <c r="H12"/>
  <c r="J12" s="1"/>
  <c r="K12" s="1"/>
  <c r="H13"/>
  <c r="J13" s="1"/>
  <c r="K13" s="1"/>
  <c r="H14"/>
  <c r="J14" s="1"/>
  <c r="K14" s="1"/>
  <c r="J15"/>
  <c r="K15" s="1"/>
  <c r="I15"/>
  <c r="H15"/>
  <c r="H16"/>
  <c r="J16" s="1"/>
  <c r="K16" s="1"/>
  <c r="I17"/>
  <c r="H17"/>
  <c r="J18"/>
  <c r="K18" s="1"/>
  <c r="H18"/>
  <c r="H20"/>
  <c r="J20" s="1"/>
  <c r="K20" s="1"/>
  <c r="J31"/>
  <c r="J36"/>
  <c r="J39"/>
  <c r="J40"/>
  <c r="J22"/>
  <c r="H23"/>
  <c r="J23" s="1"/>
  <c r="I24"/>
  <c r="J24" s="1"/>
  <c r="H24"/>
  <c r="I25"/>
  <c r="J25" s="1"/>
  <c r="H25"/>
  <c r="I22"/>
  <c r="H22"/>
  <c r="H21"/>
  <c r="J21" s="1"/>
  <c r="I26"/>
  <c r="H26"/>
  <c r="I27"/>
  <c r="H27"/>
  <c r="J27" s="1"/>
  <c r="I28"/>
  <c r="H28"/>
  <c r="H31"/>
  <c r="H30"/>
  <c r="H32"/>
  <c r="H33"/>
  <c r="J33" s="1"/>
  <c r="I42"/>
  <c r="J42" s="1"/>
  <c r="H42"/>
  <c r="H41"/>
  <c r="J41" s="1"/>
  <c r="H40"/>
  <c r="H39"/>
  <c r="I38"/>
  <c r="J38" s="1"/>
  <c r="H38"/>
  <c r="H37"/>
  <c r="J37" s="1"/>
  <c r="H36"/>
  <c r="H35"/>
  <c r="J35" s="1"/>
  <c r="H34"/>
  <c r="J34" s="1"/>
  <c r="J17" l="1"/>
  <c r="K17" s="1"/>
  <c r="J30"/>
  <c r="K30" s="1"/>
  <c r="J26"/>
  <c r="K26" s="1"/>
  <c r="J32"/>
  <c r="K32" s="1"/>
  <c r="K33"/>
  <c r="K39"/>
  <c r="J28"/>
  <c r="K28" s="1"/>
  <c r="K31"/>
  <c r="K21"/>
  <c r="K38"/>
  <c r="K42"/>
  <c r="K23"/>
  <c r="K24"/>
  <c r="K25"/>
  <c r="K22"/>
  <c r="K27"/>
  <c r="K34"/>
  <c r="K35"/>
  <c r="K36"/>
  <c r="K37"/>
  <c r="K40"/>
  <c r="K41"/>
</calcChain>
</file>

<file path=xl/sharedStrings.xml><?xml version="1.0" encoding="utf-8"?>
<sst xmlns="http://schemas.openxmlformats.org/spreadsheetml/2006/main" count="86" uniqueCount="51">
  <si>
    <t>PRODUCT : PREMIUM OPTION</t>
  </si>
  <si>
    <t>DATE</t>
  </si>
  <si>
    <t>SCRIP</t>
  </si>
  <si>
    <t>QTY.</t>
  </si>
  <si>
    <t>RECO</t>
  </si>
  <si>
    <t>RATE</t>
  </si>
  <si>
    <t>PROFIT / LOSS</t>
  </si>
  <si>
    <t>NET POINTS</t>
  </si>
  <si>
    <t xml:space="preserve">  </t>
  </si>
  <si>
    <t>INVESTMENT</t>
  </si>
  <si>
    <t>1,00,000</t>
  </si>
  <si>
    <t xml:space="preserve">TGT1 </t>
  </si>
  <si>
    <t>TGT 2</t>
  </si>
  <si>
    <t>P/L</t>
  </si>
  <si>
    <t>LONG</t>
  </si>
  <si>
    <t>TITAN 800 CE</t>
  </si>
  <si>
    <t>POWERGRID 200 CE</t>
  </si>
  <si>
    <t>RAYMOND 1000 CE</t>
  </si>
  <si>
    <t>ONGC 190 CE</t>
  </si>
  <si>
    <t>HCL 940 PE</t>
  </si>
  <si>
    <t>KTKBANK 130 PE</t>
  </si>
  <si>
    <t>APOLLOTYRE 260 PE</t>
  </si>
  <si>
    <t>HPCL 380 PE</t>
  </si>
  <si>
    <t>APOLLOTYRE 270 CE</t>
  </si>
  <si>
    <t>BPCL 440 CE</t>
  </si>
  <si>
    <t>MNM 740 CE</t>
  </si>
  <si>
    <t>BAJAJ-AUTO 3050 CE</t>
  </si>
  <si>
    <t>REC 140 CE</t>
  </si>
  <si>
    <t>VEDL 310 PE</t>
  </si>
  <si>
    <t>UNION 100 PE</t>
  </si>
  <si>
    <t>IGL 310 PE</t>
  </si>
  <si>
    <t>HPCL 340 PE</t>
  </si>
  <si>
    <t>TCS 2850 CE</t>
  </si>
  <si>
    <t>NIIT 960 CE</t>
  </si>
  <si>
    <t>JET 700 PE</t>
  </si>
  <si>
    <t>ADANIENT 150 PE</t>
  </si>
  <si>
    <t>SUNPHARMA 510 CE</t>
  </si>
  <si>
    <t>AUROPHARMA 590 CE</t>
  </si>
  <si>
    <t>APOLLOTYRE 280 PE</t>
  </si>
  <si>
    <t>TATAMOTORS 370 CE</t>
  </si>
  <si>
    <t>HUL 1400 CE</t>
  </si>
  <si>
    <t>JSPL 250 CE</t>
  </si>
  <si>
    <t>ASIANPAINT  1180 CE</t>
  </si>
  <si>
    <t>TATAMOTORS 340 PE</t>
  </si>
  <si>
    <t>SREI 90 CE</t>
  </si>
  <si>
    <t>ADANIENT 140 CE</t>
  </si>
  <si>
    <t>DRREDDY 2150 CE</t>
  </si>
  <si>
    <t>HDIL 45 CE</t>
  </si>
  <si>
    <t>HDFC 1860 CE</t>
  </si>
  <si>
    <t>LT 1380 CE</t>
  </si>
  <si>
    <t>HPCL 310 PE</t>
  </si>
</sst>
</file>

<file path=xl/styles.xml><?xml version="1.0" encoding="utf-8"?>
<styleSheet xmlns="http://schemas.openxmlformats.org/spreadsheetml/2006/main">
  <numFmts count="4">
    <numFmt numFmtId="164" formatCode="0;[Red]0"/>
    <numFmt numFmtId="165" formatCode="mmm\ d&quot;, &quot;yyyy"/>
    <numFmt numFmtId="166" formatCode="0.00_ ;[Red]\-0.00\ "/>
    <numFmt numFmtId="167" formatCode="0.00;[Red]0.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3">
    <xf numFmtId="0" fontId="0" fillId="0" borderId="0" xfId="0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165" fontId="14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167" fontId="15" fillId="5" borderId="1" xfId="0" applyNumberFormat="1" applyFont="1" applyFill="1" applyBorder="1" applyAlignment="1">
      <alignment horizontal="center"/>
    </xf>
    <xf numFmtId="167" fontId="14" fillId="5" borderId="1" xfId="0" applyNumberFormat="1" applyFont="1" applyFill="1" applyBorder="1" applyAlignment="1">
      <alignment horizontal="center"/>
    </xf>
    <xf numFmtId="167" fontId="14" fillId="5" borderId="1" xfId="1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/>
    </xf>
    <xf numFmtId="167" fontId="16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1" xfId="0" applyFill="1" applyBorder="1" applyAlignment="1">
      <alignment horizontal="center"/>
    </xf>
    <xf numFmtId="166" fontId="11" fillId="3" borderId="2" xfId="0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</cellXfs>
  <cellStyles count="2">
    <cellStyle name="Excel Built-in Normal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152782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C3" sqref="C3:D3"/>
    </sheetView>
  </sheetViews>
  <sheetFormatPr defaultRowHeight="15"/>
  <cols>
    <col min="1" max="1" width="19.28515625" customWidth="1"/>
    <col min="2" max="2" width="28" customWidth="1"/>
    <col min="3" max="3" width="11" customWidth="1"/>
    <col min="4" max="4" width="9.5703125" customWidth="1"/>
    <col min="5" max="7" width="11.140625" customWidth="1"/>
    <col min="8" max="9" width="14.28515625" customWidth="1"/>
    <col min="10" max="10" width="12.7109375" customWidth="1"/>
    <col min="11" max="11" width="15.5703125" customWidth="1"/>
  </cols>
  <sheetData>
    <row r="1" spans="1:11" ht="51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9" t="s">
        <v>9</v>
      </c>
      <c r="B3" s="30"/>
      <c r="C3" s="31" t="s">
        <v>10</v>
      </c>
      <c r="D3" s="32"/>
      <c r="E3" s="1"/>
      <c r="F3" s="1"/>
      <c r="G3" s="1"/>
      <c r="H3" s="1"/>
      <c r="I3" s="2"/>
      <c r="J3" s="1"/>
      <c r="K3" s="1"/>
    </row>
    <row r="4" spans="1:11" ht="31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11</v>
      </c>
      <c r="G4" s="4" t="s">
        <v>12</v>
      </c>
      <c r="H4" s="24" t="s">
        <v>6</v>
      </c>
      <c r="I4" s="25"/>
      <c r="J4" s="5" t="s">
        <v>7</v>
      </c>
      <c r="K4" s="4" t="s">
        <v>13</v>
      </c>
    </row>
    <row r="5" spans="1:11" s="22" customFormat="1">
      <c r="A5" s="17">
        <v>43210</v>
      </c>
      <c r="B5" s="23" t="s">
        <v>50</v>
      </c>
      <c r="C5" s="18">
        <v>4725</v>
      </c>
      <c r="D5" s="18" t="s">
        <v>14</v>
      </c>
      <c r="E5" s="18">
        <v>4.6500000000000004</v>
      </c>
      <c r="F5" s="18">
        <v>3.15</v>
      </c>
      <c r="G5" s="18"/>
      <c r="H5" s="19">
        <f t="shared" ref="H5" si="0">(IF(D5="SHORT",E5-F5,IF(D5="LONG",F5-E5)))*C5</f>
        <v>-7087.5000000000018</v>
      </c>
      <c r="I5" s="20"/>
      <c r="J5" s="20">
        <f t="shared" ref="J5" si="1">(I5+H5)/C5</f>
        <v>-1.5000000000000004</v>
      </c>
      <c r="K5" s="21">
        <f t="shared" ref="K5" si="2">J5*C5</f>
        <v>-7087.5000000000018</v>
      </c>
    </row>
    <row r="6" spans="1:11" s="11" customFormat="1">
      <c r="A6" s="6">
        <v>43208</v>
      </c>
      <c r="B6" s="7" t="s">
        <v>49</v>
      </c>
      <c r="C6" s="7">
        <v>2250</v>
      </c>
      <c r="D6" s="7" t="s">
        <v>14</v>
      </c>
      <c r="E6" s="7">
        <v>11.5</v>
      </c>
      <c r="F6" s="7">
        <v>14</v>
      </c>
      <c r="G6" s="7">
        <v>16.75</v>
      </c>
      <c r="H6" s="8">
        <f t="shared" ref="H6" si="3">(IF(D6="SHORT",E6-F6,IF(D6="LONG",F6-E6)))*C6</f>
        <v>5625</v>
      </c>
      <c r="I6" s="9">
        <f t="shared" ref="I6" si="4">(IF(D6="SHORT",IF(G6="",0,F6-G6),IF(D6="LONG",IF(G6="",0,G6-F6))))*C6</f>
        <v>6187.5</v>
      </c>
      <c r="J6" s="9">
        <f t="shared" ref="J6" si="5">(I6+H6)/C6</f>
        <v>5.25</v>
      </c>
      <c r="K6" s="10">
        <f t="shared" ref="K6" si="6">J6*C6</f>
        <v>11812.5</v>
      </c>
    </row>
    <row r="7" spans="1:11" s="22" customFormat="1">
      <c r="A7" s="17">
        <v>43207</v>
      </c>
      <c r="B7" s="23" t="s">
        <v>48</v>
      </c>
      <c r="C7" s="18">
        <v>1500</v>
      </c>
      <c r="D7" s="18" t="s">
        <v>14</v>
      </c>
      <c r="E7" s="18">
        <v>9</v>
      </c>
      <c r="F7" s="18">
        <v>10.5</v>
      </c>
      <c r="G7" s="18"/>
      <c r="H7" s="19">
        <f t="shared" ref="H7:H8" si="7">(IF(D7="SHORT",E7-F7,IF(D7="LONG",F7-E7)))*C7</f>
        <v>2250</v>
      </c>
      <c r="I7" s="20"/>
      <c r="J7" s="20">
        <f t="shared" ref="J7:J8" si="8">(I7+H7)/C7</f>
        <v>1.5</v>
      </c>
      <c r="K7" s="21">
        <f t="shared" ref="K7:K8" si="9">J7*C7</f>
        <v>2250</v>
      </c>
    </row>
    <row r="8" spans="1:11" s="22" customFormat="1">
      <c r="A8" s="17">
        <v>43207</v>
      </c>
      <c r="B8" s="23" t="s">
        <v>47</v>
      </c>
      <c r="C8" s="18">
        <v>27000</v>
      </c>
      <c r="D8" s="18" t="s">
        <v>14</v>
      </c>
      <c r="E8" s="18">
        <v>0.8</v>
      </c>
      <c r="F8" s="18">
        <v>1.1000000000000001</v>
      </c>
      <c r="G8" s="18"/>
      <c r="H8" s="19">
        <f t="shared" si="7"/>
        <v>8100.0000000000009</v>
      </c>
      <c r="I8" s="20"/>
      <c r="J8" s="20">
        <f t="shared" si="8"/>
        <v>0.30000000000000004</v>
      </c>
      <c r="K8" s="21">
        <f t="shared" si="9"/>
        <v>8100.0000000000009</v>
      </c>
    </row>
    <row r="9" spans="1:11" s="22" customFormat="1">
      <c r="A9" s="17">
        <v>43206</v>
      </c>
      <c r="B9" s="23" t="s">
        <v>46</v>
      </c>
      <c r="C9" s="18">
        <v>750</v>
      </c>
      <c r="D9" s="18" t="s">
        <v>14</v>
      </c>
      <c r="E9" s="18">
        <v>30.4</v>
      </c>
      <c r="F9" s="18">
        <v>36.9</v>
      </c>
      <c r="G9" s="18"/>
      <c r="H9" s="19">
        <f t="shared" ref="H9" si="10">(IF(D9="SHORT",E9-F9,IF(D9="LONG",F9-E9)))*C9</f>
        <v>4875</v>
      </c>
      <c r="I9" s="20"/>
      <c r="J9" s="20">
        <f t="shared" ref="J9:J14" si="11">(I9+H9)/C9</f>
        <v>6.5</v>
      </c>
      <c r="K9" s="21">
        <f t="shared" ref="K9" si="12">J9*C9</f>
        <v>4875</v>
      </c>
    </row>
    <row r="10" spans="1:11" s="22" customFormat="1">
      <c r="A10" s="17">
        <v>43206</v>
      </c>
      <c r="B10" s="23" t="s">
        <v>45</v>
      </c>
      <c r="C10" s="18">
        <v>12000</v>
      </c>
      <c r="D10" s="18" t="s">
        <v>14</v>
      </c>
      <c r="E10" s="18">
        <v>5</v>
      </c>
      <c r="F10" s="18">
        <v>5.75</v>
      </c>
      <c r="G10" s="18"/>
      <c r="H10" s="19">
        <f t="shared" ref="H10" si="13">(IF(D10="SHORT",E10-F10,IF(D10="LONG",F10-E10)))*C10</f>
        <v>9000</v>
      </c>
      <c r="I10" s="20"/>
      <c r="J10" s="20">
        <f t="shared" si="11"/>
        <v>0.75</v>
      </c>
      <c r="K10" s="21">
        <f t="shared" ref="K10" si="14">J10*C10</f>
        <v>9000</v>
      </c>
    </row>
    <row r="11" spans="1:11" s="22" customFormat="1">
      <c r="A11" s="17">
        <v>43202</v>
      </c>
      <c r="B11" s="23" t="s">
        <v>44</v>
      </c>
      <c r="C11" s="18">
        <v>15000</v>
      </c>
      <c r="D11" s="18" t="s">
        <v>14</v>
      </c>
      <c r="E11" s="18">
        <v>1.75</v>
      </c>
      <c r="F11" s="18">
        <v>2.4</v>
      </c>
      <c r="G11" s="18"/>
      <c r="H11" s="19">
        <f t="shared" ref="H11" si="15">(IF(D11="SHORT",E11-F11,IF(D11="LONG",F11-E11)))*C11</f>
        <v>9749.9999999999982</v>
      </c>
      <c r="I11" s="20"/>
      <c r="J11" s="20">
        <f t="shared" si="11"/>
        <v>0.64999999999999991</v>
      </c>
      <c r="K11" s="21">
        <f t="shared" ref="K11" si="16">J11*C11</f>
        <v>9749.9999999999982</v>
      </c>
    </row>
    <row r="12" spans="1:11" s="22" customFormat="1">
      <c r="A12" s="17">
        <v>43201</v>
      </c>
      <c r="B12" s="23" t="s">
        <v>43</v>
      </c>
      <c r="C12" s="18">
        <v>4500</v>
      </c>
      <c r="D12" s="18" t="s">
        <v>14</v>
      </c>
      <c r="E12" s="18">
        <v>4.5</v>
      </c>
      <c r="F12" s="18">
        <v>3.25</v>
      </c>
      <c r="G12" s="18"/>
      <c r="H12" s="19">
        <f t="shared" ref="H12" si="17">(IF(D12="SHORT",E12-F12,IF(D12="LONG",F12-E12)))*C12</f>
        <v>-5625</v>
      </c>
      <c r="I12" s="20"/>
      <c r="J12" s="20">
        <f t="shared" si="11"/>
        <v>-1.25</v>
      </c>
      <c r="K12" s="21">
        <f t="shared" ref="K12" si="18">J12*C12</f>
        <v>-5625</v>
      </c>
    </row>
    <row r="13" spans="1:11" s="22" customFormat="1">
      <c r="A13" s="17">
        <v>43200</v>
      </c>
      <c r="B13" s="23" t="s">
        <v>42</v>
      </c>
      <c r="C13" s="18">
        <v>1800</v>
      </c>
      <c r="D13" s="18" t="s">
        <v>14</v>
      </c>
      <c r="E13" s="18">
        <v>16.5</v>
      </c>
      <c r="F13" s="18">
        <v>13.75</v>
      </c>
      <c r="G13" s="18"/>
      <c r="H13" s="19">
        <f t="shared" ref="H13" si="19">(IF(D13="SHORT",E13-F13,IF(D13="LONG",F13-E13)))*C13</f>
        <v>-4950</v>
      </c>
      <c r="I13" s="20"/>
      <c r="J13" s="20">
        <f t="shared" si="11"/>
        <v>-2.75</v>
      </c>
      <c r="K13" s="21">
        <f t="shared" ref="K13" si="20">J13*C13</f>
        <v>-4950</v>
      </c>
    </row>
    <row r="14" spans="1:11" s="22" customFormat="1">
      <c r="A14" s="17">
        <v>43199</v>
      </c>
      <c r="B14" s="23" t="s">
        <v>41</v>
      </c>
      <c r="C14" s="18">
        <v>13500</v>
      </c>
      <c r="D14" s="18" t="s">
        <v>14</v>
      </c>
      <c r="E14" s="18">
        <v>7.2</v>
      </c>
      <c r="F14" s="18">
        <v>8.0500000000000007</v>
      </c>
      <c r="G14" s="18"/>
      <c r="H14" s="19">
        <f t="shared" ref="H14" si="21">(IF(D14="SHORT",E14-F14,IF(D14="LONG",F14-E14)))*C14</f>
        <v>11475.000000000007</v>
      </c>
      <c r="I14" s="20"/>
      <c r="J14" s="20">
        <f t="shared" si="11"/>
        <v>0.85000000000000053</v>
      </c>
      <c r="K14" s="21">
        <f t="shared" ref="K14" si="22">J14*C14</f>
        <v>11475.000000000007</v>
      </c>
    </row>
    <row r="15" spans="1:11" s="11" customFormat="1">
      <c r="A15" s="6">
        <v>43199</v>
      </c>
      <c r="B15" s="7" t="s">
        <v>40</v>
      </c>
      <c r="C15" s="7">
        <v>1800</v>
      </c>
      <c r="D15" s="7" t="s">
        <v>14</v>
      </c>
      <c r="E15" s="7">
        <v>13</v>
      </c>
      <c r="F15" s="7">
        <v>15.75</v>
      </c>
      <c r="G15" s="7">
        <v>19</v>
      </c>
      <c r="H15" s="8">
        <f t="shared" ref="H15" si="23">(IF(D15="SHORT",E15-F15,IF(D15="LONG",F15-E15)))*C15</f>
        <v>4950</v>
      </c>
      <c r="I15" s="9">
        <f t="shared" ref="I15" si="24">(IF(D15="SHORT",IF(G15="",0,F15-G15),IF(D15="LONG",IF(G15="",0,G15-F15))))*C15</f>
        <v>5850</v>
      </c>
      <c r="J15" s="9">
        <f t="shared" ref="J15" si="25">(I15+H15)/C15</f>
        <v>6</v>
      </c>
      <c r="K15" s="10">
        <f t="shared" ref="K15" si="26">J15*C15</f>
        <v>10800</v>
      </c>
    </row>
    <row r="16" spans="1:11" s="22" customFormat="1">
      <c r="A16" s="17">
        <v>43195</v>
      </c>
      <c r="B16" s="23" t="s">
        <v>39</v>
      </c>
      <c r="C16" s="18">
        <v>4500</v>
      </c>
      <c r="D16" s="18" t="s">
        <v>14</v>
      </c>
      <c r="E16" s="18">
        <v>10.35</v>
      </c>
      <c r="F16" s="18">
        <v>11.85</v>
      </c>
      <c r="G16" s="18"/>
      <c r="H16" s="19">
        <f t="shared" ref="H16" si="27">(IF(D16="SHORT",E16-F16,IF(D16="LONG",F16-E16)))*C16</f>
        <v>6750</v>
      </c>
      <c r="I16" s="20"/>
      <c r="J16" s="20">
        <f>(I16+H16)/C16</f>
        <v>1.5</v>
      </c>
      <c r="K16" s="21">
        <f t="shared" ref="K16" si="28">J16*C16</f>
        <v>6750</v>
      </c>
    </row>
    <row r="17" spans="1:11" s="11" customFormat="1">
      <c r="A17" s="6">
        <v>43194</v>
      </c>
      <c r="B17" s="7" t="s">
        <v>38</v>
      </c>
      <c r="C17" s="7">
        <v>9000</v>
      </c>
      <c r="D17" s="7" t="s">
        <v>14</v>
      </c>
      <c r="E17" s="7">
        <v>6.3</v>
      </c>
      <c r="F17" s="7">
        <v>7.05</v>
      </c>
      <c r="G17" s="7">
        <v>8</v>
      </c>
      <c r="H17" s="8">
        <f t="shared" ref="H17" si="29">(IF(D17="SHORT",E17-F17,IF(D17="LONG",F17-E17)))*C17</f>
        <v>6750</v>
      </c>
      <c r="I17" s="9">
        <f t="shared" ref="I17" si="30">(IF(D17="SHORT",IF(G17="",0,F17-G17),IF(D17="LONG",IF(G17="",0,G17-F17))))*C17</f>
        <v>8550.0000000000018</v>
      </c>
      <c r="J17" s="20">
        <f t="shared" ref="J17" si="31">(I17+H17)/C17</f>
        <v>1.7000000000000002</v>
      </c>
      <c r="K17" s="10">
        <f t="shared" ref="K17" si="32">J17*C17</f>
        <v>15300.000000000002</v>
      </c>
    </row>
    <row r="18" spans="1:11" s="22" customFormat="1">
      <c r="A18" s="17">
        <v>43193</v>
      </c>
      <c r="B18" s="23" t="s">
        <v>37</v>
      </c>
      <c r="C18" s="18">
        <v>2400</v>
      </c>
      <c r="D18" s="18" t="s">
        <v>14</v>
      </c>
      <c r="E18" s="18">
        <v>15</v>
      </c>
      <c r="F18" s="18">
        <v>16.3</v>
      </c>
      <c r="G18" s="18"/>
      <c r="H18" s="19">
        <f t="shared" ref="H18" si="33">(IF(D18="SHORT",E18-F18,IF(D18="LONG",F18-E18)))*C18</f>
        <v>3120.0000000000018</v>
      </c>
      <c r="I18" s="20"/>
      <c r="J18" s="20">
        <f>(I18+H18)/C18</f>
        <v>1.3000000000000007</v>
      </c>
      <c r="K18" s="21">
        <f t="shared" ref="K18" si="34">J18*C18</f>
        <v>3120.0000000000018</v>
      </c>
    </row>
    <row r="19" spans="1:11" s="11" customFormat="1" ht="15.75">
      <c r="A19" s="12"/>
      <c r="B19" s="13"/>
      <c r="C19" s="13"/>
      <c r="D19" s="13"/>
      <c r="E19" s="13"/>
      <c r="F19" s="13"/>
      <c r="G19" s="13"/>
      <c r="H19" s="14"/>
      <c r="I19" s="15"/>
      <c r="J19" s="15"/>
      <c r="K19" s="16"/>
    </row>
    <row r="20" spans="1:11" s="22" customFormat="1">
      <c r="A20" s="17">
        <v>43185</v>
      </c>
      <c r="B20" s="23" t="s">
        <v>36</v>
      </c>
      <c r="C20" s="18">
        <v>5500</v>
      </c>
      <c r="D20" s="18" t="s">
        <v>14</v>
      </c>
      <c r="E20" s="18">
        <v>3.85</v>
      </c>
      <c r="F20" s="18">
        <v>5.0999999999999996</v>
      </c>
      <c r="G20" s="18"/>
      <c r="H20" s="19">
        <f t="shared" ref="H20" si="35">(IF(D20="SHORT",E20-F20,IF(D20="LONG",F20-E20)))*C20</f>
        <v>6874.9999999999973</v>
      </c>
      <c r="I20" s="20"/>
      <c r="J20" s="20">
        <f>(I20+H20)/C20</f>
        <v>1.2499999999999996</v>
      </c>
      <c r="K20" s="21">
        <f t="shared" ref="K20:K28" si="36">J20*C20</f>
        <v>6874.9999999999973</v>
      </c>
    </row>
    <row r="21" spans="1:11" s="22" customFormat="1">
      <c r="A21" s="17">
        <v>43182</v>
      </c>
      <c r="B21" s="18" t="s">
        <v>32</v>
      </c>
      <c r="C21" s="18">
        <v>1250</v>
      </c>
      <c r="D21" s="18" t="s">
        <v>14</v>
      </c>
      <c r="E21" s="18">
        <v>14</v>
      </c>
      <c r="F21" s="18">
        <v>19</v>
      </c>
      <c r="G21" s="18"/>
      <c r="H21" s="19">
        <f t="shared" ref="H21:H22" si="37">(IF(D21="SHORT",E21-F21,IF(D21="LONG",F21-E21)))*C21</f>
        <v>6250</v>
      </c>
      <c r="I21" s="20"/>
      <c r="J21" s="20">
        <f>(I21+H21)/C21</f>
        <v>5</v>
      </c>
      <c r="K21" s="21">
        <f t="shared" si="36"/>
        <v>6250</v>
      </c>
    </row>
    <row r="22" spans="1:11" s="11" customFormat="1">
      <c r="A22" s="6">
        <v>43181</v>
      </c>
      <c r="B22" s="7" t="s">
        <v>31</v>
      </c>
      <c r="C22" s="7">
        <v>4725</v>
      </c>
      <c r="D22" s="7" t="s">
        <v>14</v>
      </c>
      <c r="E22" s="7">
        <v>4.5</v>
      </c>
      <c r="F22" s="7">
        <v>6</v>
      </c>
      <c r="G22" s="7">
        <v>7.5</v>
      </c>
      <c r="H22" s="8">
        <f t="shared" si="37"/>
        <v>7087.5</v>
      </c>
      <c r="I22" s="9">
        <f t="shared" ref="I22" si="38">(IF(D22="SHORT",IF(G22="",0,F22-G22),IF(D22="LONG",IF(G22="",0,G22-F22))))*C22</f>
        <v>7087.5</v>
      </c>
      <c r="J22" s="20">
        <f t="shared" ref="J22:J28" si="39">(I22+H22)/C22</f>
        <v>3</v>
      </c>
      <c r="K22" s="10">
        <f t="shared" si="36"/>
        <v>14175</v>
      </c>
    </row>
    <row r="23" spans="1:11" s="22" customFormat="1">
      <c r="A23" s="17">
        <v>43178</v>
      </c>
      <c r="B23" s="18" t="s">
        <v>35</v>
      </c>
      <c r="C23" s="18">
        <v>12000</v>
      </c>
      <c r="D23" s="18" t="s">
        <v>14</v>
      </c>
      <c r="E23" s="18">
        <v>3.25</v>
      </c>
      <c r="F23" s="18">
        <v>3.95</v>
      </c>
      <c r="G23" s="18"/>
      <c r="H23" s="19">
        <f t="shared" ref="H23" si="40">(IF(D23="SHORT",E23-F23,IF(D23="LONG",F23-E23)))*C23</f>
        <v>8400.0000000000018</v>
      </c>
      <c r="I23" s="20"/>
      <c r="J23" s="20">
        <f t="shared" si="39"/>
        <v>0.70000000000000018</v>
      </c>
      <c r="K23" s="21">
        <f t="shared" si="36"/>
        <v>8400.0000000000018</v>
      </c>
    </row>
    <row r="24" spans="1:11" s="11" customFormat="1">
      <c r="A24" s="6">
        <v>43175</v>
      </c>
      <c r="B24" s="7" t="s">
        <v>34</v>
      </c>
      <c r="C24" s="7">
        <v>3600</v>
      </c>
      <c r="D24" s="7" t="s">
        <v>14</v>
      </c>
      <c r="E24" s="7">
        <v>16.75</v>
      </c>
      <c r="F24" s="7">
        <v>18.2</v>
      </c>
      <c r="G24" s="7">
        <v>19.95</v>
      </c>
      <c r="H24" s="8">
        <f t="shared" ref="H24" si="41">(IF(D24="SHORT",E24-F24,IF(D24="LONG",F24-E24)))*C24</f>
        <v>5219.9999999999973</v>
      </c>
      <c r="I24" s="9">
        <f t="shared" ref="I24" si="42">(IF(D24="SHORT",IF(G24="",0,F24-G24),IF(D24="LONG",IF(G24="",0,G24-F24))))*C24</f>
        <v>6300</v>
      </c>
      <c r="J24" s="20">
        <f t="shared" si="39"/>
        <v>3.1999999999999988</v>
      </c>
      <c r="K24" s="10">
        <f t="shared" si="36"/>
        <v>11519.999999999996</v>
      </c>
    </row>
    <row r="25" spans="1:11" s="11" customFormat="1">
      <c r="A25" s="6">
        <v>43174</v>
      </c>
      <c r="B25" s="7" t="s">
        <v>33</v>
      </c>
      <c r="C25" s="7">
        <v>4500</v>
      </c>
      <c r="D25" s="7" t="s">
        <v>14</v>
      </c>
      <c r="E25" s="7">
        <v>17</v>
      </c>
      <c r="F25" s="7">
        <v>18.5</v>
      </c>
      <c r="G25" s="7">
        <v>20.25</v>
      </c>
      <c r="H25" s="8">
        <f t="shared" ref="H25" si="43">(IF(D25="SHORT",E25-F25,IF(D25="LONG",F25-E25)))*C25</f>
        <v>6750</v>
      </c>
      <c r="I25" s="9">
        <f t="shared" ref="I25" si="44">(IF(D25="SHORT",IF(G25="",0,F25-G25),IF(D25="LONG",IF(G25="",0,G25-F25))))*C25</f>
        <v>7875</v>
      </c>
      <c r="J25" s="20">
        <f t="shared" si="39"/>
        <v>3.25</v>
      </c>
      <c r="K25" s="10">
        <f t="shared" si="36"/>
        <v>14625</v>
      </c>
    </row>
    <row r="26" spans="1:11" s="11" customFormat="1">
      <c r="A26" s="6">
        <v>43166</v>
      </c>
      <c r="B26" s="7" t="s">
        <v>30</v>
      </c>
      <c r="C26" s="7">
        <v>8250</v>
      </c>
      <c r="D26" s="7" t="s">
        <v>14</v>
      </c>
      <c r="E26" s="7">
        <v>9</v>
      </c>
      <c r="F26" s="7">
        <v>9.6999999999999993</v>
      </c>
      <c r="G26" s="7">
        <v>10.7</v>
      </c>
      <c r="H26" s="8">
        <f t="shared" ref="H26" si="45">(IF(D26="SHORT",E26-F26,IF(D26="LONG",F26-E26)))*C26</f>
        <v>5774.9999999999945</v>
      </c>
      <c r="I26" s="9">
        <f t="shared" ref="I26" si="46">(IF(D26="SHORT",IF(G26="",0,F26-G26),IF(D26="LONG",IF(G26="",0,G26-F26))))*C26</f>
        <v>8250</v>
      </c>
      <c r="J26" s="20">
        <f t="shared" si="39"/>
        <v>1.6999999999999993</v>
      </c>
      <c r="K26" s="10">
        <f t="shared" si="36"/>
        <v>14024.999999999995</v>
      </c>
    </row>
    <row r="27" spans="1:11" s="11" customFormat="1">
      <c r="A27" s="6">
        <v>43165</v>
      </c>
      <c r="B27" s="7" t="s">
        <v>29</v>
      </c>
      <c r="C27" s="7">
        <v>12000</v>
      </c>
      <c r="D27" s="7" t="s">
        <v>14</v>
      </c>
      <c r="E27" s="7">
        <v>4.9000000000000004</v>
      </c>
      <c r="F27" s="7">
        <v>5.65</v>
      </c>
      <c r="G27" s="7">
        <v>6.6</v>
      </c>
      <c r="H27" s="8">
        <f t="shared" ref="H27" si="47">(IF(D27="SHORT",E27-F27,IF(D27="LONG",F27-E27)))*C27</f>
        <v>9000</v>
      </c>
      <c r="I27" s="9">
        <f t="shared" ref="I27" si="48">(IF(D27="SHORT",IF(G27="",0,F27-G27),IF(D27="LONG",IF(G27="",0,G27-F27))))*C27</f>
        <v>11399.999999999991</v>
      </c>
      <c r="J27" s="20">
        <f t="shared" si="39"/>
        <v>1.6999999999999993</v>
      </c>
      <c r="K27" s="10">
        <f t="shared" si="36"/>
        <v>20399.999999999993</v>
      </c>
    </row>
    <row r="28" spans="1:11" s="11" customFormat="1">
      <c r="A28" s="6">
        <v>43164</v>
      </c>
      <c r="B28" s="7" t="s">
        <v>28</v>
      </c>
      <c r="C28" s="7">
        <v>5250</v>
      </c>
      <c r="D28" s="7" t="s">
        <v>14</v>
      </c>
      <c r="E28" s="7">
        <v>12.15</v>
      </c>
      <c r="F28" s="7">
        <v>13</v>
      </c>
      <c r="G28" s="7">
        <v>13.95</v>
      </c>
      <c r="H28" s="8">
        <f t="shared" ref="H28" si="49">(IF(D28="SHORT",E28-F28,IF(D28="LONG",F28-E28)))*C28</f>
        <v>4462.4999999999982</v>
      </c>
      <c r="I28" s="9">
        <f t="shared" ref="I28" si="50">(IF(D28="SHORT",IF(G28="",0,F28-G28),IF(D28="LONG",IF(G28="",0,G28-F28))))*C28</f>
        <v>4987.4999999999964</v>
      </c>
      <c r="J28" s="20">
        <f t="shared" si="39"/>
        <v>1.7999999999999989</v>
      </c>
      <c r="K28" s="10">
        <f t="shared" si="36"/>
        <v>9449.9999999999945</v>
      </c>
    </row>
    <row r="29" spans="1:11" s="11" customFormat="1" ht="15.75">
      <c r="A29" s="12"/>
      <c r="B29" s="13"/>
      <c r="C29" s="13"/>
      <c r="D29" s="13"/>
      <c r="E29" s="13"/>
      <c r="F29" s="13"/>
      <c r="G29" s="13"/>
      <c r="H29" s="14"/>
      <c r="I29" s="15"/>
      <c r="J29" s="15"/>
      <c r="K29" s="16"/>
    </row>
    <row r="30" spans="1:11" s="11" customFormat="1">
      <c r="A30" s="6">
        <v>43159</v>
      </c>
      <c r="B30" s="7" t="s">
        <v>26</v>
      </c>
      <c r="C30" s="7">
        <v>750</v>
      </c>
      <c r="D30" s="7" t="s">
        <v>14</v>
      </c>
      <c r="E30" s="7">
        <v>72.8</v>
      </c>
      <c r="F30" s="7">
        <v>81.05</v>
      </c>
      <c r="G30" s="7"/>
      <c r="H30" s="8">
        <f t="shared" ref="H30:H31" si="51">(IF(D30="SHORT",E30-F30,IF(D30="LONG",F30-E30)))*C30</f>
        <v>6187.5</v>
      </c>
      <c r="I30" s="9"/>
      <c r="J30" s="9">
        <f>(I30+H30)/C30</f>
        <v>8.25</v>
      </c>
      <c r="K30" s="10">
        <f t="shared" ref="K30:K42" si="52">J30*C30</f>
        <v>6187.5</v>
      </c>
    </row>
    <row r="31" spans="1:11" s="11" customFormat="1">
      <c r="A31" s="6">
        <v>43158</v>
      </c>
      <c r="B31" s="7" t="s">
        <v>27</v>
      </c>
      <c r="C31" s="7">
        <v>18000</v>
      </c>
      <c r="D31" s="7" t="s">
        <v>14</v>
      </c>
      <c r="E31" s="7">
        <v>2.2999999999999998</v>
      </c>
      <c r="F31" s="7">
        <v>3</v>
      </c>
      <c r="G31" s="7"/>
      <c r="H31" s="8">
        <f t="shared" si="51"/>
        <v>12600.000000000004</v>
      </c>
      <c r="I31" s="9"/>
      <c r="J31" s="9">
        <f t="shared" ref="J31:J42" si="53">(I31+H31)/C31</f>
        <v>0.70000000000000018</v>
      </c>
      <c r="K31" s="10">
        <f t="shared" si="52"/>
        <v>12600.000000000004</v>
      </c>
    </row>
    <row r="32" spans="1:11" s="11" customFormat="1">
      <c r="A32" s="6">
        <v>43157</v>
      </c>
      <c r="B32" s="7" t="s">
        <v>25</v>
      </c>
      <c r="C32" s="7">
        <v>3000</v>
      </c>
      <c r="D32" s="7" t="s">
        <v>14</v>
      </c>
      <c r="E32" s="7">
        <v>14</v>
      </c>
      <c r="F32" s="7">
        <v>15.5</v>
      </c>
      <c r="G32" s="7"/>
      <c r="H32" s="8">
        <f t="shared" ref="H32" si="54">(IF(D32="SHORT",E32-F32,IF(D32="LONG",F32-E32)))*C32</f>
        <v>4500</v>
      </c>
      <c r="I32" s="9"/>
      <c r="J32" s="9">
        <f t="shared" si="53"/>
        <v>1.5</v>
      </c>
      <c r="K32" s="10">
        <f t="shared" si="52"/>
        <v>4500</v>
      </c>
    </row>
    <row r="33" spans="1:11" s="11" customFormat="1">
      <c r="A33" s="6">
        <v>43154</v>
      </c>
      <c r="B33" s="7" t="s">
        <v>24</v>
      </c>
      <c r="C33" s="7">
        <v>5400</v>
      </c>
      <c r="D33" s="7" t="s">
        <v>14</v>
      </c>
      <c r="E33" s="7">
        <v>10.15</v>
      </c>
      <c r="F33" s="7">
        <v>11.65</v>
      </c>
      <c r="G33" s="7"/>
      <c r="H33" s="8">
        <f t="shared" ref="H33" si="55">(IF(D33="SHORT",E33-F33,IF(D33="LONG",F33-E33)))*C33</f>
        <v>8100</v>
      </c>
      <c r="I33" s="9"/>
      <c r="J33" s="9">
        <f t="shared" si="53"/>
        <v>1.5</v>
      </c>
      <c r="K33" s="10">
        <f t="shared" si="52"/>
        <v>8100</v>
      </c>
    </row>
    <row r="34" spans="1:11" s="11" customFormat="1">
      <c r="A34" s="6">
        <v>43154</v>
      </c>
      <c r="B34" s="7" t="s">
        <v>23</v>
      </c>
      <c r="C34" s="7">
        <v>9000</v>
      </c>
      <c r="D34" s="7" t="s">
        <v>14</v>
      </c>
      <c r="E34" s="7">
        <v>7.9</v>
      </c>
      <c r="F34" s="7">
        <v>8.6999999999999993</v>
      </c>
      <c r="G34" s="7"/>
      <c r="H34" s="8">
        <f t="shared" ref="H34:H42" si="56">(IF(D34="SHORT",E34-F34,IF(D34="LONG",F34-E34)))*C34</f>
        <v>7199.99999999999</v>
      </c>
      <c r="I34" s="9"/>
      <c r="J34" s="9">
        <f t="shared" si="53"/>
        <v>0.79999999999999893</v>
      </c>
      <c r="K34" s="10">
        <f t="shared" si="52"/>
        <v>7199.99999999999</v>
      </c>
    </row>
    <row r="35" spans="1:11" s="11" customFormat="1">
      <c r="A35" s="6">
        <v>43153</v>
      </c>
      <c r="B35" s="7" t="s">
        <v>22</v>
      </c>
      <c r="C35" s="7">
        <v>4725</v>
      </c>
      <c r="D35" s="7" t="s">
        <v>14</v>
      </c>
      <c r="E35" s="7">
        <v>1.6</v>
      </c>
      <c r="F35" s="7">
        <v>1.1000000000000001</v>
      </c>
      <c r="G35" s="7"/>
      <c r="H35" s="8">
        <f t="shared" si="56"/>
        <v>-2362.5</v>
      </c>
      <c r="I35" s="9"/>
      <c r="J35" s="9">
        <f t="shared" si="53"/>
        <v>-0.5</v>
      </c>
      <c r="K35" s="10">
        <f t="shared" si="52"/>
        <v>-2362.5</v>
      </c>
    </row>
    <row r="36" spans="1:11" s="11" customFormat="1">
      <c r="A36" s="6">
        <v>43151</v>
      </c>
      <c r="B36" s="7" t="s">
        <v>21</v>
      </c>
      <c r="C36" s="7">
        <v>9000</v>
      </c>
      <c r="D36" s="7" t="s">
        <v>14</v>
      </c>
      <c r="E36" s="7">
        <v>1.7</v>
      </c>
      <c r="F36" s="7">
        <v>2.4</v>
      </c>
      <c r="G36" s="7"/>
      <c r="H36" s="8">
        <f t="shared" si="56"/>
        <v>6300</v>
      </c>
      <c r="I36" s="9"/>
      <c r="J36" s="9">
        <f t="shared" si="53"/>
        <v>0.7</v>
      </c>
      <c r="K36" s="10">
        <f t="shared" si="52"/>
        <v>6300</v>
      </c>
    </row>
    <row r="37" spans="1:11" s="11" customFormat="1">
      <c r="A37" s="6">
        <v>43150</v>
      </c>
      <c r="B37" s="7" t="s">
        <v>20</v>
      </c>
      <c r="C37" s="7">
        <v>11400</v>
      </c>
      <c r="D37" s="7" t="s">
        <v>14</v>
      </c>
      <c r="E37" s="7">
        <v>1.75</v>
      </c>
      <c r="F37" s="7">
        <v>2.7</v>
      </c>
      <c r="G37" s="7"/>
      <c r="H37" s="8">
        <f t="shared" si="56"/>
        <v>10830.000000000002</v>
      </c>
      <c r="I37" s="9"/>
      <c r="J37" s="9">
        <f t="shared" si="53"/>
        <v>0.95000000000000018</v>
      </c>
      <c r="K37" s="10">
        <f t="shared" si="52"/>
        <v>10830.000000000002</v>
      </c>
    </row>
    <row r="38" spans="1:11" s="11" customFormat="1">
      <c r="A38" s="6">
        <v>43147</v>
      </c>
      <c r="B38" s="7" t="s">
        <v>19</v>
      </c>
      <c r="C38" s="7">
        <v>2100</v>
      </c>
      <c r="D38" s="7" t="s">
        <v>14</v>
      </c>
      <c r="E38" s="7">
        <v>9.6999999999999993</v>
      </c>
      <c r="F38" s="7">
        <v>12.2</v>
      </c>
      <c r="G38" s="7">
        <v>14.95</v>
      </c>
      <c r="H38" s="8">
        <f t="shared" si="56"/>
        <v>5250</v>
      </c>
      <c r="I38" s="9">
        <f t="shared" ref="I38:I42" si="57">(IF(D38="SHORT",IF(G38="",0,F38-G38),IF(D38="LONG",IF(G38="",0,G38-F38))))*C38</f>
        <v>5775</v>
      </c>
      <c r="J38" s="9">
        <f t="shared" si="53"/>
        <v>5.25</v>
      </c>
      <c r="K38" s="10">
        <f t="shared" si="52"/>
        <v>11025</v>
      </c>
    </row>
    <row r="39" spans="1:11" s="11" customFormat="1">
      <c r="A39" s="6">
        <v>43146</v>
      </c>
      <c r="B39" s="7" t="s">
        <v>18</v>
      </c>
      <c r="C39" s="7">
        <v>11250</v>
      </c>
      <c r="D39" s="7" t="s">
        <v>14</v>
      </c>
      <c r="E39" s="7">
        <v>1.65</v>
      </c>
      <c r="F39" s="7">
        <v>2.4</v>
      </c>
      <c r="G39" s="7"/>
      <c r="H39" s="8">
        <f t="shared" si="56"/>
        <v>8437.5</v>
      </c>
      <c r="I39" s="9"/>
      <c r="J39" s="9">
        <f t="shared" si="53"/>
        <v>0.75</v>
      </c>
      <c r="K39" s="10">
        <f t="shared" si="52"/>
        <v>8437.5</v>
      </c>
    </row>
    <row r="40" spans="1:11" s="11" customFormat="1">
      <c r="A40" s="6">
        <v>43143</v>
      </c>
      <c r="B40" s="7" t="s">
        <v>17</v>
      </c>
      <c r="C40" s="7">
        <v>2400</v>
      </c>
      <c r="D40" s="7" t="s">
        <v>14</v>
      </c>
      <c r="E40" s="7">
        <v>26</v>
      </c>
      <c r="F40" s="7">
        <v>23.5</v>
      </c>
      <c r="G40" s="7"/>
      <c r="H40" s="8">
        <f t="shared" si="56"/>
        <v>-6000</v>
      </c>
      <c r="I40" s="9"/>
      <c r="J40" s="9">
        <f t="shared" si="53"/>
        <v>-2.5</v>
      </c>
      <c r="K40" s="10">
        <f t="shared" si="52"/>
        <v>-6000</v>
      </c>
    </row>
    <row r="41" spans="1:11" s="11" customFormat="1">
      <c r="A41" s="6">
        <v>43140</v>
      </c>
      <c r="B41" s="7" t="s">
        <v>16</v>
      </c>
      <c r="C41" s="7">
        <v>12000</v>
      </c>
      <c r="D41" s="7" t="s">
        <v>14</v>
      </c>
      <c r="E41" s="7">
        <v>1.1000000000000001</v>
      </c>
      <c r="F41" s="7">
        <v>1.4</v>
      </c>
      <c r="G41" s="7"/>
      <c r="H41" s="8">
        <f t="shared" si="56"/>
        <v>3599.9999999999977</v>
      </c>
      <c r="I41" s="9"/>
      <c r="J41" s="9">
        <f t="shared" si="53"/>
        <v>0.29999999999999982</v>
      </c>
      <c r="K41" s="10">
        <f t="shared" si="52"/>
        <v>3599.9999999999977</v>
      </c>
    </row>
    <row r="42" spans="1:11" s="11" customFormat="1">
      <c r="A42" s="6">
        <v>43139</v>
      </c>
      <c r="B42" s="7" t="s">
        <v>15</v>
      </c>
      <c r="C42" s="7">
        <v>4500</v>
      </c>
      <c r="D42" s="7" t="s">
        <v>14</v>
      </c>
      <c r="E42" s="7">
        <v>21.25</v>
      </c>
      <c r="F42" s="7">
        <v>22.75</v>
      </c>
      <c r="G42" s="7">
        <v>24.5</v>
      </c>
      <c r="H42" s="8">
        <f t="shared" si="56"/>
        <v>6750</v>
      </c>
      <c r="I42" s="9">
        <f t="shared" si="57"/>
        <v>7875</v>
      </c>
      <c r="J42" s="9">
        <f t="shared" si="53"/>
        <v>3.25</v>
      </c>
      <c r="K42" s="10">
        <f t="shared" si="52"/>
        <v>14625</v>
      </c>
    </row>
  </sheetData>
  <mergeCells count="5">
    <mergeCell ref="H4:I4"/>
    <mergeCell ref="A1:K1"/>
    <mergeCell ref="A2:K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2018-04-20T10:31:34Z</dcterms:modified>
</cp:coreProperties>
</file>