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Combo'!$A$4:$N$1105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K8" i="2"/>
  <c r="J8"/>
  <c r="J15" s="1"/>
  <c r="J9"/>
  <c r="M9" s="1"/>
  <c r="N9" s="1"/>
  <c r="J10"/>
  <c r="K11"/>
  <c r="J11"/>
  <c r="J12"/>
  <c r="M12" s="1"/>
  <c r="N12" s="1"/>
  <c r="J14"/>
  <c r="K13"/>
  <c r="J13"/>
  <c r="J18"/>
  <c r="M18" s="1"/>
  <c r="N18" s="1"/>
  <c r="J19"/>
  <c r="M19" s="1"/>
  <c r="N19" s="1"/>
  <c r="J20"/>
  <c r="M20" s="1"/>
  <c r="N20" s="1"/>
  <c r="J21"/>
  <c r="M21" s="1"/>
  <c r="N21" s="1"/>
  <c r="J22"/>
  <c r="M22" s="1"/>
  <c r="N22" s="1"/>
  <c r="J23"/>
  <c r="M23" s="1"/>
  <c r="N23" s="1"/>
  <c r="J24"/>
  <c r="K25"/>
  <c r="J25"/>
  <c r="J26"/>
  <c r="M26" s="1"/>
  <c r="N26" s="1"/>
  <c r="J27"/>
  <c r="M27" s="1"/>
  <c r="N27" s="1"/>
  <c r="J28"/>
  <c r="M28" s="1"/>
  <c r="N28" s="1"/>
  <c r="J29"/>
  <c r="M29" s="1"/>
  <c r="N29" s="1"/>
  <c r="J30"/>
  <c r="M30" s="1"/>
  <c r="N30" s="1"/>
  <c r="J31"/>
  <c r="M31" s="1"/>
  <c r="N31" s="1"/>
  <c r="J32"/>
  <c r="M32" s="1"/>
  <c r="N32" s="1"/>
  <c r="J33"/>
  <c r="M33" s="1"/>
  <c r="N33" s="1"/>
  <c r="K34"/>
  <c r="J34"/>
  <c r="J35"/>
  <c r="M35" s="1"/>
  <c r="N35" s="1"/>
  <c r="J36"/>
  <c r="M36" s="1"/>
  <c r="N36" s="1"/>
  <c r="J37"/>
  <c r="M37" s="1"/>
  <c r="N37" s="1"/>
  <c r="J38"/>
  <c r="M38" s="1"/>
  <c r="N38" s="1"/>
  <c r="J39"/>
  <c r="M39" s="1"/>
  <c r="N39" s="1"/>
  <c r="J40"/>
  <c r="M40" s="1"/>
  <c r="N40" s="1"/>
  <c r="J41"/>
  <c r="M41" s="1"/>
  <c r="N41" s="1"/>
  <c r="J42"/>
  <c r="M8" l="1"/>
  <c r="N8" s="1"/>
  <c r="M10"/>
  <c r="N10" s="1"/>
  <c r="M11"/>
  <c r="N11" s="1"/>
  <c r="M14"/>
  <c r="N14" s="1"/>
  <c r="M13"/>
  <c r="N13" s="1"/>
  <c r="M24"/>
  <c r="N24" s="1"/>
  <c r="M25"/>
  <c r="N25" s="1"/>
  <c r="M34"/>
  <c r="N34" s="1"/>
  <c r="M42"/>
  <c r="N42" s="1"/>
  <c r="J43"/>
  <c r="M43" s="1"/>
  <c r="N43" s="1"/>
  <c r="J44"/>
  <c r="M44" s="1"/>
  <c r="N44" s="1"/>
  <c r="J45"/>
  <c r="M45" s="1"/>
  <c r="N45" s="1"/>
  <c r="J46"/>
  <c r="M46" s="1"/>
  <c r="N46" s="1"/>
  <c r="J47"/>
  <c r="M47" s="1"/>
  <c r="N47" s="1"/>
  <c r="J48"/>
  <c r="M48" s="1"/>
  <c r="N48" s="1"/>
  <c r="J49"/>
  <c r="M49" s="1"/>
  <c r="N49" s="1"/>
  <c r="J50"/>
  <c r="M50" s="1"/>
  <c r="N50" s="1"/>
  <c r="J53"/>
  <c r="M53" s="1"/>
  <c r="N53" s="1"/>
  <c r="J54"/>
  <c r="M54" s="1"/>
  <c r="N54" s="1"/>
  <c r="J55"/>
  <c r="M55" s="1"/>
  <c r="N55" s="1"/>
  <c r="J56"/>
  <c r="M56" s="1"/>
  <c r="N56" s="1"/>
  <c r="J57"/>
  <c r="M57" s="1"/>
  <c r="N57" s="1"/>
  <c r="J58"/>
  <c r="M58" s="1"/>
  <c r="N58" s="1"/>
  <c r="J59"/>
  <c r="M59" s="1"/>
  <c r="N59" s="1"/>
  <c r="J60"/>
  <c r="M60" s="1"/>
  <c r="N60" s="1"/>
  <c r="J62"/>
  <c r="M62" s="1"/>
  <c r="N62" s="1"/>
  <c r="J61"/>
  <c r="M61" s="1"/>
  <c r="N61" s="1"/>
  <c r="J63"/>
  <c r="M63" s="1"/>
  <c r="N63" s="1"/>
  <c r="J64"/>
  <c r="M64" s="1"/>
  <c r="N64" s="1"/>
  <c r="K65"/>
  <c r="J65"/>
  <c r="J66"/>
  <c r="M66" s="1"/>
  <c r="N66" s="1"/>
  <c r="J67"/>
  <c r="M67" s="1"/>
  <c r="N67" s="1"/>
  <c r="J69"/>
  <c r="M69" s="1"/>
  <c r="N69" s="1"/>
  <c r="J68"/>
  <c r="K70"/>
  <c r="J70"/>
  <c r="K71"/>
  <c r="J71"/>
  <c r="J72"/>
  <c r="M72" s="1"/>
  <c r="N72" s="1"/>
  <c r="J73"/>
  <c r="M73" s="1"/>
  <c r="N73" s="1"/>
  <c r="J74"/>
  <c r="M74" s="1"/>
  <c r="N74" s="1"/>
  <c r="J75"/>
  <c r="M75" s="1"/>
  <c r="N75" s="1"/>
  <c r="J76"/>
  <c r="M76" s="1"/>
  <c r="N76" s="1"/>
  <c r="J77"/>
  <c r="M77" s="1"/>
  <c r="N77" s="1"/>
  <c r="J78"/>
  <c r="M78" s="1"/>
  <c r="N78" s="1"/>
  <c r="J79"/>
  <c r="M79" s="1"/>
  <c r="N79" s="1"/>
  <c r="J80"/>
  <c r="M80" s="1"/>
  <c r="N80" s="1"/>
  <c r="K84"/>
  <c r="J84"/>
  <c r="J81"/>
  <c r="M81" s="1"/>
  <c r="N81" s="1"/>
  <c r="J82"/>
  <c r="M82" s="1"/>
  <c r="N82" s="1"/>
  <c r="J83"/>
  <c r="M83" s="1"/>
  <c r="N83" s="1"/>
  <c r="J85"/>
  <c r="M85" s="1"/>
  <c r="N85" s="1"/>
  <c r="J86"/>
  <c r="M86" s="1"/>
  <c r="N86" s="1"/>
  <c r="J87"/>
  <c r="K88"/>
  <c r="J88"/>
  <c r="J89"/>
  <c r="K90"/>
  <c r="J90"/>
  <c r="K91"/>
  <c r="J91"/>
  <c r="K92"/>
  <c r="J92"/>
  <c r="J93"/>
  <c r="K94"/>
  <c r="J94"/>
  <c r="J95"/>
  <c r="M95" s="1"/>
  <c r="N95" s="1"/>
  <c r="J96"/>
  <c r="M96" s="1"/>
  <c r="N96" s="1"/>
  <c r="J97"/>
  <c r="K98"/>
  <c r="J98"/>
  <c r="J99"/>
  <c r="M99" s="1"/>
  <c r="N99" s="1"/>
  <c r="J100"/>
  <c r="M100" s="1"/>
  <c r="N100" s="1"/>
  <c r="J103"/>
  <c r="M103" s="1"/>
  <c r="N103" s="1"/>
  <c r="J104"/>
  <c r="M104" s="1"/>
  <c r="N104" s="1"/>
  <c r="J105"/>
  <c r="M105" s="1"/>
  <c r="N105" s="1"/>
  <c r="J106"/>
  <c r="M106" s="1"/>
  <c r="N106" s="1"/>
  <c r="J107"/>
  <c r="M107" s="1"/>
  <c r="N107" s="1"/>
  <c r="J108"/>
  <c r="M108" s="1"/>
  <c r="N108" s="1"/>
  <c r="J109"/>
  <c r="K110"/>
  <c r="J110"/>
  <c r="J111"/>
  <c r="M111" s="1"/>
  <c r="N111" s="1"/>
  <c r="J112"/>
  <c r="M112" s="1"/>
  <c r="N112" s="1"/>
  <c r="J113"/>
  <c r="M113" s="1"/>
  <c r="N113" s="1"/>
  <c r="J114"/>
  <c r="M114" s="1"/>
  <c r="N114" s="1"/>
  <c r="J115"/>
  <c r="M115" s="1"/>
  <c r="N115" s="1"/>
  <c r="J116"/>
  <c r="M116" s="1"/>
  <c r="N116" s="1"/>
  <c r="J117"/>
  <c r="M117" s="1"/>
  <c r="N117" s="1"/>
  <c r="J118"/>
  <c r="M118" s="1"/>
  <c r="N118" s="1"/>
  <c r="J119"/>
  <c r="M119" s="1"/>
  <c r="N119" s="1"/>
  <c r="J120"/>
  <c r="M120" s="1"/>
  <c r="N120" s="1"/>
  <c r="J121"/>
  <c r="M121" s="1"/>
  <c r="N121" s="1"/>
  <c r="J122"/>
  <c r="M122" s="1"/>
  <c r="N122" s="1"/>
  <c r="J123"/>
  <c r="M123" s="1"/>
  <c r="N123" s="1"/>
  <c r="J124"/>
  <c r="K125"/>
  <c r="J125"/>
  <c r="J126"/>
  <c r="M126" s="1"/>
  <c r="N126" s="1"/>
  <c r="J127"/>
  <c r="M127" s="1"/>
  <c r="N127" s="1"/>
  <c r="J128"/>
  <c r="M128" s="1"/>
  <c r="N128" s="1"/>
  <c r="J129"/>
  <c r="M129" s="1"/>
  <c r="N129" s="1"/>
  <c r="J130"/>
  <c r="M130" s="1"/>
  <c r="N130" s="1"/>
  <c r="J131"/>
  <c r="M131" s="1"/>
  <c r="N131" s="1"/>
  <c r="J132"/>
  <c r="K133"/>
  <c r="J133"/>
  <c r="K134"/>
  <c r="J134"/>
  <c r="K135"/>
  <c r="J135"/>
  <c r="K136"/>
  <c r="J136"/>
  <c r="J137"/>
  <c r="M137" s="1"/>
  <c r="N137" s="1"/>
  <c r="J138"/>
  <c r="M138" s="1"/>
  <c r="N138" s="1"/>
  <c r="J139"/>
  <c r="M139" s="1"/>
  <c r="N139" s="1"/>
  <c r="J140"/>
  <c r="M140" s="1"/>
  <c r="N140" s="1"/>
  <c r="J141"/>
  <c r="M141" s="1"/>
  <c r="N141" s="1"/>
  <c r="J142"/>
  <c r="M142" s="1"/>
  <c r="N142" s="1"/>
  <c r="J143"/>
  <c r="M143" s="1"/>
  <c r="N143" s="1"/>
  <c r="J144"/>
  <c r="K146"/>
  <c r="K145"/>
  <c r="J145"/>
  <c r="J146"/>
  <c r="K147"/>
  <c r="J147"/>
  <c r="K148"/>
  <c r="J148"/>
  <c r="J149"/>
  <c r="K150"/>
  <c r="J150"/>
  <c r="K151"/>
  <c r="J151"/>
  <c r="J152"/>
  <c r="M152" s="1"/>
  <c r="N152" s="1"/>
  <c r="J153"/>
  <c r="K154"/>
  <c r="J154"/>
  <c r="J216"/>
  <c r="K160"/>
  <c r="K159"/>
  <c r="J158"/>
  <c r="M158" s="1"/>
  <c r="N158" s="1"/>
  <c r="J159"/>
  <c r="M159" s="1"/>
  <c r="N159" s="1"/>
  <c r="J160"/>
  <c r="J161"/>
  <c r="M161" s="1"/>
  <c r="N161" s="1"/>
  <c r="J162"/>
  <c r="M162" s="1"/>
  <c r="N162" s="1"/>
  <c r="J163"/>
  <c r="M163" s="1"/>
  <c r="N163" s="1"/>
  <c r="J164"/>
  <c r="M164" s="1"/>
  <c r="N164" s="1"/>
  <c r="J165"/>
  <c r="M165" s="1"/>
  <c r="N165" s="1"/>
  <c r="J166"/>
  <c r="M166" s="1"/>
  <c r="N166" s="1"/>
  <c r="J167"/>
  <c r="M167" s="1"/>
  <c r="N167" s="1"/>
  <c r="K168"/>
  <c r="J168"/>
  <c r="K169"/>
  <c r="J169"/>
  <c r="J170"/>
  <c r="M170" s="1"/>
  <c r="N170" s="1"/>
  <c r="J171"/>
  <c r="M171" s="1"/>
  <c r="N171" s="1"/>
  <c r="J172"/>
  <c r="M172" s="1"/>
  <c r="N172" s="1"/>
  <c r="J173"/>
  <c r="M173" s="1"/>
  <c r="N173" s="1"/>
  <c r="J174"/>
  <c r="M174" s="1"/>
  <c r="N174" s="1"/>
  <c r="J175"/>
  <c r="M175" s="1"/>
  <c r="N175" s="1"/>
  <c r="J176"/>
  <c r="M176" s="1"/>
  <c r="N176" s="1"/>
  <c r="J178"/>
  <c r="M178" s="1"/>
  <c r="N178" s="1"/>
  <c r="J177"/>
  <c r="M177" s="1"/>
  <c r="N177" s="1"/>
  <c r="J179"/>
  <c r="M179" s="1"/>
  <c r="N179" s="1"/>
  <c r="J180"/>
  <c r="M180" s="1"/>
  <c r="N180" s="1"/>
  <c r="J181"/>
  <c r="M181" s="1"/>
  <c r="N181" s="1"/>
  <c r="J182"/>
  <c r="M182" s="1"/>
  <c r="N182" s="1"/>
  <c r="J183"/>
  <c r="M183" s="1"/>
  <c r="N183" s="1"/>
  <c r="J184"/>
  <c r="M184" s="1"/>
  <c r="N184" s="1"/>
  <c r="J185"/>
  <c r="M185" s="1"/>
  <c r="N185" s="1"/>
  <c r="J186"/>
  <c r="M186" s="1"/>
  <c r="N186" s="1"/>
  <c r="J187"/>
  <c r="M187" s="1"/>
  <c r="N187" s="1"/>
  <c r="J188"/>
  <c r="M188" s="1"/>
  <c r="N188" s="1"/>
  <c r="J189"/>
  <c r="M189" s="1"/>
  <c r="N189" s="1"/>
  <c r="J190"/>
  <c r="M190" s="1"/>
  <c r="N190" s="1"/>
  <c r="J191"/>
  <c r="M191" s="1"/>
  <c r="N191" s="1"/>
  <c r="J192"/>
  <c r="M192" s="1"/>
  <c r="N192" s="1"/>
  <c r="J193"/>
  <c r="M193" s="1"/>
  <c r="N193" s="1"/>
  <c r="J194"/>
  <c r="M194" s="1"/>
  <c r="N194" s="1"/>
  <c r="J195"/>
  <c r="M195" s="1"/>
  <c r="N195" s="1"/>
  <c r="J196"/>
  <c r="M196" s="1"/>
  <c r="N196" s="1"/>
  <c r="J197"/>
  <c r="M197" s="1"/>
  <c r="N197" s="1"/>
  <c r="J198"/>
  <c r="M198" s="1"/>
  <c r="N198" s="1"/>
  <c r="J199"/>
  <c r="M199" s="1"/>
  <c r="N199" s="1"/>
  <c r="J200"/>
  <c r="M200" s="1"/>
  <c r="N200" s="1"/>
  <c r="J201"/>
  <c r="M201" s="1"/>
  <c r="N201" s="1"/>
  <c r="J202"/>
  <c r="M202" s="1"/>
  <c r="N202" s="1"/>
  <c r="J203"/>
  <c r="M203" s="1"/>
  <c r="N203" s="1"/>
  <c r="J204"/>
  <c r="M204" s="1"/>
  <c r="N204" s="1"/>
  <c r="J205"/>
  <c r="M205" s="1"/>
  <c r="N205" s="1"/>
  <c r="J206"/>
  <c r="M206" s="1"/>
  <c r="N206" s="1"/>
  <c r="J207"/>
  <c r="M207" s="1"/>
  <c r="N207" s="1"/>
  <c r="J208"/>
  <c r="K209"/>
  <c r="J209"/>
  <c r="J210"/>
  <c r="M210" s="1"/>
  <c r="N210" s="1"/>
  <c r="J211"/>
  <c r="M211" s="1"/>
  <c r="N211" s="1"/>
  <c r="J212"/>
  <c r="M212" s="1"/>
  <c r="N212" s="1"/>
  <c r="J213"/>
  <c r="M213" s="1"/>
  <c r="N213" s="1"/>
  <c r="J214"/>
  <c r="M214" s="1"/>
  <c r="N214" s="1"/>
  <c r="J215"/>
  <c r="M215" s="1"/>
  <c r="N215" s="1"/>
  <c r="M216"/>
  <c r="N216" s="1"/>
  <c r="J219"/>
  <c r="M219" s="1"/>
  <c r="N219" s="1"/>
  <c r="J220"/>
  <c r="M220" s="1"/>
  <c r="N220" s="1"/>
  <c r="J221"/>
  <c r="M221" s="1"/>
  <c r="N221" s="1"/>
  <c r="N15" l="1"/>
  <c r="N51"/>
  <c r="J51"/>
  <c r="J101" s="1"/>
  <c r="M65"/>
  <c r="N65" s="1"/>
  <c r="M68"/>
  <c r="N68" s="1"/>
  <c r="M70"/>
  <c r="N70" s="1"/>
  <c r="M71"/>
  <c r="N71" s="1"/>
  <c r="M84"/>
  <c r="N84" s="1"/>
  <c r="M90"/>
  <c r="N90" s="1"/>
  <c r="M87"/>
  <c r="N87" s="1"/>
  <c r="M88"/>
  <c r="N88" s="1"/>
  <c r="M89"/>
  <c r="N89" s="1"/>
  <c r="M91"/>
  <c r="N91" s="1"/>
  <c r="M92"/>
  <c r="N92" s="1"/>
  <c r="M93"/>
  <c r="N93" s="1"/>
  <c r="M94"/>
  <c r="N94" s="1"/>
  <c r="M97"/>
  <c r="N97" s="1"/>
  <c r="M98"/>
  <c r="N98" s="1"/>
  <c r="M109"/>
  <c r="N109" s="1"/>
  <c r="M110"/>
  <c r="N110" s="1"/>
  <c r="M124"/>
  <c r="N124" s="1"/>
  <c r="M125"/>
  <c r="N125" s="1"/>
  <c r="M132"/>
  <c r="N132" s="1"/>
  <c r="M133"/>
  <c r="N133" s="1"/>
  <c r="M134"/>
  <c r="N134" s="1"/>
  <c r="M135"/>
  <c r="N135" s="1"/>
  <c r="M136"/>
  <c r="N136" s="1"/>
  <c r="M144"/>
  <c r="N144" s="1"/>
  <c r="M146"/>
  <c r="N146" s="1"/>
  <c r="M145"/>
  <c r="N145" s="1"/>
  <c r="M147"/>
  <c r="N147" s="1"/>
  <c r="M148"/>
  <c r="N148" s="1"/>
  <c r="M154"/>
  <c r="N154" s="1"/>
  <c r="M149"/>
  <c r="N149" s="1"/>
  <c r="M150"/>
  <c r="N150" s="1"/>
  <c r="M151"/>
  <c r="N151" s="1"/>
  <c r="M153"/>
  <c r="N153" s="1"/>
  <c r="M160"/>
  <c r="N160" s="1"/>
  <c r="M168"/>
  <c r="N168" s="1"/>
  <c r="M169"/>
  <c r="N169" s="1"/>
  <c r="M208"/>
  <c r="N208" s="1"/>
  <c r="M209"/>
  <c r="N209" s="1"/>
  <c r="J222"/>
  <c r="M222" s="1"/>
  <c r="N222" s="1"/>
  <c r="N101" l="1"/>
  <c r="N155" s="1"/>
  <c r="N217" s="1"/>
  <c r="J223"/>
  <c r="J224"/>
  <c r="M224" s="1"/>
  <c r="N224" s="1"/>
  <c r="J225"/>
  <c r="M225" s="1"/>
  <c r="N225" s="1"/>
  <c r="J226"/>
  <c r="M226" s="1"/>
  <c r="N226" s="1"/>
  <c r="J227"/>
  <c r="M227" s="1"/>
  <c r="N227" s="1"/>
  <c r="M223" l="1"/>
  <c r="N223" s="1"/>
  <c r="J228"/>
  <c r="M228" s="1"/>
  <c r="N228" s="1"/>
  <c r="J229"/>
  <c r="M229" s="1"/>
  <c r="N229" s="1"/>
  <c r="J230"/>
  <c r="M230" s="1"/>
  <c r="N230" s="1"/>
  <c r="J231"/>
  <c r="M231" s="1"/>
  <c r="N231" s="1"/>
  <c r="J232"/>
  <c r="M232" s="1"/>
  <c r="N232" s="1"/>
  <c r="J233"/>
  <c r="M233" s="1"/>
  <c r="N233" s="1"/>
  <c r="J234" l="1"/>
  <c r="M234" s="1"/>
  <c r="N234" s="1"/>
  <c r="J235" l="1"/>
  <c r="J236"/>
  <c r="M236" s="1"/>
  <c r="N236" s="1"/>
  <c r="J237"/>
  <c r="M237" s="1"/>
  <c r="N237" s="1"/>
  <c r="M235" l="1"/>
  <c r="N235" s="1"/>
  <c r="J238"/>
  <c r="M238" s="1"/>
  <c r="N238" s="1"/>
  <c r="J239"/>
  <c r="M239" s="1"/>
  <c r="N239" s="1"/>
  <c r="J240"/>
  <c r="M240" s="1"/>
  <c r="N240" s="1"/>
  <c r="J241" l="1"/>
  <c r="K242"/>
  <c r="J242"/>
  <c r="K244"/>
  <c r="K243"/>
  <c r="J243"/>
  <c r="J244"/>
  <c r="M241" l="1"/>
  <c r="N241" s="1"/>
  <c r="M242"/>
  <c r="N242" s="1"/>
  <c r="M244"/>
  <c r="N244" s="1"/>
  <c r="M243"/>
  <c r="N243" s="1"/>
  <c r="J245"/>
  <c r="M245" s="1"/>
  <c r="N245" s="1"/>
  <c r="J246"/>
  <c r="M246" s="1"/>
  <c r="N246" s="1"/>
  <c r="J247"/>
  <c r="M247" l="1"/>
  <c r="N247" s="1"/>
  <c r="K248"/>
  <c r="J248"/>
  <c r="M248" l="1"/>
  <c r="N248" s="1"/>
  <c r="J249"/>
  <c r="M249" s="1"/>
  <c r="N249" s="1"/>
  <c r="K250"/>
  <c r="J250"/>
  <c r="K251"/>
  <c r="J251"/>
  <c r="M250" l="1"/>
  <c r="N250" s="1"/>
  <c r="M251"/>
  <c r="N251" s="1"/>
  <c r="K252"/>
  <c r="K253"/>
  <c r="J252"/>
  <c r="J253"/>
  <c r="M252" l="1"/>
  <c r="N252" s="1"/>
  <c r="M253"/>
  <c r="N253" s="1"/>
  <c r="J254"/>
  <c r="M254" s="1"/>
  <c r="N254" s="1"/>
  <c r="J255"/>
  <c r="M255" s="1"/>
  <c r="N255" s="1"/>
  <c r="J256"/>
  <c r="M256" s="1"/>
  <c r="N256" s="1"/>
  <c r="J257"/>
  <c r="M257" s="1"/>
  <c r="N257" s="1"/>
  <c r="J258"/>
  <c r="M258" s="1"/>
  <c r="N258" s="1"/>
  <c r="J259"/>
  <c r="M259" s="1"/>
  <c r="N259" s="1"/>
  <c r="J260" l="1"/>
  <c r="M260" s="1"/>
  <c r="N260" s="1"/>
  <c r="J261"/>
  <c r="M261" s="1"/>
  <c r="N261" s="1"/>
  <c r="J262" l="1"/>
  <c r="M262" s="1"/>
  <c r="N262" s="1"/>
  <c r="J263"/>
  <c r="M263" s="1"/>
  <c r="N263" s="1"/>
  <c r="J264" l="1"/>
  <c r="M264" s="1"/>
  <c r="N264" s="1"/>
  <c r="J265"/>
  <c r="M265" s="1"/>
  <c r="N265" s="1"/>
  <c r="J266"/>
  <c r="M266" s="1"/>
  <c r="N266" s="1"/>
  <c r="J267" l="1"/>
  <c r="M267" s="1"/>
  <c r="N267" s="1"/>
  <c r="J268"/>
  <c r="J269" l="1"/>
  <c r="M268"/>
  <c r="N268" s="1"/>
  <c r="N269" s="1"/>
  <c r="J272"/>
  <c r="J273"/>
  <c r="M273" s="1"/>
  <c r="N273" s="1"/>
  <c r="M272" l="1"/>
  <c r="N272" s="1"/>
  <c r="J274"/>
  <c r="M274" s="1"/>
  <c r="N274" s="1"/>
  <c r="J275"/>
  <c r="M275" s="1"/>
  <c r="N275" s="1"/>
  <c r="J276"/>
  <c r="M276" s="1"/>
  <c r="N276" s="1"/>
  <c r="J277" l="1"/>
  <c r="M277" s="1"/>
  <c r="N277" s="1"/>
  <c r="J278"/>
  <c r="M278" s="1"/>
  <c r="N278" s="1"/>
  <c r="K282"/>
  <c r="J282"/>
  <c r="M282" l="1"/>
  <c r="N282" s="1"/>
  <c r="J279"/>
  <c r="M279" s="1"/>
  <c r="N279" s="1"/>
  <c r="J280"/>
  <c r="M280" s="1"/>
  <c r="N280" s="1"/>
  <c r="J281"/>
  <c r="M281" l="1"/>
  <c r="N281" s="1"/>
  <c r="K283"/>
  <c r="J283"/>
  <c r="J284"/>
  <c r="M284" s="1"/>
  <c r="N284" s="1"/>
  <c r="M283" l="1"/>
  <c r="N283" s="1"/>
  <c r="J285"/>
  <c r="M285" s="1"/>
  <c r="N285" s="1"/>
  <c r="J286"/>
  <c r="M286" s="1"/>
  <c r="N286" s="1"/>
  <c r="J287"/>
  <c r="M287" s="1"/>
  <c r="N287" s="1"/>
  <c r="J288" l="1"/>
  <c r="M288" s="1"/>
  <c r="N288" s="1"/>
  <c r="J289"/>
  <c r="M289" l="1"/>
  <c r="N289" s="1"/>
  <c r="K290"/>
  <c r="J290"/>
  <c r="M290" l="1"/>
  <c r="N290" s="1"/>
  <c r="J291"/>
  <c r="M291" s="1"/>
  <c r="N291" s="1"/>
  <c r="J292"/>
  <c r="M292" s="1"/>
  <c r="N292" s="1"/>
  <c r="J293"/>
  <c r="K294"/>
  <c r="J294"/>
  <c r="M293" l="1"/>
  <c r="N293" s="1"/>
  <c r="M294"/>
  <c r="N294" s="1"/>
  <c r="J295"/>
  <c r="M295" s="1"/>
  <c r="N295" s="1"/>
  <c r="J296"/>
  <c r="M296" s="1"/>
  <c r="N296" s="1"/>
  <c r="J297"/>
  <c r="M297" s="1"/>
  <c r="N297" s="1"/>
  <c r="J298" l="1"/>
  <c r="M298" s="1"/>
  <c r="N298" s="1"/>
  <c r="J299"/>
  <c r="M299" s="1"/>
  <c r="N299" s="1"/>
  <c r="J300"/>
  <c r="M300" l="1"/>
  <c r="N300" s="1"/>
  <c r="K301"/>
  <c r="J301"/>
  <c r="K302"/>
  <c r="J302"/>
  <c r="J303"/>
  <c r="M303" s="1"/>
  <c r="N303" s="1"/>
  <c r="M301" l="1"/>
  <c r="N301" s="1"/>
  <c r="M302"/>
  <c r="N302" s="1"/>
  <c r="J304"/>
  <c r="M304" s="1"/>
  <c r="N304" s="1"/>
  <c r="J305"/>
  <c r="M305" s="1"/>
  <c r="N305" s="1"/>
  <c r="J306"/>
  <c r="M306" s="1"/>
  <c r="N306" s="1"/>
  <c r="J307"/>
  <c r="M307" s="1"/>
  <c r="N307" s="1"/>
  <c r="J308"/>
  <c r="M308" s="1"/>
  <c r="N308" s="1"/>
  <c r="J309"/>
  <c r="M309" l="1"/>
  <c r="N309" s="1"/>
  <c r="K310"/>
  <c r="J310"/>
  <c r="M310" l="1"/>
  <c r="N310" s="1"/>
  <c r="K311"/>
  <c r="J311"/>
  <c r="J312"/>
  <c r="K313"/>
  <c r="J313"/>
  <c r="J314"/>
  <c r="M314" s="1"/>
  <c r="N314" s="1"/>
  <c r="M311" l="1"/>
  <c r="N311" s="1"/>
  <c r="M312"/>
  <c r="N312" s="1"/>
  <c r="M313"/>
  <c r="N313" s="1"/>
  <c r="J315"/>
  <c r="M315" s="1"/>
  <c r="N315" s="1"/>
  <c r="J316"/>
  <c r="M316" s="1"/>
  <c r="N316" s="1"/>
  <c r="K317" l="1"/>
  <c r="J317"/>
  <c r="J318"/>
  <c r="M318" s="1"/>
  <c r="N318" s="1"/>
  <c r="J319"/>
  <c r="M319" s="1"/>
  <c r="N319" s="1"/>
  <c r="M317" l="1"/>
  <c r="N317" s="1"/>
  <c r="J320"/>
  <c r="M320" s="1"/>
  <c r="N320" s="1"/>
  <c r="J321"/>
  <c r="M321" s="1"/>
  <c r="N321" s="1"/>
  <c r="J322"/>
  <c r="M322" l="1"/>
  <c r="N322" s="1"/>
  <c r="K323"/>
  <c r="J323"/>
  <c r="K324"/>
  <c r="J324"/>
  <c r="K325"/>
  <c r="J325"/>
  <c r="K326"/>
  <c r="J326"/>
  <c r="M323" l="1"/>
  <c r="N323" s="1"/>
  <c r="M324"/>
  <c r="N324" s="1"/>
  <c r="M325"/>
  <c r="N325" s="1"/>
  <c r="M326"/>
  <c r="N326" s="1"/>
  <c r="J327"/>
  <c r="M327" s="1"/>
  <c r="N327" s="1"/>
  <c r="J328"/>
  <c r="M328" s="1"/>
  <c r="N328" s="1"/>
  <c r="J329"/>
  <c r="J330" l="1"/>
  <c r="M329"/>
  <c r="N329" s="1"/>
  <c r="N330" s="1"/>
  <c r="J332"/>
  <c r="M332" s="1"/>
  <c r="N332" s="1"/>
  <c r="J333"/>
  <c r="M333" s="1"/>
  <c r="N333" s="1"/>
  <c r="J334"/>
  <c r="M334" s="1"/>
  <c r="N334" s="1"/>
  <c r="J335" l="1"/>
  <c r="M335" s="1"/>
  <c r="N335" s="1"/>
  <c r="J336"/>
  <c r="M336" s="1"/>
  <c r="N336" s="1"/>
  <c r="J337"/>
  <c r="M337" l="1"/>
  <c r="N337" s="1"/>
  <c r="K338"/>
  <c r="J338"/>
  <c r="J339"/>
  <c r="M339" s="1"/>
  <c r="N339" s="1"/>
  <c r="J340"/>
  <c r="M340" s="1"/>
  <c r="N340" s="1"/>
  <c r="M338" l="1"/>
  <c r="N338" s="1"/>
  <c r="J341"/>
  <c r="M341" s="1"/>
  <c r="N341" s="1"/>
  <c r="J342"/>
  <c r="M342" s="1"/>
  <c r="N342" s="1"/>
  <c r="J343"/>
  <c r="M343" s="1"/>
  <c r="N343" s="1"/>
  <c r="J344" l="1"/>
  <c r="J345"/>
  <c r="M345" s="1"/>
  <c r="N345" s="1"/>
  <c r="J346"/>
  <c r="M346" s="1"/>
  <c r="N346" s="1"/>
  <c r="M344" l="1"/>
  <c r="N344" s="1"/>
  <c r="J347"/>
  <c r="M347" s="1"/>
  <c r="N347" s="1"/>
  <c r="J348"/>
  <c r="M348" s="1"/>
  <c r="N348" s="1"/>
  <c r="K351"/>
  <c r="J349"/>
  <c r="M349" s="1"/>
  <c r="N349" s="1"/>
  <c r="J350"/>
  <c r="M350" s="1"/>
  <c r="N350" s="1"/>
  <c r="J351"/>
  <c r="K352"/>
  <c r="J352"/>
  <c r="K353"/>
  <c r="J353"/>
  <c r="K354"/>
  <c r="J354"/>
  <c r="K355"/>
  <c r="J355"/>
  <c r="J356"/>
  <c r="J357"/>
  <c r="J358"/>
  <c r="M358" s="1"/>
  <c r="N358" s="1"/>
  <c r="J359"/>
  <c r="M359" s="1"/>
  <c r="N359" s="1"/>
  <c r="J360"/>
  <c r="M360" s="1"/>
  <c r="N360" s="1"/>
  <c r="J361"/>
  <c r="M361" s="1"/>
  <c r="N361" s="1"/>
  <c r="J362"/>
  <c r="M362" s="1"/>
  <c r="N362" s="1"/>
  <c r="J363"/>
  <c r="M363" s="1"/>
  <c r="N363" s="1"/>
  <c r="J364"/>
  <c r="M364" s="1"/>
  <c r="N364" s="1"/>
  <c r="J365"/>
  <c r="M365" s="1"/>
  <c r="N365" s="1"/>
  <c r="J370"/>
  <c r="M370" s="1"/>
  <c r="N370" s="1"/>
  <c r="J366"/>
  <c r="M366" s="1"/>
  <c r="N366" s="1"/>
  <c r="J367"/>
  <c r="M367" s="1"/>
  <c r="N367" s="1"/>
  <c r="J368"/>
  <c r="M368" s="1"/>
  <c r="N368" s="1"/>
  <c r="J369"/>
  <c r="M369" s="1"/>
  <c r="N369" s="1"/>
  <c r="J371"/>
  <c r="K372"/>
  <c r="J372"/>
  <c r="J373"/>
  <c r="M373" s="1"/>
  <c r="N373" s="1"/>
  <c r="J374"/>
  <c r="M374" s="1"/>
  <c r="N374" s="1"/>
  <c r="J375"/>
  <c r="M375" s="1"/>
  <c r="N375" s="1"/>
  <c r="J376"/>
  <c r="M376" s="1"/>
  <c r="N376" s="1"/>
  <c r="J377"/>
  <c r="M377" s="1"/>
  <c r="N377" s="1"/>
  <c r="J9" i="3"/>
  <c r="M9" s="1"/>
  <c r="N9" s="1"/>
  <c r="J378" i="2"/>
  <c r="M378" s="1"/>
  <c r="N378" s="1"/>
  <c r="J379"/>
  <c r="M379" s="1"/>
  <c r="N379" s="1"/>
  <c r="K383"/>
  <c r="J383"/>
  <c r="J384"/>
  <c r="J380"/>
  <c r="M380" s="1"/>
  <c r="N380" s="1"/>
  <c r="J381"/>
  <c r="M381" s="1"/>
  <c r="N381" s="1"/>
  <c r="J382"/>
  <c r="K386"/>
  <c r="K385"/>
  <c r="J385"/>
  <c r="J386"/>
  <c r="J387"/>
  <c r="K388"/>
  <c r="J388"/>
  <c r="K391"/>
  <c r="J391"/>
  <c r="K392"/>
  <c r="J392"/>
  <c r="J393"/>
  <c r="M393" s="1"/>
  <c r="N393" s="1"/>
  <c r="J394"/>
  <c r="M394" s="1"/>
  <c r="N394" s="1"/>
  <c r="J395"/>
  <c r="M395" s="1"/>
  <c r="J396"/>
  <c r="J397"/>
  <c r="M397" s="1"/>
  <c r="N397" s="1"/>
  <c r="J398"/>
  <c r="M398" s="1"/>
  <c r="N398" s="1"/>
  <c r="J399"/>
  <c r="M399" s="1"/>
  <c r="N399" s="1"/>
  <c r="J400"/>
  <c r="M400" s="1"/>
  <c r="N400" s="1"/>
  <c r="J401"/>
  <c r="M401" s="1"/>
  <c r="N401" s="1"/>
  <c r="J402"/>
  <c r="M402" s="1"/>
  <c r="N402" s="1"/>
  <c r="J403"/>
  <c r="M403" s="1"/>
  <c r="N403" s="1"/>
  <c r="J404"/>
  <c r="M404" s="1"/>
  <c r="N404" s="1"/>
  <c r="J405"/>
  <c r="M405" s="1"/>
  <c r="N405" s="1"/>
  <c r="J406"/>
  <c r="M406" s="1"/>
  <c r="N406" s="1"/>
  <c r="M351" l="1"/>
  <c r="N351" s="1"/>
  <c r="M352"/>
  <c r="N352" s="1"/>
  <c r="M353"/>
  <c r="N353" s="1"/>
  <c r="M354"/>
  <c r="N354" s="1"/>
  <c r="M355"/>
  <c r="N355" s="1"/>
  <c r="M356"/>
  <c r="N356" s="1"/>
  <c r="M357"/>
  <c r="N357" s="1"/>
  <c r="M371"/>
  <c r="N371" s="1"/>
  <c r="M372"/>
  <c r="N372" s="1"/>
  <c r="M383"/>
  <c r="N383" s="1"/>
  <c r="M384"/>
  <c r="N384" s="1"/>
  <c r="M382"/>
  <c r="N382" s="1"/>
  <c r="M386"/>
  <c r="N386" s="1"/>
  <c r="M385"/>
  <c r="N385" s="1"/>
  <c r="M387"/>
  <c r="N387" s="1"/>
  <c r="M388"/>
  <c r="N388" s="1"/>
  <c r="M391"/>
  <c r="N391" s="1"/>
  <c r="M392"/>
  <c r="N392" s="1"/>
  <c r="N395"/>
  <c r="M396"/>
  <c r="N396" s="1"/>
  <c r="J407"/>
  <c r="M407" s="1"/>
  <c r="N407" s="1"/>
  <c r="J408"/>
  <c r="M408" s="1"/>
  <c r="N408" s="1"/>
  <c r="J409"/>
  <c r="M409" s="1"/>
  <c r="N409" s="1"/>
  <c r="J410"/>
  <c r="K411"/>
  <c r="J411"/>
  <c r="N389" l="1"/>
  <c r="M410"/>
  <c r="N410" s="1"/>
  <c r="M411"/>
  <c r="N411" s="1"/>
  <c r="J412" l="1"/>
  <c r="J413"/>
  <c r="M413" s="1"/>
  <c r="N413" s="1"/>
  <c r="J414"/>
  <c r="M414" s="1"/>
  <c r="N414" s="1"/>
  <c r="J415"/>
  <c r="M415" s="1"/>
  <c r="N415" s="1"/>
  <c r="J416"/>
  <c r="M416" s="1"/>
  <c r="N416" s="1"/>
  <c r="J417"/>
  <c r="M417" s="1"/>
  <c r="N417" s="1"/>
  <c r="J418"/>
  <c r="M418" s="1"/>
  <c r="N418" s="1"/>
  <c r="J419"/>
  <c r="M419" s="1"/>
  <c r="N419" s="1"/>
  <c r="J420"/>
  <c r="M420" s="1"/>
  <c r="N420" s="1"/>
  <c r="J421"/>
  <c r="M421" s="1"/>
  <c r="N421" s="1"/>
  <c r="J422"/>
  <c r="M422" s="1"/>
  <c r="N422" s="1"/>
  <c r="J423"/>
  <c r="M423" s="1"/>
  <c r="N423" s="1"/>
  <c r="J424"/>
  <c r="M424" s="1"/>
  <c r="N424" s="1"/>
  <c r="J425"/>
  <c r="M425" s="1"/>
  <c r="N425" s="1"/>
  <c r="J426"/>
  <c r="M426" s="1"/>
  <c r="N426" s="1"/>
  <c r="J427"/>
  <c r="M427" s="1"/>
  <c r="N427" s="1"/>
  <c r="J10" i="3"/>
  <c r="M10" s="1"/>
  <c r="N10" s="1"/>
  <c r="J11"/>
  <c r="M11" s="1"/>
  <c r="N11" s="1"/>
  <c r="J428" i="2"/>
  <c r="M428" s="1"/>
  <c r="N428" s="1"/>
  <c r="K429"/>
  <c r="J429"/>
  <c r="J430"/>
  <c r="M430" s="1"/>
  <c r="N430" s="1"/>
  <c r="J431"/>
  <c r="M431" s="1"/>
  <c r="N431" s="1"/>
  <c r="J432"/>
  <c r="M432" s="1"/>
  <c r="N432" s="1"/>
  <c r="K433"/>
  <c r="J433"/>
  <c r="J434"/>
  <c r="K435"/>
  <c r="J435"/>
  <c r="K436"/>
  <c r="J436"/>
  <c r="J437"/>
  <c r="M437" s="1"/>
  <c r="N437" s="1"/>
  <c r="J438"/>
  <c r="M438" s="1"/>
  <c r="N438" s="1"/>
  <c r="J439"/>
  <c r="M439" s="1"/>
  <c r="N439" s="1"/>
  <c r="J440"/>
  <c r="M440" s="1"/>
  <c r="N440" s="1"/>
  <c r="J12" i="3"/>
  <c r="M12" s="1"/>
  <c r="N12" s="1"/>
  <c r="J441" i="2"/>
  <c r="M441" s="1"/>
  <c r="N441" s="1"/>
  <c r="J442"/>
  <c r="M442" s="1"/>
  <c r="N442" s="1"/>
  <c r="J443"/>
  <c r="M443" s="1"/>
  <c r="N443" s="1"/>
  <c r="J444"/>
  <c r="M444" s="1"/>
  <c r="N444" s="1"/>
  <c r="J13" i="3"/>
  <c r="J445" i="2"/>
  <c r="M445" s="1"/>
  <c r="N445" s="1"/>
  <c r="J446"/>
  <c r="M446" s="1"/>
  <c r="N446" s="1"/>
  <c r="J447"/>
  <c r="M447" s="1"/>
  <c r="N447" s="1"/>
  <c r="J448"/>
  <c r="M448" s="1"/>
  <c r="N448" s="1"/>
  <c r="J449"/>
  <c r="M449" s="1"/>
  <c r="N449" s="1"/>
  <c r="J450"/>
  <c r="M450" s="1"/>
  <c r="N450" s="1"/>
  <c r="J451"/>
  <c r="M451" s="1"/>
  <c r="N451" s="1"/>
  <c r="J452"/>
  <c r="M452" s="1"/>
  <c r="N452" s="1"/>
  <c r="J453"/>
  <c r="M453" s="1"/>
  <c r="N453" s="1"/>
  <c r="K454"/>
  <c r="J454"/>
  <c r="K457"/>
  <c r="J455"/>
  <c r="M455" s="1"/>
  <c r="N455" s="1"/>
  <c r="J456"/>
  <c r="M456" s="1"/>
  <c r="N456" s="1"/>
  <c r="J457"/>
  <c r="J458"/>
  <c r="M458" s="1"/>
  <c r="N458" s="1"/>
  <c r="D6" i="6"/>
  <c r="J459" i="2"/>
  <c r="M459" s="1"/>
  <c r="N459" s="1"/>
  <c r="J460"/>
  <c r="M460" s="1"/>
  <c r="N460" s="1"/>
  <c r="J461"/>
  <c r="K462"/>
  <c r="J462"/>
  <c r="K14" i="3"/>
  <c r="J14"/>
  <c r="K15"/>
  <c r="J15"/>
  <c r="K466" i="2"/>
  <c r="J466"/>
  <c r="J467"/>
  <c r="M467" s="1"/>
  <c r="N467" s="1"/>
  <c r="J468"/>
  <c r="M468" s="1"/>
  <c r="N468" s="1"/>
  <c r="J469"/>
  <c r="M469" s="1"/>
  <c r="N469" s="1"/>
  <c r="J470"/>
  <c r="M470" s="1"/>
  <c r="N470" s="1"/>
  <c r="J471"/>
  <c r="C535"/>
  <c r="E535" s="1"/>
  <c r="F535" s="1"/>
  <c r="M412" l="1"/>
  <c r="N412" s="1"/>
  <c r="M429"/>
  <c r="N429" s="1"/>
  <c r="M14" i="3"/>
  <c r="N14" s="1"/>
  <c r="M433" i="2"/>
  <c r="N433" s="1"/>
  <c r="M434"/>
  <c r="N434" s="1"/>
  <c r="M435"/>
  <c r="N435" s="1"/>
  <c r="M436"/>
  <c r="N436" s="1"/>
  <c r="M13" i="3"/>
  <c r="N13" s="1"/>
  <c r="M454" i="2"/>
  <c r="N454" s="1"/>
  <c r="M457"/>
  <c r="N457" s="1"/>
  <c r="M461"/>
  <c r="N461" s="1"/>
  <c r="M462"/>
  <c r="N462" s="1"/>
  <c r="M15" i="3"/>
  <c r="N15" s="1"/>
  <c r="M466" i="2"/>
  <c r="N466" s="1"/>
  <c r="M471"/>
  <c r="N471" s="1"/>
  <c r="K472"/>
  <c r="J472"/>
  <c r="J473"/>
  <c r="M473" s="1"/>
  <c r="N473" s="1"/>
  <c r="J474"/>
  <c r="M474" s="1"/>
  <c r="N474" s="1"/>
  <c r="J475"/>
  <c r="M475" s="1"/>
  <c r="N475" s="1"/>
  <c r="J476"/>
  <c r="M476" s="1"/>
  <c r="N476" s="1"/>
  <c r="J477"/>
  <c r="M477" s="1"/>
  <c r="N477" s="1"/>
  <c r="J478"/>
  <c r="M478" s="1"/>
  <c r="N478" s="1"/>
  <c r="J479"/>
  <c r="M479" s="1"/>
  <c r="N479" s="1"/>
  <c r="J480"/>
  <c r="M480" s="1"/>
  <c r="N480" s="1"/>
  <c r="J481"/>
  <c r="M481" s="1"/>
  <c r="N481" s="1"/>
  <c r="J482"/>
  <c r="M482" s="1"/>
  <c r="N482" s="1"/>
  <c r="J483"/>
  <c r="M483" s="1"/>
  <c r="N483" s="1"/>
  <c r="J484"/>
  <c r="M484" s="1"/>
  <c r="N484" s="1"/>
  <c r="J485"/>
  <c r="M485" s="1"/>
  <c r="N485" s="1"/>
  <c r="J486"/>
  <c r="M486" s="1"/>
  <c r="N486" s="1"/>
  <c r="J487"/>
  <c r="M487" s="1"/>
  <c r="N487" s="1"/>
  <c r="J488"/>
  <c r="M488" s="1"/>
  <c r="N488" s="1"/>
  <c r="J489"/>
  <c r="M489" s="1"/>
  <c r="N489" s="1"/>
  <c r="J490"/>
  <c r="M490" s="1"/>
  <c r="N490" s="1"/>
  <c r="J491"/>
  <c r="M491" s="1"/>
  <c r="N491" s="1"/>
  <c r="J492"/>
  <c r="M492" s="1"/>
  <c r="N492" s="1"/>
  <c r="J493"/>
  <c r="M493" s="1"/>
  <c r="N493" s="1"/>
  <c r="J494"/>
  <c r="M494" s="1"/>
  <c r="N494" s="1"/>
  <c r="J495"/>
  <c r="M495" s="1"/>
  <c r="N495" s="1"/>
  <c r="J496"/>
  <c r="M496" s="1"/>
  <c r="N496" s="1"/>
  <c r="J497"/>
  <c r="M497" s="1"/>
  <c r="N497" s="1"/>
  <c r="J498"/>
  <c r="M498" s="1"/>
  <c r="N498" s="1"/>
  <c r="D5" i="6"/>
  <c r="D4"/>
  <c r="D3"/>
  <c r="J499" i="2"/>
  <c r="K500"/>
  <c r="J500"/>
  <c r="K501"/>
  <c r="J501"/>
  <c r="J16" i="3"/>
  <c r="M16" s="1"/>
  <c r="N16" s="1"/>
  <c r="J502" i="2"/>
  <c r="M502" s="1"/>
  <c r="N502" s="1"/>
  <c r="J503"/>
  <c r="M503" s="1"/>
  <c r="N503" s="1"/>
  <c r="J504"/>
  <c r="M504" s="1"/>
  <c r="N504" s="1"/>
  <c r="J505"/>
  <c r="M505" s="1"/>
  <c r="N505" s="1"/>
  <c r="J506"/>
  <c r="M506" s="1"/>
  <c r="N506" s="1"/>
  <c r="J7" i="5"/>
  <c r="M7" s="1"/>
  <c r="N7" s="1"/>
  <c r="J507" i="2"/>
  <c r="M507" s="1"/>
  <c r="N507" s="1"/>
  <c r="J508"/>
  <c r="M508" s="1"/>
  <c r="N508" s="1"/>
  <c r="J509"/>
  <c r="M509" s="1"/>
  <c r="N509" s="1"/>
  <c r="J510"/>
  <c r="M510" s="1"/>
  <c r="N510" s="1"/>
  <c r="J17" i="3"/>
  <c r="M17" s="1"/>
  <c r="N17" s="1"/>
  <c r="J19"/>
  <c r="M19" s="1"/>
  <c r="N19" s="1"/>
  <c r="J18"/>
  <c r="J511" i="2"/>
  <c r="M511" s="1"/>
  <c r="N511" s="1"/>
  <c r="J512"/>
  <c r="K513"/>
  <c r="J513"/>
  <c r="K20" i="3"/>
  <c r="J20"/>
  <c r="J21"/>
  <c r="M21" s="1"/>
  <c r="N21" s="1"/>
  <c r="J22"/>
  <c r="M22" s="1"/>
  <c r="N22" s="1"/>
  <c r="K514" i="2"/>
  <c r="J514"/>
  <c r="K515"/>
  <c r="J515"/>
  <c r="K516"/>
  <c r="J516"/>
  <c r="J517"/>
  <c r="M517" s="1"/>
  <c r="N517" s="1"/>
  <c r="K23" i="3"/>
  <c r="J23"/>
  <c r="J518" i="2"/>
  <c r="M518" s="1"/>
  <c r="N518" s="1"/>
  <c r="J519"/>
  <c r="K520"/>
  <c r="J520"/>
  <c r="J24" i="3"/>
  <c r="M24" s="1"/>
  <c r="N24" s="1"/>
  <c r="J25"/>
  <c r="M25" s="1"/>
  <c r="N25" s="1"/>
  <c r="K521" i="2"/>
  <c r="J521"/>
  <c r="K522"/>
  <c r="J522"/>
  <c r="J523"/>
  <c r="M523" s="1"/>
  <c r="N523" s="1"/>
  <c r="J524"/>
  <c r="K525"/>
  <c r="J525"/>
  <c r="J526"/>
  <c r="M526" s="1"/>
  <c r="N526" s="1"/>
  <c r="J527"/>
  <c r="M527" s="1"/>
  <c r="N527" s="1"/>
  <c r="J528"/>
  <c r="M528" s="1"/>
  <c r="N528" s="1"/>
  <c r="J529"/>
  <c r="M529" s="1"/>
  <c r="N529" s="1"/>
  <c r="J530"/>
  <c r="K531"/>
  <c r="J531"/>
  <c r="J539"/>
  <c r="K541"/>
  <c r="J541"/>
  <c r="K540"/>
  <c r="J540"/>
  <c r="J27" i="3"/>
  <c r="M27" s="1"/>
  <c r="N27" s="1"/>
  <c r="J542" i="2"/>
  <c r="M542" s="1"/>
  <c r="N542" s="1"/>
  <c r="J543"/>
  <c r="M543" s="1"/>
  <c r="N543" s="1"/>
  <c r="J544"/>
  <c r="M544" s="1"/>
  <c r="N544" s="1"/>
  <c r="J545"/>
  <c r="M545" s="1"/>
  <c r="N545" s="1"/>
  <c r="J546"/>
  <c r="J28" i="3"/>
  <c r="M28" s="1"/>
  <c r="N28" s="1"/>
  <c r="K547" i="2"/>
  <c r="J547"/>
  <c r="K548"/>
  <c r="J548"/>
  <c r="J549"/>
  <c r="M549" s="1"/>
  <c r="N549" s="1"/>
  <c r="J550"/>
  <c r="M550" s="1"/>
  <c r="N550" s="1"/>
  <c r="J551"/>
  <c r="M551" s="1"/>
  <c r="N551" s="1"/>
  <c r="J552"/>
  <c r="K553"/>
  <c r="J553"/>
  <c r="K554"/>
  <c r="J554"/>
  <c r="J29" i="3"/>
  <c r="M29" s="1"/>
  <c r="N29" s="1"/>
  <c r="J555" i="2"/>
  <c r="M555" s="1"/>
  <c r="N555" s="1"/>
  <c r="J556"/>
  <c r="M556" s="1"/>
  <c r="N556" s="1"/>
  <c r="J557"/>
  <c r="M557" s="1"/>
  <c r="N557" s="1"/>
  <c r="J30" i="3"/>
  <c r="M30" s="1"/>
  <c r="N30" s="1"/>
  <c r="J558" i="2"/>
  <c r="M558" s="1"/>
  <c r="N558" s="1"/>
  <c r="J559"/>
  <c r="M559" s="1"/>
  <c r="N559" s="1"/>
  <c r="J560"/>
  <c r="M560" s="1"/>
  <c r="N560" s="1"/>
  <c r="J561"/>
  <c r="M561" s="1"/>
  <c r="N561" s="1"/>
  <c r="J562"/>
  <c r="M562" s="1"/>
  <c r="N562" s="1"/>
  <c r="J563"/>
  <c r="M563" s="1"/>
  <c r="N563" s="1"/>
  <c r="J31" i="3"/>
  <c r="M31" s="1"/>
  <c r="N31" s="1"/>
  <c r="J32"/>
  <c r="J564" i="2"/>
  <c r="M564" s="1"/>
  <c r="N564" s="1"/>
  <c r="J565"/>
  <c r="M565" s="1"/>
  <c r="N565" s="1"/>
  <c r="K566"/>
  <c r="J566"/>
  <c r="J567"/>
  <c r="M567" s="1"/>
  <c r="N567" s="1"/>
  <c r="J33" i="3"/>
  <c r="M33" s="1"/>
  <c r="N33" s="1"/>
  <c r="J568" i="2"/>
  <c r="M568" s="1"/>
  <c r="N568" s="1"/>
  <c r="J569"/>
  <c r="K570"/>
  <c r="J570"/>
  <c r="J36" i="3"/>
  <c r="M36" s="1"/>
  <c r="N36" s="1"/>
  <c r="J575" i="2"/>
  <c r="M575" s="1"/>
  <c r="N575" s="1"/>
  <c r="J576"/>
  <c r="M576" s="1"/>
  <c r="N576" s="1"/>
  <c r="J577"/>
  <c r="M577" s="1"/>
  <c r="N577" s="1"/>
  <c r="J571"/>
  <c r="M571" s="1"/>
  <c r="N571" s="1"/>
  <c r="J572"/>
  <c r="M572" s="1"/>
  <c r="N572" s="1"/>
  <c r="L574"/>
  <c r="J573"/>
  <c r="K574"/>
  <c r="J574"/>
  <c r="J34" i="3"/>
  <c r="K35"/>
  <c r="J35"/>
  <c r="J578" i="2"/>
  <c r="M578" s="1"/>
  <c r="N578" s="1"/>
  <c r="K579"/>
  <c r="J579"/>
  <c r="K580"/>
  <c r="J580"/>
  <c r="J581"/>
  <c r="M581" s="1"/>
  <c r="N581" s="1"/>
  <c r="J582"/>
  <c r="M582" s="1"/>
  <c r="N582" s="1"/>
  <c r="J37" i="3"/>
  <c r="M37" s="1"/>
  <c r="N37" s="1"/>
  <c r="J38"/>
  <c r="M38" s="1"/>
  <c r="N38" s="1"/>
  <c r="J39"/>
  <c r="M39" s="1"/>
  <c r="N39" s="1"/>
  <c r="J40"/>
  <c r="M40" s="1"/>
  <c r="N40" s="1"/>
  <c r="J583" i="2"/>
  <c r="M583" s="1"/>
  <c r="N583" s="1"/>
  <c r="J584"/>
  <c r="K585"/>
  <c r="J585"/>
  <c r="J586"/>
  <c r="M586" s="1"/>
  <c r="N586" s="1"/>
  <c r="J41" i="3"/>
  <c r="M41" s="1"/>
  <c r="N41" s="1"/>
  <c r="J42"/>
  <c r="M42" s="1"/>
  <c r="N42" s="1"/>
  <c r="J587" i="2"/>
  <c r="K588"/>
  <c r="J588"/>
  <c r="J589"/>
  <c r="M589" s="1"/>
  <c r="N589" s="1"/>
  <c r="J43" i="3"/>
  <c r="M43" s="1"/>
  <c r="N43" s="1"/>
  <c r="J590" i="2"/>
  <c r="M590" s="1"/>
  <c r="N590" s="1"/>
  <c r="J591"/>
  <c r="M591" s="1"/>
  <c r="N591" s="1"/>
  <c r="J592"/>
  <c r="M592" s="1"/>
  <c r="N592" s="1"/>
  <c r="K594"/>
  <c r="J594"/>
  <c r="J44" i="3"/>
  <c r="M44" s="1"/>
  <c r="N44" s="1"/>
  <c r="J595" i="2"/>
  <c r="M595" s="1"/>
  <c r="N595" s="1"/>
  <c r="J596"/>
  <c r="M596" s="1"/>
  <c r="N596" s="1"/>
  <c r="J597"/>
  <c r="M597" s="1"/>
  <c r="N597" s="1"/>
  <c r="J598"/>
  <c r="M598" s="1"/>
  <c r="N598" s="1"/>
  <c r="J599"/>
  <c r="M599" s="1"/>
  <c r="N599" s="1"/>
  <c r="J600"/>
  <c r="M600" s="1"/>
  <c r="N600" s="1"/>
  <c r="K47" i="3"/>
  <c r="J47"/>
  <c r="K46"/>
  <c r="J46"/>
  <c r="J45"/>
  <c r="M45" s="1"/>
  <c r="N45" s="1"/>
  <c r="J603" i="2"/>
  <c r="K601"/>
  <c r="J601"/>
  <c r="K602"/>
  <c r="J602"/>
  <c r="J51" i="3"/>
  <c r="M51" s="1"/>
  <c r="N51" s="1"/>
  <c r="J50"/>
  <c r="M50" s="1"/>
  <c r="N50" s="1"/>
  <c r="K49"/>
  <c r="J49"/>
  <c r="K48"/>
  <c r="J48"/>
  <c r="K604" i="2"/>
  <c r="K605"/>
  <c r="J604"/>
  <c r="M604" s="1"/>
  <c r="N604" s="1"/>
  <c r="J605"/>
  <c r="J606"/>
  <c r="M606" s="1"/>
  <c r="N606" s="1"/>
  <c r="J607"/>
  <c r="M607" s="1"/>
  <c r="N607" s="1"/>
  <c r="J55" i="3"/>
  <c r="M55" s="1"/>
  <c r="N55" s="1"/>
  <c r="J615" i="2"/>
  <c r="M615" s="1"/>
  <c r="N615" s="1"/>
  <c r="J54" i="3"/>
  <c r="M54" s="1"/>
  <c r="N54" s="1"/>
  <c r="J53"/>
  <c r="M53" s="1"/>
  <c r="N53" s="1"/>
  <c r="J612" i="2"/>
  <c r="M612" s="1"/>
  <c r="N612" s="1"/>
  <c r="J613"/>
  <c r="M613" s="1"/>
  <c r="N613" s="1"/>
  <c r="J614"/>
  <c r="M614" s="1"/>
  <c r="N614" s="1"/>
  <c r="J616"/>
  <c r="M616" s="1"/>
  <c r="N616" s="1"/>
  <c r="J617"/>
  <c r="K618"/>
  <c r="J618"/>
  <c r="L619"/>
  <c r="J619"/>
  <c r="L620"/>
  <c r="J620"/>
  <c r="L621"/>
  <c r="J621"/>
  <c r="L622"/>
  <c r="J622"/>
  <c r="L623"/>
  <c r="J623"/>
  <c r="L624"/>
  <c r="J624"/>
  <c r="L625"/>
  <c r="J625"/>
  <c r="L626"/>
  <c r="J626"/>
  <c r="L627"/>
  <c r="J627"/>
  <c r="L628"/>
  <c r="J628"/>
  <c r="L629"/>
  <c r="J629"/>
  <c r="L630"/>
  <c r="J630"/>
  <c r="L631"/>
  <c r="J631"/>
  <c r="L632"/>
  <c r="J632"/>
  <c r="L633"/>
  <c r="J633"/>
  <c r="L634"/>
  <c r="J634"/>
  <c r="L635"/>
  <c r="J635"/>
  <c r="L636"/>
  <c r="J636"/>
  <c r="L637"/>
  <c r="J637"/>
  <c r="L638"/>
  <c r="J638"/>
  <c r="J639"/>
  <c r="L639"/>
  <c r="L640"/>
  <c r="J640"/>
  <c r="L641"/>
  <c r="J641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692" i="2"/>
  <c r="J691"/>
  <c r="J690"/>
  <c r="M690" s="1"/>
  <c r="N690" s="1"/>
  <c r="K689"/>
  <c r="J689"/>
  <c r="L688"/>
  <c r="K688"/>
  <c r="J688"/>
  <c r="J687"/>
  <c r="J669"/>
  <c r="J670"/>
  <c r="J671"/>
  <c r="J672"/>
  <c r="K672"/>
  <c r="L672"/>
  <c r="J673"/>
  <c r="J674"/>
  <c r="J675"/>
  <c r="J676"/>
  <c r="K676"/>
  <c r="J677"/>
  <c r="J678"/>
  <c r="K678"/>
  <c r="J679"/>
  <c r="J680"/>
  <c r="J681"/>
  <c r="K681"/>
  <c r="J682"/>
  <c r="J683"/>
  <c r="J684"/>
  <c r="K684"/>
  <c r="J685"/>
  <c r="M685" s="1"/>
  <c r="N685" s="1"/>
  <c r="J686"/>
  <c r="K648"/>
  <c r="J648"/>
  <c r="K649"/>
  <c r="L649"/>
  <c r="K658"/>
  <c r="J658"/>
  <c r="K657"/>
  <c r="J657"/>
  <c r="J656"/>
  <c r="K655"/>
  <c r="J655"/>
  <c r="K654"/>
  <c r="J654"/>
  <c r="J653"/>
  <c r="J652"/>
  <c r="J651"/>
  <c r="J650"/>
  <c r="J649"/>
  <c r="J647"/>
  <c r="J646"/>
  <c r="M646" s="1"/>
  <c r="N646" s="1"/>
  <c r="J645"/>
  <c r="K644"/>
  <c r="J644"/>
  <c r="K643"/>
  <c r="J643"/>
  <c r="L642"/>
  <c r="K642"/>
  <c r="J642"/>
  <c r="K11" i="4"/>
  <c r="J11"/>
  <c r="J10"/>
  <c r="K71" i="3"/>
  <c r="J71"/>
  <c r="J70"/>
  <c r="J69"/>
  <c r="M69" s="1"/>
  <c r="N69" s="1"/>
  <c r="J68"/>
  <c r="L660" i="2"/>
  <c r="K660"/>
  <c r="J660"/>
  <c r="J663"/>
  <c r="J662"/>
  <c r="M662" s="1"/>
  <c r="N662" s="1"/>
  <c r="K661"/>
  <c r="J661"/>
  <c r="K659"/>
  <c r="J659"/>
  <c r="J88" i="3"/>
  <c r="M88" s="1"/>
  <c r="N88" s="1"/>
  <c r="J87"/>
  <c r="M87" s="1"/>
  <c r="N87" s="1"/>
  <c r="J86"/>
  <c r="M86" s="1"/>
  <c r="N86" s="1"/>
  <c r="J696" i="2"/>
  <c r="M696" s="1"/>
  <c r="N696" s="1"/>
  <c r="K695"/>
  <c r="J695"/>
  <c r="J694"/>
  <c r="M694" s="1"/>
  <c r="N694" s="1"/>
  <c r="J693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703" i="2"/>
  <c r="J702"/>
  <c r="J701"/>
  <c r="J700"/>
  <c r="M700" s="1"/>
  <c r="N700" s="1"/>
  <c r="J699"/>
  <c r="K698"/>
  <c r="J698"/>
  <c r="J697"/>
  <c r="K96" i="3"/>
  <c r="J96"/>
  <c r="J95"/>
  <c r="L706" i="2"/>
  <c r="K706"/>
  <c r="J706"/>
  <c r="K705"/>
  <c r="J705"/>
  <c r="J704"/>
  <c r="J99" i="3"/>
  <c r="M99" s="1"/>
  <c r="N99" s="1"/>
  <c r="J98"/>
  <c r="M98" s="1"/>
  <c r="N98" s="1"/>
  <c r="J97"/>
  <c r="M97" s="1"/>
  <c r="N97" s="1"/>
  <c r="J710" i="2"/>
  <c r="M710" s="1"/>
  <c r="N710" s="1"/>
  <c r="J709"/>
  <c r="M709" s="1"/>
  <c r="N709" s="1"/>
  <c r="J708"/>
  <c r="M708" s="1"/>
  <c r="N708" s="1"/>
  <c r="J707"/>
  <c r="M707" s="1"/>
  <c r="N707" s="1"/>
  <c r="J102" i="3"/>
  <c r="M102" s="1"/>
  <c r="N102" s="1"/>
  <c r="J101"/>
  <c r="M101" s="1"/>
  <c r="N101" s="1"/>
  <c r="J100"/>
  <c r="M100" s="1"/>
  <c r="N100" s="1"/>
  <c r="J711" i="2"/>
  <c r="K714"/>
  <c r="J714"/>
  <c r="J713"/>
  <c r="M713" s="1"/>
  <c r="N713" s="1"/>
  <c r="J712"/>
  <c r="M712" s="1"/>
  <c r="N712" s="1"/>
  <c r="J18" i="4"/>
  <c r="J106" i="3"/>
  <c r="M106" s="1"/>
  <c r="N106" s="1"/>
  <c r="J105"/>
  <c r="J104"/>
  <c r="K103"/>
  <c r="J103"/>
  <c r="K719" i="2"/>
  <c r="J719"/>
  <c r="J718"/>
  <c r="L717"/>
  <c r="K717"/>
  <c r="J717"/>
  <c r="J716"/>
  <c r="M716" s="1"/>
  <c r="N716" s="1"/>
  <c r="J715"/>
  <c r="J110" i="3"/>
  <c r="M110" s="1"/>
  <c r="N110" s="1"/>
  <c r="J109"/>
  <c r="M109" s="1"/>
  <c r="N109" s="1"/>
  <c r="J108"/>
  <c r="M108" s="1"/>
  <c r="N108" s="1"/>
  <c r="J107"/>
  <c r="M107" s="1"/>
  <c r="N107" s="1"/>
  <c r="J723" i="2"/>
  <c r="M723" s="1"/>
  <c r="N723" s="1"/>
  <c r="J722"/>
  <c r="M722" s="1"/>
  <c r="N722" s="1"/>
  <c r="J725"/>
  <c r="J724"/>
  <c r="J721"/>
  <c r="K720"/>
  <c r="J720"/>
  <c r="K19" i="4"/>
  <c r="J19"/>
  <c r="K112" i="3"/>
  <c r="J112"/>
  <c r="K111"/>
  <c r="J111"/>
  <c r="L730" i="2"/>
  <c r="K730"/>
  <c r="J730"/>
  <c r="J729"/>
  <c r="L728"/>
  <c r="K728"/>
  <c r="J728"/>
  <c r="L727"/>
  <c r="K727"/>
  <c r="J727"/>
  <c r="J726"/>
  <c r="J21" i="4"/>
  <c r="M21" s="1"/>
  <c r="N21" s="1"/>
  <c r="K20"/>
  <c r="J20"/>
  <c r="J113" i="3"/>
  <c r="M113" s="1"/>
  <c r="N113" s="1"/>
  <c r="K732" i="2"/>
  <c r="J732"/>
  <c r="J731"/>
  <c r="M731" s="1"/>
  <c r="N731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735" i="2"/>
  <c r="J738"/>
  <c r="L737"/>
  <c r="K737"/>
  <c r="J737"/>
  <c r="J736"/>
  <c r="M736" s="1"/>
  <c r="N736" s="1"/>
  <c r="K735"/>
  <c r="J734"/>
  <c r="J733"/>
  <c r="J119" i="3"/>
  <c r="J118"/>
  <c r="J740" i="2"/>
  <c r="K739"/>
  <c r="J739"/>
  <c r="J24" i="4"/>
  <c r="K25"/>
  <c r="J25"/>
  <c r="J123" i="3"/>
  <c r="J122"/>
  <c r="J121"/>
  <c r="K120"/>
  <c r="J120"/>
  <c r="J744" i="2"/>
  <c r="L743"/>
  <c r="K743"/>
  <c r="J743"/>
  <c r="J742"/>
  <c r="J741"/>
  <c r="K26" i="4"/>
  <c r="J26"/>
  <c r="K126" i="3"/>
  <c r="J126"/>
  <c r="K125"/>
  <c r="J125"/>
  <c r="K124"/>
  <c r="J124"/>
  <c r="K745" i="2"/>
  <c r="L745"/>
  <c r="J745"/>
  <c r="J748"/>
  <c r="J749"/>
  <c r="L747"/>
  <c r="K747"/>
  <c r="J747"/>
  <c r="L746"/>
  <c r="K746"/>
  <c r="J746"/>
  <c r="J128" i="3"/>
  <c r="M128" s="1"/>
  <c r="N128" s="1"/>
  <c r="J127"/>
  <c r="M127" s="1"/>
  <c r="N127" s="1"/>
  <c r="K756" i="2"/>
  <c r="J756"/>
  <c r="J755"/>
  <c r="J754"/>
  <c r="J27" i="4"/>
  <c r="M27" s="1"/>
  <c r="N27" s="1"/>
  <c r="K132" i="3"/>
  <c r="J132"/>
  <c r="J131"/>
  <c r="J130"/>
  <c r="M130" s="1"/>
  <c r="N130" s="1"/>
  <c r="J129"/>
  <c r="J761" i="2"/>
  <c r="L760"/>
  <c r="K760"/>
  <c r="J760"/>
  <c r="J759"/>
  <c r="J758"/>
  <c r="L757"/>
  <c r="K757"/>
  <c r="J757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768" i="2"/>
  <c r="L767"/>
  <c r="K767"/>
  <c r="J767"/>
  <c r="J766"/>
  <c r="K765"/>
  <c r="J765"/>
  <c r="J764"/>
  <c r="J763"/>
  <c r="J762"/>
  <c r="L29" i="4"/>
  <c r="K29"/>
  <c r="J29"/>
  <c r="J140" i="3"/>
  <c r="M140" s="1"/>
  <c r="N140" s="1"/>
  <c r="J139"/>
  <c r="K138"/>
  <c r="J138"/>
  <c r="J774" i="2"/>
  <c r="J773"/>
  <c r="K772"/>
  <c r="J772"/>
  <c r="J771"/>
  <c r="J770"/>
  <c r="L769"/>
  <c r="K769"/>
  <c r="J769"/>
  <c r="L30" i="4"/>
  <c r="K30"/>
  <c r="J30"/>
  <c r="K144" i="3"/>
  <c r="J144"/>
  <c r="J143"/>
  <c r="K142"/>
  <c r="J142"/>
  <c r="J141"/>
  <c r="J779" i="2"/>
  <c r="L778"/>
  <c r="K778"/>
  <c r="J778"/>
  <c r="J777"/>
  <c r="L776"/>
  <c r="K776"/>
  <c r="J776"/>
  <c r="L775"/>
  <c r="K775"/>
  <c r="J775"/>
  <c r="J31" i="4"/>
  <c r="M31" s="1"/>
  <c r="N31" s="1"/>
  <c r="J145" i="3"/>
  <c r="M145" s="1"/>
  <c r="N145" s="1"/>
  <c r="J781" i="2"/>
  <c r="J780"/>
  <c r="J32" i="4"/>
  <c r="M32" s="1"/>
  <c r="N32" s="1"/>
  <c r="J148" i="3"/>
  <c r="M148" s="1"/>
  <c r="N148" s="1"/>
  <c r="J147"/>
  <c r="M147" s="1"/>
  <c r="N147" s="1"/>
  <c r="J146"/>
  <c r="M146" s="1"/>
  <c r="N146" s="1"/>
  <c r="K783" i="2"/>
  <c r="J783"/>
  <c r="J784"/>
  <c r="M784" s="1"/>
  <c r="N784" s="1"/>
  <c r="J782"/>
  <c r="M782" s="1"/>
  <c r="N782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791" i="2"/>
  <c r="M791" s="1"/>
  <c r="N791" s="1"/>
  <c r="J790"/>
  <c r="M790" s="1"/>
  <c r="N790" s="1"/>
  <c r="J789"/>
  <c r="M789" s="1"/>
  <c r="N789" s="1"/>
  <c r="J788"/>
  <c r="M788" s="1"/>
  <c r="N788" s="1"/>
  <c r="J787"/>
  <c r="M787" s="1"/>
  <c r="N787" s="1"/>
  <c r="J786"/>
  <c r="M786" s="1"/>
  <c r="N786" s="1"/>
  <c r="J785"/>
  <c r="M785" s="1"/>
  <c r="N785" s="1"/>
  <c r="L34" i="4"/>
  <c r="K34"/>
  <c r="J34"/>
  <c r="J157" i="3"/>
  <c r="K156"/>
  <c r="J156"/>
  <c r="K155"/>
  <c r="J155"/>
  <c r="K154"/>
  <c r="J154"/>
  <c r="L798" i="2"/>
  <c r="K798"/>
  <c r="J798"/>
  <c r="L797"/>
  <c r="K797"/>
  <c r="J797"/>
  <c r="J796"/>
  <c r="L795"/>
  <c r="K795"/>
  <c r="J795"/>
  <c r="L794"/>
  <c r="K794"/>
  <c r="J794"/>
  <c r="K793"/>
  <c r="J793"/>
  <c r="L792"/>
  <c r="K792"/>
  <c r="J792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802" i="2"/>
  <c r="J807"/>
  <c r="K806"/>
  <c r="J806"/>
  <c r="J805"/>
  <c r="L804"/>
  <c r="K804"/>
  <c r="J804"/>
  <c r="J803"/>
  <c r="J802"/>
  <c r="J801"/>
  <c r="J800"/>
  <c r="J799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814" i="2"/>
  <c r="J813"/>
  <c r="J812"/>
  <c r="J811"/>
  <c r="J810"/>
  <c r="J809"/>
  <c r="J808"/>
  <c r="K39" i="4"/>
  <c r="J39"/>
  <c r="J38"/>
  <c r="M38" s="1"/>
  <c r="N38" s="1"/>
  <c r="J172" i="3"/>
  <c r="J171"/>
  <c r="K170"/>
  <c r="J170"/>
  <c r="K169"/>
  <c r="J169"/>
  <c r="J168"/>
  <c r="J821" i="2"/>
  <c r="J820"/>
  <c r="L819"/>
  <c r="K819"/>
  <c r="J819"/>
  <c r="J818"/>
  <c r="J817"/>
  <c r="J816"/>
  <c r="J815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827" i="2"/>
  <c r="J827"/>
  <c r="J826"/>
  <c r="M826" s="1"/>
  <c r="N826" s="1"/>
  <c r="K825"/>
  <c r="J825"/>
  <c r="J824"/>
  <c r="M824" s="1"/>
  <c r="N824" s="1"/>
  <c r="J823"/>
  <c r="M823" s="1"/>
  <c r="N823" s="1"/>
  <c r="K822"/>
  <c r="J822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829" i="2"/>
  <c r="J832"/>
  <c r="K831"/>
  <c r="J831"/>
  <c r="L830"/>
  <c r="K830"/>
  <c r="J830"/>
  <c r="L828"/>
  <c r="K828"/>
  <c r="J828"/>
  <c r="M7" i="4" l="1"/>
  <c r="N7" s="1"/>
  <c r="N464" i="2"/>
  <c r="J532"/>
  <c r="M472"/>
  <c r="N472" s="1"/>
  <c r="J750"/>
  <c r="J608"/>
  <c r="J665"/>
  <c r="M514"/>
  <c r="N514" s="1"/>
  <c r="M499"/>
  <c r="N499" s="1"/>
  <c r="M500"/>
  <c r="N500" s="1"/>
  <c r="M501"/>
  <c r="N501" s="1"/>
  <c r="M18" i="3"/>
  <c r="N18" s="1"/>
  <c r="M512" i="2"/>
  <c r="N512" s="1"/>
  <c r="M513"/>
  <c r="N513" s="1"/>
  <c r="M20" i="3"/>
  <c r="N20" s="1"/>
  <c r="M515" i="2"/>
  <c r="N515" s="1"/>
  <c r="M516"/>
  <c r="N516" s="1"/>
  <c r="M23" i="3"/>
  <c r="N23" s="1"/>
  <c r="M519" i="2"/>
  <c r="N519" s="1"/>
  <c r="M520"/>
  <c r="N520" s="1"/>
  <c r="M521"/>
  <c r="N521" s="1"/>
  <c r="M522"/>
  <c r="N522" s="1"/>
  <c r="M524"/>
  <c r="N524" s="1"/>
  <c r="M525"/>
  <c r="N525" s="1"/>
  <c r="M530"/>
  <c r="N530" s="1"/>
  <c r="M531"/>
  <c r="N531" s="1"/>
  <c r="M548"/>
  <c r="N548" s="1"/>
  <c r="M540"/>
  <c r="N540" s="1"/>
  <c r="M541"/>
  <c r="N541" s="1"/>
  <c r="M539"/>
  <c r="N539" s="1"/>
  <c r="M546"/>
  <c r="N546" s="1"/>
  <c r="M547"/>
  <c r="N547" s="1"/>
  <c r="M552"/>
  <c r="N552" s="1"/>
  <c r="M553"/>
  <c r="N553" s="1"/>
  <c r="M554"/>
  <c r="N554" s="1"/>
  <c r="M32" i="3"/>
  <c r="N32" s="1"/>
  <c r="M566" i="2"/>
  <c r="N566" s="1"/>
  <c r="M569"/>
  <c r="N569" s="1"/>
  <c r="M570"/>
  <c r="N570" s="1"/>
  <c r="M573"/>
  <c r="N573" s="1"/>
  <c r="M574"/>
  <c r="N574" s="1"/>
  <c r="M34" i="3"/>
  <c r="N34" s="1"/>
  <c r="M35"/>
  <c r="N35" s="1"/>
  <c r="M579" i="2"/>
  <c r="N579" s="1"/>
  <c r="M580"/>
  <c r="N580" s="1"/>
  <c r="M584"/>
  <c r="N584" s="1"/>
  <c r="M585"/>
  <c r="N585" s="1"/>
  <c r="M587"/>
  <c r="N587" s="1"/>
  <c r="M588"/>
  <c r="N588" s="1"/>
  <c r="M593"/>
  <c r="N593" s="1"/>
  <c r="M594"/>
  <c r="N594" s="1"/>
  <c r="M46" i="3"/>
  <c r="N46" s="1"/>
  <c r="M47"/>
  <c r="N47" s="1"/>
  <c r="M603" i="2"/>
  <c r="N603" s="1"/>
  <c r="M601"/>
  <c r="N601" s="1"/>
  <c r="M602"/>
  <c r="N602" s="1"/>
  <c r="M605"/>
  <c r="N605" s="1"/>
  <c r="M48" i="3"/>
  <c r="N48" s="1"/>
  <c r="M49"/>
  <c r="N49" s="1"/>
  <c r="M627" i="2"/>
  <c r="N627" s="1"/>
  <c r="M626"/>
  <c r="N626" s="1"/>
  <c r="M625"/>
  <c r="N625" s="1"/>
  <c r="M624"/>
  <c r="N624" s="1"/>
  <c r="M623"/>
  <c r="N623" s="1"/>
  <c r="M622"/>
  <c r="N622" s="1"/>
  <c r="M621"/>
  <c r="N621" s="1"/>
  <c r="M620"/>
  <c r="N620" s="1"/>
  <c r="M619"/>
  <c r="N619" s="1"/>
  <c r="M617"/>
  <c r="N617" s="1"/>
  <c r="M618"/>
  <c r="N618" s="1"/>
  <c r="M631"/>
  <c r="N631" s="1"/>
  <c r="M630"/>
  <c r="N630" s="1"/>
  <c r="M629"/>
  <c r="N629" s="1"/>
  <c r="M628"/>
  <c r="N628" s="1"/>
  <c r="M633"/>
  <c r="N633" s="1"/>
  <c r="M632"/>
  <c r="N632" s="1"/>
  <c r="M637"/>
  <c r="N637" s="1"/>
  <c r="M636"/>
  <c r="N636" s="1"/>
  <c r="M634"/>
  <c r="N634" s="1"/>
  <c r="M635"/>
  <c r="N635" s="1"/>
  <c r="M659"/>
  <c r="N659" s="1"/>
  <c r="M638"/>
  <c r="N638" s="1"/>
  <c r="M639"/>
  <c r="N639" s="1"/>
  <c r="M640"/>
  <c r="N640" s="1"/>
  <c r="M641"/>
  <c r="N641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692" i="2"/>
  <c r="N692" s="1"/>
  <c r="M691"/>
  <c r="N691" s="1"/>
  <c r="M689"/>
  <c r="N689" s="1"/>
  <c r="M688"/>
  <c r="N688" s="1"/>
  <c r="M687"/>
  <c r="N687" s="1"/>
  <c r="M686"/>
  <c r="N686" s="1"/>
  <c r="M684"/>
  <c r="N684" s="1"/>
  <c r="M683"/>
  <c r="N683" s="1"/>
  <c r="M682"/>
  <c r="N682" s="1"/>
  <c r="M681"/>
  <c r="N681" s="1"/>
  <c r="M680"/>
  <c r="N680" s="1"/>
  <c r="M679"/>
  <c r="N679" s="1"/>
  <c r="M678"/>
  <c r="N678" s="1"/>
  <c r="M677"/>
  <c r="N677" s="1"/>
  <c r="M676"/>
  <c r="N676" s="1"/>
  <c r="M675"/>
  <c r="N675" s="1"/>
  <c r="M674"/>
  <c r="N674" s="1"/>
  <c r="M673"/>
  <c r="N673" s="1"/>
  <c r="M672"/>
  <c r="N672" s="1"/>
  <c r="M671"/>
  <c r="N671" s="1"/>
  <c r="M670"/>
  <c r="N670" s="1"/>
  <c r="M669"/>
  <c r="N669" s="1"/>
  <c r="M660"/>
  <c r="N660" s="1"/>
  <c r="M732"/>
  <c r="N732" s="1"/>
  <c r="M705"/>
  <c r="N705" s="1"/>
  <c r="M658"/>
  <c r="N658" s="1"/>
  <c r="M657"/>
  <c r="N657" s="1"/>
  <c r="M656"/>
  <c r="N656" s="1"/>
  <c r="M655"/>
  <c r="N655" s="1"/>
  <c r="M654"/>
  <c r="N654" s="1"/>
  <c r="M653"/>
  <c r="N653" s="1"/>
  <c r="M652"/>
  <c r="N652" s="1"/>
  <c r="M651"/>
  <c r="N651" s="1"/>
  <c r="M650"/>
  <c r="N650" s="1"/>
  <c r="M648"/>
  <c r="N648" s="1"/>
  <c r="M649"/>
  <c r="N649" s="1"/>
  <c r="M647"/>
  <c r="N647" s="1"/>
  <c r="M645"/>
  <c r="N645" s="1"/>
  <c r="M644"/>
  <c r="N644" s="1"/>
  <c r="M643"/>
  <c r="N643" s="1"/>
  <c r="M642"/>
  <c r="N642" s="1"/>
  <c r="M10" i="4"/>
  <c r="N10" s="1"/>
  <c r="M96" i="3"/>
  <c r="N96" s="1"/>
  <c r="M68"/>
  <c r="N68" s="1"/>
  <c r="M70"/>
  <c r="N70" s="1"/>
  <c r="M71"/>
  <c r="N71" s="1"/>
  <c r="M661" i="2"/>
  <c r="N661" s="1"/>
  <c r="M663"/>
  <c r="N663" s="1"/>
  <c r="M693"/>
  <c r="N693" s="1"/>
  <c r="M695"/>
  <c r="N695" s="1"/>
  <c r="M697"/>
  <c r="N697" s="1"/>
  <c r="M698"/>
  <c r="N698" s="1"/>
  <c r="M699"/>
  <c r="N699" s="1"/>
  <c r="M701"/>
  <c r="N701" s="1"/>
  <c r="M702"/>
  <c r="N702" s="1"/>
  <c r="M703"/>
  <c r="N703" s="1"/>
  <c r="M95" i="3"/>
  <c r="N95" s="1"/>
  <c r="M704" i="2"/>
  <c r="N704" s="1"/>
  <c r="M706"/>
  <c r="N706" s="1"/>
  <c r="M103" i="3"/>
  <c r="N103" s="1"/>
  <c r="M156"/>
  <c r="N156" s="1"/>
  <c r="M711" i="2"/>
  <c r="N711" s="1"/>
  <c r="M714"/>
  <c r="N714" s="1"/>
  <c r="M18" i="4"/>
  <c r="N18" s="1"/>
  <c r="M104" i="3"/>
  <c r="N104" s="1"/>
  <c r="M105"/>
  <c r="N105" s="1"/>
  <c r="M715" i="2"/>
  <c r="N715" s="1"/>
  <c r="M717"/>
  <c r="N717" s="1"/>
  <c r="M718"/>
  <c r="N718" s="1"/>
  <c r="M719"/>
  <c r="N719" s="1"/>
  <c r="M112" i="3"/>
  <c r="N112" s="1"/>
  <c r="M720" i="2"/>
  <c r="N720" s="1"/>
  <c r="M721"/>
  <c r="N721" s="1"/>
  <c r="M724"/>
  <c r="N724" s="1"/>
  <c r="M725"/>
  <c r="N725" s="1"/>
  <c r="M111" i="3"/>
  <c r="N111" s="1"/>
  <c r="M726" i="2"/>
  <c r="N726" s="1"/>
  <c r="M727"/>
  <c r="N727" s="1"/>
  <c r="M728"/>
  <c r="N728" s="1"/>
  <c r="M729"/>
  <c r="N729" s="1"/>
  <c r="M730"/>
  <c r="N730" s="1"/>
  <c r="M20" i="4"/>
  <c r="N20" s="1"/>
  <c r="M23"/>
  <c r="N23" s="1"/>
  <c r="M733" i="2"/>
  <c r="N733" s="1"/>
  <c r="M734"/>
  <c r="N734" s="1"/>
  <c r="M735"/>
  <c r="N735" s="1"/>
  <c r="M737"/>
  <c r="N737" s="1"/>
  <c r="M738"/>
  <c r="N738" s="1"/>
  <c r="M35" i="4"/>
  <c r="N35" s="1"/>
  <c r="M25"/>
  <c r="N25" s="1"/>
  <c r="M24"/>
  <c r="N24" s="1"/>
  <c r="M118" i="3"/>
  <c r="N118" s="1"/>
  <c r="M119"/>
  <c r="N119" s="1"/>
  <c r="M739" i="2"/>
  <c r="N739" s="1"/>
  <c r="M740"/>
  <c r="N740" s="1"/>
  <c r="M120" i="3"/>
  <c r="N120" s="1"/>
  <c r="M121"/>
  <c r="N121" s="1"/>
  <c r="M122"/>
  <c r="N122" s="1"/>
  <c r="M123"/>
  <c r="N123" s="1"/>
  <c r="M741" i="2"/>
  <c r="N741" s="1"/>
  <c r="M742"/>
  <c r="N742" s="1"/>
  <c r="M743"/>
  <c r="N743" s="1"/>
  <c r="M744"/>
  <c r="N744" s="1"/>
  <c r="M169" i="3"/>
  <c r="N169" s="1"/>
  <c r="M124"/>
  <c r="N124" s="1"/>
  <c r="M126"/>
  <c r="N126" s="1"/>
  <c r="M26" i="4"/>
  <c r="N26" s="1"/>
  <c r="M125" i="3"/>
  <c r="N125" s="1"/>
  <c r="M745" i="2"/>
  <c r="N745" s="1"/>
  <c r="M746"/>
  <c r="N746" s="1"/>
  <c r="M747"/>
  <c r="N747" s="1"/>
  <c r="M748"/>
  <c r="N748" s="1"/>
  <c r="M749"/>
  <c r="N749" s="1"/>
  <c r="M754"/>
  <c r="N754" s="1"/>
  <c r="M755"/>
  <c r="N755" s="1"/>
  <c r="M756"/>
  <c r="N756" s="1"/>
  <c r="M765"/>
  <c r="N765" s="1"/>
  <c r="M129" i="3"/>
  <c r="N129" s="1"/>
  <c r="M131"/>
  <c r="N131" s="1"/>
  <c r="M132"/>
  <c r="N132" s="1"/>
  <c r="M757" i="2"/>
  <c r="N757" s="1"/>
  <c r="M758"/>
  <c r="N758" s="1"/>
  <c r="M759"/>
  <c r="N759" s="1"/>
  <c r="M760"/>
  <c r="N760" s="1"/>
  <c r="M761"/>
  <c r="N761" s="1"/>
  <c r="M28" i="4"/>
  <c r="N28" s="1"/>
  <c r="M136" i="3"/>
  <c r="N136" s="1"/>
  <c r="M762" i="2"/>
  <c r="N762" s="1"/>
  <c r="M763"/>
  <c r="N763" s="1"/>
  <c r="M764"/>
  <c r="N764" s="1"/>
  <c r="M766"/>
  <c r="N766" s="1"/>
  <c r="M767"/>
  <c r="N767" s="1"/>
  <c r="M768"/>
  <c r="N768" s="1"/>
  <c r="M29" i="4"/>
  <c r="N29" s="1"/>
  <c r="M138" i="3"/>
  <c r="N138" s="1"/>
  <c r="M139"/>
  <c r="N139" s="1"/>
  <c r="M769" i="2"/>
  <c r="N769" s="1"/>
  <c r="M770"/>
  <c r="N770" s="1"/>
  <c r="M771"/>
  <c r="N771" s="1"/>
  <c r="M772"/>
  <c r="N772" s="1"/>
  <c r="M773"/>
  <c r="N773" s="1"/>
  <c r="M774"/>
  <c r="N774" s="1"/>
  <c r="M783"/>
  <c r="N783" s="1"/>
  <c r="M30" i="4"/>
  <c r="N30" s="1"/>
  <c r="M141" i="3"/>
  <c r="N141" s="1"/>
  <c r="M142"/>
  <c r="N142" s="1"/>
  <c r="M143"/>
  <c r="N143" s="1"/>
  <c r="M144"/>
  <c r="N144" s="1"/>
  <c r="M775" i="2"/>
  <c r="N775" s="1"/>
  <c r="M776"/>
  <c r="N776" s="1"/>
  <c r="M777"/>
  <c r="N777" s="1"/>
  <c r="M778"/>
  <c r="N778" s="1"/>
  <c r="M779"/>
  <c r="N779" s="1"/>
  <c r="M780"/>
  <c r="N780" s="1"/>
  <c r="M781"/>
  <c r="N781" s="1"/>
  <c r="M34" i="4"/>
  <c r="N34" s="1"/>
  <c r="M154" i="3"/>
  <c r="N154" s="1"/>
  <c r="M155"/>
  <c r="N155" s="1"/>
  <c r="M157"/>
  <c r="N157" s="1"/>
  <c r="M792" i="2"/>
  <c r="N792" s="1"/>
  <c r="M793"/>
  <c r="N793" s="1"/>
  <c r="M794"/>
  <c r="N794" s="1"/>
  <c r="M795"/>
  <c r="N795" s="1"/>
  <c r="M796"/>
  <c r="N796" s="1"/>
  <c r="M797"/>
  <c r="N797" s="1"/>
  <c r="M798"/>
  <c r="N798" s="1"/>
  <c r="M799"/>
  <c r="N799" s="1"/>
  <c r="M800"/>
  <c r="N800" s="1"/>
  <c r="M801"/>
  <c r="N801" s="1"/>
  <c r="M802"/>
  <c r="N802" s="1"/>
  <c r="M803"/>
  <c r="N803" s="1"/>
  <c r="M804"/>
  <c r="N804" s="1"/>
  <c r="M805"/>
  <c r="N805" s="1"/>
  <c r="M806"/>
  <c r="N806" s="1"/>
  <c r="M807"/>
  <c r="N807" s="1"/>
  <c r="M808"/>
  <c r="N808" s="1"/>
  <c r="M809"/>
  <c r="N809" s="1"/>
  <c r="M810"/>
  <c r="N810" s="1"/>
  <c r="M811"/>
  <c r="N811" s="1"/>
  <c r="M812"/>
  <c r="N812" s="1"/>
  <c r="M813"/>
  <c r="N813" s="1"/>
  <c r="M814"/>
  <c r="N814" s="1"/>
  <c r="M39" i="4"/>
  <c r="N39" s="1"/>
  <c r="M168" i="3"/>
  <c r="N168" s="1"/>
  <c r="M170"/>
  <c r="N170" s="1"/>
  <c r="M171"/>
  <c r="N171" s="1"/>
  <c r="M172"/>
  <c r="N172" s="1"/>
  <c r="M815" i="2"/>
  <c r="N815" s="1"/>
  <c r="M816"/>
  <c r="N816" s="1"/>
  <c r="M817"/>
  <c r="N817" s="1"/>
  <c r="M818"/>
  <c r="N818" s="1"/>
  <c r="M819"/>
  <c r="N819" s="1"/>
  <c r="M820"/>
  <c r="N820" s="1"/>
  <c r="M821"/>
  <c r="N821" s="1"/>
  <c r="M822"/>
  <c r="N822" s="1"/>
  <c r="M825"/>
  <c r="N825" s="1"/>
  <c r="M827"/>
  <c r="N827" s="1"/>
  <c r="M828"/>
  <c r="N828" s="1"/>
  <c r="M829"/>
  <c r="N829" s="1"/>
  <c r="M830"/>
  <c r="N830" s="1"/>
  <c r="M831"/>
  <c r="N831" s="1"/>
  <c r="M832"/>
  <c r="N832" s="1"/>
  <c r="J43" i="4"/>
  <c r="K183" i="3"/>
  <c r="J183"/>
  <c r="J182"/>
  <c r="J181"/>
  <c r="J838" i="2"/>
  <c r="L837"/>
  <c r="K837"/>
  <c r="J837"/>
  <c r="L836"/>
  <c r="K836"/>
  <c r="J836"/>
  <c r="J835"/>
  <c r="J834"/>
  <c r="J833"/>
  <c r="J46" i="4"/>
  <c r="L45"/>
  <c r="K45"/>
  <c r="J45"/>
  <c r="L44"/>
  <c r="K44"/>
  <c r="J44"/>
  <c r="K188" i="3"/>
  <c r="J188"/>
  <c r="J187"/>
  <c r="K186"/>
  <c r="J186"/>
  <c r="K185"/>
  <c r="J185"/>
  <c r="K184"/>
  <c r="J184"/>
  <c r="L842" i="2"/>
  <c r="L844"/>
  <c r="K844"/>
  <c r="J844"/>
  <c r="L843"/>
  <c r="K843"/>
  <c r="J843"/>
  <c r="K842"/>
  <c r="J842"/>
  <c r="J841"/>
  <c r="L840"/>
  <c r="K840"/>
  <c r="J840"/>
  <c r="L839"/>
  <c r="K839"/>
  <c r="J839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845" i="2"/>
  <c r="M845" s="1"/>
  <c r="N845" s="1"/>
  <c r="J850"/>
  <c r="J849"/>
  <c r="L848"/>
  <c r="K848"/>
  <c r="J848"/>
  <c r="K847"/>
  <c r="J847"/>
  <c r="J846"/>
  <c r="L49" i="4"/>
  <c r="K49"/>
  <c r="J49"/>
  <c r="J48"/>
  <c r="K196" i="3"/>
  <c r="J196"/>
  <c r="J195"/>
  <c r="M195" s="1"/>
  <c r="N195" s="1"/>
  <c r="J194"/>
  <c r="M194" s="1"/>
  <c r="N194" s="1"/>
  <c r="K193"/>
  <c r="J193"/>
  <c r="L856" i="2"/>
  <c r="K856"/>
  <c r="J856"/>
  <c r="J855"/>
  <c r="J854"/>
  <c r="J853"/>
  <c r="J852"/>
  <c r="L851"/>
  <c r="K851"/>
  <c r="J851"/>
  <c r="J200" i="3"/>
  <c r="M200" s="1"/>
  <c r="N200" s="1"/>
  <c r="J199"/>
  <c r="K198"/>
  <c r="J198"/>
  <c r="K197"/>
  <c r="J197"/>
  <c r="L863" i="2"/>
  <c r="K863"/>
  <c r="J863"/>
  <c r="K859"/>
  <c r="J859"/>
  <c r="J858"/>
  <c r="L857"/>
  <c r="K857"/>
  <c r="J857"/>
  <c r="L862"/>
  <c r="K862"/>
  <c r="J862"/>
  <c r="J861"/>
  <c r="J860"/>
  <c r="J202" i="3"/>
  <c r="M202" s="1"/>
  <c r="N202" s="1"/>
  <c r="K201"/>
  <c r="J201"/>
  <c r="J867" i="2"/>
  <c r="J866"/>
  <c r="L865"/>
  <c r="K865"/>
  <c r="J865"/>
  <c r="L864"/>
  <c r="K864"/>
  <c r="J864"/>
  <c r="K205" i="3"/>
  <c r="J205"/>
  <c r="J204"/>
  <c r="M204" s="1"/>
  <c r="N204" s="1"/>
  <c r="K203"/>
  <c r="J203"/>
  <c r="L872" i="2"/>
  <c r="K872"/>
  <c r="J872"/>
  <c r="J871"/>
  <c r="L870"/>
  <c r="K870"/>
  <c r="J870"/>
  <c r="J869"/>
  <c r="L868"/>
  <c r="K868"/>
  <c r="J868"/>
  <c r="J873"/>
  <c r="M873" s="1"/>
  <c r="N873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878" i="2"/>
  <c r="J878"/>
  <c r="K877"/>
  <c r="J877"/>
  <c r="J876"/>
  <c r="M876" s="1"/>
  <c r="N876" s="1"/>
  <c r="K875"/>
  <c r="J875"/>
  <c r="K874"/>
  <c r="J874"/>
  <c r="J213" i="3"/>
  <c r="M213" s="1"/>
  <c r="N213" s="1"/>
  <c r="J212"/>
  <c r="M212" s="1"/>
  <c r="N212" s="1"/>
  <c r="J211"/>
  <c r="M211" s="1"/>
  <c r="N211" s="1"/>
  <c r="K883" i="2"/>
  <c r="K885"/>
  <c r="J885"/>
  <c r="J884"/>
  <c r="M884" s="1"/>
  <c r="N884" s="1"/>
  <c r="J883"/>
  <c r="J882"/>
  <c r="M882" s="1"/>
  <c r="N882" s="1"/>
  <c r="J881"/>
  <c r="J880"/>
  <c r="M880" s="1"/>
  <c r="N880" s="1"/>
  <c r="K879"/>
  <c r="J879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886" i="2"/>
  <c r="M886" s="1"/>
  <c r="N886" s="1"/>
  <c r="J888"/>
  <c r="J892"/>
  <c r="J891"/>
  <c r="K890"/>
  <c r="J890"/>
  <c r="L889"/>
  <c r="K889"/>
  <c r="J889"/>
  <c r="J887"/>
  <c r="J221" i="3"/>
  <c r="M221" s="1"/>
  <c r="N221" s="1"/>
  <c r="J220"/>
  <c r="M220" s="1"/>
  <c r="N220" s="1"/>
  <c r="J219"/>
  <c r="M219" s="1"/>
  <c r="N219" s="1"/>
  <c r="J896" i="2"/>
  <c r="M896" s="1"/>
  <c r="N896" s="1"/>
  <c r="J895"/>
  <c r="J894"/>
  <c r="M894" s="1"/>
  <c r="N894" s="1"/>
  <c r="K893"/>
  <c r="J893"/>
  <c r="J226" i="3"/>
  <c r="J225"/>
  <c r="M225" s="1"/>
  <c r="N225" s="1"/>
  <c r="K224"/>
  <c r="J224"/>
  <c r="J223"/>
  <c r="M223" s="1"/>
  <c r="N223" s="1"/>
  <c r="J222"/>
  <c r="K899" i="2"/>
  <c r="K900"/>
  <c r="J902"/>
  <c r="L901"/>
  <c r="K901"/>
  <c r="J901"/>
  <c r="J900"/>
  <c r="J899"/>
  <c r="L898"/>
  <c r="K898"/>
  <c r="J898"/>
  <c r="J897"/>
  <c r="J229" i="3"/>
  <c r="M229" s="1"/>
  <c r="N229" s="1"/>
  <c r="J228"/>
  <c r="K227"/>
  <c r="J227"/>
  <c r="J906" i="2"/>
  <c r="J905"/>
  <c r="L904"/>
  <c r="K904"/>
  <c r="J904"/>
  <c r="J903"/>
  <c r="K233" i="3"/>
  <c r="J233"/>
  <c r="J232"/>
  <c r="J231"/>
  <c r="J230"/>
  <c r="J912" i="2"/>
  <c r="J911"/>
  <c r="K910"/>
  <c r="J910"/>
  <c r="J909"/>
  <c r="J908"/>
  <c r="L907"/>
  <c r="K907"/>
  <c r="J907"/>
  <c r="K238" i="3"/>
  <c r="J238"/>
  <c r="J237"/>
  <c r="K236"/>
  <c r="J236"/>
  <c r="J235"/>
  <c r="M235" s="1"/>
  <c r="N235" s="1"/>
  <c r="J234"/>
  <c r="J913" i="2"/>
  <c r="K920"/>
  <c r="J920"/>
  <c r="L919"/>
  <c r="K919"/>
  <c r="J919"/>
  <c r="J918"/>
  <c r="J917"/>
  <c r="L916"/>
  <c r="K916"/>
  <c r="J916"/>
  <c r="J915"/>
  <c r="J914"/>
  <c r="J242" i="3"/>
  <c r="M242" s="1"/>
  <c r="N242" s="1"/>
  <c r="J241"/>
  <c r="M241" s="1"/>
  <c r="N241" s="1"/>
  <c r="J240"/>
  <c r="K239"/>
  <c r="J239"/>
  <c r="L926" i="2"/>
  <c r="K926"/>
  <c r="J926"/>
  <c r="K925"/>
  <c r="J925"/>
  <c r="J924"/>
  <c r="L923"/>
  <c r="K923"/>
  <c r="J923"/>
  <c r="J922"/>
  <c r="K921"/>
  <c r="J921"/>
  <c r="J246" i="3"/>
  <c r="M246" s="1"/>
  <c r="N246" s="1"/>
  <c r="J245"/>
  <c r="M245" s="1"/>
  <c r="N245" s="1"/>
  <c r="J244"/>
  <c r="M244" s="1"/>
  <c r="N244" s="1"/>
  <c r="J243"/>
  <c r="M243" s="1"/>
  <c r="N243" s="1"/>
  <c r="K934" i="2"/>
  <c r="J934"/>
  <c r="J929"/>
  <c r="M929" s="1"/>
  <c r="N929" s="1"/>
  <c r="K928"/>
  <c r="J928"/>
  <c r="K927"/>
  <c r="J927"/>
  <c r="J933"/>
  <c r="J932"/>
  <c r="M932" s="1"/>
  <c r="N932" s="1"/>
  <c r="J931"/>
  <c r="J930"/>
  <c r="J250" i="3"/>
  <c r="M250" s="1"/>
  <c r="N250" s="1"/>
  <c r="J249"/>
  <c r="M249" s="1"/>
  <c r="N249" s="1"/>
  <c r="J248"/>
  <c r="M248" s="1"/>
  <c r="N248" s="1"/>
  <c r="J247"/>
  <c r="M247" s="1"/>
  <c r="N247" s="1"/>
  <c r="J939" i="2"/>
  <c r="M939" s="1"/>
  <c r="N939" s="1"/>
  <c r="J938"/>
  <c r="K937"/>
  <c r="J937"/>
  <c r="J936"/>
  <c r="J935"/>
  <c r="K253" i="3"/>
  <c r="J253"/>
  <c r="K252"/>
  <c r="J252"/>
  <c r="J251"/>
  <c r="J942" i="2"/>
  <c r="L941"/>
  <c r="K941"/>
  <c r="J941"/>
  <c r="J940"/>
  <c r="J256" i="3"/>
  <c r="M256" s="1"/>
  <c r="N256" s="1"/>
  <c r="J255"/>
  <c r="M255" s="1"/>
  <c r="N255" s="1"/>
  <c r="J254"/>
  <c r="M254" s="1"/>
  <c r="N254" s="1"/>
  <c r="K946" i="2"/>
  <c r="J946"/>
  <c r="J945"/>
  <c r="L944"/>
  <c r="K944"/>
  <c r="J944"/>
  <c r="J943"/>
  <c r="J949"/>
  <c r="J948"/>
  <c r="M948" s="1"/>
  <c r="N948" s="1"/>
  <c r="J947"/>
  <c r="J257" i="3"/>
  <c r="M257" s="1"/>
  <c r="N257" s="1"/>
  <c r="J261"/>
  <c r="K260"/>
  <c r="J260"/>
  <c r="J259"/>
  <c r="J258"/>
  <c r="M258" s="1"/>
  <c r="N258" s="1"/>
  <c r="L954" i="2"/>
  <c r="K954"/>
  <c r="J954"/>
  <c r="L953"/>
  <c r="K953"/>
  <c r="J953"/>
  <c r="J952"/>
  <c r="L951"/>
  <c r="K951"/>
  <c r="J951"/>
  <c r="K950"/>
  <c r="J950"/>
  <c r="J955"/>
  <c r="M955" s="1"/>
  <c r="N955" s="1"/>
  <c r="J956"/>
  <c r="M956" s="1"/>
  <c r="N956" s="1"/>
  <c r="J264" i="3"/>
  <c r="M264" s="1"/>
  <c r="N264" s="1"/>
  <c r="J263"/>
  <c r="M263" s="1"/>
  <c r="N263" s="1"/>
  <c r="J262"/>
  <c r="M262" s="1"/>
  <c r="N262" s="1"/>
  <c r="J960" i="2"/>
  <c r="J959"/>
  <c r="K958"/>
  <c r="J958"/>
  <c r="J957"/>
  <c r="J268" i="3"/>
  <c r="J267"/>
  <c r="K266"/>
  <c r="J266"/>
  <c r="J265"/>
  <c r="M265" s="1"/>
  <c r="N265" s="1"/>
  <c r="J964" i="2"/>
  <c r="L965"/>
  <c r="K965"/>
  <c r="J965"/>
  <c r="J963"/>
  <c r="J962"/>
  <c r="L961"/>
  <c r="K961"/>
  <c r="J961"/>
  <c r="J271" i="3"/>
  <c r="K270"/>
  <c r="J270"/>
  <c r="J269"/>
  <c r="M269" s="1"/>
  <c r="N269" s="1"/>
  <c r="J970" i="2"/>
  <c r="M970" s="1"/>
  <c r="N970" s="1"/>
  <c r="K969"/>
  <c r="J969"/>
  <c r="J968"/>
  <c r="K967"/>
  <c r="J967"/>
  <c r="J966"/>
  <c r="K273" i="3"/>
  <c r="J273"/>
  <c r="J272"/>
  <c r="M272" s="1"/>
  <c r="N272" s="1"/>
  <c r="J274"/>
  <c r="M274" s="1"/>
  <c r="N274" s="1"/>
  <c r="J973" i="2"/>
  <c r="L977"/>
  <c r="K977"/>
  <c r="J977"/>
  <c r="J976"/>
  <c r="J975"/>
  <c r="K974"/>
  <c r="J974"/>
  <c r="J972"/>
  <c r="J971"/>
  <c r="J278" i="3"/>
  <c r="M278" s="1"/>
  <c r="N278" s="1"/>
  <c r="J277"/>
  <c r="M277" s="1"/>
  <c r="N277" s="1"/>
  <c r="J276"/>
  <c r="M276" s="1"/>
  <c r="N276" s="1"/>
  <c r="J275"/>
  <c r="M275" s="1"/>
  <c r="N275" s="1"/>
  <c r="J983" i="2"/>
  <c r="M983" s="1"/>
  <c r="N983" s="1"/>
  <c r="J982"/>
  <c r="M982" s="1"/>
  <c r="N982" s="1"/>
  <c r="J981"/>
  <c r="M981" s="1"/>
  <c r="N981" s="1"/>
  <c r="J980"/>
  <c r="M980" s="1"/>
  <c r="N980" s="1"/>
  <c r="J979"/>
  <c r="M979" s="1"/>
  <c r="N979" s="1"/>
  <c r="J978"/>
  <c r="M978" s="1"/>
  <c r="N978" s="1"/>
  <c r="J281" i="3"/>
  <c r="M281" s="1"/>
  <c r="N281" s="1"/>
  <c r="J280"/>
  <c r="M280" s="1"/>
  <c r="N280" s="1"/>
  <c r="J279"/>
  <c r="M279" s="1"/>
  <c r="N279" s="1"/>
  <c r="J988" i="2"/>
  <c r="J987"/>
  <c r="J986"/>
  <c r="J985"/>
  <c r="J984"/>
  <c r="J283" i="3"/>
  <c r="M283" s="1"/>
  <c r="N283" s="1"/>
  <c r="J282"/>
  <c r="M282" s="1"/>
  <c r="N282" s="1"/>
  <c r="J284"/>
  <c r="M284" s="1"/>
  <c r="N284" s="1"/>
  <c r="K994" i="2"/>
  <c r="J994"/>
  <c r="J993"/>
  <c r="J992"/>
  <c r="M992" s="1"/>
  <c r="N992" s="1"/>
  <c r="J991"/>
  <c r="K990"/>
  <c r="J990"/>
  <c r="K989"/>
  <c r="J989"/>
  <c r="J288" i="3"/>
  <c r="J287"/>
  <c r="M287" s="1"/>
  <c r="N287" s="1"/>
  <c r="J286"/>
  <c r="K285"/>
  <c r="J285"/>
  <c r="J1001" i="2"/>
  <c r="K1000"/>
  <c r="J1000"/>
  <c r="K999"/>
  <c r="J999"/>
  <c r="L998"/>
  <c r="K998"/>
  <c r="J998"/>
  <c r="K997"/>
  <c r="J997"/>
  <c r="J996"/>
  <c r="J995"/>
  <c r="J289" i="3"/>
  <c r="M289" s="1"/>
  <c r="N289" s="1"/>
  <c r="J1005" i="2"/>
  <c r="M1005" s="1"/>
  <c r="N1005" s="1"/>
  <c r="J1004"/>
  <c r="M1004" s="1"/>
  <c r="N1004" s="1"/>
  <c r="J1003"/>
  <c r="M1003" s="1"/>
  <c r="N1003" s="1"/>
  <c r="J1002"/>
  <c r="M1002" s="1"/>
  <c r="N1002" s="1"/>
  <c r="L1012"/>
  <c r="K1012"/>
  <c r="J1012"/>
  <c r="J1011"/>
  <c r="M1011" s="1"/>
  <c r="N1011" s="1"/>
  <c r="J1010"/>
  <c r="J1009"/>
  <c r="K1008"/>
  <c r="J1008"/>
  <c r="J1007"/>
  <c r="J1006"/>
  <c r="J292" i="3"/>
  <c r="J291"/>
  <c r="J290"/>
  <c r="J294"/>
  <c r="M294" s="1"/>
  <c r="N294" s="1"/>
  <c r="J293"/>
  <c r="M293" s="1"/>
  <c r="N293" s="1"/>
  <c r="J1017" i="2"/>
  <c r="J1016"/>
  <c r="J1015"/>
  <c r="L1014"/>
  <c r="K1014"/>
  <c r="J1014"/>
  <c r="J1013"/>
  <c r="K296" i="3"/>
  <c r="J296"/>
  <c r="J295"/>
  <c r="L1018" i="2"/>
  <c r="K1018"/>
  <c r="J1018"/>
  <c r="J1022"/>
  <c r="J1023"/>
  <c r="L1021"/>
  <c r="K1021"/>
  <c r="J1021"/>
  <c r="K1020"/>
  <c r="J1020"/>
  <c r="J1019"/>
  <c r="J299" i="3"/>
  <c r="M299" s="1"/>
  <c r="N299" s="1"/>
  <c r="J298"/>
  <c r="M298" s="1"/>
  <c r="N298" s="1"/>
  <c r="J297"/>
  <c r="M297" s="1"/>
  <c r="N297" s="1"/>
  <c r="J1025" i="2"/>
  <c r="M1025" s="1"/>
  <c r="N1025" s="1"/>
  <c r="J1024"/>
  <c r="M1024" s="1"/>
  <c r="N1024" s="1"/>
  <c r="J1030"/>
  <c r="K1030"/>
  <c r="J1029"/>
  <c r="J1028"/>
  <c r="J1027"/>
  <c r="J1026"/>
  <c r="J1031"/>
  <c r="M1031" s="1"/>
  <c r="N1031" s="1"/>
  <c r="J303" i="3"/>
  <c r="M303" s="1"/>
  <c r="N303" s="1"/>
  <c r="J302"/>
  <c r="M302" s="1"/>
  <c r="N302" s="1"/>
  <c r="J301"/>
  <c r="M301" s="1"/>
  <c r="N301" s="1"/>
  <c r="J300"/>
  <c r="M300" s="1"/>
  <c r="N300" s="1"/>
  <c r="J1037" i="2"/>
  <c r="M1037" s="1"/>
  <c r="N1037" s="1"/>
  <c r="J1036"/>
  <c r="M1036" s="1"/>
  <c r="N1036" s="1"/>
  <c r="J1035"/>
  <c r="M1035" s="1"/>
  <c r="N1035" s="1"/>
  <c r="J1034"/>
  <c r="M1034" s="1"/>
  <c r="N1034" s="1"/>
  <c r="J1033"/>
  <c r="M1033" s="1"/>
  <c r="N1033" s="1"/>
  <c r="J1032"/>
  <c r="M1032" s="1"/>
  <c r="N1032" s="1"/>
  <c r="J304" i="3"/>
  <c r="J1038" i="2"/>
  <c r="J1042"/>
  <c r="J1041"/>
  <c r="J1040"/>
  <c r="L1039"/>
  <c r="K1039"/>
  <c r="J1039"/>
  <c r="J1057"/>
  <c r="K1059"/>
  <c r="J314" i="3"/>
  <c r="K313"/>
  <c r="J313"/>
  <c r="J312"/>
  <c r="J311"/>
  <c r="K310"/>
  <c r="J310"/>
  <c r="J309"/>
  <c r="J308"/>
  <c r="J307"/>
  <c r="K306"/>
  <c r="J306"/>
  <c r="K305"/>
  <c r="J305"/>
  <c r="J1069" i="2"/>
  <c r="J1068"/>
  <c r="M1068" s="1"/>
  <c r="N1068" s="1"/>
  <c r="J1067"/>
  <c r="J1066"/>
  <c r="L1065"/>
  <c r="K1065"/>
  <c r="J1065"/>
  <c r="L1064"/>
  <c r="K1064"/>
  <c r="J1064"/>
  <c r="J1063"/>
  <c r="L1062"/>
  <c r="K1062"/>
  <c r="J1062"/>
  <c r="J1061"/>
  <c r="J1060"/>
  <c r="J1059"/>
  <c r="K1058"/>
  <c r="J1058"/>
  <c r="J1056"/>
  <c r="K1055"/>
  <c r="J1055"/>
  <c r="J1054"/>
  <c r="L1053"/>
  <c r="K1053"/>
  <c r="J1053"/>
  <c r="J1052"/>
  <c r="J1051"/>
  <c r="K1050"/>
  <c r="J1050"/>
  <c r="K1049"/>
  <c r="J1049"/>
  <c r="L1048"/>
  <c r="K1048"/>
  <c r="J1048"/>
  <c r="L1047"/>
  <c r="K1047"/>
  <c r="J1047"/>
  <c r="L1046"/>
  <c r="K1046"/>
  <c r="J1046"/>
  <c r="J1045"/>
  <c r="L1044"/>
  <c r="K1044"/>
  <c r="J1044"/>
  <c r="L1043"/>
  <c r="K1043"/>
  <c r="J1043"/>
  <c r="N532" l="1"/>
  <c r="N608"/>
  <c r="N750"/>
  <c r="N665"/>
  <c r="M188" i="3"/>
  <c r="N188" s="1"/>
  <c r="M203"/>
  <c r="N203" s="1"/>
  <c r="M205"/>
  <c r="N205" s="1"/>
  <c r="M197"/>
  <c r="N197" s="1"/>
  <c r="M185"/>
  <c r="N185" s="1"/>
  <c r="M839" i="2"/>
  <c r="N839" s="1"/>
  <c r="M43" i="4"/>
  <c r="N43" s="1"/>
  <c r="M181" i="3"/>
  <c r="N181" s="1"/>
  <c r="M182"/>
  <c r="N182" s="1"/>
  <c r="M183"/>
  <c r="N183" s="1"/>
  <c r="M833" i="2"/>
  <c r="N833" s="1"/>
  <c r="M834"/>
  <c r="N834" s="1"/>
  <c r="M835"/>
  <c r="N835" s="1"/>
  <c r="M836"/>
  <c r="N836" s="1"/>
  <c r="M837"/>
  <c r="N837" s="1"/>
  <c r="M838"/>
  <c r="N838" s="1"/>
  <c r="M44" i="4"/>
  <c r="N44" s="1"/>
  <c r="M45"/>
  <c r="N45" s="1"/>
  <c r="M46"/>
  <c r="N46" s="1"/>
  <c r="M184" i="3"/>
  <c r="N184" s="1"/>
  <c r="M186"/>
  <c r="N186" s="1"/>
  <c r="M187"/>
  <c r="N187" s="1"/>
  <c r="M840" i="2"/>
  <c r="N840" s="1"/>
  <c r="M841"/>
  <c r="N841" s="1"/>
  <c r="M842"/>
  <c r="N842" s="1"/>
  <c r="M843"/>
  <c r="N843" s="1"/>
  <c r="M844"/>
  <c r="N844" s="1"/>
  <c r="M848"/>
  <c r="N848" s="1"/>
  <c r="M846"/>
  <c r="N846" s="1"/>
  <c r="M847"/>
  <c r="N847" s="1"/>
  <c r="M849"/>
  <c r="N849" s="1"/>
  <c r="M850"/>
  <c r="N850" s="1"/>
  <c r="M48" i="4"/>
  <c r="N48" s="1"/>
  <c r="M49"/>
  <c r="N49" s="1"/>
  <c r="M273" i="3"/>
  <c r="N273" s="1"/>
  <c r="M193"/>
  <c r="N193" s="1"/>
  <c r="M196"/>
  <c r="N196" s="1"/>
  <c r="M851" i="2"/>
  <c r="N851" s="1"/>
  <c r="M852"/>
  <c r="N852" s="1"/>
  <c r="M853"/>
  <c r="N853" s="1"/>
  <c r="M854"/>
  <c r="N854" s="1"/>
  <c r="M855"/>
  <c r="N855" s="1"/>
  <c r="M856"/>
  <c r="N856" s="1"/>
  <c r="M198" i="3"/>
  <c r="N198" s="1"/>
  <c r="M199"/>
  <c r="N199" s="1"/>
  <c r="M857" i="2"/>
  <c r="N857" s="1"/>
  <c r="M858"/>
  <c r="N858" s="1"/>
  <c r="M859"/>
  <c r="N859" s="1"/>
  <c r="M863"/>
  <c r="N863" s="1"/>
  <c r="M861"/>
  <c r="N861" s="1"/>
  <c r="M860"/>
  <c r="N860" s="1"/>
  <c r="M862"/>
  <c r="N862" s="1"/>
  <c r="M201" i="3"/>
  <c r="N201" s="1"/>
  <c r="M864" i="2"/>
  <c r="N864" s="1"/>
  <c r="M865"/>
  <c r="N865" s="1"/>
  <c r="M866"/>
  <c r="N866" s="1"/>
  <c r="M867"/>
  <c r="N867" s="1"/>
  <c r="M868"/>
  <c r="N868" s="1"/>
  <c r="M869"/>
  <c r="N869" s="1"/>
  <c r="M870"/>
  <c r="N870" s="1"/>
  <c r="M871"/>
  <c r="N871" s="1"/>
  <c r="M872"/>
  <c r="N872" s="1"/>
  <c r="M239" i="3"/>
  <c r="N239" s="1"/>
  <c r="M875" i="2"/>
  <c r="N875" s="1"/>
  <c r="M885"/>
  <c r="N885" s="1"/>
  <c r="M874"/>
  <c r="N874" s="1"/>
  <c r="M877"/>
  <c r="N877" s="1"/>
  <c r="M878"/>
  <c r="N878" s="1"/>
  <c r="M879"/>
  <c r="N879" s="1"/>
  <c r="M881"/>
  <c r="N881" s="1"/>
  <c r="M883"/>
  <c r="N883" s="1"/>
  <c r="M887"/>
  <c r="N887" s="1"/>
  <c r="M888"/>
  <c r="N888" s="1"/>
  <c r="M889"/>
  <c r="N889" s="1"/>
  <c r="M890"/>
  <c r="N890" s="1"/>
  <c r="M891"/>
  <c r="N891" s="1"/>
  <c r="M892"/>
  <c r="N892" s="1"/>
  <c r="M926"/>
  <c r="N926" s="1"/>
  <c r="M934"/>
  <c r="N934" s="1"/>
  <c r="M893"/>
  <c r="N893" s="1"/>
  <c r="M895"/>
  <c r="N895" s="1"/>
  <c r="M222" i="3"/>
  <c r="N222" s="1"/>
  <c r="M224"/>
  <c r="N224" s="1"/>
  <c r="M226"/>
  <c r="N226" s="1"/>
  <c r="M897" i="2"/>
  <c r="N897" s="1"/>
  <c r="M898"/>
  <c r="N898" s="1"/>
  <c r="M899"/>
  <c r="N899" s="1"/>
  <c r="M900"/>
  <c r="N900" s="1"/>
  <c r="M901"/>
  <c r="N901" s="1"/>
  <c r="M902"/>
  <c r="N902" s="1"/>
  <c r="M227" i="3"/>
  <c r="N227" s="1"/>
  <c r="M228"/>
  <c r="N228" s="1"/>
  <c r="M903" i="2"/>
  <c r="N903" s="1"/>
  <c r="M904"/>
  <c r="N904" s="1"/>
  <c r="M905"/>
  <c r="N905" s="1"/>
  <c r="M906"/>
  <c r="N906" s="1"/>
  <c r="M230" i="3"/>
  <c r="N230" s="1"/>
  <c r="M231"/>
  <c r="N231" s="1"/>
  <c r="M232"/>
  <c r="N232" s="1"/>
  <c r="M233"/>
  <c r="N233" s="1"/>
  <c r="M907" i="2"/>
  <c r="N907" s="1"/>
  <c r="M908"/>
  <c r="N908" s="1"/>
  <c r="M909"/>
  <c r="N909" s="1"/>
  <c r="M910"/>
  <c r="N910" s="1"/>
  <c r="M911"/>
  <c r="N911" s="1"/>
  <c r="M912"/>
  <c r="N912" s="1"/>
  <c r="M234" i="3"/>
  <c r="N234" s="1"/>
  <c r="M236"/>
  <c r="N236" s="1"/>
  <c r="M237"/>
  <c r="N237" s="1"/>
  <c r="M238"/>
  <c r="N238" s="1"/>
  <c r="M913" i="2"/>
  <c r="N913" s="1"/>
  <c r="M914"/>
  <c r="N914" s="1"/>
  <c r="M915"/>
  <c r="N915" s="1"/>
  <c r="M916"/>
  <c r="N916" s="1"/>
  <c r="M917"/>
  <c r="N917" s="1"/>
  <c r="M918"/>
  <c r="N918" s="1"/>
  <c r="M919"/>
  <c r="N919" s="1"/>
  <c r="M920"/>
  <c r="N920" s="1"/>
  <c r="M240" i="3"/>
  <c r="N240" s="1"/>
  <c r="M921" i="2"/>
  <c r="N921" s="1"/>
  <c r="M922"/>
  <c r="N922" s="1"/>
  <c r="M923"/>
  <c r="N923" s="1"/>
  <c r="M924"/>
  <c r="N924" s="1"/>
  <c r="M925"/>
  <c r="N925" s="1"/>
  <c r="M927"/>
  <c r="N927" s="1"/>
  <c r="M928"/>
  <c r="N928" s="1"/>
  <c r="M930"/>
  <c r="N930" s="1"/>
  <c r="M931"/>
  <c r="N931" s="1"/>
  <c r="M933"/>
  <c r="N933" s="1"/>
  <c r="M935"/>
  <c r="N935" s="1"/>
  <c r="M936"/>
  <c r="N936" s="1"/>
  <c r="M937"/>
  <c r="N937" s="1"/>
  <c r="M938"/>
  <c r="N938" s="1"/>
  <c r="M251" i="3"/>
  <c r="N251" s="1"/>
  <c r="M252"/>
  <c r="N252" s="1"/>
  <c r="M253"/>
  <c r="N253" s="1"/>
  <c r="M940" i="2"/>
  <c r="N940" s="1"/>
  <c r="M941"/>
  <c r="N941" s="1"/>
  <c r="M942"/>
  <c r="N942" s="1"/>
  <c r="M943"/>
  <c r="N943" s="1"/>
  <c r="M944"/>
  <c r="N944" s="1"/>
  <c r="M945"/>
  <c r="N945" s="1"/>
  <c r="M946"/>
  <c r="N946" s="1"/>
  <c r="M947"/>
  <c r="N947" s="1"/>
  <c r="M949"/>
  <c r="N949" s="1"/>
  <c r="M259" i="3"/>
  <c r="N259" s="1"/>
  <c r="M260"/>
  <c r="N260" s="1"/>
  <c r="M261"/>
  <c r="N261" s="1"/>
  <c r="M950" i="2"/>
  <c r="N950" s="1"/>
  <c r="M951"/>
  <c r="N951" s="1"/>
  <c r="M952"/>
  <c r="N952" s="1"/>
  <c r="M953"/>
  <c r="N953" s="1"/>
  <c r="M954"/>
  <c r="N954" s="1"/>
  <c r="M957"/>
  <c r="N957" s="1"/>
  <c r="M958"/>
  <c r="N958" s="1"/>
  <c r="M959"/>
  <c r="N959" s="1"/>
  <c r="M960"/>
  <c r="N960" s="1"/>
  <c r="M266" i="3"/>
  <c r="N266" s="1"/>
  <c r="M267"/>
  <c r="N267" s="1"/>
  <c r="M268"/>
  <c r="N268" s="1"/>
  <c r="M961" i="2"/>
  <c r="N961" s="1"/>
  <c r="M962"/>
  <c r="N962" s="1"/>
  <c r="M963"/>
  <c r="N963" s="1"/>
  <c r="M964"/>
  <c r="N964" s="1"/>
  <c r="M965"/>
  <c r="N965" s="1"/>
  <c r="M270" i="3"/>
  <c r="N270" s="1"/>
  <c r="M271"/>
  <c r="N271" s="1"/>
  <c r="M966" i="2"/>
  <c r="N966" s="1"/>
  <c r="M967"/>
  <c r="N967" s="1"/>
  <c r="M968"/>
  <c r="N968" s="1"/>
  <c r="M969"/>
  <c r="N969" s="1"/>
  <c r="M971"/>
  <c r="N971" s="1"/>
  <c r="M972"/>
  <c r="N972" s="1"/>
  <c r="M973"/>
  <c r="N973" s="1"/>
  <c r="M974"/>
  <c r="N974" s="1"/>
  <c r="M975"/>
  <c r="N975" s="1"/>
  <c r="M976"/>
  <c r="N976" s="1"/>
  <c r="M977"/>
  <c r="N977" s="1"/>
  <c r="M984"/>
  <c r="N984" s="1"/>
  <c r="M985"/>
  <c r="N985" s="1"/>
  <c r="M986"/>
  <c r="N986" s="1"/>
  <c r="M987"/>
  <c r="N987" s="1"/>
  <c r="M988"/>
  <c r="N988" s="1"/>
  <c r="M989"/>
  <c r="N989" s="1"/>
  <c r="M994"/>
  <c r="N994" s="1"/>
  <c r="M990"/>
  <c r="N990" s="1"/>
  <c r="M991"/>
  <c r="N991" s="1"/>
  <c r="M993"/>
  <c r="N993" s="1"/>
  <c r="M285" i="3"/>
  <c r="N285" s="1"/>
  <c r="M286"/>
  <c r="N286" s="1"/>
  <c r="M288"/>
  <c r="N288" s="1"/>
  <c r="M995" i="2"/>
  <c r="N995" s="1"/>
  <c r="M996"/>
  <c r="N996" s="1"/>
  <c r="M997"/>
  <c r="N997" s="1"/>
  <c r="M998"/>
  <c r="N998" s="1"/>
  <c r="M999"/>
  <c r="N999" s="1"/>
  <c r="M1000"/>
  <c r="N1000" s="1"/>
  <c r="M1001"/>
  <c r="N1001" s="1"/>
  <c r="M290" i="3"/>
  <c r="N290" s="1"/>
  <c r="M291"/>
  <c r="N291" s="1"/>
  <c r="M292"/>
  <c r="N292" s="1"/>
  <c r="M1006" i="2"/>
  <c r="N1006" s="1"/>
  <c r="M1007"/>
  <c r="N1007" s="1"/>
  <c r="M1008"/>
  <c r="N1008" s="1"/>
  <c r="M1009"/>
  <c r="N1009" s="1"/>
  <c r="M1010"/>
  <c r="N1010" s="1"/>
  <c r="M1012"/>
  <c r="N1012" s="1"/>
  <c r="M1013"/>
  <c r="N1013" s="1"/>
  <c r="M1014"/>
  <c r="N1014" s="1"/>
  <c r="M1015"/>
  <c r="N1015" s="1"/>
  <c r="M1016"/>
  <c r="N1016" s="1"/>
  <c r="M1017"/>
  <c r="N1017" s="1"/>
  <c r="M295" i="3"/>
  <c r="N295" s="1"/>
  <c r="M296"/>
  <c r="N296" s="1"/>
  <c r="M1018" i="2"/>
  <c r="N1018" s="1"/>
  <c r="M1019"/>
  <c r="N1019" s="1"/>
  <c r="M1020"/>
  <c r="N1020" s="1"/>
  <c r="M1021"/>
  <c r="N1021" s="1"/>
  <c r="M1022"/>
  <c r="N1022" s="1"/>
  <c r="M1023"/>
  <c r="N1023" s="1"/>
  <c r="M1026"/>
  <c r="N1026" s="1"/>
  <c r="M1027"/>
  <c r="N1027" s="1"/>
  <c r="M1028"/>
  <c r="N1028" s="1"/>
  <c r="M1029"/>
  <c r="N1029" s="1"/>
  <c r="M1030"/>
  <c r="N1030" s="1"/>
  <c r="M304" i="3"/>
  <c r="N304" s="1"/>
  <c r="M1038" i="2"/>
  <c r="N1038" s="1"/>
  <c r="M1039"/>
  <c r="N1039" s="1"/>
  <c r="M1040"/>
  <c r="N1040" s="1"/>
  <c r="M1041"/>
  <c r="N1041" s="1"/>
  <c r="M1042"/>
  <c r="N1042" s="1"/>
  <c r="M305" i="3"/>
  <c r="N305" s="1"/>
  <c r="M306"/>
  <c r="N306" s="1"/>
  <c r="M307"/>
  <c r="N307" s="1"/>
  <c r="M1043" i="2"/>
  <c r="N1043" s="1"/>
  <c r="M1045"/>
  <c r="N1045" s="1"/>
  <c r="M308" i="3"/>
  <c r="N308" s="1"/>
  <c r="M1049" i="2"/>
  <c r="N1049" s="1"/>
  <c r="M1052"/>
  <c r="N1052" s="1"/>
  <c r="M1053"/>
  <c r="N1053" s="1"/>
  <c r="M309" i="3"/>
  <c r="N309" s="1"/>
  <c r="M1054" i="2"/>
  <c r="N1054" s="1"/>
  <c r="M1057"/>
  <c r="N1057" s="1"/>
  <c r="M310" i="3"/>
  <c r="N310" s="1"/>
  <c r="M311"/>
  <c r="N311" s="1"/>
  <c r="M1059" i="2"/>
  <c r="N1059" s="1"/>
  <c r="M1061"/>
  <c r="N1061" s="1"/>
  <c r="M312" i="3"/>
  <c r="N312" s="1"/>
  <c r="M313"/>
  <c r="N313" s="1"/>
  <c r="M314"/>
  <c r="N314" s="1"/>
  <c r="M1065" i="2"/>
  <c r="N1065" s="1"/>
  <c r="M1069"/>
  <c r="N1069" s="1"/>
  <c r="M1048"/>
  <c r="N1048" s="1"/>
  <c r="M1050"/>
  <c r="N1050" s="1"/>
  <c r="M1055"/>
  <c r="N1055" s="1"/>
  <c r="M1064"/>
  <c r="N1064" s="1"/>
  <c r="M1066"/>
  <c r="N1066" s="1"/>
  <c r="M1044"/>
  <c r="N1044" s="1"/>
  <c r="M1046"/>
  <c r="N1046" s="1"/>
  <c r="M1051"/>
  <c r="N1051" s="1"/>
  <c r="M1060"/>
  <c r="N1060" s="1"/>
  <c r="M1062"/>
  <c r="N1062" s="1"/>
  <c r="M1067"/>
  <c r="N1067" s="1"/>
  <c r="M1047"/>
  <c r="N1047" s="1"/>
  <c r="M1056"/>
  <c r="N1056" s="1"/>
  <c r="M1058"/>
  <c r="N1058" s="1"/>
  <c r="M1063"/>
  <c r="N1063" s="1"/>
  <c r="J1072"/>
  <c r="L1079"/>
  <c r="K1079"/>
  <c r="J1079"/>
  <c r="L1078"/>
  <c r="K1078"/>
  <c r="J1078"/>
  <c r="J1077"/>
  <c r="L1076"/>
  <c r="K1076"/>
  <c r="J1076"/>
  <c r="J1075"/>
  <c r="J1074"/>
  <c r="J1073"/>
  <c r="J1071"/>
  <c r="J1070"/>
  <c r="J1085"/>
  <c r="K1084"/>
  <c r="J1084"/>
  <c r="J1083"/>
  <c r="K1082"/>
  <c r="J1082"/>
  <c r="L1081"/>
  <c r="K1081"/>
  <c r="J1081"/>
  <c r="L1080"/>
  <c r="K1080"/>
  <c r="J1080"/>
  <c r="J1105"/>
  <c r="J1104"/>
  <c r="L1103"/>
  <c r="K1103"/>
  <c r="J1103"/>
  <c r="L1102"/>
  <c r="K1102"/>
  <c r="J1102"/>
  <c r="L1101"/>
  <c r="K1101"/>
  <c r="J1101"/>
  <c r="J1100"/>
  <c r="J1099"/>
  <c r="J1098"/>
  <c r="J1097"/>
  <c r="K1096"/>
  <c r="J1096"/>
  <c r="L1095"/>
  <c r="K1095"/>
  <c r="J1095"/>
  <c r="J1094"/>
  <c r="J1093"/>
  <c r="J1092"/>
  <c r="J1091"/>
  <c r="J1090"/>
  <c r="J1089"/>
  <c r="J1088"/>
  <c r="J1087"/>
  <c r="K1086"/>
  <c r="J1086"/>
  <c r="M1070" l="1"/>
  <c r="N1070" s="1"/>
  <c r="M1071"/>
  <c r="N1071" s="1"/>
  <c r="M1072"/>
  <c r="N1072" s="1"/>
  <c r="M1079"/>
  <c r="N1079" s="1"/>
  <c r="M1073"/>
  <c r="N1073" s="1"/>
  <c r="M1074"/>
  <c r="N1074" s="1"/>
  <c r="M1075"/>
  <c r="N1075" s="1"/>
  <c r="M1076"/>
  <c r="N1076" s="1"/>
  <c r="M1077"/>
  <c r="N1077" s="1"/>
  <c r="M1078"/>
  <c r="N1078" s="1"/>
  <c r="M1081"/>
  <c r="N1081" s="1"/>
  <c r="M1080"/>
  <c r="N1080" s="1"/>
  <c r="M1082"/>
  <c r="N1082" s="1"/>
  <c r="M1083"/>
  <c r="N1083" s="1"/>
  <c r="M1084"/>
  <c r="N1084" s="1"/>
  <c r="M1085"/>
  <c r="N1085" s="1"/>
  <c r="M1086"/>
  <c r="N1086" s="1"/>
  <c r="M1087"/>
  <c r="N1087" s="1"/>
  <c r="M1088"/>
  <c r="N1088" s="1"/>
  <c r="M1089"/>
  <c r="N1089" s="1"/>
  <c r="M1090"/>
  <c r="N1090" s="1"/>
  <c r="M1091"/>
  <c r="N1091" s="1"/>
  <c r="M1092"/>
  <c r="N1092" s="1"/>
  <c r="M1093"/>
  <c r="N1093" s="1"/>
  <c r="M1094"/>
  <c r="N1094" s="1"/>
  <c r="M1095"/>
  <c r="N1095" s="1"/>
  <c r="M1096"/>
  <c r="N1096" s="1"/>
  <c r="M1097"/>
  <c r="N1097" s="1"/>
  <c r="M1098"/>
  <c r="N1098" s="1"/>
  <c r="M1099"/>
  <c r="N1099" s="1"/>
  <c r="M1100"/>
  <c r="N1100" s="1"/>
  <c r="M1101"/>
  <c r="N1101" s="1"/>
  <c r="M1102"/>
  <c r="N1102" s="1"/>
  <c r="M1103"/>
  <c r="N1103" s="1"/>
  <c r="M1104"/>
  <c r="N1104" s="1"/>
  <c r="M1105"/>
  <c r="N1105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155" i="2" l="1"/>
  <c r="J217" s="1"/>
  <c r="J389" l="1"/>
  <c r="J464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<sst xmlns="http://schemas.openxmlformats.org/spreadsheetml/2006/main" count="5669" uniqueCount="118">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</sst>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</cellStyleXfs>
  <cellXfs count="156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89780224"/>
        <c:axId val="89781760"/>
        <c:axId val="0"/>
      </c:bar3DChart>
      <c:catAx>
        <c:axId val="89780224"/>
        <c:scaling>
          <c:orientation val="minMax"/>
        </c:scaling>
        <c:axPos val="b"/>
        <c:tickLblPos val="nextTo"/>
        <c:crossAx val="89781760"/>
        <c:crosses val="autoZero"/>
        <c:auto val="1"/>
        <c:lblAlgn val="ctr"/>
        <c:lblOffset val="100"/>
      </c:catAx>
      <c:valAx>
        <c:axId val="89781760"/>
        <c:scaling>
          <c:orientation val="minMax"/>
        </c:scaling>
        <c:axPos val="l"/>
        <c:majorGridlines/>
        <c:numFmt formatCode="#,##0" sourceLinked="1"/>
        <c:tickLblPos val="nextTo"/>
        <c:crossAx val="89780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68946176"/>
        <c:axId val="68956160"/>
      </c:lineChart>
      <c:catAx>
        <c:axId val="68946176"/>
        <c:scaling>
          <c:orientation val="minMax"/>
        </c:scaling>
        <c:axPos val="b"/>
        <c:majorTickMark val="none"/>
        <c:tickLblPos val="nextTo"/>
        <c:crossAx val="68956160"/>
        <c:crosses val="autoZero"/>
        <c:auto val="1"/>
        <c:lblAlgn val="ctr"/>
        <c:lblOffset val="100"/>
      </c:catAx>
      <c:valAx>
        <c:axId val="68956160"/>
        <c:scaling>
          <c:orientation val="minMax"/>
        </c:scaling>
        <c:delete val="1"/>
        <c:axPos val="l"/>
        <c:numFmt formatCode="General" sourceLinked="1"/>
        <c:tickLblPos val="nextTo"/>
        <c:crossAx val="68946176"/>
        <c:crosses val="autoZero"/>
        <c:crossBetween val="between"/>
      </c:valAx>
    </c:plotArea>
    <c:plotVisOnly val="1"/>
    <c:dispBlanksAs val="zero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68971520"/>
        <c:axId val="68977408"/>
        <c:axId val="0"/>
      </c:bar3DChart>
      <c:catAx>
        <c:axId val="68971520"/>
        <c:scaling>
          <c:orientation val="minMax"/>
        </c:scaling>
        <c:axPos val="b"/>
        <c:tickLblPos val="nextTo"/>
        <c:crossAx val="68977408"/>
        <c:crosses val="autoZero"/>
        <c:auto val="1"/>
        <c:lblAlgn val="ctr"/>
        <c:lblOffset val="100"/>
      </c:catAx>
      <c:valAx>
        <c:axId val="68977408"/>
        <c:scaling>
          <c:orientation val="minMax"/>
        </c:scaling>
        <c:axPos val="l"/>
        <c:majorGridlines/>
        <c:numFmt formatCode="0%" sourceLinked="1"/>
        <c:tickLblPos val="nextTo"/>
        <c:crossAx val="68971520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5"/>
  <sheetViews>
    <sheetView tabSelected="1" topLeftCell="A6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106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43800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/>
    <row r="8" spans="1:14" s="79" customFormat="1" ht="13.5" customHeight="1">
      <c r="A8" s="138">
        <v>43837</v>
      </c>
      <c r="B8" s="104" t="s">
        <v>0</v>
      </c>
      <c r="C8" s="104" t="s">
        <v>56</v>
      </c>
      <c r="D8" s="105">
        <v>100</v>
      </c>
      <c r="E8" s="104" t="s">
        <v>1</v>
      </c>
      <c r="F8" s="104">
        <v>40550</v>
      </c>
      <c r="G8" s="104">
        <v>40650</v>
      </c>
      <c r="H8" s="104">
        <v>40750</v>
      </c>
      <c r="I8" s="106">
        <v>0</v>
      </c>
      <c r="J8" s="107">
        <f t="shared" ref="J8" si="0">(IF(E8="SHORT",F8-G8,IF(E8="LONG",G8-F8)))*D8</f>
        <v>10000</v>
      </c>
      <c r="K8" s="108">
        <f>(IF(E8="SHORT",IF(H8="",0,G8-H8),IF(E8="LONG",IF(H8="",0,H8-G8))))*D8</f>
        <v>10000</v>
      </c>
      <c r="L8" s="108">
        <v>0</v>
      </c>
      <c r="M8" s="108">
        <f t="shared" ref="M8" si="1">(K8+J8+L8)/D8</f>
        <v>200</v>
      </c>
      <c r="N8" s="109">
        <f t="shared" ref="N8" si="2">M8*D8</f>
        <v>20000</v>
      </c>
    </row>
    <row r="9" spans="1:14" s="79" customFormat="1" ht="13.5" customHeight="1">
      <c r="A9" s="138">
        <v>43837</v>
      </c>
      <c r="B9" s="104" t="s">
        <v>31</v>
      </c>
      <c r="C9" s="104" t="s">
        <v>53</v>
      </c>
      <c r="D9" s="105">
        <v>100</v>
      </c>
      <c r="E9" s="104" t="s">
        <v>2</v>
      </c>
      <c r="F9" s="104">
        <v>4525</v>
      </c>
      <c r="G9" s="104">
        <v>4505</v>
      </c>
      <c r="H9" s="104">
        <v>0</v>
      </c>
      <c r="I9" s="106">
        <v>0</v>
      </c>
      <c r="J9" s="107">
        <f t="shared" ref="J9" si="3">(IF(E9="SHORT",F9-G9,IF(E9="LONG",G9-F9)))*D9</f>
        <v>2000</v>
      </c>
      <c r="K9" s="108">
        <v>0</v>
      </c>
      <c r="L9" s="108">
        <v>0</v>
      </c>
      <c r="M9" s="108">
        <f t="shared" ref="M9" si="4">(K9+J9+L9)/D9</f>
        <v>20</v>
      </c>
      <c r="N9" s="109">
        <f t="shared" ref="N9" si="5">M9*D9</f>
        <v>2000</v>
      </c>
    </row>
    <row r="10" spans="1:14" s="79" customFormat="1" ht="13.5" customHeight="1">
      <c r="A10" s="138">
        <v>43836</v>
      </c>
      <c r="B10" s="104" t="s">
        <v>31</v>
      </c>
      <c r="C10" s="104" t="s">
        <v>53</v>
      </c>
      <c r="D10" s="105">
        <v>100</v>
      </c>
      <c r="E10" s="104" t="s">
        <v>1</v>
      </c>
      <c r="F10" s="104">
        <v>4590</v>
      </c>
      <c r="G10" s="104">
        <v>4560</v>
      </c>
      <c r="H10" s="104">
        <v>0</v>
      </c>
      <c r="I10" s="106">
        <v>0</v>
      </c>
      <c r="J10" s="107">
        <f t="shared" ref="J10" si="6">(IF(E10="SHORT",F10-G10,IF(E10="LONG",G10-F10)))*D10</f>
        <v>-3000</v>
      </c>
      <c r="K10" s="108">
        <v>0</v>
      </c>
      <c r="L10" s="108">
        <v>0</v>
      </c>
      <c r="M10" s="108">
        <f t="shared" ref="M10" si="7">(K10+J10+L10)/D10</f>
        <v>-30</v>
      </c>
      <c r="N10" s="109">
        <f t="shared" ref="N10" si="8">M10*D10</f>
        <v>-3000</v>
      </c>
    </row>
    <row r="11" spans="1:14" s="79" customFormat="1" ht="13.5" customHeight="1">
      <c r="A11" s="138">
        <v>43833</v>
      </c>
      <c r="B11" s="104" t="s">
        <v>0</v>
      </c>
      <c r="C11" s="104" t="s">
        <v>56</v>
      </c>
      <c r="D11" s="105">
        <v>100</v>
      </c>
      <c r="E11" s="104" t="s">
        <v>1</v>
      </c>
      <c r="F11" s="104">
        <v>40060</v>
      </c>
      <c r="G11" s="104">
        <v>40120</v>
      </c>
      <c r="H11" s="104">
        <v>40220</v>
      </c>
      <c r="I11" s="106">
        <v>0</v>
      </c>
      <c r="J11" s="107">
        <f t="shared" ref="J11" si="9">(IF(E11="SHORT",F11-G11,IF(E11="LONG",G11-F11)))*D11</f>
        <v>6000</v>
      </c>
      <c r="K11" s="108">
        <f>(IF(E11="SHORT",IF(H11="",0,G11-H11),IF(E11="LONG",IF(H11="",0,H11-G11))))*D11</f>
        <v>10000</v>
      </c>
      <c r="L11" s="108">
        <v>0</v>
      </c>
      <c r="M11" s="108">
        <f t="shared" ref="M11" si="10">(K11+J11+L11)/D11</f>
        <v>160</v>
      </c>
      <c r="N11" s="109">
        <f t="shared" ref="N11" si="11">M11*D11</f>
        <v>16000</v>
      </c>
    </row>
    <row r="12" spans="1:14" s="79" customFormat="1" ht="13.5" customHeight="1">
      <c r="A12" s="138">
        <v>43833</v>
      </c>
      <c r="B12" s="104" t="s">
        <v>31</v>
      </c>
      <c r="C12" s="104" t="s">
        <v>53</v>
      </c>
      <c r="D12" s="105">
        <v>100</v>
      </c>
      <c r="E12" s="104" t="s">
        <v>2</v>
      </c>
      <c r="F12" s="104">
        <v>4555</v>
      </c>
      <c r="G12" s="104">
        <v>4520</v>
      </c>
      <c r="H12" s="104">
        <v>0</v>
      </c>
      <c r="I12" s="106">
        <v>0</v>
      </c>
      <c r="J12" s="107">
        <f t="shared" ref="J12" si="12">(IF(E12="SHORT",F12-G12,IF(E12="LONG",G12-F12)))*D12</f>
        <v>3500</v>
      </c>
      <c r="K12" s="108">
        <v>0</v>
      </c>
      <c r="L12" s="108">
        <v>0</v>
      </c>
      <c r="M12" s="108">
        <f t="shared" ref="M12" si="13">(K12+J12+L12)/D12</f>
        <v>35</v>
      </c>
      <c r="N12" s="109">
        <f t="shared" ref="N12" si="14">M12*D12</f>
        <v>3500</v>
      </c>
    </row>
    <row r="13" spans="1:14" s="79" customFormat="1" ht="13.5" customHeight="1">
      <c r="A13" s="138">
        <v>43832</v>
      </c>
      <c r="B13" s="104" t="s">
        <v>0</v>
      </c>
      <c r="C13" s="104" t="s">
        <v>56</v>
      </c>
      <c r="D13" s="105">
        <v>100</v>
      </c>
      <c r="E13" s="104" t="s">
        <v>1</v>
      </c>
      <c r="F13" s="104">
        <v>39170</v>
      </c>
      <c r="G13" s="104">
        <v>39250</v>
      </c>
      <c r="H13" s="104">
        <v>39350</v>
      </c>
      <c r="I13" s="106">
        <v>0</v>
      </c>
      <c r="J13" s="107">
        <f t="shared" ref="J13" si="15">(IF(E13="SHORT",F13-G13,IF(E13="LONG",G13-F13)))*D13</f>
        <v>8000</v>
      </c>
      <c r="K13" s="108">
        <f>(IF(E13="SHORT",IF(H13="",0,G13-H13),IF(E13="LONG",IF(H13="",0,H13-G13))))*D13</f>
        <v>10000</v>
      </c>
      <c r="L13" s="108">
        <v>0</v>
      </c>
      <c r="M13" s="108">
        <f t="shared" ref="M13" si="16">(K13+J13+L13)/D13</f>
        <v>180</v>
      </c>
      <c r="N13" s="109">
        <f t="shared" ref="N13" si="17">M13*D13</f>
        <v>18000</v>
      </c>
    </row>
    <row r="14" spans="1:14" s="79" customFormat="1" ht="13.5" customHeight="1">
      <c r="A14" s="138">
        <v>43832</v>
      </c>
      <c r="B14" s="104" t="s">
        <v>31</v>
      </c>
      <c r="C14" s="104" t="s">
        <v>53</v>
      </c>
      <c r="D14" s="105">
        <v>100</v>
      </c>
      <c r="E14" s="104" t="s">
        <v>2</v>
      </c>
      <c r="F14" s="104">
        <v>4357</v>
      </c>
      <c r="G14" s="104">
        <v>4332</v>
      </c>
      <c r="H14" s="104">
        <v>0</v>
      </c>
      <c r="I14" s="106">
        <v>0</v>
      </c>
      <c r="J14" s="107">
        <f t="shared" ref="J14" si="18">(IF(E14="SHORT",F14-G14,IF(E14="LONG",G14-F14)))*D14</f>
        <v>2500</v>
      </c>
      <c r="K14" s="108">
        <v>0</v>
      </c>
      <c r="L14" s="108">
        <v>0</v>
      </c>
      <c r="M14" s="108">
        <f t="shared" ref="M14" si="19">(K14+J14+L14)/D14</f>
        <v>25</v>
      </c>
      <c r="N14" s="109">
        <f t="shared" ref="N14" si="20">M14*D14</f>
        <v>2500</v>
      </c>
    </row>
    <row r="15" spans="1:14" s="79" customFormat="1" ht="13.5" customHeight="1">
      <c r="A15" s="110"/>
      <c r="B15" s="111"/>
      <c r="C15" s="111"/>
      <c r="D15" s="112"/>
      <c r="E15" s="111"/>
      <c r="F15" s="111"/>
      <c r="G15" s="111"/>
      <c r="H15" s="111"/>
      <c r="I15" s="130" t="s">
        <v>97</v>
      </c>
      <c r="J15" s="131">
        <f>SUM(J8:J14)</f>
        <v>29000</v>
      </c>
      <c r="K15" s="131"/>
      <c r="L15" s="131"/>
      <c r="M15" s="131" t="s">
        <v>22</v>
      </c>
      <c r="N15" s="131">
        <f>SUM(N8:N14)</f>
        <v>59000</v>
      </c>
    </row>
    <row r="16" spans="1:14" s="79" customFormat="1" ht="13.5" customHeight="1">
      <c r="A16" s="110"/>
      <c r="B16" s="111"/>
      <c r="C16" s="111"/>
      <c r="D16" s="112"/>
      <c r="E16" s="111"/>
      <c r="F16" s="111"/>
      <c r="G16" s="132">
        <v>43770</v>
      </c>
      <c r="H16" s="111"/>
      <c r="I16" s="113"/>
      <c r="J16" s="114"/>
      <c r="K16" s="115"/>
      <c r="L16" s="115"/>
      <c r="M16" s="115"/>
      <c r="N16" s="116"/>
    </row>
    <row r="17" spans="1:14" s="79" customFormat="1" ht="13.5" customHeight="1">
      <c r="A17" s="138"/>
      <c r="B17" s="104"/>
      <c r="C17" s="104"/>
      <c r="D17" s="105"/>
      <c r="E17" s="104"/>
      <c r="F17" s="104"/>
      <c r="G17" s="104"/>
      <c r="H17" s="104"/>
      <c r="I17" s="106"/>
      <c r="J17" s="107"/>
      <c r="K17" s="108"/>
      <c r="L17" s="108"/>
      <c r="M17" s="108"/>
      <c r="N17" s="109"/>
    </row>
    <row r="18" spans="1:14" s="79" customFormat="1" ht="13.5" customHeight="1">
      <c r="A18" s="138">
        <v>43830</v>
      </c>
      <c r="B18" s="104" t="s">
        <v>0</v>
      </c>
      <c r="C18" s="104" t="s">
        <v>56</v>
      </c>
      <c r="D18" s="105">
        <v>100</v>
      </c>
      <c r="E18" s="104" t="s">
        <v>1</v>
      </c>
      <c r="F18" s="104">
        <v>38950</v>
      </c>
      <c r="G18" s="104">
        <v>39025</v>
      </c>
      <c r="H18" s="104">
        <v>0</v>
      </c>
      <c r="I18" s="106">
        <v>0</v>
      </c>
      <c r="J18" s="107">
        <f t="shared" ref="J18" si="21">(IF(E18="SHORT",F18-G18,IF(E18="LONG",G18-F18)))*D18</f>
        <v>7500</v>
      </c>
      <c r="K18" s="108">
        <v>0</v>
      </c>
      <c r="L18" s="108">
        <v>0</v>
      </c>
      <c r="M18" s="108">
        <f t="shared" ref="M18" si="22">(K18+J18+L18)/D18</f>
        <v>75</v>
      </c>
      <c r="N18" s="109">
        <f t="shared" ref="N18" si="23">M18*D18</f>
        <v>7500</v>
      </c>
    </row>
    <row r="19" spans="1:14" s="79" customFormat="1" ht="13.5" customHeight="1">
      <c r="A19" s="138">
        <v>43829</v>
      </c>
      <c r="B19" s="104" t="s">
        <v>31</v>
      </c>
      <c r="C19" s="104" t="s">
        <v>53</v>
      </c>
      <c r="D19" s="105">
        <v>100</v>
      </c>
      <c r="E19" s="104" t="s">
        <v>1</v>
      </c>
      <c r="F19" s="104">
        <v>4435</v>
      </c>
      <c r="G19" s="104">
        <v>4400</v>
      </c>
      <c r="H19" s="104">
        <v>0</v>
      </c>
      <c r="I19" s="106">
        <v>0</v>
      </c>
      <c r="J19" s="107">
        <f t="shared" ref="J19" si="24">(IF(E19="SHORT",F19-G19,IF(E19="LONG",G19-F19)))*D19</f>
        <v>-3500</v>
      </c>
      <c r="K19" s="108">
        <v>0</v>
      </c>
      <c r="L19" s="108">
        <v>0</v>
      </c>
      <c r="M19" s="108">
        <f t="shared" ref="M19" si="25">(K19+J19+L19)/D19</f>
        <v>-35</v>
      </c>
      <c r="N19" s="109">
        <f t="shared" ref="N19" si="26">M19*D19</f>
        <v>-3500</v>
      </c>
    </row>
    <row r="20" spans="1:14" s="79" customFormat="1" ht="13.5" customHeight="1">
      <c r="A20" s="138">
        <v>43826</v>
      </c>
      <c r="B20" s="104" t="s">
        <v>4</v>
      </c>
      <c r="C20" s="104" t="s">
        <v>56</v>
      </c>
      <c r="D20" s="105">
        <v>30</v>
      </c>
      <c r="E20" s="104" t="s">
        <v>2</v>
      </c>
      <c r="F20" s="104">
        <v>44600</v>
      </c>
      <c r="G20" s="104">
        <v>44800</v>
      </c>
      <c r="H20" s="104">
        <v>0</v>
      </c>
      <c r="I20" s="106">
        <v>0</v>
      </c>
      <c r="J20" s="107">
        <f t="shared" ref="J20" si="27">(IF(E20="SHORT",F20-G20,IF(E20="LONG",G20-F20)))*D20</f>
        <v>-6000</v>
      </c>
      <c r="K20" s="108">
        <v>0</v>
      </c>
      <c r="L20" s="108">
        <v>0</v>
      </c>
      <c r="M20" s="108">
        <f t="shared" ref="M20" si="28">(K20+J20+L20)/D20</f>
        <v>-200</v>
      </c>
      <c r="N20" s="109">
        <f t="shared" ref="N20" si="29">M20*D20</f>
        <v>-6000</v>
      </c>
    </row>
    <row r="21" spans="1:14" s="79" customFormat="1" ht="13.5" customHeight="1">
      <c r="A21" s="138">
        <v>43826</v>
      </c>
      <c r="B21" s="104" t="s">
        <v>31</v>
      </c>
      <c r="C21" s="104" t="s">
        <v>53</v>
      </c>
      <c r="D21" s="105">
        <v>100</v>
      </c>
      <c r="E21" s="104" t="s">
        <v>1</v>
      </c>
      <c r="F21" s="104">
        <v>4415</v>
      </c>
      <c r="G21" s="104">
        <v>4435</v>
      </c>
      <c r="H21" s="104">
        <v>0</v>
      </c>
      <c r="I21" s="106">
        <v>0</v>
      </c>
      <c r="J21" s="107">
        <f t="shared" ref="J21" si="30">(IF(E21="SHORT",F21-G21,IF(E21="LONG",G21-F21)))*D21</f>
        <v>2000</v>
      </c>
      <c r="K21" s="108">
        <v>0</v>
      </c>
      <c r="L21" s="108">
        <v>0</v>
      </c>
      <c r="M21" s="108">
        <f t="shared" ref="M21" si="31">(K21+J21+L21)/D21</f>
        <v>20</v>
      </c>
      <c r="N21" s="109">
        <f t="shared" ref="N21" si="32">M21*D21</f>
        <v>2000</v>
      </c>
    </row>
    <row r="22" spans="1:14" s="79" customFormat="1" ht="13.5" customHeight="1">
      <c r="A22" s="138">
        <v>43825</v>
      </c>
      <c r="B22" s="104" t="s">
        <v>31</v>
      </c>
      <c r="C22" s="104" t="s">
        <v>53</v>
      </c>
      <c r="D22" s="105">
        <v>100</v>
      </c>
      <c r="E22" s="104" t="s">
        <v>2</v>
      </c>
      <c r="F22" s="104">
        <v>4370</v>
      </c>
      <c r="G22" s="104">
        <v>4405</v>
      </c>
      <c r="H22" s="104">
        <v>0</v>
      </c>
      <c r="I22" s="106">
        <v>0</v>
      </c>
      <c r="J22" s="107">
        <f t="shared" ref="J22" si="33">(IF(E22="SHORT",F22-G22,IF(E22="LONG",G22-F22)))*D22</f>
        <v>-3500</v>
      </c>
      <c r="K22" s="108">
        <v>0</v>
      </c>
      <c r="L22" s="108">
        <v>0</v>
      </c>
      <c r="M22" s="108">
        <f t="shared" ref="M22" si="34">(K22+J22+L22)/D22</f>
        <v>-35</v>
      </c>
      <c r="N22" s="109">
        <f t="shared" ref="N22" si="35">M22*D22</f>
        <v>-3500</v>
      </c>
    </row>
    <row r="23" spans="1:14" s="79" customFormat="1" ht="13.5" customHeight="1">
      <c r="A23" s="138">
        <v>43825</v>
      </c>
      <c r="B23" s="104" t="s">
        <v>0</v>
      </c>
      <c r="C23" s="104" t="s">
        <v>56</v>
      </c>
      <c r="D23" s="105">
        <v>100</v>
      </c>
      <c r="E23" s="104" t="s">
        <v>1</v>
      </c>
      <c r="F23" s="104">
        <v>38800</v>
      </c>
      <c r="G23" s="104">
        <v>38870</v>
      </c>
      <c r="H23" s="104">
        <v>0</v>
      </c>
      <c r="I23" s="106">
        <v>0</v>
      </c>
      <c r="J23" s="107">
        <f t="shared" ref="J23" si="36">(IF(E23="SHORT",F23-G23,IF(E23="LONG",G23-F23)))*D23</f>
        <v>7000</v>
      </c>
      <c r="K23" s="108">
        <v>0</v>
      </c>
      <c r="L23" s="108">
        <v>0</v>
      </c>
      <c r="M23" s="108">
        <f t="shared" ref="M23" si="37">(K23+J23+L23)/D23</f>
        <v>70</v>
      </c>
      <c r="N23" s="109">
        <f t="shared" ref="N23" si="38">M23*D23</f>
        <v>7000</v>
      </c>
    </row>
    <row r="24" spans="1:14" s="79" customFormat="1" ht="13.5" customHeight="1">
      <c r="A24" s="138">
        <v>43823</v>
      </c>
      <c r="B24" s="104" t="s">
        <v>31</v>
      </c>
      <c r="C24" s="104" t="s">
        <v>53</v>
      </c>
      <c r="D24" s="105">
        <v>100</v>
      </c>
      <c r="E24" s="104" t="s">
        <v>2</v>
      </c>
      <c r="F24" s="104">
        <v>4320</v>
      </c>
      <c r="G24" s="104">
        <v>4355</v>
      </c>
      <c r="H24" s="104">
        <v>0</v>
      </c>
      <c r="I24" s="106">
        <v>0</v>
      </c>
      <c r="J24" s="107">
        <f t="shared" ref="J24" si="39">(IF(E24="SHORT",F24-G24,IF(E24="LONG",G24-F24)))*D24</f>
        <v>-3500</v>
      </c>
      <c r="K24" s="108">
        <v>0</v>
      </c>
      <c r="L24" s="108">
        <v>0</v>
      </c>
      <c r="M24" s="108">
        <f t="shared" ref="M24" si="40">(K24+J24+L24)/D24</f>
        <v>-35</v>
      </c>
      <c r="N24" s="109">
        <f t="shared" ref="N24" si="41">M24*D24</f>
        <v>-3500</v>
      </c>
    </row>
    <row r="25" spans="1:14" s="79" customFormat="1" ht="13.5" customHeight="1">
      <c r="A25" s="138">
        <v>43823</v>
      </c>
      <c r="B25" s="104" t="s">
        <v>0</v>
      </c>
      <c r="C25" s="104" t="s">
        <v>56</v>
      </c>
      <c r="D25" s="105">
        <v>100</v>
      </c>
      <c r="E25" s="104" t="s">
        <v>1</v>
      </c>
      <c r="F25" s="104">
        <v>38390</v>
      </c>
      <c r="G25" s="104">
        <v>38470</v>
      </c>
      <c r="H25" s="104">
        <v>38570</v>
      </c>
      <c r="I25" s="106">
        <v>0</v>
      </c>
      <c r="J25" s="107">
        <f t="shared" ref="J25" si="42">(IF(E25="SHORT",F25-G25,IF(E25="LONG",G25-F25)))*D25</f>
        <v>8000</v>
      </c>
      <c r="K25" s="108">
        <f>(IF(E25="SHORT",IF(H25="",0,G25-H25),IF(E25="LONG",IF(H25="",0,H25-G25))))*D25</f>
        <v>10000</v>
      </c>
      <c r="L25" s="108">
        <v>0</v>
      </c>
      <c r="M25" s="108">
        <f t="shared" ref="M25" si="43">(K25+J25+L25)/D25</f>
        <v>180</v>
      </c>
      <c r="N25" s="109">
        <f t="shared" ref="N25" si="44">M25*D25</f>
        <v>18000</v>
      </c>
    </row>
    <row r="26" spans="1:14" s="79" customFormat="1" ht="13.5" customHeight="1">
      <c r="A26" s="138">
        <v>43822</v>
      </c>
      <c r="B26" s="104" t="s">
        <v>4</v>
      </c>
      <c r="C26" s="104" t="s">
        <v>56</v>
      </c>
      <c r="D26" s="105">
        <v>30</v>
      </c>
      <c r="E26" s="104" t="s">
        <v>2</v>
      </c>
      <c r="F26" s="104">
        <v>45350</v>
      </c>
      <c r="G26" s="104">
        <v>45250</v>
      </c>
      <c r="H26" s="104">
        <v>0</v>
      </c>
      <c r="I26" s="106">
        <v>0</v>
      </c>
      <c r="J26" s="107">
        <f t="shared" ref="J26" si="45">(IF(E26="SHORT",F26-G26,IF(E26="LONG",G26-F26)))*D26</f>
        <v>3000</v>
      </c>
      <c r="K26" s="108">
        <v>0</v>
      </c>
      <c r="L26" s="108">
        <v>0</v>
      </c>
      <c r="M26" s="108">
        <f t="shared" ref="M26" si="46">(K26+J26+L26)/D26</f>
        <v>100</v>
      </c>
      <c r="N26" s="109">
        <f t="shared" ref="N26" si="47">M26*D26</f>
        <v>3000</v>
      </c>
    </row>
    <row r="27" spans="1:14" s="79" customFormat="1" ht="13.5" customHeight="1">
      <c r="A27" s="138">
        <v>43819</v>
      </c>
      <c r="B27" s="104" t="s">
        <v>4</v>
      </c>
      <c r="C27" s="104" t="s">
        <v>56</v>
      </c>
      <c r="D27" s="105">
        <v>30</v>
      </c>
      <c r="E27" s="104" t="s">
        <v>1</v>
      </c>
      <c r="F27" s="104">
        <v>44770</v>
      </c>
      <c r="G27" s="104">
        <v>44950</v>
      </c>
      <c r="H27" s="104">
        <v>0</v>
      </c>
      <c r="I27" s="106">
        <v>0</v>
      </c>
      <c r="J27" s="107">
        <f t="shared" ref="J27" si="48">(IF(E27="SHORT",F27-G27,IF(E27="LONG",G27-F27)))*D27</f>
        <v>5400</v>
      </c>
      <c r="K27" s="108">
        <v>0</v>
      </c>
      <c r="L27" s="108">
        <v>0</v>
      </c>
      <c r="M27" s="108">
        <f t="shared" ref="M27" si="49">(K27+J27+L27)/D27</f>
        <v>180</v>
      </c>
      <c r="N27" s="109">
        <f t="shared" ref="N27" si="50">M27*D27</f>
        <v>5400</v>
      </c>
    </row>
    <row r="28" spans="1:14" s="79" customFormat="1" ht="13.5" customHeight="1">
      <c r="A28" s="138">
        <v>43819</v>
      </c>
      <c r="B28" s="104" t="s">
        <v>31</v>
      </c>
      <c r="C28" s="104" t="s">
        <v>53</v>
      </c>
      <c r="D28" s="105">
        <v>100</v>
      </c>
      <c r="E28" s="104" t="s">
        <v>1</v>
      </c>
      <c r="F28" s="104">
        <v>4345</v>
      </c>
      <c r="G28" s="104">
        <v>4364</v>
      </c>
      <c r="H28" s="104">
        <v>0</v>
      </c>
      <c r="I28" s="106">
        <v>0</v>
      </c>
      <c r="J28" s="107">
        <f t="shared" ref="J28" si="51">(IF(E28="SHORT",F28-G28,IF(E28="LONG",G28-F28)))*D28</f>
        <v>1900</v>
      </c>
      <c r="K28" s="108">
        <v>0</v>
      </c>
      <c r="L28" s="108">
        <v>0</v>
      </c>
      <c r="M28" s="108">
        <f t="shared" ref="M28" si="52">(K28+J28+L28)/D28</f>
        <v>19</v>
      </c>
      <c r="N28" s="109">
        <f t="shared" ref="N28" si="53">M28*D28</f>
        <v>1900</v>
      </c>
    </row>
    <row r="29" spans="1:14" s="79" customFormat="1" ht="13.5" customHeight="1">
      <c r="A29" s="138">
        <v>43818</v>
      </c>
      <c r="B29" s="104" t="s">
        <v>31</v>
      </c>
      <c r="C29" s="104" t="s">
        <v>53</v>
      </c>
      <c r="D29" s="105">
        <v>100</v>
      </c>
      <c r="E29" s="104" t="s">
        <v>1</v>
      </c>
      <c r="F29" s="104">
        <v>4340</v>
      </c>
      <c r="G29" s="104">
        <v>4365</v>
      </c>
      <c r="H29" s="104">
        <v>0</v>
      </c>
      <c r="I29" s="106">
        <v>0</v>
      </c>
      <c r="J29" s="107">
        <f t="shared" ref="J29" si="54">(IF(E29="SHORT",F29-G29,IF(E29="LONG",G29-F29)))*D29</f>
        <v>2500</v>
      </c>
      <c r="K29" s="108">
        <v>0</v>
      </c>
      <c r="L29" s="108">
        <v>0</v>
      </c>
      <c r="M29" s="108">
        <f t="shared" ref="M29" si="55">(K29+J29+L29)/D29</f>
        <v>25</v>
      </c>
      <c r="N29" s="109">
        <f t="shared" ref="N29" si="56">M29*D29</f>
        <v>2500</v>
      </c>
    </row>
    <row r="30" spans="1:14" s="79" customFormat="1" ht="13.5" customHeight="1">
      <c r="A30" s="138">
        <v>43817</v>
      </c>
      <c r="B30" s="104" t="s">
        <v>4</v>
      </c>
      <c r="C30" s="104" t="s">
        <v>56</v>
      </c>
      <c r="D30" s="105">
        <v>30</v>
      </c>
      <c r="E30" s="104" t="s">
        <v>1</v>
      </c>
      <c r="F30" s="104">
        <v>44560</v>
      </c>
      <c r="G30" s="104">
        <v>44300</v>
      </c>
      <c r="H30" s="104">
        <v>0</v>
      </c>
      <c r="I30" s="106">
        <v>0</v>
      </c>
      <c r="J30" s="107">
        <f t="shared" ref="J30" si="57">(IF(E30="SHORT",F30-G30,IF(E30="LONG",G30-F30)))*D30</f>
        <v>-7800</v>
      </c>
      <c r="K30" s="108">
        <v>0</v>
      </c>
      <c r="L30" s="108">
        <v>0</v>
      </c>
      <c r="M30" s="108">
        <f t="shared" ref="M30" si="58">(K30+J30+L30)/D30</f>
        <v>-260</v>
      </c>
      <c r="N30" s="109">
        <f t="shared" ref="N30" si="59">M30*D30</f>
        <v>-7800</v>
      </c>
    </row>
    <row r="31" spans="1:14" s="79" customFormat="1" ht="13.5" customHeight="1">
      <c r="A31" s="138">
        <v>43817</v>
      </c>
      <c r="B31" s="104" t="s">
        <v>31</v>
      </c>
      <c r="C31" s="104" t="s">
        <v>53</v>
      </c>
      <c r="D31" s="105">
        <v>100</v>
      </c>
      <c r="E31" s="104" t="s">
        <v>1</v>
      </c>
      <c r="F31" s="104">
        <v>4300</v>
      </c>
      <c r="G31" s="104">
        <v>4325</v>
      </c>
      <c r="H31" s="104">
        <v>0</v>
      </c>
      <c r="I31" s="106">
        <v>0</v>
      </c>
      <c r="J31" s="107">
        <f t="shared" ref="J31" si="60">(IF(E31="SHORT",F31-G31,IF(E31="LONG",G31-F31)))*D31</f>
        <v>2500</v>
      </c>
      <c r="K31" s="108">
        <v>0</v>
      </c>
      <c r="L31" s="108">
        <v>0</v>
      </c>
      <c r="M31" s="108">
        <f t="shared" ref="M31" si="61">(K31+J31+L31)/D31</f>
        <v>25</v>
      </c>
      <c r="N31" s="109">
        <f t="shared" ref="N31" si="62">M31*D31</f>
        <v>2500</v>
      </c>
    </row>
    <row r="32" spans="1:14" s="79" customFormat="1" ht="13.5" customHeight="1">
      <c r="A32" s="138">
        <v>43816</v>
      </c>
      <c r="B32" s="104" t="s">
        <v>0</v>
      </c>
      <c r="C32" s="104" t="s">
        <v>56</v>
      </c>
      <c r="D32" s="105">
        <v>100</v>
      </c>
      <c r="E32" s="104" t="s">
        <v>1</v>
      </c>
      <c r="F32" s="104">
        <v>37950</v>
      </c>
      <c r="G32" s="104">
        <v>38000</v>
      </c>
      <c r="H32" s="104">
        <v>0</v>
      </c>
      <c r="I32" s="106">
        <v>0</v>
      </c>
      <c r="J32" s="107">
        <f t="shared" ref="J32" si="63">(IF(E32="SHORT",F32-G32,IF(E32="LONG",G32-F32)))*D32</f>
        <v>5000</v>
      </c>
      <c r="K32" s="108">
        <v>0</v>
      </c>
      <c r="L32" s="108">
        <v>0</v>
      </c>
      <c r="M32" s="108">
        <f t="shared" ref="M32" si="64">(K32+J32+L32)/D32</f>
        <v>50</v>
      </c>
      <c r="N32" s="109">
        <f t="shared" ref="N32" si="65">M32*D32</f>
        <v>5000</v>
      </c>
    </row>
    <row r="33" spans="1:14" s="79" customFormat="1" ht="13.5" customHeight="1">
      <c r="A33" s="138">
        <v>43816</v>
      </c>
      <c r="B33" s="104" t="s">
        <v>4</v>
      </c>
      <c r="C33" s="104" t="s">
        <v>56</v>
      </c>
      <c r="D33" s="105">
        <v>30</v>
      </c>
      <c r="E33" s="104" t="s">
        <v>1</v>
      </c>
      <c r="F33" s="104">
        <v>44600</v>
      </c>
      <c r="G33" s="104">
        <v>44400</v>
      </c>
      <c r="H33" s="104">
        <v>0</v>
      </c>
      <c r="I33" s="106">
        <v>0</v>
      </c>
      <c r="J33" s="107">
        <f t="shared" ref="J33" si="66">(IF(E33="SHORT",F33-G33,IF(E33="LONG",G33-F33)))*D33</f>
        <v>-6000</v>
      </c>
      <c r="K33" s="108">
        <v>0</v>
      </c>
      <c r="L33" s="108">
        <v>0</v>
      </c>
      <c r="M33" s="108">
        <f t="shared" ref="M33" si="67">(K33+J33+L33)/D33</f>
        <v>-200</v>
      </c>
      <c r="N33" s="109">
        <f t="shared" ref="N33" si="68">M33*D33</f>
        <v>-6000</v>
      </c>
    </row>
    <row r="34" spans="1:14" s="79" customFormat="1" ht="13.5" customHeight="1">
      <c r="A34" s="138">
        <v>43816</v>
      </c>
      <c r="B34" s="104" t="s">
        <v>31</v>
      </c>
      <c r="C34" s="104" t="s">
        <v>53</v>
      </c>
      <c r="D34" s="105">
        <v>100</v>
      </c>
      <c r="E34" s="104" t="s">
        <v>1</v>
      </c>
      <c r="F34" s="104">
        <v>4280</v>
      </c>
      <c r="G34" s="104">
        <v>4310</v>
      </c>
      <c r="H34" s="104">
        <v>4340</v>
      </c>
      <c r="I34" s="106">
        <v>0</v>
      </c>
      <c r="J34" s="107">
        <f t="shared" ref="J34" si="69">(IF(E34="SHORT",F34-G34,IF(E34="LONG",G34-F34)))*D34</f>
        <v>3000</v>
      </c>
      <c r="K34" s="108">
        <f>(IF(E34="SHORT",IF(H34="",0,G34-H34),IF(E34="LONG",IF(H34="",0,H34-G34))))*D34</f>
        <v>3000</v>
      </c>
      <c r="L34" s="108">
        <v>0</v>
      </c>
      <c r="M34" s="108">
        <f t="shared" ref="M34" si="70">(K34+J34+L34)/D34</f>
        <v>60</v>
      </c>
      <c r="N34" s="109">
        <f t="shared" ref="N34" si="71">M34*D34</f>
        <v>6000</v>
      </c>
    </row>
    <row r="35" spans="1:14" s="79" customFormat="1" ht="13.5" customHeight="1">
      <c r="A35" s="138">
        <v>43815</v>
      </c>
      <c r="B35" s="104" t="s">
        <v>31</v>
      </c>
      <c r="C35" s="104" t="s">
        <v>53</v>
      </c>
      <c r="D35" s="105">
        <v>100</v>
      </c>
      <c r="E35" s="104" t="s">
        <v>2</v>
      </c>
      <c r="F35" s="104">
        <v>4260</v>
      </c>
      <c r="G35" s="104">
        <v>4260</v>
      </c>
      <c r="H35" s="104">
        <v>0</v>
      </c>
      <c r="I35" s="106">
        <v>0</v>
      </c>
      <c r="J35" s="107">
        <f t="shared" ref="J35" si="72">(IF(E35="SHORT",F35-G35,IF(E35="LONG",G35-F35)))*D35</f>
        <v>0</v>
      </c>
      <c r="K35" s="108">
        <v>0</v>
      </c>
      <c r="L35" s="108">
        <v>0</v>
      </c>
      <c r="M35" s="108">
        <f t="shared" ref="M35" si="73">(K35+J35+L35)/D35</f>
        <v>0</v>
      </c>
      <c r="N35" s="109">
        <f t="shared" ref="N35" si="74">M35*D35</f>
        <v>0</v>
      </c>
    </row>
    <row r="36" spans="1:14" s="79" customFormat="1" ht="13.5" customHeight="1">
      <c r="A36" s="138">
        <v>43815</v>
      </c>
      <c r="B36" s="104" t="s">
        <v>0</v>
      </c>
      <c r="C36" s="104" t="s">
        <v>56</v>
      </c>
      <c r="D36" s="105">
        <v>100</v>
      </c>
      <c r="E36" s="104" t="s">
        <v>2</v>
      </c>
      <c r="F36" s="104">
        <v>37850</v>
      </c>
      <c r="G36" s="104">
        <v>37850</v>
      </c>
      <c r="H36" s="104">
        <v>0</v>
      </c>
      <c r="I36" s="106">
        <v>0</v>
      </c>
      <c r="J36" s="107">
        <f t="shared" ref="J36" si="75">(IF(E36="SHORT",F36-G36,IF(E36="LONG",G36-F36)))*D36</f>
        <v>0</v>
      </c>
      <c r="K36" s="108">
        <v>0</v>
      </c>
      <c r="L36" s="108">
        <v>0</v>
      </c>
      <c r="M36" s="108">
        <f t="shared" ref="M36" si="76">(K36+J36+L36)/D36</f>
        <v>0</v>
      </c>
      <c r="N36" s="109">
        <f t="shared" ref="N36" si="77">M36*D36</f>
        <v>0</v>
      </c>
    </row>
    <row r="37" spans="1:14" s="79" customFormat="1" ht="13.5" customHeight="1">
      <c r="A37" s="138">
        <v>43812</v>
      </c>
      <c r="B37" s="104" t="s">
        <v>0</v>
      </c>
      <c r="C37" s="104" t="s">
        <v>56</v>
      </c>
      <c r="D37" s="105">
        <v>100</v>
      </c>
      <c r="E37" s="104" t="s">
        <v>1</v>
      </c>
      <c r="F37" s="104">
        <v>37750</v>
      </c>
      <c r="G37" s="104">
        <v>37850</v>
      </c>
      <c r="H37" s="104">
        <v>0</v>
      </c>
      <c r="I37" s="106">
        <v>0</v>
      </c>
      <c r="J37" s="107">
        <f t="shared" ref="J37:J42" si="78">(IF(E37="SHORT",F37-G37,IF(E37="LONG",G37-F37)))*D37</f>
        <v>10000</v>
      </c>
      <c r="K37" s="108">
        <v>0</v>
      </c>
      <c r="L37" s="108">
        <v>0</v>
      </c>
      <c r="M37" s="108">
        <f t="shared" ref="M37" si="79">(K37+J37+L37)/D37</f>
        <v>100</v>
      </c>
      <c r="N37" s="109">
        <f t="shared" ref="N37" si="80">M37*D37</f>
        <v>10000</v>
      </c>
    </row>
    <row r="38" spans="1:14" s="79" customFormat="1" ht="13.5" customHeight="1">
      <c r="A38" s="138">
        <v>43812</v>
      </c>
      <c r="B38" s="104" t="s">
        <v>31</v>
      </c>
      <c r="C38" s="104" t="s">
        <v>53</v>
      </c>
      <c r="D38" s="105">
        <v>100</v>
      </c>
      <c r="E38" s="104" t="s">
        <v>1</v>
      </c>
      <c r="F38" s="104">
        <v>4225</v>
      </c>
      <c r="G38" s="104">
        <v>4250</v>
      </c>
      <c r="H38" s="104">
        <v>0</v>
      </c>
      <c r="I38" s="106">
        <v>0</v>
      </c>
      <c r="J38" s="107">
        <f t="shared" si="78"/>
        <v>2500</v>
      </c>
      <c r="K38" s="108">
        <v>0</v>
      </c>
      <c r="L38" s="108">
        <v>0</v>
      </c>
      <c r="M38" s="108">
        <f t="shared" ref="M38" si="81">(K38+J38+L38)/D38</f>
        <v>25</v>
      </c>
      <c r="N38" s="109">
        <f t="shared" ref="N38" si="82">M38*D38</f>
        <v>2500</v>
      </c>
    </row>
    <row r="39" spans="1:14" s="79" customFormat="1" ht="13.5" customHeight="1">
      <c r="A39" s="138">
        <v>43811</v>
      </c>
      <c r="B39" s="104" t="s">
        <v>4</v>
      </c>
      <c r="C39" s="104" t="s">
        <v>56</v>
      </c>
      <c r="D39" s="105">
        <v>30</v>
      </c>
      <c r="E39" s="104" t="s">
        <v>1</v>
      </c>
      <c r="F39" s="104">
        <v>44100</v>
      </c>
      <c r="G39" s="104">
        <v>44250</v>
      </c>
      <c r="H39" s="104">
        <v>0</v>
      </c>
      <c r="I39" s="106">
        <v>0</v>
      </c>
      <c r="J39" s="107">
        <f t="shared" si="78"/>
        <v>4500</v>
      </c>
      <c r="K39" s="108">
        <v>0</v>
      </c>
      <c r="L39" s="108">
        <v>0</v>
      </c>
      <c r="M39" s="108">
        <f t="shared" ref="M39" si="83">(K39+J39+L39)/D39</f>
        <v>150</v>
      </c>
      <c r="N39" s="109">
        <f t="shared" ref="N39" si="84">M39*D39</f>
        <v>4500</v>
      </c>
    </row>
    <row r="40" spans="1:14" s="79" customFormat="1" ht="13.5" customHeight="1">
      <c r="A40" s="138">
        <v>43811</v>
      </c>
      <c r="B40" s="104" t="s">
        <v>0</v>
      </c>
      <c r="C40" s="104" t="s">
        <v>56</v>
      </c>
      <c r="D40" s="105">
        <v>100</v>
      </c>
      <c r="E40" s="104" t="s">
        <v>1</v>
      </c>
      <c r="F40" s="104">
        <v>37850</v>
      </c>
      <c r="G40" s="104">
        <v>37930</v>
      </c>
      <c r="H40" s="104">
        <v>0</v>
      </c>
      <c r="I40" s="106">
        <v>0</v>
      </c>
      <c r="J40" s="107">
        <f t="shared" si="78"/>
        <v>8000</v>
      </c>
      <c r="K40" s="108">
        <v>0</v>
      </c>
      <c r="L40" s="108">
        <v>0</v>
      </c>
      <c r="M40" s="108">
        <f t="shared" ref="M40" si="85">(K40+J40+L40)/D40</f>
        <v>80</v>
      </c>
      <c r="N40" s="109">
        <f t="shared" ref="N40" si="86">M40*D40</f>
        <v>8000</v>
      </c>
    </row>
    <row r="41" spans="1:14" s="79" customFormat="1" ht="13.5" customHeight="1">
      <c r="A41" s="138">
        <v>43811</v>
      </c>
      <c r="B41" s="104" t="s">
        <v>31</v>
      </c>
      <c r="C41" s="104" t="s">
        <v>53</v>
      </c>
      <c r="D41" s="105">
        <v>100</v>
      </c>
      <c r="E41" s="104" t="s">
        <v>1</v>
      </c>
      <c r="F41" s="104">
        <v>4175</v>
      </c>
      <c r="G41" s="104">
        <v>4210</v>
      </c>
      <c r="H41" s="104">
        <v>0</v>
      </c>
      <c r="I41" s="106">
        <v>0</v>
      </c>
      <c r="J41" s="107">
        <f t="shared" si="78"/>
        <v>3500</v>
      </c>
      <c r="K41" s="108">
        <v>0</v>
      </c>
      <c r="L41" s="108">
        <v>0</v>
      </c>
      <c r="M41" s="108">
        <f t="shared" ref="M41" si="87">(K41+J41+L41)/D41</f>
        <v>35</v>
      </c>
      <c r="N41" s="109">
        <f t="shared" ref="N41" si="88">M41*D41</f>
        <v>3500</v>
      </c>
    </row>
    <row r="42" spans="1:14" s="79" customFormat="1" ht="13.5" customHeight="1">
      <c r="A42" s="138">
        <v>43810</v>
      </c>
      <c r="B42" s="104" t="s">
        <v>31</v>
      </c>
      <c r="C42" s="104" t="s">
        <v>53</v>
      </c>
      <c r="D42" s="105">
        <v>100</v>
      </c>
      <c r="E42" s="104" t="s">
        <v>1</v>
      </c>
      <c r="F42" s="104">
        <v>4185</v>
      </c>
      <c r="G42" s="104">
        <v>4155</v>
      </c>
      <c r="H42" s="104">
        <v>0</v>
      </c>
      <c r="I42" s="106">
        <v>0</v>
      </c>
      <c r="J42" s="107">
        <f t="shared" si="78"/>
        <v>-3000</v>
      </c>
      <c r="K42" s="108">
        <v>0</v>
      </c>
      <c r="L42" s="108">
        <v>0</v>
      </c>
      <c r="M42" s="108">
        <f t="shared" ref="M42" si="89">(K42+J42+L42)/D42</f>
        <v>-30</v>
      </c>
      <c r="N42" s="109">
        <f t="shared" ref="N42" si="90">M42*D42</f>
        <v>-3000</v>
      </c>
    </row>
    <row r="43" spans="1:14" s="79" customFormat="1" ht="13.5" customHeight="1">
      <c r="A43" s="138">
        <v>43810</v>
      </c>
      <c r="B43" s="104" t="s">
        <v>0</v>
      </c>
      <c r="C43" s="104" t="s">
        <v>56</v>
      </c>
      <c r="D43" s="105">
        <v>100</v>
      </c>
      <c r="E43" s="104" t="s">
        <v>1</v>
      </c>
      <c r="F43" s="104">
        <v>37700</v>
      </c>
      <c r="G43" s="104">
        <v>37800</v>
      </c>
      <c r="H43" s="104">
        <v>0</v>
      </c>
      <c r="I43" s="106">
        <v>0</v>
      </c>
      <c r="J43" s="107">
        <f t="shared" ref="J43" si="91">(IF(E43="SHORT",F43-G43,IF(E43="LONG",G43-F43)))*D43</f>
        <v>10000</v>
      </c>
      <c r="K43" s="108">
        <v>0</v>
      </c>
      <c r="L43" s="108">
        <v>0</v>
      </c>
      <c r="M43" s="108">
        <f t="shared" ref="M43" si="92">(K43+J43+L43)/D43</f>
        <v>100</v>
      </c>
      <c r="N43" s="109">
        <f t="shared" ref="N43" si="93">M43*D43</f>
        <v>10000</v>
      </c>
    </row>
    <row r="44" spans="1:14" s="79" customFormat="1" ht="13.5" customHeight="1">
      <c r="A44" s="138">
        <v>43810</v>
      </c>
      <c r="B44" s="104" t="s">
        <v>4</v>
      </c>
      <c r="C44" s="104" t="s">
        <v>56</v>
      </c>
      <c r="D44" s="105">
        <v>30</v>
      </c>
      <c r="E44" s="104" t="s">
        <v>1</v>
      </c>
      <c r="F44" s="104">
        <v>43700</v>
      </c>
      <c r="G44" s="104">
        <v>43900</v>
      </c>
      <c r="H44" s="104">
        <v>0</v>
      </c>
      <c r="I44" s="106">
        <v>0</v>
      </c>
      <c r="J44" s="107">
        <f t="shared" ref="J44" si="94">(IF(E44="SHORT",F44-G44,IF(E44="LONG",G44-F44)))*D44</f>
        <v>6000</v>
      </c>
      <c r="K44" s="108">
        <v>0</v>
      </c>
      <c r="L44" s="108">
        <v>0</v>
      </c>
      <c r="M44" s="108">
        <f t="shared" ref="M44" si="95">(K44+J44+L44)/D44</f>
        <v>200</v>
      </c>
      <c r="N44" s="109">
        <f t="shared" ref="N44" si="96">M44*D44</f>
        <v>6000</v>
      </c>
    </row>
    <row r="45" spans="1:14" s="79" customFormat="1" ht="13.5" customHeight="1">
      <c r="A45" s="138">
        <v>43804</v>
      </c>
      <c r="B45" s="104" t="s">
        <v>0</v>
      </c>
      <c r="C45" s="104" t="s">
        <v>56</v>
      </c>
      <c r="D45" s="105">
        <v>100</v>
      </c>
      <c r="E45" s="104" t="s">
        <v>1</v>
      </c>
      <c r="F45" s="104">
        <v>38050</v>
      </c>
      <c r="G45" s="104">
        <v>38120</v>
      </c>
      <c r="H45" s="104">
        <v>0</v>
      </c>
      <c r="I45" s="106">
        <v>0</v>
      </c>
      <c r="J45" s="107">
        <f t="shared" ref="J45" si="97">(IF(E45="SHORT",F45-G45,IF(E45="LONG",G45-F45)))*D45</f>
        <v>7000</v>
      </c>
      <c r="K45" s="108">
        <v>0</v>
      </c>
      <c r="L45" s="108">
        <v>0</v>
      </c>
      <c r="M45" s="108">
        <f t="shared" ref="M45" si="98">(K45+J45+L45)/D45</f>
        <v>70</v>
      </c>
      <c r="N45" s="109">
        <f t="shared" ref="N45" si="99">M45*D45</f>
        <v>7000</v>
      </c>
    </row>
    <row r="46" spans="1:14" s="79" customFormat="1" ht="13.5" customHeight="1">
      <c r="A46" s="138">
        <v>43804</v>
      </c>
      <c r="B46" s="104" t="s">
        <v>31</v>
      </c>
      <c r="C46" s="104" t="s">
        <v>53</v>
      </c>
      <c r="D46" s="105">
        <v>100</v>
      </c>
      <c r="E46" s="104" t="s">
        <v>1</v>
      </c>
      <c r="F46" s="104">
        <v>4190</v>
      </c>
      <c r="G46" s="104">
        <v>4165</v>
      </c>
      <c r="H46" s="104">
        <v>0</v>
      </c>
      <c r="I46" s="106">
        <v>0</v>
      </c>
      <c r="J46" s="107">
        <f t="shared" ref="J46" si="100">(IF(E46="SHORT",F46-G46,IF(E46="LONG",G46-F46)))*D46</f>
        <v>-2500</v>
      </c>
      <c r="K46" s="108">
        <v>0</v>
      </c>
      <c r="L46" s="108">
        <v>0</v>
      </c>
      <c r="M46" s="108">
        <f t="shared" ref="M46" si="101">(K46+J46+L46)/D46</f>
        <v>-25</v>
      </c>
      <c r="N46" s="109">
        <f t="shared" ref="N46" si="102">M46*D46</f>
        <v>-2500</v>
      </c>
    </row>
    <row r="47" spans="1:14" s="79" customFormat="1" ht="13.5" customHeight="1">
      <c r="A47" s="138">
        <v>43804</v>
      </c>
      <c r="B47" s="104" t="s">
        <v>4</v>
      </c>
      <c r="C47" s="104" t="s">
        <v>56</v>
      </c>
      <c r="D47" s="105">
        <v>30</v>
      </c>
      <c r="E47" s="104" t="s">
        <v>1</v>
      </c>
      <c r="F47" s="104">
        <v>44400</v>
      </c>
      <c r="G47" s="104">
        <v>44550</v>
      </c>
      <c r="H47" s="104">
        <v>0</v>
      </c>
      <c r="I47" s="106">
        <v>0</v>
      </c>
      <c r="J47" s="107">
        <f t="shared" ref="J47" si="103">(IF(E47="SHORT",F47-G47,IF(E47="LONG",G47-F47)))*D47</f>
        <v>4500</v>
      </c>
      <c r="K47" s="108">
        <v>0</v>
      </c>
      <c r="L47" s="108">
        <v>0</v>
      </c>
      <c r="M47" s="108">
        <f t="shared" ref="M47" si="104">(K47+J47+L47)/D47</f>
        <v>150</v>
      </c>
      <c r="N47" s="109">
        <f t="shared" ref="N47" si="105">M47*D47</f>
        <v>4500</v>
      </c>
    </row>
    <row r="48" spans="1:14" s="79" customFormat="1" ht="13.5" customHeight="1">
      <c r="A48" s="138">
        <v>43802</v>
      </c>
      <c r="B48" s="104" t="s">
        <v>31</v>
      </c>
      <c r="C48" s="104" t="s">
        <v>53</v>
      </c>
      <c r="D48" s="105">
        <v>100</v>
      </c>
      <c r="E48" s="104" t="s">
        <v>2</v>
      </c>
      <c r="F48" s="104">
        <v>4006</v>
      </c>
      <c r="G48" s="104">
        <v>3985</v>
      </c>
      <c r="H48" s="104">
        <v>0</v>
      </c>
      <c r="I48" s="106">
        <v>0</v>
      </c>
      <c r="J48" s="107">
        <f t="shared" ref="J48" si="106">(IF(E48="SHORT",F48-G48,IF(E48="LONG",G48-F48)))*D48</f>
        <v>2100</v>
      </c>
      <c r="K48" s="108">
        <v>0</v>
      </c>
      <c r="L48" s="108">
        <v>0</v>
      </c>
      <c r="M48" s="108">
        <f t="shared" ref="M48" si="107">(K48+J48+L48)/D48</f>
        <v>21</v>
      </c>
      <c r="N48" s="109">
        <f t="shared" ref="N48" si="108">M48*D48</f>
        <v>2100</v>
      </c>
    </row>
    <row r="49" spans="1:14" s="79" customFormat="1" ht="13.5" customHeight="1">
      <c r="A49" s="138">
        <v>43802</v>
      </c>
      <c r="B49" s="104" t="s">
        <v>0</v>
      </c>
      <c r="C49" s="104" t="s">
        <v>56</v>
      </c>
      <c r="D49" s="105">
        <v>100</v>
      </c>
      <c r="E49" s="104" t="s">
        <v>2</v>
      </c>
      <c r="F49" s="104">
        <v>38100</v>
      </c>
      <c r="G49" s="104">
        <v>38210</v>
      </c>
      <c r="H49" s="104">
        <v>0</v>
      </c>
      <c r="I49" s="106">
        <v>0</v>
      </c>
      <c r="J49" s="107">
        <f t="shared" ref="J49" si="109">(IF(E49="SHORT",F49-G49,IF(E49="LONG",G49-F49)))*D49</f>
        <v>-11000</v>
      </c>
      <c r="K49" s="108">
        <v>0</v>
      </c>
      <c r="L49" s="108">
        <v>0</v>
      </c>
      <c r="M49" s="108">
        <f t="shared" ref="M49" si="110">(K49+J49+L49)/D49</f>
        <v>-110</v>
      </c>
      <c r="N49" s="109">
        <f t="shared" ref="N49" si="111">M49*D49</f>
        <v>-11000</v>
      </c>
    </row>
    <row r="50" spans="1:14" s="79" customFormat="1" ht="13.5" customHeight="1">
      <c r="A50" s="138">
        <v>43801</v>
      </c>
      <c r="B50" s="104" t="s">
        <v>31</v>
      </c>
      <c r="C50" s="104" t="s">
        <v>53</v>
      </c>
      <c r="D50" s="105">
        <v>100</v>
      </c>
      <c r="E50" s="104" t="s">
        <v>1</v>
      </c>
      <c r="F50" s="104">
        <v>4055</v>
      </c>
      <c r="G50" s="104">
        <v>4080</v>
      </c>
      <c r="H50" s="104">
        <v>0</v>
      </c>
      <c r="I50" s="106">
        <v>0</v>
      </c>
      <c r="J50" s="107">
        <f t="shared" ref="J50" si="112">(IF(E50="SHORT",F50-G50,IF(E50="LONG",G50-F50)))*D50</f>
        <v>2500</v>
      </c>
      <c r="K50" s="108">
        <v>0</v>
      </c>
      <c r="L50" s="108">
        <v>0</v>
      </c>
      <c r="M50" s="108">
        <f t="shared" ref="M50" si="113">(K50+J50+L50)/D50</f>
        <v>25</v>
      </c>
      <c r="N50" s="109">
        <f t="shared" ref="N50" si="114">M50*D50</f>
        <v>2500</v>
      </c>
    </row>
    <row r="51" spans="1:14" s="79" customFormat="1" ht="13.5" customHeight="1">
      <c r="A51" s="110"/>
      <c r="B51" s="111"/>
      <c r="C51" s="111"/>
      <c r="D51" s="112"/>
      <c r="E51" s="111"/>
      <c r="F51" s="111"/>
      <c r="G51" s="111"/>
      <c r="H51" s="111"/>
      <c r="I51" s="130" t="s">
        <v>97</v>
      </c>
      <c r="J51" s="131">
        <f>SUM(J20:J50)</f>
        <v>57600</v>
      </c>
      <c r="K51" s="131"/>
      <c r="L51" s="131"/>
      <c r="M51" s="131" t="s">
        <v>22</v>
      </c>
      <c r="N51" s="131">
        <f>SUM(N20:N50)</f>
        <v>70600</v>
      </c>
    </row>
    <row r="52" spans="1:14" s="79" customFormat="1" ht="13.5" customHeight="1">
      <c r="A52" s="110"/>
      <c r="B52" s="111"/>
      <c r="C52" s="111"/>
      <c r="D52" s="112"/>
      <c r="E52" s="111"/>
      <c r="F52" s="111"/>
      <c r="G52" s="132">
        <v>43770</v>
      </c>
      <c r="H52" s="111"/>
      <c r="I52" s="113"/>
      <c r="J52" s="114"/>
      <c r="K52" s="115"/>
      <c r="L52" s="115"/>
      <c r="M52" s="115"/>
      <c r="N52" s="116"/>
    </row>
    <row r="53" spans="1:14" s="79" customFormat="1" ht="13.5" customHeight="1">
      <c r="A53" s="138">
        <v>43798</v>
      </c>
      <c r="B53" s="104" t="s">
        <v>31</v>
      </c>
      <c r="C53" s="104" t="s">
        <v>53</v>
      </c>
      <c r="D53" s="105">
        <v>30</v>
      </c>
      <c r="E53" s="104" t="s">
        <v>1</v>
      </c>
      <c r="F53" s="104">
        <v>4055</v>
      </c>
      <c r="G53" s="104">
        <v>4015</v>
      </c>
      <c r="H53" s="104">
        <v>0</v>
      </c>
      <c r="I53" s="106">
        <v>0</v>
      </c>
      <c r="J53" s="107">
        <f t="shared" ref="J53" si="115">(IF(E53="SHORT",F53-G53,IF(E53="LONG",G53-F53)))*D53</f>
        <v>-1200</v>
      </c>
      <c r="K53" s="108">
        <v>0</v>
      </c>
      <c r="L53" s="108">
        <v>0</v>
      </c>
      <c r="M53" s="108">
        <f t="shared" ref="M53" si="116">(K53+J53+L53)/D53</f>
        <v>-40</v>
      </c>
      <c r="N53" s="109">
        <f t="shared" ref="N53" si="117">M53*D53</f>
        <v>-1200</v>
      </c>
    </row>
    <row r="54" spans="1:14" s="79" customFormat="1" ht="13.5" customHeight="1">
      <c r="A54" s="138">
        <v>43797</v>
      </c>
      <c r="B54" s="104" t="s">
        <v>0</v>
      </c>
      <c r="C54" s="104" t="s">
        <v>56</v>
      </c>
      <c r="D54" s="105">
        <v>100</v>
      </c>
      <c r="E54" s="104" t="s">
        <v>1</v>
      </c>
      <c r="F54" s="104">
        <v>37700</v>
      </c>
      <c r="G54" s="104">
        <v>37750</v>
      </c>
      <c r="H54" s="104">
        <v>0</v>
      </c>
      <c r="I54" s="106">
        <v>0</v>
      </c>
      <c r="J54" s="107">
        <f t="shared" ref="J54" si="118">(IF(E54="SHORT",F54-G54,IF(E54="LONG",G54-F54)))*D54</f>
        <v>5000</v>
      </c>
      <c r="K54" s="108">
        <v>0</v>
      </c>
      <c r="L54" s="108">
        <v>0</v>
      </c>
      <c r="M54" s="108">
        <f t="shared" ref="M54" si="119">(K54+J54+L54)/D54</f>
        <v>50</v>
      </c>
      <c r="N54" s="109">
        <f t="shared" ref="N54" si="120">M54*D54</f>
        <v>5000</v>
      </c>
    </row>
    <row r="55" spans="1:14" s="79" customFormat="1" ht="13.5" customHeight="1">
      <c r="A55" s="138">
        <v>43797</v>
      </c>
      <c r="B55" s="104" t="s">
        <v>5</v>
      </c>
      <c r="C55" s="104" t="s">
        <v>55</v>
      </c>
      <c r="D55" s="105">
        <v>5000</v>
      </c>
      <c r="E55" s="104" t="s">
        <v>2</v>
      </c>
      <c r="F55" s="104">
        <v>185.5</v>
      </c>
      <c r="G55" s="104">
        <v>185</v>
      </c>
      <c r="H55" s="104">
        <v>0</v>
      </c>
      <c r="I55" s="106">
        <v>0</v>
      </c>
      <c r="J55" s="107">
        <f t="shared" ref="J55" si="121">(IF(E55="SHORT",F55-G55,IF(E55="LONG",G55-F55)))*D55</f>
        <v>2500</v>
      </c>
      <c r="K55" s="108">
        <v>0</v>
      </c>
      <c r="L55" s="108">
        <v>0</v>
      </c>
      <c r="M55" s="108">
        <f t="shared" ref="M55" si="122">(K55+J55+L55)/D55</f>
        <v>0.5</v>
      </c>
      <c r="N55" s="109">
        <f t="shared" ref="N55" si="123">M55*D55</f>
        <v>2500</v>
      </c>
    </row>
    <row r="56" spans="1:14" s="79" customFormat="1" ht="13.5" customHeight="1">
      <c r="A56" s="138">
        <v>43797</v>
      </c>
      <c r="B56" s="104" t="s">
        <v>115</v>
      </c>
      <c r="C56" s="104" t="s">
        <v>53</v>
      </c>
      <c r="D56" s="105">
        <v>100</v>
      </c>
      <c r="E56" s="104" t="s">
        <v>2</v>
      </c>
      <c r="F56" s="104">
        <v>4140</v>
      </c>
      <c r="G56" s="104">
        <v>4120</v>
      </c>
      <c r="H56" s="104">
        <v>0</v>
      </c>
      <c r="I56" s="106">
        <v>0</v>
      </c>
      <c r="J56" s="107">
        <f t="shared" ref="J56" si="124">(IF(E56="SHORT",F56-G56,IF(E56="LONG",G56-F56)))*D56</f>
        <v>2000</v>
      </c>
      <c r="K56" s="108">
        <v>0</v>
      </c>
      <c r="L56" s="108">
        <v>0</v>
      </c>
      <c r="M56" s="108">
        <f t="shared" ref="M56" si="125">(K56+J56+L56)/D56</f>
        <v>20</v>
      </c>
      <c r="N56" s="109">
        <f t="shared" ref="N56" si="126">M56*D56</f>
        <v>2000</v>
      </c>
    </row>
    <row r="57" spans="1:14" s="79" customFormat="1" ht="13.5" customHeight="1">
      <c r="A57" s="138">
        <v>43795</v>
      </c>
      <c r="B57" s="104" t="s">
        <v>0</v>
      </c>
      <c r="C57" s="104" t="s">
        <v>56</v>
      </c>
      <c r="D57" s="105">
        <v>100</v>
      </c>
      <c r="E57" s="104" t="s">
        <v>1</v>
      </c>
      <c r="F57" s="104">
        <v>37700</v>
      </c>
      <c r="G57" s="104">
        <v>37700</v>
      </c>
      <c r="H57" s="104">
        <v>0</v>
      </c>
      <c r="I57" s="106">
        <v>0</v>
      </c>
      <c r="J57" s="107">
        <f t="shared" ref="J57" si="127">(IF(E57="SHORT",F57-G57,IF(E57="LONG",G57-F57)))*D57</f>
        <v>0</v>
      </c>
      <c r="K57" s="108">
        <v>0</v>
      </c>
      <c r="L57" s="108">
        <v>0</v>
      </c>
      <c r="M57" s="108">
        <f t="shared" ref="M57" si="128">(K57+J57+L57)/D57</f>
        <v>0</v>
      </c>
      <c r="N57" s="109">
        <f t="shared" ref="N57" si="129">M57*D57</f>
        <v>0</v>
      </c>
    </row>
    <row r="58" spans="1:14" s="79" customFormat="1" ht="13.5" customHeight="1">
      <c r="A58" s="138">
        <v>43795</v>
      </c>
      <c r="B58" s="104" t="s">
        <v>4</v>
      </c>
      <c r="C58" s="104" t="s">
        <v>56</v>
      </c>
      <c r="D58" s="105">
        <v>30</v>
      </c>
      <c r="E58" s="104" t="s">
        <v>1</v>
      </c>
      <c r="F58" s="104">
        <v>44200</v>
      </c>
      <c r="G58" s="104">
        <v>44350</v>
      </c>
      <c r="H58" s="104">
        <v>0</v>
      </c>
      <c r="I58" s="106">
        <v>0</v>
      </c>
      <c r="J58" s="107">
        <f t="shared" ref="J58" si="130">(IF(E58="SHORT",F58-G58,IF(E58="LONG",G58-F58)))*D58</f>
        <v>4500</v>
      </c>
      <c r="K58" s="108">
        <v>0</v>
      </c>
      <c r="L58" s="108">
        <v>0</v>
      </c>
      <c r="M58" s="108">
        <f t="shared" ref="M58" si="131">(K58+J58+L58)/D58</f>
        <v>150</v>
      </c>
      <c r="N58" s="109">
        <f t="shared" ref="N58" si="132">M58*D58</f>
        <v>4500</v>
      </c>
    </row>
    <row r="59" spans="1:14" s="79" customFormat="1" ht="13.5" customHeight="1">
      <c r="A59" s="138">
        <v>43795</v>
      </c>
      <c r="B59" s="104" t="s">
        <v>115</v>
      </c>
      <c r="C59" s="104" t="s">
        <v>53</v>
      </c>
      <c r="D59" s="105">
        <v>100</v>
      </c>
      <c r="E59" s="104" t="s">
        <v>1</v>
      </c>
      <c r="F59" s="104">
        <v>4175</v>
      </c>
      <c r="G59" s="104">
        <v>4140</v>
      </c>
      <c r="H59" s="104">
        <v>0</v>
      </c>
      <c r="I59" s="106">
        <v>0</v>
      </c>
      <c r="J59" s="107">
        <f t="shared" ref="J59" si="133">(IF(E59="SHORT",F59-G59,IF(E59="LONG",G59-F59)))*D59</f>
        <v>-3500</v>
      </c>
      <c r="K59" s="108">
        <v>0</v>
      </c>
      <c r="L59" s="108">
        <v>0</v>
      </c>
      <c r="M59" s="108">
        <f t="shared" ref="M59" si="134">(K59+J59+L59)/D59</f>
        <v>-35</v>
      </c>
      <c r="N59" s="109">
        <f t="shared" ref="N59" si="135">M59*D59</f>
        <v>-3500</v>
      </c>
    </row>
    <row r="60" spans="1:14" s="79" customFormat="1" ht="13.5" customHeight="1">
      <c r="A60" s="138">
        <v>43794</v>
      </c>
      <c r="B60" s="104" t="s">
        <v>0</v>
      </c>
      <c r="C60" s="104" t="s">
        <v>56</v>
      </c>
      <c r="D60" s="105">
        <v>100</v>
      </c>
      <c r="E60" s="104" t="s">
        <v>1</v>
      </c>
      <c r="F60" s="104">
        <v>37800</v>
      </c>
      <c r="G60" s="104">
        <v>37700</v>
      </c>
      <c r="H60" s="104">
        <v>0</v>
      </c>
      <c r="I60" s="106">
        <v>0</v>
      </c>
      <c r="J60" s="107">
        <f t="shared" ref="J60" si="136">(IF(E60="SHORT",F60-G60,IF(E60="LONG",G60-F60)))*D60</f>
        <v>-10000</v>
      </c>
      <c r="K60" s="108">
        <v>0</v>
      </c>
      <c r="L60" s="108">
        <v>0</v>
      </c>
      <c r="M60" s="108">
        <f t="shared" ref="M60" si="137">(K60+J60+L60)/D60</f>
        <v>-100</v>
      </c>
      <c r="N60" s="109">
        <f t="shared" ref="N60" si="138">M60*D60</f>
        <v>-10000</v>
      </c>
    </row>
    <row r="61" spans="1:14" s="79" customFormat="1" ht="13.5" customHeight="1">
      <c r="A61" s="138">
        <v>43794</v>
      </c>
      <c r="B61" s="104" t="s">
        <v>115</v>
      </c>
      <c r="C61" s="104" t="s">
        <v>53</v>
      </c>
      <c r="D61" s="105">
        <v>100</v>
      </c>
      <c r="E61" s="104" t="s">
        <v>2</v>
      </c>
      <c r="F61" s="104">
        <v>4140</v>
      </c>
      <c r="G61" s="104">
        <v>4120</v>
      </c>
      <c r="H61" s="104">
        <v>0</v>
      </c>
      <c r="I61" s="106">
        <v>0</v>
      </c>
      <c r="J61" s="107">
        <f t="shared" ref="J61" si="139">(IF(E61="SHORT",F61-G61,IF(E61="LONG",G61-F61)))*D61</f>
        <v>2000</v>
      </c>
      <c r="K61" s="108">
        <v>0</v>
      </c>
      <c r="L61" s="108">
        <v>0</v>
      </c>
      <c r="M61" s="108">
        <f t="shared" ref="M61" si="140">(K61+J61+L61)/D61</f>
        <v>20</v>
      </c>
      <c r="N61" s="109">
        <f t="shared" ref="N61" si="141">M61*D61</f>
        <v>2000</v>
      </c>
    </row>
    <row r="62" spans="1:14" s="79" customFormat="1" ht="13.5" customHeight="1">
      <c r="A62" s="138">
        <v>43794</v>
      </c>
      <c r="B62" s="104" t="s">
        <v>4</v>
      </c>
      <c r="C62" s="104" t="s">
        <v>56</v>
      </c>
      <c r="D62" s="105">
        <v>30</v>
      </c>
      <c r="E62" s="104" t="s">
        <v>1</v>
      </c>
      <c r="F62" s="104">
        <v>44200</v>
      </c>
      <c r="G62" s="104">
        <v>44350</v>
      </c>
      <c r="H62" s="104">
        <v>0</v>
      </c>
      <c r="I62" s="106">
        <v>0</v>
      </c>
      <c r="J62" s="107">
        <f t="shared" ref="J62" si="142">(IF(E62="SHORT",F62-G62,IF(E62="LONG",G62-F62)))*D62</f>
        <v>4500</v>
      </c>
      <c r="K62" s="108">
        <v>0</v>
      </c>
      <c r="L62" s="108">
        <v>0</v>
      </c>
      <c r="M62" s="108">
        <f t="shared" ref="M62" si="143">(K62+J62+L62)/D62</f>
        <v>150</v>
      </c>
      <c r="N62" s="109">
        <f t="shared" ref="N62" si="144">M62*D62</f>
        <v>4500</v>
      </c>
    </row>
    <row r="63" spans="1:14" s="79" customFormat="1" ht="13.5" customHeight="1">
      <c r="A63" s="138">
        <v>43791</v>
      </c>
      <c r="B63" s="104" t="s">
        <v>31</v>
      </c>
      <c r="C63" s="104" t="s">
        <v>53</v>
      </c>
      <c r="D63" s="105">
        <v>100</v>
      </c>
      <c r="E63" s="104" t="s">
        <v>2</v>
      </c>
      <c r="F63" s="104">
        <v>4160</v>
      </c>
      <c r="G63" s="104">
        <v>4133</v>
      </c>
      <c r="H63" s="104">
        <v>0</v>
      </c>
      <c r="I63" s="106">
        <v>0</v>
      </c>
      <c r="J63" s="107">
        <f t="shared" ref="J63" si="145">(IF(E63="SHORT",F63-G63,IF(E63="LONG",G63-F63)))*D63</f>
        <v>2700</v>
      </c>
      <c r="K63" s="108">
        <v>0</v>
      </c>
      <c r="L63" s="108">
        <v>0</v>
      </c>
      <c r="M63" s="108">
        <f t="shared" ref="M63" si="146">(K63+J63+L63)/D63</f>
        <v>27</v>
      </c>
      <c r="N63" s="109">
        <f t="shared" ref="N63" si="147">M63*D63</f>
        <v>2700</v>
      </c>
    </row>
    <row r="64" spans="1:14" s="79" customFormat="1" ht="13.5" customHeight="1">
      <c r="A64" s="138">
        <v>43791</v>
      </c>
      <c r="B64" s="104" t="s">
        <v>0</v>
      </c>
      <c r="C64" s="104" t="s">
        <v>56</v>
      </c>
      <c r="D64" s="105">
        <v>100</v>
      </c>
      <c r="E64" s="104" t="s">
        <v>1</v>
      </c>
      <c r="F64" s="104">
        <v>38120</v>
      </c>
      <c r="G64" s="104">
        <v>38020</v>
      </c>
      <c r="H64" s="104">
        <v>0</v>
      </c>
      <c r="I64" s="106">
        <v>0</v>
      </c>
      <c r="J64" s="107">
        <f t="shared" ref="J64" si="148">(IF(E64="SHORT",F64-G64,IF(E64="LONG",G64-F64)))*D64</f>
        <v>-10000</v>
      </c>
      <c r="K64" s="108">
        <v>0</v>
      </c>
      <c r="L64" s="108">
        <v>0</v>
      </c>
      <c r="M64" s="108">
        <f t="shared" ref="M64" si="149">(K64+J64+L64)/D64</f>
        <v>-100</v>
      </c>
      <c r="N64" s="109">
        <f t="shared" ref="N64" si="150">M64*D64</f>
        <v>-10000</v>
      </c>
    </row>
    <row r="65" spans="1:14" s="79" customFormat="1" ht="13.5" customHeight="1">
      <c r="A65" s="138">
        <v>43790</v>
      </c>
      <c r="B65" s="104" t="s">
        <v>31</v>
      </c>
      <c r="C65" s="104" t="s">
        <v>53</v>
      </c>
      <c r="D65" s="105">
        <v>100</v>
      </c>
      <c r="E65" s="104" t="s">
        <v>1</v>
      </c>
      <c r="F65" s="104">
        <v>4115</v>
      </c>
      <c r="G65" s="104">
        <v>4135</v>
      </c>
      <c r="H65" s="104">
        <v>4165</v>
      </c>
      <c r="I65" s="106">
        <v>0</v>
      </c>
      <c r="J65" s="107">
        <f t="shared" ref="J65" si="151">(IF(E65="SHORT",F65-G65,IF(E65="LONG",G65-F65)))*D65</f>
        <v>2000</v>
      </c>
      <c r="K65" s="108">
        <f>(IF(E65="SHORT",IF(H65="",0,G65-H65),IF(E65="LONG",IF(H65="",0,H65-G65))))*D65</f>
        <v>3000</v>
      </c>
      <c r="L65" s="108">
        <v>0</v>
      </c>
      <c r="M65" s="108">
        <f t="shared" ref="M65" si="152">(K65+J65+L65)/D65</f>
        <v>50</v>
      </c>
      <c r="N65" s="109">
        <f t="shared" ref="N65" si="153">M65*D65</f>
        <v>5000</v>
      </c>
    </row>
    <row r="66" spans="1:14" s="79" customFormat="1" ht="13.5" customHeight="1">
      <c r="A66" s="138">
        <v>43790</v>
      </c>
      <c r="B66" s="104" t="s">
        <v>0</v>
      </c>
      <c r="C66" s="104" t="s">
        <v>56</v>
      </c>
      <c r="D66" s="105">
        <v>100</v>
      </c>
      <c r="E66" s="104" t="s">
        <v>2</v>
      </c>
      <c r="F66" s="104">
        <v>38050</v>
      </c>
      <c r="G66" s="104">
        <v>37950</v>
      </c>
      <c r="H66" s="104">
        <v>0</v>
      </c>
      <c r="I66" s="106">
        <v>0</v>
      </c>
      <c r="J66" s="107">
        <f t="shared" ref="J66" si="154">(IF(E66="SHORT",F66-G66,IF(E66="LONG",G66-F66)))*D66</f>
        <v>10000</v>
      </c>
      <c r="K66" s="108">
        <v>0</v>
      </c>
      <c r="L66" s="108">
        <v>0</v>
      </c>
      <c r="M66" s="108">
        <f t="shared" ref="M66" si="155">(K66+J66+L66)/D66</f>
        <v>100</v>
      </c>
      <c r="N66" s="109">
        <f t="shared" ref="N66" si="156">M66*D66</f>
        <v>10000</v>
      </c>
    </row>
    <row r="67" spans="1:14" s="79" customFormat="1" ht="13.5" customHeight="1">
      <c r="A67" s="138">
        <v>43790</v>
      </c>
      <c r="B67" s="104" t="s">
        <v>4</v>
      </c>
      <c r="C67" s="104" t="s">
        <v>56</v>
      </c>
      <c r="D67" s="105">
        <v>30</v>
      </c>
      <c r="E67" s="104" t="s">
        <v>2</v>
      </c>
      <c r="F67" s="104">
        <v>44600</v>
      </c>
      <c r="G67" s="104">
        <v>44800</v>
      </c>
      <c r="H67" s="104">
        <v>0</v>
      </c>
      <c r="I67" s="106">
        <v>0</v>
      </c>
      <c r="J67" s="107">
        <f t="shared" ref="J67" si="157">(IF(E67="SHORT",F67-G67,IF(E67="LONG",G67-F67)))*D67</f>
        <v>-6000</v>
      </c>
      <c r="K67" s="108">
        <v>0</v>
      </c>
      <c r="L67" s="108">
        <v>0</v>
      </c>
      <c r="M67" s="108">
        <f t="shared" ref="M67" si="158">(K67+J67+L67)/D67</f>
        <v>-200</v>
      </c>
      <c r="N67" s="109">
        <f t="shared" ref="N67" si="159">M67*D67</f>
        <v>-6000</v>
      </c>
    </row>
    <row r="68" spans="1:14" s="79" customFormat="1" ht="13.5" customHeight="1">
      <c r="A68" s="138">
        <v>43788</v>
      </c>
      <c r="B68" s="104" t="s">
        <v>4</v>
      </c>
      <c r="C68" s="104" t="s">
        <v>56</v>
      </c>
      <c r="D68" s="105">
        <v>30</v>
      </c>
      <c r="E68" s="104" t="s">
        <v>1</v>
      </c>
      <c r="F68" s="104">
        <v>44800</v>
      </c>
      <c r="G68" s="104">
        <v>45000</v>
      </c>
      <c r="H68" s="104">
        <v>0</v>
      </c>
      <c r="I68" s="106">
        <v>0</v>
      </c>
      <c r="J68" s="107">
        <f t="shared" ref="J68" si="160">(IF(E68="SHORT",F68-G68,IF(E68="LONG",G68-F68)))*D68</f>
        <v>6000</v>
      </c>
      <c r="K68" s="108">
        <v>0</v>
      </c>
      <c r="L68" s="108">
        <v>0</v>
      </c>
      <c r="M68" s="108">
        <f t="shared" ref="M68" si="161">(K68+J68+L68)/D68</f>
        <v>200</v>
      </c>
      <c r="N68" s="109">
        <f t="shared" ref="N68" si="162">M68*D68</f>
        <v>6000</v>
      </c>
    </row>
    <row r="69" spans="1:14" s="79" customFormat="1" ht="13.5" customHeight="1">
      <c r="A69" s="138">
        <v>43788</v>
      </c>
      <c r="B69" s="104" t="s">
        <v>5</v>
      </c>
      <c r="C69" s="104" t="s">
        <v>55</v>
      </c>
      <c r="D69" s="105">
        <v>5000</v>
      </c>
      <c r="E69" s="104" t="s">
        <v>1</v>
      </c>
      <c r="F69" s="104">
        <v>191.5</v>
      </c>
      <c r="G69" s="104">
        <v>190.8</v>
      </c>
      <c r="H69" s="104">
        <v>0</v>
      </c>
      <c r="I69" s="106">
        <v>0</v>
      </c>
      <c r="J69" s="107">
        <f t="shared" ref="J69" si="163">(IF(E69="SHORT",F69-G69,IF(E69="LONG",G69-F69)))*D69</f>
        <v>-3499.9999999999432</v>
      </c>
      <c r="K69" s="108">
        <v>0</v>
      </c>
      <c r="L69" s="108">
        <v>0</v>
      </c>
      <c r="M69" s="108">
        <f t="shared" ref="M69" si="164">(K69+J69+L69)/D69</f>
        <v>-0.69999999999998863</v>
      </c>
      <c r="N69" s="109">
        <f t="shared" ref="N69" si="165">M69*D69</f>
        <v>-3499.9999999999432</v>
      </c>
    </row>
    <row r="70" spans="1:14" s="79" customFormat="1" ht="13.5" customHeight="1">
      <c r="A70" s="138">
        <v>43787</v>
      </c>
      <c r="B70" s="104" t="s">
        <v>0</v>
      </c>
      <c r="C70" s="104" t="s">
        <v>56</v>
      </c>
      <c r="D70" s="105">
        <v>100</v>
      </c>
      <c r="E70" s="104" t="s">
        <v>1</v>
      </c>
      <c r="F70" s="104">
        <v>37870</v>
      </c>
      <c r="G70" s="104">
        <v>37970</v>
      </c>
      <c r="H70" s="104">
        <v>38070</v>
      </c>
      <c r="I70" s="106">
        <v>0</v>
      </c>
      <c r="J70" s="107">
        <f t="shared" ref="J70" si="166">(IF(E70="SHORT",F70-G70,IF(E70="LONG",G70-F70)))*D70</f>
        <v>10000</v>
      </c>
      <c r="K70" s="108">
        <f>(IF(E70="SHORT",IF(H70="",0,G70-H70),IF(E70="LONG",IF(H70="",0,H70-G70))))*D70</f>
        <v>10000</v>
      </c>
      <c r="L70" s="108">
        <v>0</v>
      </c>
      <c r="M70" s="108">
        <f t="shared" ref="M70" si="167">(K70+J70+L70)/D70</f>
        <v>200</v>
      </c>
      <c r="N70" s="109">
        <f t="shared" ref="N70" si="168">M70*D70</f>
        <v>20000</v>
      </c>
    </row>
    <row r="71" spans="1:14" s="79" customFormat="1" ht="13.5" customHeight="1">
      <c r="A71" s="138">
        <v>43787</v>
      </c>
      <c r="B71" s="104" t="s">
        <v>31</v>
      </c>
      <c r="C71" s="104" t="s">
        <v>55</v>
      </c>
      <c r="D71" s="105">
        <v>100</v>
      </c>
      <c r="E71" s="104" t="s">
        <v>2</v>
      </c>
      <c r="F71" s="104">
        <v>4120</v>
      </c>
      <c r="G71" s="104">
        <v>4100</v>
      </c>
      <c r="H71" s="104">
        <v>4080</v>
      </c>
      <c r="I71" s="106">
        <v>0</v>
      </c>
      <c r="J71" s="107">
        <f t="shared" ref="J71" si="169">(IF(E71="SHORT",F71-G71,IF(E71="LONG",G71-F71)))*D71</f>
        <v>2000</v>
      </c>
      <c r="K71" s="108">
        <f>(IF(E71="SHORT",IF(H71="",0,G71-H71),IF(E71="LONG",IF(H71="",0,H71-G71))))*D71</f>
        <v>2000</v>
      </c>
      <c r="L71" s="108">
        <v>0</v>
      </c>
      <c r="M71" s="108">
        <f t="shared" ref="M71" si="170">(K71+J71+L71)/D71</f>
        <v>40</v>
      </c>
      <c r="N71" s="109">
        <f t="shared" ref="N71" si="171">M71*D71</f>
        <v>4000</v>
      </c>
    </row>
    <row r="72" spans="1:14" s="79" customFormat="1" ht="13.5" customHeight="1">
      <c r="A72" s="138">
        <v>43787</v>
      </c>
      <c r="B72" s="104" t="s">
        <v>5</v>
      </c>
      <c r="C72" s="104" t="s">
        <v>55</v>
      </c>
      <c r="D72" s="105">
        <v>5000</v>
      </c>
      <c r="E72" s="104" t="s">
        <v>1</v>
      </c>
      <c r="F72" s="104">
        <v>193</v>
      </c>
      <c r="G72" s="104">
        <v>193.5</v>
      </c>
      <c r="H72" s="104">
        <v>0</v>
      </c>
      <c r="I72" s="106">
        <v>0</v>
      </c>
      <c r="J72" s="107">
        <f t="shared" ref="J72" si="172">(IF(E72="SHORT",F72-G72,IF(E72="LONG",G72-F72)))*D72</f>
        <v>2500</v>
      </c>
      <c r="K72" s="108">
        <v>0</v>
      </c>
      <c r="L72" s="108">
        <v>0</v>
      </c>
      <c r="M72" s="108">
        <f t="shared" ref="M72" si="173">(K72+J72+L72)/D72</f>
        <v>0.5</v>
      </c>
      <c r="N72" s="109">
        <f t="shared" ref="N72" si="174">M72*D72</f>
        <v>2500</v>
      </c>
    </row>
    <row r="73" spans="1:14" s="79" customFormat="1" ht="13.5" customHeight="1">
      <c r="A73" s="138">
        <v>43784</v>
      </c>
      <c r="B73" s="104" t="s">
        <v>3</v>
      </c>
      <c r="C73" s="104" t="s">
        <v>55</v>
      </c>
      <c r="D73" s="105">
        <v>1000</v>
      </c>
      <c r="E73" s="104" t="s">
        <v>1</v>
      </c>
      <c r="F73" s="104">
        <v>438</v>
      </c>
      <c r="G73" s="104">
        <v>438</v>
      </c>
      <c r="H73" s="104">
        <v>0</v>
      </c>
      <c r="I73" s="106">
        <v>0</v>
      </c>
      <c r="J73" s="107">
        <f t="shared" ref="J73" si="175">(IF(E73="SHORT",F73-G73,IF(E73="LONG",G73-F73)))*D73</f>
        <v>0</v>
      </c>
      <c r="K73" s="108">
        <v>0</v>
      </c>
      <c r="L73" s="108">
        <v>0</v>
      </c>
      <c r="M73" s="108">
        <f t="shared" ref="M73" si="176">(K73+J73+L73)/D73</f>
        <v>0</v>
      </c>
      <c r="N73" s="109">
        <f t="shared" ref="N73" si="177">M73*D73</f>
        <v>0</v>
      </c>
    </row>
    <row r="74" spans="1:14" s="79" customFormat="1" ht="13.5" customHeight="1">
      <c r="A74" s="138">
        <v>43784</v>
      </c>
      <c r="B74" s="104" t="s">
        <v>31</v>
      </c>
      <c r="C74" s="104" t="s">
        <v>53</v>
      </c>
      <c r="D74" s="105">
        <v>100</v>
      </c>
      <c r="E74" s="104" t="s">
        <v>1</v>
      </c>
      <c r="F74" s="104">
        <v>4070</v>
      </c>
      <c r="G74" s="104">
        <v>4100</v>
      </c>
      <c r="H74" s="104">
        <v>0</v>
      </c>
      <c r="I74" s="106">
        <v>0</v>
      </c>
      <c r="J74" s="107">
        <f t="shared" ref="J74" si="178">(IF(E74="SHORT",F74-G74,IF(E74="LONG",G74-F74)))*D74</f>
        <v>3000</v>
      </c>
      <c r="K74" s="108">
        <v>0</v>
      </c>
      <c r="L74" s="108">
        <v>0</v>
      </c>
      <c r="M74" s="108">
        <f t="shared" ref="M74" si="179">(K74+J74+L74)/D74</f>
        <v>30</v>
      </c>
      <c r="N74" s="109">
        <f t="shared" ref="N74" si="180">M74*D74</f>
        <v>3000</v>
      </c>
    </row>
    <row r="75" spans="1:14" s="79" customFormat="1" ht="13.5" customHeight="1">
      <c r="A75" s="138">
        <v>43784</v>
      </c>
      <c r="B75" s="104" t="s">
        <v>5</v>
      </c>
      <c r="C75" s="104" t="s">
        <v>55</v>
      </c>
      <c r="D75" s="105">
        <v>5000</v>
      </c>
      <c r="E75" s="104" t="s">
        <v>1</v>
      </c>
      <c r="F75" s="104">
        <v>193</v>
      </c>
      <c r="G75" s="104">
        <v>192.5</v>
      </c>
      <c r="H75" s="104">
        <v>0</v>
      </c>
      <c r="I75" s="106">
        <v>0</v>
      </c>
      <c r="J75" s="107">
        <f t="shared" ref="J75" si="181">(IF(E75="SHORT",F75-G75,IF(E75="LONG",G75-F75)))*D75</f>
        <v>-2500</v>
      </c>
      <c r="K75" s="108">
        <v>0</v>
      </c>
      <c r="L75" s="108">
        <v>0</v>
      </c>
      <c r="M75" s="108">
        <f t="shared" ref="M75" si="182">(K75+J75+L75)/D75</f>
        <v>-0.5</v>
      </c>
      <c r="N75" s="109">
        <f t="shared" ref="N75" si="183">M75*D75</f>
        <v>-2500</v>
      </c>
    </row>
    <row r="76" spans="1:14" s="79" customFormat="1" ht="13.5" customHeight="1">
      <c r="A76" s="138">
        <v>43784</v>
      </c>
      <c r="B76" s="104" t="s">
        <v>0</v>
      </c>
      <c r="C76" s="104" t="s">
        <v>56</v>
      </c>
      <c r="D76" s="105">
        <v>100</v>
      </c>
      <c r="E76" s="104" t="s">
        <v>1</v>
      </c>
      <c r="F76" s="104">
        <v>38000</v>
      </c>
      <c r="G76" s="104">
        <v>38100</v>
      </c>
      <c r="H76" s="104">
        <v>0</v>
      </c>
      <c r="I76" s="106">
        <v>0</v>
      </c>
      <c r="J76" s="107">
        <f t="shared" ref="J76" si="184">(IF(E76="SHORT",F76-G76,IF(E76="LONG",G76-F76)))*D76</f>
        <v>10000</v>
      </c>
      <c r="K76" s="108">
        <v>0</v>
      </c>
      <c r="L76" s="108">
        <v>0</v>
      </c>
      <c r="M76" s="108">
        <f t="shared" ref="M76" si="185">(K76+J76+L76)/D76</f>
        <v>100</v>
      </c>
      <c r="N76" s="109">
        <f t="shared" ref="N76" si="186">M76*D76</f>
        <v>10000</v>
      </c>
    </row>
    <row r="77" spans="1:14" s="79" customFormat="1" ht="13.5" customHeight="1">
      <c r="A77" s="138">
        <v>43783</v>
      </c>
      <c r="B77" s="104" t="s">
        <v>0</v>
      </c>
      <c r="C77" s="104" t="s">
        <v>56</v>
      </c>
      <c r="D77" s="105">
        <v>100</v>
      </c>
      <c r="E77" s="104" t="s">
        <v>1</v>
      </c>
      <c r="F77" s="104">
        <v>38150</v>
      </c>
      <c r="G77" s="104">
        <v>38250</v>
      </c>
      <c r="H77" s="104">
        <v>0</v>
      </c>
      <c r="I77" s="106">
        <v>0</v>
      </c>
      <c r="J77" s="107">
        <f t="shared" ref="J77" si="187">(IF(E77="SHORT",F77-G77,IF(E77="LONG",G77-F77)))*D77</f>
        <v>10000</v>
      </c>
      <c r="K77" s="108">
        <v>0</v>
      </c>
      <c r="L77" s="108">
        <v>0</v>
      </c>
      <c r="M77" s="108">
        <f t="shared" ref="M77" si="188">(K77+J77+L77)/D77</f>
        <v>100</v>
      </c>
      <c r="N77" s="109">
        <f t="shared" ref="N77" si="189">M77*D77</f>
        <v>10000</v>
      </c>
    </row>
    <row r="78" spans="1:14" s="79" customFormat="1" ht="13.5" customHeight="1">
      <c r="A78" s="138">
        <v>43783</v>
      </c>
      <c r="B78" s="104" t="s">
        <v>5</v>
      </c>
      <c r="C78" s="104" t="s">
        <v>55</v>
      </c>
      <c r="D78" s="105">
        <v>5000</v>
      </c>
      <c r="E78" s="104" t="s">
        <v>1</v>
      </c>
      <c r="F78" s="104">
        <v>193.5</v>
      </c>
      <c r="G78" s="104">
        <v>194</v>
      </c>
      <c r="H78" s="104">
        <v>0</v>
      </c>
      <c r="I78" s="106">
        <v>0</v>
      </c>
      <c r="J78" s="107">
        <f t="shared" ref="J78" si="190">(IF(E78="SHORT",F78-G78,IF(E78="LONG",G78-F78)))*D78</f>
        <v>2500</v>
      </c>
      <c r="K78" s="108">
        <v>0</v>
      </c>
      <c r="L78" s="108">
        <v>0</v>
      </c>
      <c r="M78" s="108">
        <f t="shared" ref="M78" si="191">(K78+J78+L78)/D78</f>
        <v>0.5</v>
      </c>
      <c r="N78" s="109">
        <f t="shared" ref="N78" si="192">M78*D78</f>
        <v>2500</v>
      </c>
    </row>
    <row r="79" spans="1:14" s="79" customFormat="1" ht="13.5" customHeight="1">
      <c r="A79" s="138">
        <v>43783</v>
      </c>
      <c r="B79" s="104" t="s">
        <v>4</v>
      </c>
      <c r="C79" s="104" t="s">
        <v>56</v>
      </c>
      <c r="D79" s="105">
        <v>30</v>
      </c>
      <c r="E79" s="104" t="s">
        <v>1</v>
      </c>
      <c r="F79" s="104">
        <v>44790</v>
      </c>
      <c r="G79" s="104">
        <v>44580</v>
      </c>
      <c r="H79" s="104">
        <v>0</v>
      </c>
      <c r="I79" s="106">
        <v>0</v>
      </c>
      <c r="J79" s="107">
        <f t="shared" ref="J79" si="193">(IF(E79="SHORT",F79-G79,IF(E79="LONG",G79-F79)))*D79</f>
        <v>-6300</v>
      </c>
      <c r="K79" s="108">
        <v>0</v>
      </c>
      <c r="L79" s="108">
        <v>0</v>
      </c>
      <c r="M79" s="108">
        <f t="shared" ref="M79" si="194">(K79+J79+L79)/D79</f>
        <v>-210</v>
      </c>
      <c r="N79" s="109">
        <f t="shared" ref="N79" si="195">M79*D79</f>
        <v>-6300</v>
      </c>
    </row>
    <row r="80" spans="1:14" s="79" customFormat="1" ht="13.5" customHeight="1">
      <c r="A80" s="138">
        <v>43783</v>
      </c>
      <c r="B80" s="104" t="s">
        <v>31</v>
      </c>
      <c r="C80" s="104" t="s">
        <v>53</v>
      </c>
      <c r="D80" s="105">
        <v>100</v>
      </c>
      <c r="E80" s="104" t="s">
        <v>1</v>
      </c>
      <c r="F80" s="104">
        <v>4140</v>
      </c>
      <c r="G80" s="104">
        <v>4170</v>
      </c>
      <c r="H80" s="104">
        <v>0</v>
      </c>
      <c r="I80" s="106">
        <v>0</v>
      </c>
      <c r="J80" s="107">
        <f t="shared" ref="J80" si="196">(IF(E80="SHORT",F80-G80,IF(E80="LONG",G80-F80)))*D80</f>
        <v>3000</v>
      </c>
      <c r="K80" s="108">
        <v>0</v>
      </c>
      <c r="L80" s="108">
        <v>0</v>
      </c>
      <c r="M80" s="108">
        <f t="shared" ref="M80" si="197">(K80+J80+L80)/D80</f>
        <v>30</v>
      </c>
      <c r="N80" s="109">
        <f t="shared" ref="N80" si="198">M80*D80</f>
        <v>3000</v>
      </c>
    </row>
    <row r="81" spans="1:14" s="79" customFormat="1" ht="13.5" customHeight="1">
      <c r="A81" s="138">
        <v>43782</v>
      </c>
      <c r="B81" s="104" t="s">
        <v>0</v>
      </c>
      <c r="C81" s="104" t="s">
        <v>56</v>
      </c>
      <c r="D81" s="105">
        <v>100</v>
      </c>
      <c r="E81" s="104" t="s">
        <v>1</v>
      </c>
      <c r="F81" s="104">
        <v>38120</v>
      </c>
      <c r="G81" s="104">
        <v>38020</v>
      </c>
      <c r="H81" s="104">
        <v>0</v>
      </c>
      <c r="I81" s="106">
        <v>0</v>
      </c>
      <c r="J81" s="107">
        <f t="shared" ref="J81" si="199">(IF(E81="SHORT",F81-G81,IF(E81="LONG",G81-F81)))*D81</f>
        <v>-10000</v>
      </c>
      <c r="K81" s="108">
        <v>0</v>
      </c>
      <c r="L81" s="108">
        <v>0</v>
      </c>
      <c r="M81" s="108">
        <f t="shared" ref="M81" si="200">(K81+J81+L81)/D81</f>
        <v>-100</v>
      </c>
      <c r="N81" s="109">
        <f t="shared" ref="N81" si="201">M81*D81</f>
        <v>-10000</v>
      </c>
    </row>
    <row r="82" spans="1:14" s="79" customFormat="1" ht="13.5" customHeight="1">
      <c r="A82" s="138">
        <v>43782</v>
      </c>
      <c r="B82" s="104" t="s">
        <v>5</v>
      </c>
      <c r="C82" s="104" t="s">
        <v>55</v>
      </c>
      <c r="D82" s="105">
        <v>5000</v>
      </c>
      <c r="E82" s="104" t="s">
        <v>1</v>
      </c>
      <c r="F82" s="104">
        <v>194.3</v>
      </c>
      <c r="G82" s="104">
        <v>193.75</v>
      </c>
      <c r="H82" s="104">
        <v>0</v>
      </c>
      <c r="I82" s="106">
        <v>0</v>
      </c>
      <c r="J82" s="107">
        <f t="shared" ref="J82" si="202">(IF(E82="SHORT",F82-G82,IF(E82="LONG",G82-F82)))*D82</f>
        <v>-2750.0000000000568</v>
      </c>
      <c r="K82" s="108">
        <v>0</v>
      </c>
      <c r="L82" s="108">
        <v>0</v>
      </c>
      <c r="M82" s="108">
        <f t="shared" ref="M82" si="203">(K82+J82+L82)/D82</f>
        <v>-0.55000000000001137</v>
      </c>
      <c r="N82" s="109">
        <f t="shared" ref="N82" si="204">M82*D82</f>
        <v>-2750.0000000000568</v>
      </c>
    </row>
    <row r="83" spans="1:14" s="79" customFormat="1" ht="13.5" customHeight="1">
      <c r="A83" s="138">
        <v>43782</v>
      </c>
      <c r="B83" s="104" t="s">
        <v>4</v>
      </c>
      <c r="C83" s="104" t="s">
        <v>56</v>
      </c>
      <c r="D83" s="105">
        <v>30</v>
      </c>
      <c r="E83" s="104" t="s">
        <v>2</v>
      </c>
      <c r="F83" s="104">
        <v>44500</v>
      </c>
      <c r="G83" s="104">
        <v>44570</v>
      </c>
      <c r="H83" s="104">
        <v>0</v>
      </c>
      <c r="I83" s="106">
        <v>0</v>
      </c>
      <c r="J83" s="107">
        <f t="shared" ref="J83" si="205">(IF(E83="SHORT",F83-G83,IF(E83="LONG",G83-F83)))*D83</f>
        <v>-2100</v>
      </c>
      <c r="K83" s="108">
        <v>0</v>
      </c>
      <c r="L83" s="108">
        <v>0</v>
      </c>
      <c r="M83" s="108">
        <f t="shared" ref="M83" si="206">(K83+J83+L83)/D83</f>
        <v>-70</v>
      </c>
      <c r="N83" s="109">
        <f t="shared" ref="N83" si="207">M83*D83</f>
        <v>-2100</v>
      </c>
    </row>
    <row r="84" spans="1:14" s="79" customFormat="1" ht="13.5" customHeight="1">
      <c r="A84" s="138">
        <v>43782</v>
      </c>
      <c r="B84" s="104" t="s">
        <v>31</v>
      </c>
      <c r="C84" s="104" t="s">
        <v>53</v>
      </c>
      <c r="D84" s="105">
        <v>100</v>
      </c>
      <c r="E84" s="104" t="s">
        <v>1</v>
      </c>
      <c r="F84" s="104">
        <v>4075</v>
      </c>
      <c r="G84" s="104">
        <v>4100</v>
      </c>
      <c r="H84" s="104">
        <v>4130</v>
      </c>
      <c r="I84" s="106">
        <v>0</v>
      </c>
      <c r="J84" s="107">
        <f t="shared" ref="J84" si="208">(IF(E84="SHORT",F84-G84,IF(E84="LONG",G84-F84)))*D84</f>
        <v>2500</v>
      </c>
      <c r="K84" s="108">
        <f>(IF(E84="SHORT",IF(H84="",0,G84-H84),IF(E84="LONG",IF(H84="",0,H84-G84))))*D84</f>
        <v>3000</v>
      </c>
      <c r="L84" s="108">
        <v>0</v>
      </c>
      <c r="M84" s="108">
        <f t="shared" ref="M84" si="209">(K84+J84+L84)/D84</f>
        <v>55</v>
      </c>
      <c r="N84" s="109">
        <f t="shared" ref="N84" si="210">M84*D84</f>
        <v>5500</v>
      </c>
    </row>
    <row r="85" spans="1:14" s="79" customFormat="1" ht="13.5" customHeight="1">
      <c r="A85" s="138">
        <v>43780</v>
      </c>
      <c r="B85" s="104" t="s">
        <v>31</v>
      </c>
      <c r="C85" s="104" t="s">
        <v>53</v>
      </c>
      <c r="D85" s="105">
        <v>100</v>
      </c>
      <c r="E85" s="104" t="s">
        <v>1</v>
      </c>
      <c r="F85" s="104">
        <v>4050</v>
      </c>
      <c r="G85" s="104">
        <v>4020</v>
      </c>
      <c r="H85" s="104">
        <v>0</v>
      </c>
      <c r="I85" s="106">
        <v>0</v>
      </c>
      <c r="J85" s="107">
        <f t="shared" ref="J85" si="211">(IF(E85="SHORT",F85-G85,IF(E85="LONG",G85-F85)))*D85</f>
        <v>-3000</v>
      </c>
      <c r="K85" s="108">
        <v>0</v>
      </c>
      <c r="L85" s="108">
        <v>0</v>
      </c>
      <c r="M85" s="108">
        <f t="shared" ref="M85" si="212">(K85+J85+L85)/D85</f>
        <v>-30</v>
      </c>
      <c r="N85" s="109">
        <f t="shared" ref="N85" si="213">M85*D85</f>
        <v>-3000</v>
      </c>
    </row>
    <row r="86" spans="1:14" s="79" customFormat="1" ht="13.5" customHeight="1">
      <c r="A86" s="138">
        <v>43780</v>
      </c>
      <c r="B86" s="104" t="s">
        <v>4</v>
      </c>
      <c r="C86" s="104" t="s">
        <v>56</v>
      </c>
      <c r="D86" s="105">
        <v>30</v>
      </c>
      <c r="E86" s="104" t="s">
        <v>2</v>
      </c>
      <c r="F86" s="104">
        <v>43950</v>
      </c>
      <c r="G86" s="104">
        <v>44150</v>
      </c>
      <c r="H86" s="104">
        <v>0</v>
      </c>
      <c r="I86" s="106">
        <v>0</v>
      </c>
      <c r="J86" s="107">
        <f t="shared" ref="J86" si="214">(IF(E86="SHORT",F86-G86,IF(E86="LONG",G86-F86)))*D86</f>
        <v>-6000</v>
      </c>
      <c r="K86" s="108">
        <v>0</v>
      </c>
      <c r="L86" s="108">
        <v>0</v>
      </c>
      <c r="M86" s="108">
        <f t="shared" ref="M86" si="215">(K86+J86+L86)/D86</f>
        <v>-200</v>
      </c>
      <c r="N86" s="109">
        <f t="shared" ref="N86" si="216">M86*D86</f>
        <v>-6000</v>
      </c>
    </row>
    <row r="87" spans="1:14" s="79" customFormat="1" ht="13.5" customHeight="1">
      <c r="A87" s="138">
        <v>43780</v>
      </c>
      <c r="B87" s="104" t="s">
        <v>5</v>
      </c>
      <c r="C87" s="104" t="s">
        <v>55</v>
      </c>
      <c r="D87" s="105">
        <v>5000</v>
      </c>
      <c r="E87" s="104" t="s">
        <v>1</v>
      </c>
      <c r="F87" s="104">
        <v>195</v>
      </c>
      <c r="G87" s="104">
        <v>195.7</v>
      </c>
      <c r="H87" s="104">
        <v>0</v>
      </c>
      <c r="I87" s="106">
        <v>0</v>
      </c>
      <c r="J87" s="107">
        <f t="shared" ref="J87" si="217">(IF(E87="SHORT",F87-G87,IF(E87="LONG",G87-F87)))*D87</f>
        <v>3499.9999999999432</v>
      </c>
      <c r="K87" s="108">
        <v>0</v>
      </c>
      <c r="L87" s="108">
        <v>0</v>
      </c>
      <c r="M87" s="108">
        <f t="shared" ref="M87" si="218">(K87+J87+L87)/D87</f>
        <v>0.69999999999998863</v>
      </c>
      <c r="N87" s="109">
        <f t="shared" ref="N87" si="219">M87*D87</f>
        <v>3499.9999999999432</v>
      </c>
    </row>
    <row r="88" spans="1:14" s="79" customFormat="1" ht="13.5" customHeight="1">
      <c r="A88" s="138">
        <v>43780</v>
      </c>
      <c r="B88" s="104" t="s">
        <v>0</v>
      </c>
      <c r="C88" s="104" t="s">
        <v>56</v>
      </c>
      <c r="D88" s="105">
        <v>100</v>
      </c>
      <c r="E88" s="104" t="s">
        <v>2</v>
      </c>
      <c r="F88" s="104">
        <v>37800</v>
      </c>
      <c r="G88" s="104">
        <v>37700</v>
      </c>
      <c r="H88" s="104">
        <v>37600</v>
      </c>
      <c r="I88" s="106">
        <v>0</v>
      </c>
      <c r="J88" s="107">
        <f t="shared" ref="J88" si="220">(IF(E88="SHORT",F88-G88,IF(E88="LONG",G88-F88)))*D88</f>
        <v>10000</v>
      </c>
      <c r="K88" s="108">
        <f>(IF(E88="SHORT",IF(H88="",0,G88-H88),IF(E88="LONG",IF(H88="",0,H88-G88))))*D88</f>
        <v>10000</v>
      </c>
      <c r="L88" s="108">
        <v>0</v>
      </c>
      <c r="M88" s="108">
        <f t="shared" ref="M88" si="221">(K88+J88+L88)/D88</f>
        <v>200</v>
      </c>
      <c r="N88" s="109">
        <f t="shared" ref="N88" si="222">M88*D88</f>
        <v>20000</v>
      </c>
    </row>
    <row r="89" spans="1:14" s="79" customFormat="1" ht="13.5" customHeight="1">
      <c r="A89" s="138">
        <v>43776</v>
      </c>
      <c r="B89" s="104" t="s">
        <v>31</v>
      </c>
      <c r="C89" s="104" t="s">
        <v>53</v>
      </c>
      <c r="D89" s="105">
        <v>30</v>
      </c>
      <c r="E89" s="104" t="s">
        <v>1</v>
      </c>
      <c r="F89" s="104">
        <v>4058</v>
      </c>
      <c r="G89" s="104">
        <v>4078</v>
      </c>
      <c r="H89" s="104">
        <v>0</v>
      </c>
      <c r="I89" s="106">
        <v>0</v>
      </c>
      <c r="J89" s="107">
        <f t="shared" ref="J89" si="223">(IF(E89="SHORT",F89-G89,IF(E89="LONG",G89-F89)))*D89</f>
        <v>600</v>
      </c>
      <c r="K89" s="108">
        <v>0</v>
      </c>
      <c r="L89" s="108">
        <v>0</v>
      </c>
      <c r="M89" s="108">
        <f t="shared" ref="M89" si="224">(K89+J89+L89)/D89</f>
        <v>20</v>
      </c>
      <c r="N89" s="109">
        <f t="shared" ref="N89" si="225">M89*D89</f>
        <v>600</v>
      </c>
    </row>
    <row r="90" spans="1:14" s="79" customFormat="1" ht="13.5" customHeight="1">
      <c r="A90" s="138">
        <v>43776</v>
      </c>
      <c r="B90" s="104" t="s">
        <v>0</v>
      </c>
      <c r="C90" s="104" t="s">
        <v>56</v>
      </c>
      <c r="D90" s="105">
        <v>100</v>
      </c>
      <c r="E90" s="104" t="s">
        <v>2</v>
      </c>
      <c r="F90" s="104">
        <v>38000</v>
      </c>
      <c r="G90" s="104">
        <v>37900</v>
      </c>
      <c r="H90" s="104">
        <v>37800</v>
      </c>
      <c r="I90" s="106">
        <v>0</v>
      </c>
      <c r="J90" s="107">
        <f t="shared" ref="J90" si="226">(IF(E90="SHORT",F90-G90,IF(E90="LONG",G90-F90)))*D90</f>
        <v>10000</v>
      </c>
      <c r="K90" s="108">
        <f>(IF(E90="SHORT",IF(H90="",0,G90-H90),IF(E90="LONG",IF(H90="",0,H90-G90))))*D90</f>
        <v>10000</v>
      </c>
      <c r="L90" s="108">
        <v>0</v>
      </c>
      <c r="M90" s="108">
        <f t="shared" ref="M90" si="227">(K90+J90+L90)/D90</f>
        <v>200</v>
      </c>
      <c r="N90" s="109">
        <f t="shared" ref="N90" si="228">M90*D90</f>
        <v>20000</v>
      </c>
    </row>
    <row r="91" spans="1:14" s="79" customFormat="1" ht="13.5" customHeight="1">
      <c r="A91" s="138">
        <v>43776</v>
      </c>
      <c r="B91" s="104" t="s">
        <v>4</v>
      </c>
      <c r="C91" s="104" t="s">
        <v>56</v>
      </c>
      <c r="D91" s="105">
        <v>30</v>
      </c>
      <c r="E91" s="104" t="s">
        <v>2</v>
      </c>
      <c r="F91" s="104">
        <v>45450</v>
      </c>
      <c r="G91" s="104">
        <v>45250</v>
      </c>
      <c r="H91" s="104">
        <v>45100</v>
      </c>
      <c r="I91" s="106">
        <v>0</v>
      </c>
      <c r="J91" s="107">
        <f t="shared" ref="J91" si="229">(IF(E91="SHORT",F91-G91,IF(E91="LONG",G91-F91)))*D91</f>
        <v>6000</v>
      </c>
      <c r="K91" s="108">
        <f>(IF(E91="SHORT",IF(H91="",0,G91-H91),IF(E91="LONG",IF(H91="",0,H91-G91))))*D91</f>
        <v>4500</v>
      </c>
      <c r="L91" s="108">
        <v>0</v>
      </c>
      <c r="M91" s="108">
        <f t="shared" ref="M91" si="230">(K91+J91+L91)/D91</f>
        <v>350</v>
      </c>
      <c r="N91" s="109">
        <f t="shared" ref="N91" si="231">M91*D91</f>
        <v>10500</v>
      </c>
    </row>
    <row r="92" spans="1:14" s="79" customFormat="1" ht="13.5" customHeight="1">
      <c r="A92" s="138">
        <v>43776</v>
      </c>
      <c r="B92" s="104" t="s">
        <v>5</v>
      </c>
      <c r="C92" s="104" t="s">
        <v>55</v>
      </c>
      <c r="D92" s="105">
        <v>5000</v>
      </c>
      <c r="E92" s="104" t="s">
        <v>1</v>
      </c>
      <c r="F92" s="104">
        <v>190.5</v>
      </c>
      <c r="G92" s="104">
        <v>191.25</v>
      </c>
      <c r="H92" s="104">
        <v>192</v>
      </c>
      <c r="I92" s="106">
        <v>0</v>
      </c>
      <c r="J92" s="107">
        <f t="shared" ref="J92" si="232">(IF(E92="SHORT",F92-G92,IF(E92="LONG",G92-F92)))*D92</f>
        <v>3750</v>
      </c>
      <c r="K92" s="108">
        <f>(IF(E92="SHORT",IF(H92="",0,G92-H92),IF(E92="LONG",IF(H92="",0,H92-G92))))*D92</f>
        <v>3750</v>
      </c>
      <c r="L92" s="108">
        <v>0</v>
      </c>
      <c r="M92" s="108">
        <f t="shared" ref="M92" si="233">(K92+J92+L92)/D92</f>
        <v>1.5</v>
      </c>
      <c r="N92" s="109">
        <f t="shared" ref="N92" si="234">M92*D92</f>
        <v>7500</v>
      </c>
    </row>
    <row r="93" spans="1:14" s="79" customFormat="1" ht="13.5" customHeight="1">
      <c r="A93" s="138">
        <v>43775</v>
      </c>
      <c r="B93" s="104" t="s">
        <v>5</v>
      </c>
      <c r="C93" s="104" t="s">
        <v>55</v>
      </c>
      <c r="D93" s="105">
        <v>5000</v>
      </c>
      <c r="E93" s="104" t="s">
        <v>1</v>
      </c>
      <c r="F93" s="104">
        <v>190</v>
      </c>
      <c r="G93" s="104">
        <v>190.6</v>
      </c>
      <c r="H93" s="104">
        <v>0</v>
      </c>
      <c r="I93" s="106">
        <v>0</v>
      </c>
      <c r="J93" s="107">
        <f t="shared" ref="J93" si="235">(IF(E93="SHORT",F93-G93,IF(E93="LONG",G93-F93)))*D93</f>
        <v>2999.9999999999718</v>
      </c>
      <c r="K93" s="108">
        <v>0</v>
      </c>
      <c r="L93" s="108">
        <v>0</v>
      </c>
      <c r="M93" s="108">
        <f t="shared" ref="M93" si="236">(K93+J93+L93)/D93</f>
        <v>0.59999999999999432</v>
      </c>
      <c r="N93" s="109">
        <f t="shared" ref="N93" si="237">M93*D93</f>
        <v>2999.9999999999718</v>
      </c>
    </row>
    <row r="94" spans="1:14" s="79" customFormat="1" ht="13.5" customHeight="1">
      <c r="A94" s="138">
        <v>43774</v>
      </c>
      <c r="B94" s="104" t="s">
        <v>0</v>
      </c>
      <c r="C94" s="104" t="s">
        <v>56</v>
      </c>
      <c r="D94" s="105">
        <v>100</v>
      </c>
      <c r="E94" s="104" t="s">
        <v>2</v>
      </c>
      <c r="F94" s="104">
        <v>38300</v>
      </c>
      <c r="G94" s="104">
        <v>38220</v>
      </c>
      <c r="H94" s="104">
        <v>38120</v>
      </c>
      <c r="I94" s="106">
        <v>0</v>
      </c>
      <c r="J94" s="107">
        <f t="shared" ref="J94" si="238">(IF(E94="SHORT",F94-G94,IF(E94="LONG",G94-F94)))*D94</f>
        <v>8000</v>
      </c>
      <c r="K94" s="108">
        <f>(IF(E94="SHORT",IF(H94="",0,G94-H94),IF(E94="LONG",IF(H94="",0,H94-G94))))*D94</f>
        <v>10000</v>
      </c>
      <c r="L94" s="108">
        <v>0</v>
      </c>
      <c r="M94" s="108">
        <f t="shared" ref="M94" si="239">(K94+J94+L94)/D94</f>
        <v>180</v>
      </c>
      <c r="N94" s="109">
        <f t="shared" ref="N94" si="240">M94*D94</f>
        <v>18000</v>
      </c>
    </row>
    <row r="95" spans="1:14" s="79" customFormat="1" ht="13.5" customHeight="1">
      <c r="A95" s="138">
        <v>43774</v>
      </c>
      <c r="B95" s="104" t="s">
        <v>5</v>
      </c>
      <c r="C95" s="104" t="s">
        <v>55</v>
      </c>
      <c r="D95" s="105">
        <v>5000</v>
      </c>
      <c r="E95" s="104" t="s">
        <v>1</v>
      </c>
      <c r="F95" s="104">
        <v>192</v>
      </c>
      <c r="G95" s="104">
        <v>192.6</v>
      </c>
      <c r="H95" s="104">
        <v>0</v>
      </c>
      <c r="I95" s="106">
        <v>0</v>
      </c>
      <c r="J95" s="107">
        <f t="shared" ref="J95" si="241">(IF(E95="SHORT",F95-G95,IF(E95="LONG",G95-F95)))*D95</f>
        <v>2999.9999999999718</v>
      </c>
      <c r="K95" s="108">
        <v>0</v>
      </c>
      <c r="L95" s="108">
        <v>0</v>
      </c>
      <c r="M95" s="108">
        <f t="shared" ref="M95" si="242">(K95+J95+L95)/D95</f>
        <v>0.59999999999999432</v>
      </c>
      <c r="N95" s="109">
        <f t="shared" ref="N95" si="243">M95*D95</f>
        <v>2999.9999999999718</v>
      </c>
    </row>
    <row r="96" spans="1:14" s="79" customFormat="1" ht="13.5" customHeight="1">
      <c r="A96" s="138">
        <v>43773</v>
      </c>
      <c r="B96" s="104" t="s">
        <v>4</v>
      </c>
      <c r="C96" s="104" t="s">
        <v>56</v>
      </c>
      <c r="D96" s="105">
        <v>30</v>
      </c>
      <c r="E96" s="104" t="s">
        <v>1</v>
      </c>
      <c r="F96" s="104">
        <v>46750</v>
      </c>
      <c r="G96" s="104">
        <v>46900</v>
      </c>
      <c r="H96" s="104">
        <v>0</v>
      </c>
      <c r="I96" s="106">
        <v>0</v>
      </c>
      <c r="J96" s="107">
        <f t="shared" ref="J96" si="244">(IF(E96="SHORT",F96-G96,IF(E96="LONG",G96-F96)))*D96</f>
        <v>4500</v>
      </c>
      <c r="K96" s="108">
        <v>0</v>
      </c>
      <c r="L96" s="108">
        <v>0</v>
      </c>
      <c r="M96" s="108">
        <f t="shared" ref="M96" si="245">(K96+J96+L96)/D96</f>
        <v>150</v>
      </c>
      <c r="N96" s="109">
        <f t="shared" ref="N96" si="246">M96*D96</f>
        <v>4500</v>
      </c>
    </row>
    <row r="97" spans="1:14" s="79" customFormat="1" ht="13.5" customHeight="1">
      <c r="A97" s="138">
        <v>43773</v>
      </c>
      <c r="B97" s="104" t="s">
        <v>5</v>
      </c>
      <c r="C97" s="104" t="s">
        <v>55</v>
      </c>
      <c r="D97" s="105">
        <v>5000</v>
      </c>
      <c r="E97" s="104" t="s">
        <v>1</v>
      </c>
      <c r="F97" s="104">
        <v>190.75</v>
      </c>
      <c r="G97" s="104">
        <v>191.5</v>
      </c>
      <c r="H97" s="104">
        <v>0</v>
      </c>
      <c r="I97" s="106">
        <v>0</v>
      </c>
      <c r="J97" s="107">
        <f t="shared" ref="J97" si="247">(IF(E97="SHORT",F97-G97,IF(E97="LONG",G97-F97)))*D97</f>
        <v>3750</v>
      </c>
      <c r="K97" s="108">
        <v>0</v>
      </c>
      <c r="L97" s="108">
        <v>0</v>
      </c>
      <c r="M97" s="108">
        <f t="shared" ref="M97" si="248">(K97+J97+L97)/D97</f>
        <v>0.75</v>
      </c>
      <c r="N97" s="109">
        <f t="shared" ref="N97" si="249">M97*D97</f>
        <v>3750</v>
      </c>
    </row>
    <row r="98" spans="1:14" s="79" customFormat="1" ht="13.5" customHeight="1">
      <c r="A98" s="138">
        <v>43773</v>
      </c>
      <c r="B98" s="104" t="s">
        <v>31</v>
      </c>
      <c r="C98" s="104" t="s">
        <v>53</v>
      </c>
      <c r="D98" s="105">
        <v>100</v>
      </c>
      <c r="E98" s="104" t="s">
        <v>1</v>
      </c>
      <c r="F98" s="104">
        <v>3985</v>
      </c>
      <c r="G98" s="104">
        <v>4010</v>
      </c>
      <c r="H98" s="104">
        <v>4030</v>
      </c>
      <c r="I98" s="106">
        <v>0</v>
      </c>
      <c r="J98" s="107">
        <f t="shared" ref="J98" si="250">(IF(E98="SHORT",F98-G98,IF(E98="LONG",G98-F98)))*D98</f>
        <v>2500</v>
      </c>
      <c r="K98" s="108">
        <f>(IF(E98="SHORT",IF(H98="",0,G98-H98),IF(E98="LONG",IF(H98="",0,H98-G98))))*D98</f>
        <v>2000</v>
      </c>
      <c r="L98" s="108">
        <v>0</v>
      </c>
      <c r="M98" s="108">
        <f t="shared" ref="M98" si="251">(K98+J98+L98)/D98</f>
        <v>45</v>
      </c>
      <c r="N98" s="109">
        <f t="shared" ref="N98" si="252">M98*D98</f>
        <v>4500</v>
      </c>
    </row>
    <row r="99" spans="1:14" s="79" customFormat="1" ht="13.5" customHeight="1">
      <c r="A99" s="138">
        <v>43770</v>
      </c>
      <c r="B99" s="104" t="s">
        <v>4</v>
      </c>
      <c r="C99" s="104" t="s">
        <v>56</v>
      </c>
      <c r="D99" s="105">
        <v>30</v>
      </c>
      <c r="E99" s="104" t="s">
        <v>1</v>
      </c>
      <c r="F99" s="104">
        <v>46350</v>
      </c>
      <c r="G99" s="104">
        <v>46350</v>
      </c>
      <c r="H99" s="104">
        <v>0</v>
      </c>
      <c r="I99" s="106">
        <v>0</v>
      </c>
      <c r="J99" s="107">
        <f t="shared" ref="J99" si="253">(IF(E99="SHORT",F99-G99,IF(E99="LONG",G99-F99)))*D99</f>
        <v>0</v>
      </c>
      <c r="K99" s="108">
        <v>0</v>
      </c>
      <c r="L99" s="108">
        <v>0</v>
      </c>
      <c r="M99" s="108">
        <f t="shared" ref="M99" si="254">(K99+J99+L99)/D99</f>
        <v>0</v>
      </c>
      <c r="N99" s="109">
        <f t="shared" ref="N99" si="255">M99*D99</f>
        <v>0</v>
      </c>
    </row>
    <row r="100" spans="1:14" s="79" customFormat="1" ht="13.5" customHeight="1">
      <c r="A100" s="138">
        <v>43770</v>
      </c>
      <c r="B100" s="104" t="s">
        <v>31</v>
      </c>
      <c r="C100" s="104" t="s">
        <v>53</v>
      </c>
      <c r="D100" s="105">
        <v>100</v>
      </c>
      <c r="E100" s="104" t="s">
        <v>1</v>
      </c>
      <c r="F100" s="104">
        <v>3890</v>
      </c>
      <c r="G100" s="104">
        <v>3920</v>
      </c>
      <c r="H100" s="104">
        <v>0</v>
      </c>
      <c r="I100" s="106">
        <v>0</v>
      </c>
      <c r="J100" s="107">
        <f t="shared" ref="J100:J103" si="256">(IF(E100="SHORT",F100-G100,IF(E100="LONG",G100-F100)))*D100</f>
        <v>3000</v>
      </c>
      <c r="K100" s="108">
        <v>0</v>
      </c>
      <c r="L100" s="108">
        <v>0</v>
      </c>
      <c r="M100" s="108">
        <f t="shared" ref="M100" si="257">(K100+J100+L100)/D100</f>
        <v>30</v>
      </c>
      <c r="N100" s="109">
        <f t="shared" ref="N100" si="258">M100*D100</f>
        <v>3000</v>
      </c>
    </row>
    <row r="101" spans="1:14" s="79" customFormat="1" ht="13.5" customHeight="1">
      <c r="A101" s="110"/>
      <c r="B101" s="111"/>
      <c r="C101" s="111"/>
      <c r="D101" s="112"/>
      <c r="E101" s="111"/>
      <c r="F101" s="111"/>
      <c r="G101" s="111"/>
      <c r="H101" s="111"/>
      <c r="I101" s="130" t="s">
        <v>97</v>
      </c>
      <c r="J101" s="131">
        <f>SUM(J46:J100)</f>
        <v>134649.99999999988</v>
      </c>
      <c r="K101" s="131"/>
      <c r="L101" s="131"/>
      <c r="M101" s="131" t="s">
        <v>22</v>
      </c>
      <c r="N101" s="131">
        <f>SUM(N53:N100)</f>
        <v>139699.99999999988</v>
      </c>
    </row>
    <row r="102" spans="1:14" s="79" customFormat="1" ht="13.5" customHeight="1">
      <c r="A102" s="110"/>
      <c r="B102" s="111"/>
      <c r="C102" s="111"/>
      <c r="D102" s="112"/>
      <c r="E102" s="111"/>
      <c r="F102" s="111"/>
      <c r="G102" s="132">
        <v>43739</v>
      </c>
      <c r="H102" s="111"/>
      <c r="I102" s="113"/>
      <c r="J102" s="114"/>
      <c r="K102" s="115"/>
      <c r="L102" s="115"/>
      <c r="M102" s="115"/>
      <c r="N102" s="116"/>
    </row>
    <row r="103" spans="1:14" s="79" customFormat="1" ht="13.5" customHeight="1">
      <c r="A103" s="138">
        <v>43769</v>
      </c>
      <c r="B103" s="104" t="s">
        <v>0</v>
      </c>
      <c r="C103" s="104" t="s">
        <v>56</v>
      </c>
      <c r="D103" s="105">
        <v>100</v>
      </c>
      <c r="E103" s="104" t="s">
        <v>2</v>
      </c>
      <c r="F103" s="104">
        <v>38400</v>
      </c>
      <c r="G103" s="104">
        <v>38500</v>
      </c>
      <c r="H103" s="104">
        <v>0</v>
      </c>
      <c r="I103" s="106">
        <v>0</v>
      </c>
      <c r="J103" s="107">
        <f t="shared" si="256"/>
        <v>-10000</v>
      </c>
      <c r="K103" s="108">
        <v>0</v>
      </c>
      <c r="L103" s="108">
        <v>0</v>
      </c>
      <c r="M103" s="108">
        <f t="shared" ref="M103" si="259">(K103+J103+L103)/D103</f>
        <v>-100</v>
      </c>
      <c r="N103" s="109">
        <f t="shared" ref="N103" si="260">M103*D103</f>
        <v>-10000</v>
      </c>
    </row>
    <row r="104" spans="1:14" s="79" customFormat="1" ht="13.5" customHeight="1">
      <c r="A104" s="138">
        <v>43768</v>
      </c>
      <c r="B104" s="104" t="s">
        <v>31</v>
      </c>
      <c r="C104" s="104" t="s">
        <v>53</v>
      </c>
      <c r="D104" s="105">
        <v>100</v>
      </c>
      <c r="E104" s="104" t="s">
        <v>2</v>
      </c>
      <c r="F104" s="104">
        <v>3920</v>
      </c>
      <c r="G104" s="104">
        <v>3890</v>
      </c>
      <c r="H104" s="104">
        <v>0</v>
      </c>
      <c r="I104" s="106">
        <v>0</v>
      </c>
      <c r="J104" s="107">
        <f t="shared" ref="J104" si="261">(IF(E104="SHORT",F104-G104,IF(E104="LONG",G104-F104)))*D104</f>
        <v>3000</v>
      </c>
      <c r="K104" s="108">
        <v>0</v>
      </c>
      <c r="L104" s="108">
        <v>0</v>
      </c>
      <c r="M104" s="108">
        <f t="shared" ref="M104" si="262">(K104+J104+L104)/D104</f>
        <v>30</v>
      </c>
      <c r="N104" s="109">
        <f t="shared" ref="N104" si="263">M104*D104</f>
        <v>3000</v>
      </c>
    </row>
    <row r="105" spans="1:14" s="79" customFormat="1" ht="13.5" customHeight="1">
      <c r="A105" s="138">
        <v>43768</v>
      </c>
      <c r="B105" s="104" t="s">
        <v>4</v>
      </c>
      <c r="C105" s="104" t="s">
        <v>56</v>
      </c>
      <c r="D105" s="105">
        <v>30</v>
      </c>
      <c r="E105" s="104" t="s">
        <v>1</v>
      </c>
      <c r="F105" s="104">
        <v>46200</v>
      </c>
      <c r="G105" s="104">
        <v>46300</v>
      </c>
      <c r="H105" s="104">
        <v>0</v>
      </c>
      <c r="I105" s="106">
        <v>0</v>
      </c>
      <c r="J105" s="107">
        <f t="shared" ref="J105" si="264">(IF(E105="SHORT",F105-G105,IF(E105="LONG",G105-F105)))*D105</f>
        <v>3000</v>
      </c>
      <c r="K105" s="108">
        <v>0</v>
      </c>
      <c r="L105" s="108">
        <v>0</v>
      </c>
      <c r="M105" s="108">
        <f t="shared" ref="M105" si="265">(K105+J105+L105)/D105</f>
        <v>100</v>
      </c>
      <c r="N105" s="109">
        <f t="shared" ref="N105" si="266">M105*D105</f>
        <v>3000</v>
      </c>
    </row>
    <row r="106" spans="1:14" s="79" customFormat="1" ht="13.5" customHeight="1">
      <c r="A106" s="138">
        <v>43768</v>
      </c>
      <c r="B106" s="104" t="s">
        <v>0</v>
      </c>
      <c r="C106" s="104" t="s">
        <v>56</v>
      </c>
      <c r="D106" s="105">
        <v>100</v>
      </c>
      <c r="E106" s="104" t="s">
        <v>1</v>
      </c>
      <c r="F106" s="104">
        <v>37970</v>
      </c>
      <c r="G106" s="104">
        <v>38040</v>
      </c>
      <c r="H106" s="104">
        <v>0</v>
      </c>
      <c r="I106" s="106">
        <v>0</v>
      </c>
      <c r="J106" s="107">
        <f t="shared" ref="J106" si="267">(IF(E106="SHORT",F106-G106,IF(E106="LONG",G106-F106)))*D106</f>
        <v>7000</v>
      </c>
      <c r="K106" s="108">
        <v>0</v>
      </c>
      <c r="L106" s="108">
        <v>0</v>
      </c>
      <c r="M106" s="108">
        <f t="shared" ref="M106" si="268">(K106+J106+L106)/D106</f>
        <v>70</v>
      </c>
      <c r="N106" s="109">
        <f t="shared" ref="N106" si="269">M106*D106</f>
        <v>7000</v>
      </c>
    </row>
    <row r="107" spans="1:14" s="79" customFormat="1" ht="13.5" customHeight="1">
      <c r="A107" s="138">
        <v>43767</v>
      </c>
      <c r="B107" s="104" t="s">
        <v>31</v>
      </c>
      <c r="C107" s="104" t="s">
        <v>53</v>
      </c>
      <c r="D107" s="105">
        <v>100</v>
      </c>
      <c r="E107" s="104" t="s">
        <v>1</v>
      </c>
      <c r="F107" s="104">
        <v>3930</v>
      </c>
      <c r="G107" s="104">
        <v>3960</v>
      </c>
      <c r="H107" s="104">
        <v>0</v>
      </c>
      <c r="I107" s="106">
        <v>0</v>
      </c>
      <c r="J107" s="107">
        <f t="shared" ref="J107" si="270">(IF(E107="SHORT",F107-G107,IF(E107="LONG",G107-F107)))*D107</f>
        <v>3000</v>
      </c>
      <c r="K107" s="108">
        <v>0</v>
      </c>
      <c r="L107" s="108">
        <v>0</v>
      </c>
      <c r="M107" s="108">
        <f t="shared" ref="M107" si="271">(K107+J107+L107)/D107</f>
        <v>30</v>
      </c>
      <c r="N107" s="109">
        <f t="shared" ref="N107" si="272">M107*D107</f>
        <v>3000</v>
      </c>
    </row>
    <row r="108" spans="1:14" s="79" customFormat="1" ht="13.5" customHeight="1">
      <c r="A108" s="138">
        <v>43767</v>
      </c>
      <c r="B108" s="104" t="s">
        <v>4</v>
      </c>
      <c r="C108" s="104" t="s">
        <v>56</v>
      </c>
      <c r="D108" s="105">
        <v>30</v>
      </c>
      <c r="E108" s="104" t="s">
        <v>2</v>
      </c>
      <c r="F108" s="104">
        <v>46100</v>
      </c>
      <c r="G108" s="104">
        <v>46100</v>
      </c>
      <c r="H108" s="104">
        <v>0</v>
      </c>
      <c r="I108" s="106">
        <v>0</v>
      </c>
      <c r="J108" s="107">
        <f t="shared" ref="J108" si="273">(IF(E108="SHORT",F108-G108,IF(E108="LONG",G108-F108)))*D108</f>
        <v>0</v>
      </c>
      <c r="K108" s="108">
        <v>0</v>
      </c>
      <c r="L108" s="108">
        <v>0</v>
      </c>
      <c r="M108" s="108">
        <f t="shared" ref="M108" si="274">(K108+J108+L108)/D108</f>
        <v>0</v>
      </c>
      <c r="N108" s="109">
        <f t="shared" ref="N108" si="275">M108*D108</f>
        <v>0</v>
      </c>
    </row>
    <row r="109" spans="1:14" s="79" customFormat="1" ht="13.5" customHeight="1">
      <c r="A109" s="138">
        <v>43763</v>
      </c>
      <c r="B109" s="104" t="s">
        <v>0</v>
      </c>
      <c r="C109" s="104" t="s">
        <v>56</v>
      </c>
      <c r="D109" s="105">
        <v>100</v>
      </c>
      <c r="E109" s="104" t="s">
        <v>2</v>
      </c>
      <c r="F109" s="104">
        <v>38300</v>
      </c>
      <c r="G109" s="104">
        <v>38200</v>
      </c>
      <c r="H109" s="104">
        <v>0</v>
      </c>
      <c r="I109" s="106">
        <v>0</v>
      </c>
      <c r="J109" s="107">
        <f t="shared" ref="J109" si="276">(IF(E109="SHORT",F109-G109,IF(E109="LONG",G109-F109)))*D109</f>
        <v>10000</v>
      </c>
      <c r="K109" s="108">
        <v>0</v>
      </c>
      <c r="L109" s="108">
        <v>0</v>
      </c>
      <c r="M109" s="108">
        <f t="shared" ref="M109" si="277">(K109+J109+L109)/D109</f>
        <v>100</v>
      </c>
      <c r="N109" s="109">
        <f t="shared" ref="N109" si="278">M109*D109</f>
        <v>10000</v>
      </c>
    </row>
    <row r="110" spans="1:14" s="79" customFormat="1" ht="13.5" customHeight="1">
      <c r="A110" s="138">
        <v>43762</v>
      </c>
      <c r="B110" s="104" t="s">
        <v>31</v>
      </c>
      <c r="C110" s="104" t="s">
        <v>53</v>
      </c>
      <c r="D110" s="105">
        <v>100</v>
      </c>
      <c r="E110" s="104" t="s">
        <v>1</v>
      </c>
      <c r="F110" s="104">
        <v>3850</v>
      </c>
      <c r="G110" s="104">
        <v>3880</v>
      </c>
      <c r="H110" s="104">
        <v>3920</v>
      </c>
      <c r="I110" s="106">
        <v>0</v>
      </c>
      <c r="J110" s="107">
        <f t="shared" ref="J110" si="279">(IF(E110="SHORT",F110-G110,IF(E110="LONG",G110-F110)))*D110</f>
        <v>3000</v>
      </c>
      <c r="K110" s="108">
        <f>(IF(E110="SHORT",IF(H110="",0,G110-H110),IF(E110="LONG",IF(H110="",0,H110-G110))))*D110</f>
        <v>4000</v>
      </c>
      <c r="L110" s="108">
        <v>0</v>
      </c>
      <c r="M110" s="108">
        <f t="shared" ref="M110" si="280">(K110+J110+L110)/D110</f>
        <v>70</v>
      </c>
      <c r="N110" s="109">
        <f t="shared" ref="N110" si="281">M110*D110</f>
        <v>7000</v>
      </c>
    </row>
    <row r="111" spans="1:14" s="79" customFormat="1" ht="13.5" customHeight="1">
      <c r="A111" s="138">
        <v>43762</v>
      </c>
      <c r="B111" s="104" t="s">
        <v>4</v>
      </c>
      <c r="C111" s="104" t="s">
        <v>56</v>
      </c>
      <c r="D111" s="105">
        <v>30</v>
      </c>
      <c r="E111" s="104" t="s">
        <v>2</v>
      </c>
      <c r="F111" s="104">
        <v>45400</v>
      </c>
      <c r="G111" s="104">
        <v>45270</v>
      </c>
      <c r="H111" s="104">
        <v>0</v>
      </c>
      <c r="I111" s="106">
        <v>0</v>
      </c>
      <c r="J111" s="107">
        <f t="shared" ref="J111" si="282">(IF(E111="SHORT",F111-G111,IF(E111="LONG",G111-F111)))*D111</f>
        <v>3900</v>
      </c>
      <c r="K111" s="108">
        <v>0</v>
      </c>
      <c r="L111" s="108">
        <v>0</v>
      </c>
      <c r="M111" s="108">
        <f t="shared" ref="M111" si="283">(K111+J111+L111)/D111</f>
        <v>130</v>
      </c>
      <c r="N111" s="109">
        <f t="shared" ref="N111" si="284">M111*D111</f>
        <v>3900</v>
      </c>
    </row>
    <row r="112" spans="1:14" s="79" customFormat="1" ht="13.5" customHeight="1">
      <c r="A112" s="138">
        <v>43761</v>
      </c>
      <c r="B112" s="104" t="s">
        <v>0</v>
      </c>
      <c r="C112" s="104" t="s">
        <v>56</v>
      </c>
      <c r="D112" s="105">
        <v>100</v>
      </c>
      <c r="E112" s="104" t="s">
        <v>2</v>
      </c>
      <c r="F112" s="104">
        <v>38050</v>
      </c>
      <c r="G112" s="104">
        <v>37980</v>
      </c>
      <c r="H112" s="104">
        <v>0</v>
      </c>
      <c r="I112" s="106">
        <v>0</v>
      </c>
      <c r="J112" s="107">
        <f t="shared" ref="J112" si="285">(IF(E112="SHORT",F112-G112,IF(E112="LONG",G112-F112)))*D112</f>
        <v>7000</v>
      </c>
      <c r="K112" s="108">
        <v>0</v>
      </c>
      <c r="L112" s="108">
        <v>0</v>
      </c>
      <c r="M112" s="108">
        <f t="shared" ref="M112" si="286">(K112+J112+L112)/D112</f>
        <v>70</v>
      </c>
      <c r="N112" s="109">
        <f t="shared" ref="N112" si="287">M112*D112</f>
        <v>7000</v>
      </c>
    </row>
    <row r="113" spans="1:14" s="79" customFormat="1" ht="13.5" customHeight="1">
      <c r="A113" s="138">
        <v>43760</v>
      </c>
      <c r="B113" s="104" t="s">
        <v>31</v>
      </c>
      <c r="C113" s="104" t="s">
        <v>53</v>
      </c>
      <c r="D113" s="105">
        <v>100</v>
      </c>
      <c r="E113" s="104" t="s">
        <v>1</v>
      </c>
      <c r="F113" s="104">
        <v>3825</v>
      </c>
      <c r="G113" s="104">
        <v>3860</v>
      </c>
      <c r="H113" s="104">
        <v>0</v>
      </c>
      <c r="I113" s="106">
        <v>0</v>
      </c>
      <c r="J113" s="107">
        <f t="shared" ref="J113" si="288">(IF(E113="SHORT",F113-G113,IF(E113="LONG",G113-F113)))*D113</f>
        <v>3500</v>
      </c>
      <c r="K113" s="108">
        <v>0</v>
      </c>
      <c r="L113" s="108">
        <v>0</v>
      </c>
      <c r="M113" s="108">
        <f t="shared" ref="M113" si="289">(K113+J113+L113)/D113</f>
        <v>35</v>
      </c>
      <c r="N113" s="109">
        <f t="shared" ref="N113" si="290">M113*D113</f>
        <v>3500</v>
      </c>
    </row>
    <row r="114" spans="1:14" s="79" customFormat="1" ht="13.5" customHeight="1">
      <c r="A114" s="138">
        <v>43760</v>
      </c>
      <c r="B114" s="104" t="s">
        <v>4</v>
      </c>
      <c r="C114" s="104" t="s">
        <v>56</v>
      </c>
      <c r="D114" s="105">
        <v>30</v>
      </c>
      <c r="E114" s="104" t="s">
        <v>2</v>
      </c>
      <c r="F114" s="104">
        <v>45500</v>
      </c>
      <c r="G114" s="104">
        <v>45350</v>
      </c>
      <c r="H114" s="104">
        <v>0</v>
      </c>
      <c r="I114" s="106">
        <v>0</v>
      </c>
      <c r="J114" s="107">
        <f t="shared" ref="J114" si="291">(IF(E114="SHORT",F114-G114,IF(E114="LONG",G114-F114)))*D114</f>
        <v>4500</v>
      </c>
      <c r="K114" s="108">
        <v>0</v>
      </c>
      <c r="L114" s="108">
        <v>0</v>
      </c>
      <c r="M114" s="108">
        <f t="shared" ref="M114" si="292">(K114+J114+L114)/D114</f>
        <v>150</v>
      </c>
      <c r="N114" s="109">
        <f t="shared" ref="N114" si="293">M114*D114</f>
        <v>4500</v>
      </c>
    </row>
    <row r="115" spans="1:14" s="79" customFormat="1" ht="13.5" customHeight="1">
      <c r="A115" s="138">
        <v>43760</v>
      </c>
      <c r="B115" s="104" t="s">
        <v>0</v>
      </c>
      <c r="C115" s="104" t="s">
        <v>56</v>
      </c>
      <c r="D115" s="105">
        <v>100</v>
      </c>
      <c r="E115" s="104" t="s">
        <v>2</v>
      </c>
      <c r="F115" s="104">
        <v>37900</v>
      </c>
      <c r="G115" s="104">
        <v>37900</v>
      </c>
      <c r="H115" s="104">
        <v>0</v>
      </c>
      <c r="I115" s="106">
        <v>0</v>
      </c>
      <c r="J115" s="107">
        <f t="shared" ref="J115" si="294">(IF(E115="SHORT",F115-G115,IF(E115="LONG",G115-F115)))*D115</f>
        <v>0</v>
      </c>
      <c r="K115" s="108">
        <v>0</v>
      </c>
      <c r="L115" s="108">
        <v>0</v>
      </c>
      <c r="M115" s="108">
        <f t="shared" ref="M115" si="295">(K115+J115+L115)/D115</f>
        <v>0</v>
      </c>
      <c r="N115" s="109">
        <f t="shared" ref="N115" si="296">M115*D115</f>
        <v>0</v>
      </c>
    </row>
    <row r="116" spans="1:14" s="79" customFormat="1" ht="13.5" customHeight="1">
      <c r="A116" s="138">
        <v>43756</v>
      </c>
      <c r="B116" s="104" t="s">
        <v>4</v>
      </c>
      <c r="C116" s="104" t="s">
        <v>56</v>
      </c>
      <c r="D116" s="105">
        <v>30</v>
      </c>
      <c r="E116" s="104" t="s">
        <v>2</v>
      </c>
      <c r="F116" s="104">
        <v>45140</v>
      </c>
      <c r="G116" s="104">
        <v>45350</v>
      </c>
      <c r="H116" s="104">
        <v>0</v>
      </c>
      <c r="I116" s="106">
        <v>0</v>
      </c>
      <c r="J116" s="107">
        <f t="shared" ref="J116" si="297">(IF(E116="SHORT",F116-G116,IF(E116="LONG",G116-F116)))*D116</f>
        <v>-6300</v>
      </c>
      <c r="K116" s="108">
        <v>0</v>
      </c>
      <c r="L116" s="108">
        <v>0</v>
      </c>
      <c r="M116" s="108">
        <f t="shared" ref="M116" si="298">(K116+J116+L116)/D116</f>
        <v>-210</v>
      </c>
      <c r="N116" s="109">
        <f t="shared" ref="N116" si="299">M116*D116</f>
        <v>-6300</v>
      </c>
    </row>
    <row r="117" spans="1:14" s="79" customFormat="1" ht="13.5" customHeight="1">
      <c r="A117" s="138">
        <v>43756</v>
      </c>
      <c r="B117" s="104" t="s">
        <v>5</v>
      </c>
      <c r="C117" s="104" t="s">
        <v>55</v>
      </c>
      <c r="D117" s="105">
        <v>5000</v>
      </c>
      <c r="E117" s="104" t="s">
        <v>1</v>
      </c>
      <c r="F117" s="104">
        <v>186</v>
      </c>
      <c r="G117" s="104">
        <v>186.5</v>
      </c>
      <c r="H117" s="104">
        <v>0</v>
      </c>
      <c r="I117" s="106">
        <v>0</v>
      </c>
      <c r="J117" s="107">
        <f t="shared" ref="J117" si="300">(IF(E117="SHORT",F117-G117,IF(E117="LONG",G117-F117)))*D117</f>
        <v>2500</v>
      </c>
      <c r="K117" s="108">
        <v>0</v>
      </c>
      <c r="L117" s="108">
        <v>0</v>
      </c>
      <c r="M117" s="108">
        <f t="shared" ref="M117" si="301">(K117+J117+L117)/D117</f>
        <v>0.5</v>
      </c>
      <c r="N117" s="109">
        <f t="shared" ref="N117" si="302">M117*D117</f>
        <v>2500</v>
      </c>
    </row>
    <row r="118" spans="1:14" s="79" customFormat="1" ht="13.5" customHeight="1">
      <c r="A118" s="138">
        <v>43756</v>
      </c>
      <c r="B118" s="104" t="s">
        <v>31</v>
      </c>
      <c r="C118" s="104" t="s">
        <v>53</v>
      </c>
      <c r="D118" s="105">
        <v>100</v>
      </c>
      <c r="E118" s="104" t="s">
        <v>1</v>
      </c>
      <c r="F118" s="104">
        <v>3880</v>
      </c>
      <c r="G118" s="104">
        <v>3845</v>
      </c>
      <c r="H118" s="104">
        <v>0</v>
      </c>
      <c r="I118" s="106">
        <v>0</v>
      </c>
      <c r="J118" s="107">
        <f t="shared" ref="J118" si="303">(IF(E118="SHORT",F118-G118,IF(E118="LONG",G118-F118)))*D118</f>
        <v>-3500</v>
      </c>
      <c r="K118" s="108">
        <v>0</v>
      </c>
      <c r="L118" s="108">
        <v>0</v>
      </c>
      <c r="M118" s="108">
        <f t="shared" ref="M118" si="304">(K118+J118+L118)/D118</f>
        <v>-35</v>
      </c>
      <c r="N118" s="109">
        <f t="shared" ref="N118" si="305">M118*D118</f>
        <v>-3500</v>
      </c>
    </row>
    <row r="119" spans="1:14" s="79" customFormat="1" ht="13.5" customHeight="1">
      <c r="A119" s="138">
        <v>43755</v>
      </c>
      <c r="B119" s="104" t="s">
        <v>0</v>
      </c>
      <c r="C119" s="104" t="s">
        <v>56</v>
      </c>
      <c r="D119" s="105">
        <v>100</v>
      </c>
      <c r="E119" s="104" t="s">
        <v>1</v>
      </c>
      <c r="F119" s="104">
        <v>38060</v>
      </c>
      <c r="G119" s="104">
        <v>37960</v>
      </c>
      <c r="H119" s="104">
        <v>0</v>
      </c>
      <c r="I119" s="106">
        <v>0</v>
      </c>
      <c r="J119" s="107">
        <f t="shared" ref="J119" si="306">(IF(E119="SHORT",F119-G119,IF(E119="LONG",G119-F119)))*D119</f>
        <v>-10000</v>
      </c>
      <c r="K119" s="108">
        <v>0</v>
      </c>
      <c r="L119" s="108">
        <v>0</v>
      </c>
      <c r="M119" s="108">
        <f t="shared" ref="M119" si="307">(K119+J119+L119)/D119</f>
        <v>-100</v>
      </c>
      <c r="N119" s="109">
        <f t="shared" ref="N119" si="308">M119*D119</f>
        <v>-10000</v>
      </c>
    </row>
    <row r="120" spans="1:14" s="79" customFormat="1" ht="13.5" customHeight="1">
      <c r="A120" s="138">
        <v>43755</v>
      </c>
      <c r="B120" s="104" t="s">
        <v>5</v>
      </c>
      <c r="C120" s="104" t="s">
        <v>55</v>
      </c>
      <c r="D120" s="105">
        <v>5000</v>
      </c>
      <c r="E120" s="104" t="s">
        <v>1</v>
      </c>
      <c r="F120" s="104">
        <v>185.5</v>
      </c>
      <c r="G120" s="104">
        <v>186</v>
      </c>
      <c r="H120" s="104">
        <v>0</v>
      </c>
      <c r="I120" s="106">
        <v>0</v>
      </c>
      <c r="J120" s="107">
        <f t="shared" ref="J120" si="309">(IF(E120="SHORT",F120-G120,IF(E120="LONG",G120-F120)))*D120</f>
        <v>2500</v>
      </c>
      <c r="K120" s="108">
        <v>0</v>
      </c>
      <c r="L120" s="108">
        <v>0</v>
      </c>
      <c r="M120" s="108">
        <f t="shared" ref="M120" si="310">(K120+J120+L120)/D120</f>
        <v>0.5</v>
      </c>
      <c r="N120" s="109">
        <f t="shared" ref="N120" si="311">M120*D120</f>
        <v>2500</v>
      </c>
    </row>
    <row r="121" spans="1:14" s="79" customFormat="1" ht="13.5" customHeight="1">
      <c r="A121" s="138">
        <v>43755</v>
      </c>
      <c r="B121" s="104" t="s">
        <v>31</v>
      </c>
      <c r="C121" s="104" t="s">
        <v>53</v>
      </c>
      <c r="D121" s="105">
        <v>100</v>
      </c>
      <c r="E121" s="104" t="s">
        <v>2</v>
      </c>
      <c r="F121" s="104">
        <v>3755</v>
      </c>
      <c r="G121" s="104">
        <v>3790</v>
      </c>
      <c r="H121" s="104">
        <v>0</v>
      </c>
      <c r="I121" s="106">
        <v>0</v>
      </c>
      <c r="J121" s="107">
        <f t="shared" ref="J121" si="312">(IF(E121="SHORT",F121-G121,IF(E121="LONG",G121-F121)))*D121</f>
        <v>-3500</v>
      </c>
      <c r="K121" s="108">
        <v>0</v>
      </c>
      <c r="L121" s="108">
        <v>0</v>
      </c>
      <c r="M121" s="108">
        <f t="shared" ref="M121" si="313">(K121+J121+L121)/D121</f>
        <v>-35</v>
      </c>
      <c r="N121" s="109">
        <f t="shared" ref="N121" si="314">M121*D121</f>
        <v>-3500</v>
      </c>
    </row>
    <row r="122" spans="1:14" s="79" customFormat="1" ht="13.5" customHeight="1">
      <c r="A122" s="138">
        <v>43755</v>
      </c>
      <c r="B122" s="104" t="s">
        <v>4</v>
      </c>
      <c r="C122" s="104" t="s">
        <v>56</v>
      </c>
      <c r="D122" s="105">
        <v>30</v>
      </c>
      <c r="E122" s="104" t="s">
        <v>2</v>
      </c>
      <c r="F122" s="104">
        <v>45250</v>
      </c>
      <c r="G122" s="104">
        <v>45500</v>
      </c>
      <c r="H122" s="104">
        <v>0</v>
      </c>
      <c r="I122" s="106">
        <v>0</v>
      </c>
      <c r="J122" s="107">
        <f t="shared" ref="J122" si="315">(IF(E122="SHORT",F122-G122,IF(E122="LONG",G122-F122)))*D122</f>
        <v>-7500</v>
      </c>
      <c r="K122" s="108">
        <v>0</v>
      </c>
      <c r="L122" s="108">
        <v>0</v>
      </c>
      <c r="M122" s="108">
        <f t="shared" ref="M122" si="316">(K122+J122+L122)/D122</f>
        <v>-250</v>
      </c>
      <c r="N122" s="109">
        <f t="shared" ref="N122" si="317">M122*D122</f>
        <v>-7500</v>
      </c>
    </row>
    <row r="123" spans="1:14" s="79" customFormat="1" ht="13.5" customHeight="1">
      <c r="A123" s="138">
        <v>43754</v>
      </c>
      <c r="B123" s="104" t="s">
        <v>31</v>
      </c>
      <c r="C123" s="104" t="s">
        <v>53</v>
      </c>
      <c r="D123" s="105">
        <v>100</v>
      </c>
      <c r="E123" s="104" t="s">
        <v>1</v>
      </c>
      <c r="F123" s="104">
        <v>3790</v>
      </c>
      <c r="G123" s="104">
        <v>3820</v>
      </c>
      <c r="H123" s="104">
        <v>0</v>
      </c>
      <c r="I123" s="106">
        <v>0</v>
      </c>
      <c r="J123" s="107">
        <f t="shared" ref="J123" si="318">(IF(E123="SHORT",F123-G123,IF(E123="LONG",G123-F123)))*D123</f>
        <v>3000</v>
      </c>
      <c r="K123" s="108">
        <v>0</v>
      </c>
      <c r="L123" s="108">
        <v>0</v>
      </c>
      <c r="M123" s="108">
        <f t="shared" ref="M123" si="319">(K123+J123+L123)/D123</f>
        <v>30</v>
      </c>
      <c r="N123" s="109">
        <f t="shared" ref="N123" si="320">M123*D123</f>
        <v>3000</v>
      </c>
    </row>
    <row r="124" spans="1:14" s="79" customFormat="1" ht="13.5" customHeight="1">
      <c r="A124" s="138">
        <v>43754</v>
      </c>
      <c r="B124" s="104" t="s">
        <v>4</v>
      </c>
      <c r="C124" s="104" t="s">
        <v>56</v>
      </c>
      <c r="D124" s="105">
        <v>30</v>
      </c>
      <c r="E124" s="104" t="s">
        <v>2</v>
      </c>
      <c r="F124" s="104">
        <v>44865</v>
      </c>
      <c r="G124" s="104">
        <v>44700</v>
      </c>
      <c r="H124" s="104">
        <v>0</v>
      </c>
      <c r="I124" s="106">
        <v>0</v>
      </c>
      <c r="J124" s="107">
        <f t="shared" ref="J124" si="321">(IF(E124="SHORT",F124-G124,IF(E124="LONG",G124-F124)))*D124</f>
        <v>4950</v>
      </c>
      <c r="K124" s="108">
        <v>0</v>
      </c>
      <c r="L124" s="108">
        <v>0</v>
      </c>
      <c r="M124" s="108">
        <f t="shared" ref="M124" si="322">(K124+J124+L124)/D124</f>
        <v>165</v>
      </c>
      <c r="N124" s="109">
        <f t="shared" ref="N124" si="323">M124*D124</f>
        <v>4950</v>
      </c>
    </row>
    <row r="125" spans="1:14" s="79" customFormat="1" ht="13.5" customHeight="1">
      <c r="A125" s="138">
        <v>43753</v>
      </c>
      <c r="B125" s="104" t="s">
        <v>0</v>
      </c>
      <c r="C125" s="104" t="s">
        <v>56</v>
      </c>
      <c r="D125" s="105">
        <v>100</v>
      </c>
      <c r="E125" s="104" t="s">
        <v>2</v>
      </c>
      <c r="F125" s="104">
        <v>38300</v>
      </c>
      <c r="G125" s="104">
        <v>38200</v>
      </c>
      <c r="H125" s="104">
        <v>38100</v>
      </c>
      <c r="I125" s="106">
        <v>0</v>
      </c>
      <c r="J125" s="107">
        <f t="shared" ref="J125" si="324">(IF(E125="SHORT",F125-G125,IF(E125="LONG",G125-F125)))*D125</f>
        <v>10000</v>
      </c>
      <c r="K125" s="108">
        <f>(IF(E125="SHORT",IF(H125="",0,G125-H125),IF(E125="LONG",IF(H125="",0,H125-G125))))*D125</f>
        <v>10000</v>
      </c>
      <c r="L125" s="108">
        <v>0</v>
      </c>
      <c r="M125" s="108">
        <f t="shared" ref="M125" si="325">(K125+J125+L125)/D125</f>
        <v>200</v>
      </c>
      <c r="N125" s="109">
        <f t="shared" ref="N125" si="326">M125*D125</f>
        <v>20000</v>
      </c>
    </row>
    <row r="126" spans="1:14" s="79" customFormat="1" ht="13.5" customHeight="1">
      <c r="A126" s="138">
        <v>43753</v>
      </c>
      <c r="B126" s="104" t="s">
        <v>4</v>
      </c>
      <c r="C126" s="104" t="s">
        <v>56</v>
      </c>
      <c r="D126" s="105">
        <v>30</v>
      </c>
      <c r="E126" s="104" t="s">
        <v>2</v>
      </c>
      <c r="F126" s="104">
        <v>45750</v>
      </c>
      <c r="G126" s="104">
        <v>45750</v>
      </c>
      <c r="H126" s="104">
        <v>0</v>
      </c>
      <c r="I126" s="106">
        <v>0</v>
      </c>
      <c r="J126" s="107">
        <f t="shared" ref="J126" si="327">(IF(E126="SHORT",F126-G126,IF(E126="LONG",G126-F126)))*D126</f>
        <v>0</v>
      </c>
      <c r="K126" s="108">
        <v>0</v>
      </c>
      <c r="L126" s="108">
        <v>0</v>
      </c>
      <c r="M126" s="108">
        <f t="shared" ref="M126" si="328">(K126+J126+L126)/D126</f>
        <v>0</v>
      </c>
      <c r="N126" s="109">
        <f t="shared" ref="N126" si="329">M126*D126</f>
        <v>0</v>
      </c>
    </row>
    <row r="127" spans="1:14" s="79" customFormat="1" ht="13.5" customHeight="1">
      <c r="A127" s="138">
        <v>43753</v>
      </c>
      <c r="B127" s="104" t="s">
        <v>31</v>
      </c>
      <c r="C127" s="104" t="s">
        <v>53</v>
      </c>
      <c r="D127" s="105">
        <v>100</v>
      </c>
      <c r="E127" s="104" t="s">
        <v>2</v>
      </c>
      <c r="F127" s="104">
        <v>38300</v>
      </c>
      <c r="G127" s="104">
        <v>38200</v>
      </c>
      <c r="H127" s="104">
        <v>0</v>
      </c>
      <c r="I127" s="106">
        <v>0</v>
      </c>
      <c r="J127" s="107">
        <f t="shared" ref="J127" si="330">(IF(E127="SHORT",F127-G127,IF(E127="LONG",G127-F127)))*D127</f>
        <v>10000</v>
      </c>
      <c r="K127" s="108">
        <v>0</v>
      </c>
      <c r="L127" s="108">
        <v>0</v>
      </c>
      <c r="M127" s="108">
        <f t="shared" ref="M127" si="331">(K127+J127+L127)/D127</f>
        <v>100</v>
      </c>
      <c r="N127" s="109">
        <f t="shared" ref="N127" si="332">M127*D127</f>
        <v>10000</v>
      </c>
    </row>
    <row r="128" spans="1:14" s="79" customFormat="1" ht="13.5" customHeight="1">
      <c r="A128" s="138">
        <v>43752</v>
      </c>
      <c r="B128" s="104" t="s">
        <v>31</v>
      </c>
      <c r="C128" s="104" t="s">
        <v>53</v>
      </c>
      <c r="D128" s="105">
        <v>100</v>
      </c>
      <c r="E128" s="104" t="s">
        <v>1</v>
      </c>
      <c r="F128" s="104">
        <v>3818</v>
      </c>
      <c r="G128" s="104">
        <v>3790</v>
      </c>
      <c r="H128" s="104">
        <v>0</v>
      </c>
      <c r="I128" s="106">
        <v>0</v>
      </c>
      <c r="J128" s="107">
        <f t="shared" ref="J128" si="333">(IF(E128="SHORT",F128-G128,IF(E128="LONG",G128-F128)))*D128</f>
        <v>-2800</v>
      </c>
      <c r="K128" s="108">
        <v>0</v>
      </c>
      <c r="L128" s="108">
        <v>0</v>
      </c>
      <c r="M128" s="108">
        <f t="shared" ref="M128" si="334">(K128+J128+L128)/D128</f>
        <v>-28</v>
      </c>
      <c r="N128" s="109">
        <f t="shared" ref="N128" si="335">M128*D128</f>
        <v>-2800</v>
      </c>
    </row>
    <row r="129" spans="1:14" s="79" customFormat="1" ht="13.5" customHeight="1">
      <c r="A129" s="138">
        <v>43752</v>
      </c>
      <c r="B129" s="104" t="s">
        <v>5</v>
      </c>
      <c r="C129" s="104" t="s">
        <v>55</v>
      </c>
      <c r="D129" s="105">
        <v>5000</v>
      </c>
      <c r="E129" s="104" t="s">
        <v>1</v>
      </c>
      <c r="F129" s="104">
        <v>187.3</v>
      </c>
      <c r="G129" s="104">
        <v>187.8</v>
      </c>
      <c r="H129" s="104">
        <v>0</v>
      </c>
      <c r="I129" s="106">
        <v>0</v>
      </c>
      <c r="J129" s="107">
        <f t="shared" ref="J129" si="336">(IF(E129="SHORT",F129-G129,IF(E129="LONG",G129-F129)))*D129</f>
        <v>2500</v>
      </c>
      <c r="K129" s="108">
        <v>0</v>
      </c>
      <c r="L129" s="108">
        <v>0</v>
      </c>
      <c r="M129" s="108">
        <f t="shared" ref="M129" si="337">(K129+J129+L129)/D129</f>
        <v>0.5</v>
      </c>
      <c r="N129" s="109">
        <f t="shared" ref="N129" si="338">M129*D129</f>
        <v>2500</v>
      </c>
    </row>
    <row r="130" spans="1:14" s="79" customFormat="1" ht="13.5" customHeight="1">
      <c r="A130" s="138">
        <v>43752</v>
      </c>
      <c r="B130" s="104" t="s">
        <v>4</v>
      </c>
      <c r="C130" s="104" t="s">
        <v>56</v>
      </c>
      <c r="D130" s="105">
        <v>30</v>
      </c>
      <c r="E130" s="104" t="s">
        <v>2</v>
      </c>
      <c r="F130" s="104">
        <v>45560</v>
      </c>
      <c r="G130" s="104">
        <v>45460</v>
      </c>
      <c r="H130" s="104">
        <v>0</v>
      </c>
      <c r="I130" s="106">
        <v>0</v>
      </c>
      <c r="J130" s="107">
        <f t="shared" ref="J130" si="339">(IF(E130="SHORT",F130-G130,IF(E130="LONG",G130-F130)))*D130</f>
        <v>3000</v>
      </c>
      <c r="K130" s="108">
        <v>0</v>
      </c>
      <c r="L130" s="108">
        <v>0</v>
      </c>
      <c r="M130" s="108">
        <f t="shared" ref="M130" si="340">(K130+J130+L130)/D130</f>
        <v>100</v>
      </c>
      <c r="N130" s="109">
        <f t="shared" ref="N130" si="341">M130*D130</f>
        <v>3000</v>
      </c>
    </row>
    <row r="131" spans="1:14" s="79" customFormat="1" ht="13.5" customHeight="1">
      <c r="A131" s="138">
        <v>43752</v>
      </c>
      <c r="B131" s="104" t="s">
        <v>0</v>
      </c>
      <c r="C131" s="104" t="s">
        <v>56</v>
      </c>
      <c r="D131" s="105">
        <v>100</v>
      </c>
      <c r="E131" s="104" t="s">
        <v>2</v>
      </c>
      <c r="F131" s="104">
        <v>38170</v>
      </c>
      <c r="G131" s="104">
        <v>38270</v>
      </c>
      <c r="H131" s="104">
        <v>0</v>
      </c>
      <c r="I131" s="106">
        <v>0</v>
      </c>
      <c r="J131" s="107">
        <f t="shared" ref="J131" si="342">(IF(E131="SHORT",F131-G131,IF(E131="LONG",G131-F131)))*D131</f>
        <v>-10000</v>
      </c>
      <c r="K131" s="108">
        <v>0</v>
      </c>
      <c r="L131" s="108">
        <v>0</v>
      </c>
      <c r="M131" s="108">
        <f t="shared" ref="M131" si="343">(K131+J131+L131)/D131</f>
        <v>-100</v>
      </c>
      <c r="N131" s="109">
        <f t="shared" ref="N131" si="344">M131*D131</f>
        <v>-10000</v>
      </c>
    </row>
    <row r="132" spans="1:14" s="79" customFormat="1" ht="13.5" customHeight="1">
      <c r="A132" s="138">
        <v>43749</v>
      </c>
      <c r="B132" s="104" t="s">
        <v>0</v>
      </c>
      <c r="C132" s="104" t="s">
        <v>56</v>
      </c>
      <c r="D132" s="105">
        <v>100</v>
      </c>
      <c r="E132" s="104" t="s">
        <v>1</v>
      </c>
      <c r="F132" s="104">
        <v>37920</v>
      </c>
      <c r="G132" s="104">
        <v>37820</v>
      </c>
      <c r="H132" s="104">
        <v>0</v>
      </c>
      <c r="I132" s="106">
        <v>0</v>
      </c>
      <c r="J132" s="107">
        <f t="shared" ref="J132" si="345">(IF(E132="SHORT",F132-G132,IF(E132="LONG",G132-F132)))*D132</f>
        <v>-10000</v>
      </c>
      <c r="K132" s="108">
        <v>0</v>
      </c>
      <c r="L132" s="108">
        <v>0</v>
      </c>
      <c r="M132" s="108">
        <f t="shared" ref="M132" si="346">(K132+J132+L132)/D132</f>
        <v>-100</v>
      </c>
      <c r="N132" s="109">
        <f t="shared" ref="N132" si="347">M132*D132</f>
        <v>-10000</v>
      </c>
    </row>
    <row r="133" spans="1:14" s="79" customFormat="1" ht="13.5" customHeight="1">
      <c r="A133" s="138">
        <v>43749</v>
      </c>
      <c r="B133" s="104" t="s">
        <v>4</v>
      </c>
      <c r="C133" s="104" t="s">
        <v>56</v>
      </c>
      <c r="D133" s="105">
        <v>30</v>
      </c>
      <c r="E133" s="104" t="s">
        <v>2</v>
      </c>
      <c r="F133" s="104">
        <v>45400</v>
      </c>
      <c r="G133" s="104">
        <v>45250</v>
      </c>
      <c r="H133" s="104">
        <v>45100</v>
      </c>
      <c r="I133" s="106">
        <v>0</v>
      </c>
      <c r="J133" s="107">
        <f t="shared" ref="J133" si="348">(IF(E133="SHORT",F133-G133,IF(E133="LONG",G133-F133)))*D133</f>
        <v>4500</v>
      </c>
      <c r="K133" s="108">
        <f>(IF(E133="SHORT",IF(H133="",0,G133-H133),IF(E133="LONG",IF(H133="",0,H133-G133))))*D133</f>
        <v>4500</v>
      </c>
      <c r="L133" s="108">
        <v>0</v>
      </c>
      <c r="M133" s="108">
        <f t="shared" ref="M133" si="349">(K133+J133+L133)/D133</f>
        <v>300</v>
      </c>
      <c r="N133" s="109">
        <f t="shared" ref="N133" si="350">M133*D133</f>
        <v>9000</v>
      </c>
    </row>
    <row r="134" spans="1:14" s="79" customFormat="1" ht="13.5" customHeight="1">
      <c r="A134" s="138">
        <v>43749</v>
      </c>
      <c r="B134" s="104" t="s">
        <v>5</v>
      </c>
      <c r="C134" s="104" t="s">
        <v>55</v>
      </c>
      <c r="D134" s="105">
        <v>5000</v>
      </c>
      <c r="E134" s="104" t="s">
        <v>1</v>
      </c>
      <c r="F134" s="104">
        <v>187</v>
      </c>
      <c r="G134" s="104">
        <v>187.5</v>
      </c>
      <c r="H134" s="104">
        <v>188</v>
      </c>
      <c r="I134" s="106">
        <v>0</v>
      </c>
      <c r="J134" s="107">
        <f t="shared" ref="J134" si="351">(IF(E134="SHORT",F134-G134,IF(E134="LONG",G134-F134)))*D134</f>
        <v>2500</v>
      </c>
      <c r="K134" s="108">
        <f>(IF(E134="SHORT",IF(H134="",0,G134-H134),IF(E134="LONG",IF(H134="",0,H134-G134))))*D134</f>
        <v>2500</v>
      </c>
      <c r="L134" s="108">
        <v>0</v>
      </c>
      <c r="M134" s="108">
        <f t="shared" ref="M134" si="352">(K134+J134+L134)/D134</f>
        <v>1</v>
      </c>
      <c r="N134" s="109">
        <f t="shared" ref="N134" si="353">M134*D134</f>
        <v>5000</v>
      </c>
    </row>
    <row r="135" spans="1:14" s="79" customFormat="1" ht="13.5" customHeight="1">
      <c r="A135" s="138">
        <v>43748</v>
      </c>
      <c r="B135" s="104" t="s">
        <v>0</v>
      </c>
      <c r="C135" s="104" t="s">
        <v>56</v>
      </c>
      <c r="D135" s="105">
        <v>100</v>
      </c>
      <c r="E135" s="104" t="s">
        <v>2</v>
      </c>
      <c r="F135" s="104">
        <v>38380</v>
      </c>
      <c r="G135" s="104">
        <v>38300</v>
      </c>
      <c r="H135" s="104">
        <v>38200</v>
      </c>
      <c r="I135" s="106">
        <v>0</v>
      </c>
      <c r="J135" s="107">
        <f t="shared" ref="J135" si="354">(IF(E135="SHORT",F135-G135,IF(E135="LONG",G135-F135)))*D135</f>
        <v>8000</v>
      </c>
      <c r="K135" s="108">
        <f>(IF(E135="SHORT",IF(H135="",0,G135-H135),IF(E135="LONG",IF(H135="",0,H135-G135))))*D135</f>
        <v>10000</v>
      </c>
      <c r="L135" s="108">
        <v>0</v>
      </c>
      <c r="M135" s="108">
        <f t="shared" ref="M135" si="355">(K135+J135+L135)/D135</f>
        <v>180</v>
      </c>
      <c r="N135" s="109">
        <f t="shared" ref="N135" si="356">M135*D135</f>
        <v>18000</v>
      </c>
    </row>
    <row r="136" spans="1:14" s="79" customFormat="1" ht="13.5" customHeight="1">
      <c r="A136" s="138">
        <v>43748</v>
      </c>
      <c r="B136" s="104" t="s">
        <v>4</v>
      </c>
      <c r="C136" s="104" t="s">
        <v>56</v>
      </c>
      <c r="D136" s="105">
        <v>30</v>
      </c>
      <c r="E136" s="104" t="s">
        <v>2</v>
      </c>
      <c r="F136" s="104">
        <v>45920</v>
      </c>
      <c r="G136" s="104">
        <v>45750</v>
      </c>
      <c r="H136" s="104">
        <v>45550</v>
      </c>
      <c r="I136" s="106">
        <v>0</v>
      </c>
      <c r="J136" s="107">
        <f t="shared" ref="J136" si="357">(IF(E136="SHORT",F136-G136,IF(E136="LONG",G136-F136)))*D136</f>
        <v>5100</v>
      </c>
      <c r="K136" s="108">
        <f>(IF(E136="SHORT",IF(H136="",0,G136-H136),IF(E136="LONG",IF(H136="",0,H136-G136))))*D136</f>
        <v>6000</v>
      </c>
      <c r="L136" s="108">
        <v>0</v>
      </c>
      <c r="M136" s="108">
        <f t="shared" ref="M136" si="358">(K136+J136+L136)/D136</f>
        <v>370</v>
      </c>
      <c r="N136" s="109">
        <f t="shared" ref="N136" si="359">M136*D136</f>
        <v>11100</v>
      </c>
    </row>
    <row r="137" spans="1:14" s="79" customFormat="1" ht="13.5" customHeight="1">
      <c r="A137" s="138">
        <v>43747</v>
      </c>
      <c r="B137" s="104" t="s">
        <v>0</v>
      </c>
      <c r="C137" s="104" t="s">
        <v>56</v>
      </c>
      <c r="D137" s="105">
        <v>100</v>
      </c>
      <c r="E137" s="104" t="s">
        <v>2</v>
      </c>
      <c r="F137" s="104">
        <v>38440</v>
      </c>
      <c r="G137" s="104">
        <v>38540</v>
      </c>
      <c r="H137" s="104">
        <v>0</v>
      </c>
      <c r="I137" s="106">
        <v>0</v>
      </c>
      <c r="J137" s="107">
        <f t="shared" ref="J137" si="360">(IF(E137="SHORT",F137-G137,IF(E137="LONG",G137-F137)))*D137</f>
        <v>-10000</v>
      </c>
      <c r="K137" s="108">
        <v>0</v>
      </c>
      <c r="L137" s="108">
        <v>0</v>
      </c>
      <c r="M137" s="108">
        <f t="shared" ref="M137" si="361">(K137+J137+L137)/D137</f>
        <v>-100</v>
      </c>
      <c r="N137" s="109">
        <f t="shared" ref="N137" si="362">M137*D137</f>
        <v>-10000</v>
      </c>
    </row>
    <row r="138" spans="1:14" s="79" customFormat="1" ht="13.5" customHeight="1">
      <c r="A138" s="138">
        <v>43747</v>
      </c>
      <c r="B138" s="104" t="s">
        <v>4</v>
      </c>
      <c r="C138" s="104" t="s">
        <v>56</v>
      </c>
      <c r="D138" s="105">
        <v>30</v>
      </c>
      <c r="E138" s="104" t="s">
        <v>2</v>
      </c>
      <c r="F138" s="104">
        <v>46230</v>
      </c>
      <c r="G138" s="104">
        <v>46000</v>
      </c>
      <c r="H138" s="104">
        <v>0</v>
      </c>
      <c r="I138" s="106">
        <v>0</v>
      </c>
      <c r="J138" s="107">
        <f t="shared" ref="J138" si="363">(IF(E138="SHORT",F138-G138,IF(E138="LONG",G138-F138)))*D138</f>
        <v>6900</v>
      </c>
      <c r="K138" s="108">
        <v>0</v>
      </c>
      <c r="L138" s="108">
        <v>0</v>
      </c>
      <c r="M138" s="108">
        <f t="shared" ref="M138" si="364">(K138+J138+L138)/D138</f>
        <v>230</v>
      </c>
      <c r="N138" s="109">
        <f t="shared" ref="N138" si="365">M138*D138</f>
        <v>6900</v>
      </c>
    </row>
    <row r="139" spans="1:14" s="79" customFormat="1" ht="13.5" customHeight="1">
      <c r="A139" s="138">
        <v>43747</v>
      </c>
      <c r="B139" s="104" t="s">
        <v>6</v>
      </c>
      <c r="C139" s="104" t="s">
        <v>55</v>
      </c>
      <c r="D139" s="105">
        <v>5000</v>
      </c>
      <c r="E139" s="104" t="s">
        <v>2</v>
      </c>
      <c r="F139" s="104">
        <v>155</v>
      </c>
      <c r="G139" s="104">
        <v>154.5</v>
      </c>
      <c r="H139" s="104">
        <v>0</v>
      </c>
      <c r="I139" s="106">
        <v>0</v>
      </c>
      <c r="J139" s="107">
        <f t="shared" ref="J139" si="366">(IF(E139="SHORT",F139-G139,IF(E139="LONG",G139-F139)))*D139</f>
        <v>2500</v>
      </c>
      <c r="K139" s="108">
        <v>0</v>
      </c>
      <c r="L139" s="108">
        <v>0</v>
      </c>
      <c r="M139" s="108">
        <f t="shared" ref="M139" si="367">(K139+J139+L139)/D139</f>
        <v>0.5</v>
      </c>
      <c r="N139" s="109">
        <f t="shared" ref="N139" si="368">M139*D139</f>
        <v>2500</v>
      </c>
    </row>
    <row r="140" spans="1:14" s="79" customFormat="1" ht="13.5" customHeight="1">
      <c r="A140" s="138">
        <v>43747</v>
      </c>
      <c r="B140" s="104" t="s">
        <v>31</v>
      </c>
      <c r="C140" s="104" t="s">
        <v>53</v>
      </c>
      <c r="D140" s="105">
        <v>100</v>
      </c>
      <c r="E140" s="104" t="s">
        <v>1</v>
      </c>
      <c r="F140" s="104">
        <v>3800</v>
      </c>
      <c r="G140" s="104">
        <v>3770</v>
      </c>
      <c r="H140" s="104">
        <v>0</v>
      </c>
      <c r="I140" s="106">
        <v>0</v>
      </c>
      <c r="J140" s="107">
        <f t="shared" ref="J140" si="369">(IF(E140="SHORT",F140-G140,IF(E140="LONG",G140-F140)))*D140</f>
        <v>-3000</v>
      </c>
      <c r="K140" s="108">
        <v>0</v>
      </c>
      <c r="L140" s="108">
        <v>0</v>
      </c>
      <c r="M140" s="108">
        <f t="shared" ref="M140" si="370">(K140+J140+L140)/D140</f>
        <v>-30</v>
      </c>
      <c r="N140" s="109">
        <f t="shared" ref="N140" si="371">M140*D140</f>
        <v>-3000</v>
      </c>
    </row>
    <row r="141" spans="1:14" s="79" customFormat="1" ht="13.5" customHeight="1">
      <c r="A141" s="138">
        <v>43745</v>
      </c>
      <c r="B141" s="104" t="s">
        <v>31</v>
      </c>
      <c r="C141" s="104" t="s">
        <v>53</v>
      </c>
      <c r="D141" s="105">
        <v>100</v>
      </c>
      <c r="E141" s="104" t="s">
        <v>1</v>
      </c>
      <c r="F141" s="104">
        <v>3820</v>
      </c>
      <c r="G141" s="104">
        <v>3845</v>
      </c>
      <c r="H141" s="104">
        <v>0</v>
      </c>
      <c r="I141" s="106">
        <v>0</v>
      </c>
      <c r="J141" s="107">
        <f t="shared" ref="J141" si="372">(IF(E141="SHORT",F141-G141,IF(E141="LONG",G141-F141)))*D141</f>
        <v>2500</v>
      </c>
      <c r="K141" s="108">
        <v>0</v>
      </c>
      <c r="L141" s="108">
        <v>0</v>
      </c>
      <c r="M141" s="108">
        <f t="shared" ref="M141" si="373">(K141+J141+L141)/D141</f>
        <v>25</v>
      </c>
      <c r="N141" s="109">
        <f t="shared" ref="N141" si="374">M141*D141</f>
        <v>2500</v>
      </c>
    </row>
    <row r="142" spans="1:14" s="79" customFormat="1" ht="13.5" customHeight="1">
      <c r="A142" s="138">
        <v>43745</v>
      </c>
      <c r="B142" s="104" t="s">
        <v>0</v>
      </c>
      <c r="C142" s="104" t="s">
        <v>56</v>
      </c>
      <c r="D142" s="105">
        <v>100</v>
      </c>
      <c r="E142" s="104" t="s">
        <v>2</v>
      </c>
      <c r="F142" s="104">
        <v>38250</v>
      </c>
      <c r="G142" s="104">
        <v>38350</v>
      </c>
      <c r="H142" s="104">
        <v>0</v>
      </c>
      <c r="I142" s="106">
        <v>0</v>
      </c>
      <c r="J142" s="107">
        <f t="shared" ref="J142" si="375">(IF(E142="SHORT",F142-G142,IF(E142="LONG",G142-F142)))*D142</f>
        <v>-10000</v>
      </c>
      <c r="K142" s="108">
        <v>0</v>
      </c>
      <c r="L142" s="108">
        <v>0</v>
      </c>
      <c r="M142" s="108">
        <f t="shared" ref="M142" si="376">(K142+J142+L142)/D142</f>
        <v>-100</v>
      </c>
      <c r="N142" s="109">
        <f t="shared" ref="N142" si="377">M142*D142</f>
        <v>-10000</v>
      </c>
    </row>
    <row r="143" spans="1:14" s="79" customFormat="1" ht="13.5" customHeight="1">
      <c r="A143" s="138">
        <v>43745</v>
      </c>
      <c r="B143" s="104" t="s">
        <v>4</v>
      </c>
      <c r="C143" s="104" t="s">
        <v>56</v>
      </c>
      <c r="D143" s="105">
        <v>30</v>
      </c>
      <c r="E143" s="104" t="s">
        <v>2</v>
      </c>
      <c r="F143" s="104">
        <v>45200</v>
      </c>
      <c r="G143" s="104">
        <v>45450</v>
      </c>
      <c r="H143" s="104">
        <v>0</v>
      </c>
      <c r="I143" s="106">
        <v>0</v>
      </c>
      <c r="J143" s="107">
        <f t="shared" ref="J143" si="378">(IF(E143="SHORT",F143-G143,IF(E143="LONG",G143-F143)))*D143</f>
        <v>-7500</v>
      </c>
      <c r="K143" s="108">
        <v>0</v>
      </c>
      <c r="L143" s="108">
        <v>0</v>
      </c>
      <c r="M143" s="108">
        <f t="shared" ref="M143" si="379">(K143+J143+L143)/D143</f>
        <v>-250</v>
      </c>
      <c r="N143" s="109">
        <f t="shared" ref="N143" si="380">M143*D143</f>
        <v>-7500</v>
      </c>
    </row>
    <row r="144" spans="1:14" s="79" customFormat="1" ht="13.5" customHeight="1">
      <c r="A144" s="138">
        <v>43745</v>
      </c>
      <c r="B144" s="104" t="s">
        <v>6</v>
      </c>
      <c r="C144" s="104" t="s">
        <v>55</v>
      </c>
      <c r="D144" s="105">
        <v>5000</v>
      </c>
      <c r="E144" s="104" t="s">
        <v>1</v>
      </c>
      <c r="F144" s="104">
        <v>158.19999999999999</v>
      </c>
      <c r="G144" s="104">
        <v>158.69999999999999</v>
      </c>
      <c r="H144" s="104">
        <v>0</v>
      </c>
      <c r="I144" s="106">
        <v>0</v>
      </c>
      <c r="J144" s="107">
        <f t="shared" ref="J144" si="381">(IF(E144="SHORT",F144-G144,IF(E144="LONG",G144-F144)))*D144</f>
        <v>2500</v>
      </c>
      <c r="K144" s="108">
        <v>0</v>
      </c>
      <c r="L144" s="108">
        <v>0</v>
      </c>
      <c r="M144" s="108">
        <f t="shared" ref="M144" si="382">(K144+J144+L144)/D144</f>
        <v>0.5</v>
      </c>
      <c r="N144" s="109">
        <f t="shared" ref="N144" si="383">M144*D144</f>
        <v>2500</v>
      </c>
    </row>
    <row r="145" spans="1:15" s="79" customFormat="1" ht="13.5" customHeight="1">
      <c r="A145" s="138">
        <v>43742</v>
      </c>
      <c r="B145" s="104" t="s">
        <v>0</v>
      </c>
      <c r="C145" s="104" t="s">
        <v>56</v>
      </c>
      <c r="D145" s="105">
        <v>100</v>
      </c>
      <c r="E145" s="104" t="s">
        <v>1</v>
      </c>
      <c r="F145" s="104">
        <v>38150</v>
      </c>
      <c r="G145" s="104">
        <v>38250</v>
      </c>
      <c r="H145" s="104">
        <v>38350</v>
      </c>
      <c r="I145" s="106">
        <v>0</v>
      </c>
      <c r="J145" s="107">
        <f t="shared" ref="J145" si="384">(IF(E145="SHORT",F145-G145,IF(E145="LONG",G145-F145)))*D145</f>
        <v>10000</v>
      </c>
      <c r="K145" s="108">
        <f>(IF(E145="SHORT",IF(H145="",0,G145-H145),IF(E145="LONG",IF(H145="",0,H145-G145))))*D145</f>
        <v>10000</v>
      </c>
      <c r="L145" s="108">
        <v>0</v>
      </c>
      <c r="M145" s="108">
        <f t="shared" ref="M145" si="385">(K145+J145+L145)/D145</f>
        <v>200</v>
      </c>
      <c r="N145" s="109">
        <f t="shared" ref="N145" si="386">M145*D145</f>
        <v>20000</v>
      </c>
    </row>
    <row r="146" spans="1:15" s="79" customFormat="1" ht="13.5" customHeight="1">
      <c r="A146" s="138">
        <v>43742</v>
      </c>
      <c r="B146" s="104" t="s">
        <v>4</v>
      </c>
      <c r="C146" s="104" t="s">
        <v>56</v>
      </c>
      <c r="D146" s="105">
        <v>30</v>
      </c>
      <c r="E146" s="104" t="s">
        <v>1</v>
      </c>
      <c r="F146" s="104">
        <v>45000</v>
      </c>
      <c r="G146" s="104">
        <v>45200</v>
      </c>
      <c r="H146" s="104">
        <v>45400</v>
      </c>
      <c r="I146" s="106">
        <v>0</v>
      </c>
      <c r="J146" s="107">
        <f t="shared" ref="J146" si="387">(IF(E146="SHORT",F146-G146,IF(E146="LONG",G146-F146)))*D146</f>
        <v>6000</v>
      </c>
      <c r="K146" s="108">
        <f>(IF(E146="SHORT",IF(H146="",0,G146-H146),IF(E146="LONG",IF(H146="",0,H146-G146))))*D146</f>
        <v>6000</v>
      </c>
      <c r="L146" s="108">
        <v>0</v>
      </c>
      <c r="M146" s="108">
        <f t="shared" ref="M146" si="388">(K146+J146+L146)/D146</f>
        <v>400</v>
      </c>
      <c r="N146" s="109">
        <f t="shared" ref="N146" si="389">M146*D146</f>
        <v>12000</v>
      </c>
    </row>
    <row r="147" spans="1:15" s="79" customFormat="1" ht="13.5" customHeight="1">
      <c r="A147" s="138">
        <v>43742</v>
      </c>
      <c r="B147" s="104" t="s">
        <v>6</v>
      </c>
      <c r="C147" s="104" t="s">
        <v>55</v>
      </c>
      <c r="D147" s="105">
        <v>5000</v>
      </c>
      <c r="E147" s="104" t="s">
        <v>1</v>
      </c>
      <c r="F147" s="104">
        <v>156</v>
      </c>
      <c r="G147" s="104">
        <v>156.5</v>
      </c>
      <c r="H147" s="104">
        <v>157</v>
      </c>
      <c r="I147" s="106">
        <v>0</v>
      </c>
      <c r="J147" s="107">
        <f t="shared" ref="J147" si="390">(IF(E147="SHORT",F147-G147,IF(E147="LONG",G147-F147)))*D147</f>
        <v>2500</v>
      </c>
      <c r="K147" s="108">
        <f>(IF(E147="SHORT",IF(H147="",0,G147-H147),IF(E147="LONG",IF(H147="",0,H147-G147))))*D147</f>
        <v>2500</v>
      </c>
      <c r="L147" s="108">
        <v>0</v>
      </c>
      <c r="M147" s="108">
        <f t="shared" ref="M147" si="391">(K147+J147+L147)/D147</f>
        <v>1</v>
      </c>
      <c r="N147" s="109">
        <f t="shared" ref="N147" si="392">M147*D147</f>
        <v>5000</v>
      </c>
    </row>
    <row r="148" spans="1:15" s="79" customFormat="1" ht="13.5" customHeight="1">
      <c r="A148" s="138">
        <v>43742</v>
      </c>
      <c r="B148" s="104" t="s">
        <v>31</v>
      </c>
      <c r="C148" s="104" t="s">
        <v>53</v>
      </c>
      <c r="D148" s="105">
        <v>100</v>
      </c>
      <c r="E148" s="104" t="s">
        <v>1</v>
      </c>
      <c r="F148" s="104">
        <v>3770</v>
      </c>
      <c r="G148" s="104">
        <v>3790</v>
      </c>
      <c r="H148" s="104">
        <v>3820</v>
      </c>
      <c r="I148" s="106">
        <v>0</v>
      </c>
      <c r="J148" s="107">
        <f t="shared" ref="J148" si="393">(IF(E148="SHORT",F148-G148,IF(E148="LONG",G148-F148)))*D148</f>
        <v>2000</v>
      </c>
      <c r="K148" s="108">
        <f>(IF(E148="SHORT",IF(H148="",0,G148-H148),IF(E148="LONG",IF(H148="",0,H148-G148))))*D148</f>
        <v>3000</v>
      </c>
      <c r="L148" s="108">
        <v>0</v>
      </c>
      <c r="M148" s="108">
        <f t="shared" ref="M148" si="394">(K148+J148+L148)/D148</f>
        <v>50</v>
      </c>
      <c r="N148" s="109">
        <f t="shared" ref="N148" si="395">M148*D148</f>
        <v>5000</v>
      </c>
    </row>
    <row r="149" spans="1:15" s="79" customFormat="1" ht="13.5" customHeight="1">
      <c r="A149" s="138">
        <v>43741</v>
      </c>
      <c r="B149" s="104" t="s">
        <v>4</v>
      </c>
      <c r="C149" s="104" t="s">
        <v>56</v>
      </c>
      <c r="D149" s="105">
        <v>30</v>
      </c>
      <c r="E149" s="104" t="s">
        <v>2</v>
      </c>
      <c r="F149" s="104">
        <v>45300</v>
      </c>
      <c r="G149" s="104">
        <v>45550</v>
      </c>
      <c r="H149" s="104">
        <v>155.5</v>
      </c>
      <c r="I149" s="106">
        <v>0</v>
      </c>
      <c r="J149" s="107">
        <f t="shared" ref="J149" si="396">(IF(E149="SHORT",F149-G149,IF(E149="LONG",G149-F149)))*D149</f>
        <v>-7500</v>
      </c>
      <c r="K149" s="108">
        <v>0</v>
      </c>
      <c r="L149" s="108">
        <v>0</v>
      </c>
      <c r="M149" s="108">
        <f t="shared" ref="M149" si="397">(K149+J149+L149)/D149</f>
        <v>-250</v>
      </c>
      <c r="N149" s="109">
        <f t="shared" ref="N149" si="398">M149*D149</f>
        <v>-7500</v>
      </c>
    </row>
    <row r="150" spans="1:15" s="79" customFormat="1" ht="13.5" customHeight="1">
      <c r="A150" s="138">
        <v>43741</v>
      </c>
      <c r="B150" s="104" t="s">
        <v>6</v>
      </c>
      <c r="C150" s="104" t="s">
        <v>55</v>
      </c>
      <c r="D150" s="105">
        <v>5000</v>
      </c>
      <c r="E150" s="104" t="s">
        <v>1</v>
      </c>
      <c r="F150" s="104">
        <v>154.5</v>
      </c>
      <c r="G150" s="104">
        <v>155</v>
      </c>
      <c r="H150" s="104">
        <v>155.5</v>
      </c>
      <c r="I150" s="106">
        <v>0</v>
      </c>
      <c r="J150" s="107">
        <f t="shared" ref="J150" si="399">(IF(E150="SHORT",F150-G150,IF(E150="LONG",G150-F150)))*D150</f>
        <v>2500</v>
      </c>
      <c r="K150" s="108">
        <f>(IF(E150="SHORT",IF(H150="",0,G150-H150),IF(E150="LONG",IF(H150="",0,H150-G150))))*D150</f>
        <v>2500</v>
      </c>
      <c r="L150" s="108">
        <v>0</v>
      </c>
      <c r="M150" s="108">
        <f t="shared" ref="M150" si="400">(K150+J150+L150)/D150</f>
        <v>1</v>
      </c>
      <c r="N150" s="109">
        <f t="shared" ref="N150" si="401">M150*D150</f>
        <v>5000</v>
      </c>
    </row>
    <row r="151" spans="1:15" s="79" customFormat="1" ht="13.5" customHeight="1">
      <c r="A151" s="138">
        <v>43741</v>
      </c>
      <c r="B151" s="104" t="s">
        <v>31</v>
      </c>
      <c r="C151" s="104" t="s">
        <v>56</v>
      </c>
      <c r="D151" s="105">
        <v>100</v>
      </c>
      <c r="E151" s="104" t="s">
        <v>2</v>
      </c>
      <c r="F151" s="104">
        <v>3730</v>
      </c>
      <c r="G151" s="104">
        <v>3710</v>
      </c>
      <c r="H151" s="104">
        <v>3690</v>
      </c>
      <c r="I151" s="106">
        <v>0</v>
      </c>
      <c r="J151" s="107">
        <f t="shared" ref="J151" si="402">(IF(E151="SHORT",F151-G151,IF(E151="LONG",G151-F151)))*D151</f>
        <v>2000</v>
      </c>
      <c r="K151" s="108">
        <f>(IF(E151="SHORT",IF(H151="",0,G151-H151),IF(E151="LONG",IF(H151="",0,H151-G151))))*D151</f>
        <v>2000</v>
      </c>
      <c r="L151" s="108">
        <v>0</v>
      </c>
      <c r="M151" s="108">
        <f t="shared" ref="M151" si="403">(K151+J151+L151)/D151</f>
        <v>40</v>
      </c>
      <c r="N151" s="109">
        <f t="shared" ref="N151" si="404">M151*D151</f>
        <v>4000</v>
      </c>
    </row>
    <row r="152" spans="1:15" s="79" customFormat="1" ht="13.5" customHeight="1">
      <c r="A152" s="138">
        <v>43739</v>
      </c>
      <c r="B152" s="104" t="s">
        <v>0</v>
      </c>
      <c r="C152" s="104" t="s">
        <v>56</v>
      </c>
      <c r="D152" s="105">
        <v>30</v>
      </c>
      <c r="E152" s="104" t="s">
        <v>2</v>
      </c>
      <c r="F152" s="104">
        <v>37500</v>
      </c>
      <c r="G152" s="104">
        <v>37430</v>
      </c>
      <c r="H152" s="104">
        <v>0</v>
      </c>
      <c r="I152" s="106">
        <v>0</v>
      </c>
      <c r="J152" s="107">
        <f t="shared" ref="J152" si="405">(IF(E152="SHORT",F152-G152,IF(E152="LONG",G152-F152)))*D152</f>
        <v>2100</v>
      </c>
      <c r="K152" s="108">
        <v>0</v>
      </c>
      <c r="L152" s="108">
        <v>0</v>
      </c>
      <c r="M152" s="108">
        <f t="shared" ref="M152" si="406">(K152+J152+L152)/D152</f>
        <v>70</v>
      </c>
      <c r="N152" s="109">
        <f t="shared" ref="N152" si="407">M152*D152</f>
        <v>2100</v>
      </c>
      <c r="O152" s="79">
        <v>71.489999999999995</v>
      </c>
    </row>
    <row r="153" spans="1:15" s="79" customFormat="1" ht="13.5" customHeight="1">
      <c r="A153" s="138">
        <v>43739</v>
      </c>
      <c r="B153" s="104" t="s">
        <v>4</v>
      </c>
      <c r="C153" s="104" t="s">
        <v>56</v>
      </c>
      <c r="D153" s="105">
        <v>30</v>
      </c>
      <c r="E153" s="104" t="s">
        <v>2</v>
      </c>
      <c r="F153" s="104">
        <v>44500</v>
      </c>
      <c r="G153" s="104">
        <v>44300</v>
      </c>
      <c r="H153" s="104">
        <v>0</v>
      </c>
      <c r="I153" s="106">
        <v>0</v>
      </c>
      <c r="J153" s="107">
        <f t="shared" ref="J153" si="408">(IF(E153="SHORT",F153-G153,IF(E153="LONG",G153-F153)))*D153</f>
        <v>6000</v>
      </c>
      <c r="K153" s="108">
        <v>0</v>
      </c>
      <c r="L153" s="108">
        <v>0</v>
      </c>
      <c r="M153" s="108">
        <f t="shared" ref="M153" si="409">(K153+J153+L153)/D153</f>
        <v>200</v>
      </c>
      <c r="N153" s="109">
        <f t="shared" ref="N153" si="410">M153*D153</f>
        <v>6000</v>
      </c>
    </row>
    <row r="154" spans="1:15" s="79" customFormat="1" ht="13.5" customHeight="1">
      <c r="A154" s="138">
        <v>43739</v>
      </c>
      <c r="B154" s="104" t="s">
        <v>31</v>
      </c>
      <c r="C154" s="104" t="s">
        <v>53</v>
      </c>
      <c r="D154" s="105">
        <v>100</v>
      </c>
      <c r="E154" s="104" t="s">
        <v>2</v>
      </c>
      <c r="F154" s="104">
        <v>3885</v>
      </c>
      <c r="G154" s="104">
        <v>3865</v>
      </c>
      <c r="H154" s="104">
        <v>3830</v>
      </c>
      <c r="I154" s="106">
        <v>0</v>
      </c>
      <c r="J154" s="107">
        <f t="shared" ref="J154" si="411">(IF(E154="SHORT",F154-G154,IF(E154="LONG",G154-F154)))*D154</f>
        <v>2000</v>
      </c>
      <c r="K154" s="108">
        <f>(IF(E154="SHORT",IF(H154="",0,G154-H154),IF(E154="LONG",IF(H154="",0,H154-G154))))*D154</f>
        <v>3500</v>
      </c>
      <c r="L154" s="108">
        <v>0</v>
      </c>
      <c r="M154" s="108">
        <f t="shared" ref="M154" si="412">(K154+J154+L154)/D154</f>
        <v>55</v>
      </c>
      <c r="N154" s="109">
        <f t="shared" ref="N154" si="413">M154*D154</f>
        <v>5500</v>
      </c>
    </row>
    <row r="155" spans="1:15" s="79" customFormat="1" ht="13.5" customHeight="1">
      <c r="A155" s="110"/>
      <c r="B155" s="111"/>
      <c r="C155" s="111"/>
      <c r="D155" s="112"/>
      <c r="E155" s="111"/>
      <c r="F155" s="111"/>
      <c r="G155" s="111"/>
      <c r="H155" s="111"/>
      <c r="I155" s="130" t="s">
        <v>97</v>
      </c>
      <c r="J155" s="131">
        <f>SUM(J7:J154)</f>
        <v>447649.99999999977</v>
      </c>
      <c r="K155" s="131"/>
      <c r="L155" s="131"/>
      <c r="M155" s="131" t="s">
        <v>22</v>
      </c>
      <c r="N155" s="131">
        <f>SUM(N7:N154)</f>
        <v>663449.99999999977</v>
      </c>
    </row>
    <row r="156" spans="1:15" s="79" customFormat="1" ht="13.5" customHeight="1">
      <c r="A156" s="110"/>
      <c r="B156" s="111"/>
      <c r="C156" s="111"/>
      <c r="D156" s="112"/>
      <c r="E156" s="111"/>
      <c r="F156" s="111"/>
      <c r="G156" s="132">
        <v>43709</v>
      </c>
      <c r="H156" s="111"/>
      <c r="I156" s="113"/>
      <c r="J156" s="114"/>
      <c r="K156" s="115"/>
      <c r="L156" s="115"/>
      <c r="M156" s="115"/>
      <c r="N156" s="116"/>
    </row>
    <row r="157" spans="1:15" s="79" customFormat="1" ht="13.5" customHeight="1"/>
    <row r="158" spans="1:15" s="79" customFormat="1" ht="13.5" customHeight="1">
      <c r="A158" s="138">
        <v>43738</v>
      </c>
      <c r="B158" s="104" t="s">
        <v>31</v>
      </c>
      <c r="C158" s="104" t="s">
        <v>53</v>
      </c>
      <c r="D158" s="105">
        <v>100</v>
      </c>
      <c r="E158" s="104" t="s">
        <v>1</v>
      </c>
      <c r="F158" s="104">
        <v>3920</v>
      </c>
      <c r="G158" s="104">
        <v>3880</v>
      </c>
      <c r="H158" s="104">
        <v>0</v>
      </c>
      <c r="I158" s="106">
        <v>0</v>
      </c>
      <c r="J158" s="107">
        <f t="shared" ref="J158" si="414">(IF(E158="SHORT",F158-G158,IF(E158="LONG",G158-F158)))*D158</f>
        <v>-4000</v>
      </c>
      <c r="K158" s="108">
        <v>0</v>
      </c>
      <c r="L158" s="108">
        <v>0</v>
      </c>
      <c r="M158" s="108">
        <f t="shared" ref="M158" si="415">(K158+J158+L158)/D158</f>
        <v>-40</v>
      </c>
      <c r="N158" s="109">
        <f t="shared" ref="N158" si="416">M158*D158</f>
        <v>-4000</v>
      </c>
    </row>
    <row r="159" spans="1:15" s="79" customFormat="1" ht="13.5" customHeight="1">
      <c r="A159" s="138">
        <v>43738</v>
      </c>
      <c r="B159" s="104" t="s">
        <v>4</v>
      </c>
      <c r="C159" s="104" t="s">
        <v>56</v>
      </c>
      <c r="D159" s="105">
        <v>30</v>
      </c>
      <c r="E159" s="104" t="s">
        <v>2</v>
      </c>
      <c r="F159" s="104">
        <v>44600</v>
      </c>
      <c r="G159" s="104">
        <v>44450</v>
      </c>
      <c r="H159" s="104">
        <v>44250</v>
      </c>
      <c r="I159" s="106">
        <v>0</v>
      </c>
      <c r="J159" s="107">
        <f t="shared" ref="J159" si="417">(IF(E159="SHORT",F159-G159,IF(E159="LONG",G159-F159)))*D159</f>
        <v>4500</v>
      </c>
      <c r="K159" s="108">
        <f>(IF(E159="SHORT",IF(H159="",0,G159-H159),IF(E159="LONG",IF(H159="",0,H159-G159))))*D159</f>
        <v>6000</v>
      </c>
      <c r="L159" s="108">
        <v>0</v>
      </c>
      <c r="M159" s="108">
        <f t="shared" ref="M159" si="418">(K159+J159+L159)/D159</f>
        <v>350</v>
      </c>
      <c r="N159" s="109">
        <f t="shared" ref="N159" si="419">M159*D159</f>
        <v>10500</v>
      </c>
    </row>
    <row r="160" spans="1:15" s="79" customFormat="1" ht="13.5" customHeight="1">
      <c r="A160" s="138">
        <v>43738</v>
      </c>
      <c r="B160" s="104" t="s">
        <v>0</v>
      </c>
      <c r="C160" s="104" t="s">
        <v>56</v>
      </c>
      <c r="D160" s="105">
        <v>100</v>
      </c>
      <c r="E160" s="104" t="s">
        <v>2</v>
      </c>
      <c r="F160" s="104">
        <v>37430</v>
      </c>
      <c r="G160" s="104">
        <v>37330</v>
      </c>
      <c r="H160" s="104">
        <v>37230</v>
      </c>
      <c r="I160" s="106">
        <v>0</v>
      </c>
      <c r="J160" s="107">
        <f t="shared" ref="J160" si="420">(IF(E160="SHORT",F160-G160,IF(E160="LONG",G160-F160)))*D160</f>
        <v>10000</v>
      </c>
      <c r="K160" s="108">
        <f>(IF(E160="SHORT",IF(H160="",0,G160-H160),IF(E160="LONG",IF(H160="",0,H160-G160))))*D160</f>
        <v>10000</v>
      </c>
      <c r="L160" s="108">
        <v>0</v>
      </c>
      <c r="M160" s="108">
        <f t="shared" ref="M160" si="421">(K160+J160+L160)/D160</f>
        <v>200</v>
      </c>
      <c r="N160" s="109">
        <f t="shared" ref="N160" si="422">M160*D160</f>
        <v>20000</v>
      </c>
    </row>
    <row r="161" spans="1:14" s="79" customFormat="1" ht="13.5" customHeight="1">
      <c r="A161" s="138">
        <v>43735</v>
      </c>
      <c r="B161" s="104" t="s">
        <v>0</v>
      </c>
      <c r="C161" s="104" t="s">
        <v>56</v>
      </c>
      <c r="D161" s="105">
        <v>100</v>
      </c>
      <c r="E161" s="104" t="s">
        <v>2</v>
      </c>
      <c r="F161" s="104">
        <v>37430</v>
      </c>
      <c r="G161" s="104">
        <v>37330</v>
      </c>
      <c r="H161" s="104">
        <v>0</v>
      </c>
      <c r="I161" s="106">
        <v>0</v>
      </c>
      <c r="J161" s="107">
        <f t="shared" ref="J161" si="423">(IF(E161="SHORT",F161-G161,IF(E161="LONG",G161-F161)))*D161</f>
        <v>10000</v>
      </c>
      <c r="K161" s="108">
        <v>0</v>
      </c>
      <c r="L161" s="108">
        <v>0</v>
      </c>
      <c r="M161" s="108">
        <f t="shared" ref="M161" si="424">(K161+J161+L161)/D161</f>
        <v>100</v>
      </c>
      <c r="N161" s="109">
        <f t="shared" ref="N161" si="425">M161*D161</f>
        <v>10000</v>
      </c>
    </row>
    <row r="162" spans="1:14" s="79" customFormat="1" ht="13.5" customHeight="1">
      <c r="A162" s="138">
        <v>43735</v>
      </c>
      <c r="B162" s="104" t="s">
        <v>4</v>
      </c>
      <c r="C162" s="104" t="s">
        <v>56</v>
      </c>
      <c r="D162" s="105">
        <v>30</v>
      </c>
      <c r="E162" s="104" t="s">
        <v>2</v>
      </c>
      <c r="F162" s="104">
        <v>45200</v>
      </c>
      <c r="G162" s="104">
        <v>45000</v>
      </c>
      <c r="H162" s="104">
        <v>0</v>
      </c>
      <c r="I162" s="106">
        <v>0</v>
      </c>
      <c r="J162" s="107">
        <f t="shared" ref="J162" si="426">(IF(E162="SHORT",F162-G162,IF(E162="LONG",G162-F162)))*D162</f>
        <v>6000</v>
      </c>
      <c r="K162" s="108">
        <v>0</v>
      </c>
      <c r="L162" s="108">
        <v>0</v>
      </c>
      <c r="M162" s="108">
        <f t="shared" ref="M162" si="427">(K162+J162+L162)/D162</f>
        <v>200</v>
      </c>
      <c r="N162" s="109">
        <f t="shared" ref="N162" si="428">M162*D162</f>
        <v>6000</v>
      </c>
    </row>
    <row r="163" spans="1:14" s="79" customFormat="1" ht="13.5" customHeight="1">
      <c r="A163" s="138">
        <v>43735</v>
      </c>
      <c r="B163" s="104" t="s">
        <v>31</v>
      </c>
      <c r="C163" s="104" t="s">
        <v>53</v>
      </c>
      <c r="D163" s="105">
        <v>100</v>
      </c>
      <c r="E163" s="104" t="s">
        <v>1</v>
      </c>
      <c r="F163" s="104">
        <v>3940</v>
      </c>
      <c r="G163" s="104">
        <v>3895</v>
      </c>
      <c r="H163" s="104">
        <v>0</v>
      </c>
      <c r="I163" s="106">
        <v>0</v>
      </c>
      <c r="J163" s="107">
        <f t="shared" ref="J163" si="429">(IF(E163="SHORT",F163-G163,IF(E163="LONG",G163-F163)))*D163</f>
        <v>-4500</v>
      </c>
      <c r="K163" s="108">
        <v>0</v>
      </c>
      <c r="L163" s="108">
        <v>0</v>
      </c>
      <c r="M163" s="108">
        <f t="shared" ref="M163" si="430">(K163+J163+L163)/D163</f>
        <v>-45</v>
      </c>
      <c r="N163" s="109">
        <f t="shared" ref="N163" si="431">M163*D163</f>
        <v>-4500</v>
      </c>
    </row>
    <row r="164" spans="1:14" s="79" customFormat="1" ht="13.5" customHeight="1">
      <c r="A164" s="138">
        <v>43734</v>
      </c>
      <c r="B164" s="104" t="s">
        <v>0</v>
      </c>
      <c r="C164" s="104" t="s">
        <v>56</v>
      </c>
      <c r="D164" s="105">
        <v>100</v>
      </c>
      <c r="E164" s="104" t="s">
        <v>2</v>
      </c>
      <c r="F164" s="104">
        <v>37570</v>
      </c>
      <c r="G164" s="104">
        <v>37670</v>
      </c>
      <c r="H164" s="104">
        <v>0</v>
      </c>
      <c r="I164" s="106">
        <v>0</v>
      </c>
      <c r="J164" s="107">
        <f t="shared" ref="J164" si="432">(IF(E164="SHORT",F164-G164,IF(E164="LONG",G164-F164)))*D164</f>
        <v>-10000</v>
      </c>
      <c r="K164" s="108">
        <v>0</v>
      </c>
      <c r="L164" s="108">
        <v>0</v>
      </c>
      <c r="M164" s="108">
        <f t="shared" ref="M164" si="433">(K164+J164+L164)/D164</f>
        <v>-100</v>
      </c>
      <c r="N164" s="109">
        <f t="shared" ref="N164" si="434">M164*D164</f>
        <v>-10000</v>
      </c>
    </row>
    <row r="165" spans="1:14" s="79" customFormat="1" ht="13.5" customHeight="1">
      <c r="A165" s="138">
        <v>43734</v>
      </c>
      <c r="B165" s="104" t="s">
        <v>4</v>
      </c>
      <c r="C165" s="104" t="s">
        <v>56</v>
      </c>
      <c r="D165" s="105">
        <v>30</v>
      </c>
      <c r="E165" s="104" t="s">
        <v>2</v>
      </c>
      <c r="F165" s="104">
        <v>46300</v>
      </c>
      <c r="G165" s="104">
        <v>46100</v>
      </c>
      <c r="H165" s="104">
        <v>0</v>
      </c>
      <c r="I165" s="106">
        <v>0</v>
      </c>
      <c r="J165" s="107">
        <f t="shared" ref="J165" si="435">(IF(E165="SHORT",F165-G165,IF(E165="LONG",G165-F165)))*D165</f>
        <v>6000</v>
      </c>
      <c r="K165" s="108">
        <v>0</v>
      </c>
      <c r="L165" s="108">
        <v>0</v>
      </c>
      <c r="M165" s="108">
        <f t="shared" ref="M165" si="436">(K165+J165+L165)/D165</f>
        <v>200</v>
      </c>
      <c r="N165" s="109">
        <f t="shared" ref="N165" si="437">M165*D165</f>
        <v>6000</v>
      </c>
    </row>
    <row r="166" spans="1:14" s="79" customFormat="1" ht="13.5" customHeight="1">
      <c r="A166" s="138">
        <v>43734</v>
      </c>
      <c r="B166" s="104" t="s">
        <v>31</v>
      </c>
      <c r="C166" s="104" t="s">
        <v>53</v>
      </c>
      <c r="D166" s="105">
        <v>100</v>
      </c>
      <c r="E166" s="104" t="s">
        <v>1</v>
      </c>
      <c r="F166" s="104">
        <v>4040</v>
      </c>
      <c r="G166" s="104">
        <v>4000</v>
      </c>
      <c r="H166" s="104">
        <v>0</v>
      </c>
      <c r="I166" s="106">
        <v>0</v>
      </c>
      <c r="J166" s="107">
        <f t="shared" ref="J166" si="438">(IF(E166="SHORT",F166-G166,IF(E166="LONG",G166-F166)))*D166</f>
        <v>-4000</v>
      </c>
      <c r="K166" s="108">
        <v>0</v>
      </c>
      <c r="L166" s="108">
        <v>0</v>
      </c>
      <c r="M166" s="108">
        <f t="shared" ref="M166" si="439">(K166+J166+L166)/D166</f>
        <v>-40</v>
      </c>
      <c r="N166" s="109">
        <f t="shared" ref="N166" si="440">M166*D166</f>
        <v>-4000</v>
      </c>
    </row>
    <row r="167" spans="1:14" s="79" customFormat="1" ht="13.5" customHeight="1">
      <c r="A167" s="138">
        <v>43733</v>
      </c>
      <c r="B167" s="104" t="s">
        <v>4</v>
      </c>
      <c r="C167" s="104" t="s">
        <v>56</v>
      </c>
      <c r="D167" s="105">
        <v>30</v>
      </c>
      <c r="E167" s="104" t="s">
        <v>2</v>
      </c>
      <c r="F167" s="104">
        <v>47800</v>
      </c>
      <c r="G167" s="104">
        <v>48000</v>
      </c>
      <c r="H167" s="104">
        <v>0</v>
      </c>
      <c r="I167" s="106">
        <v>0</v>
      </c>
      <c r="J167" s="107">
        <f t="shared" ref="J167" si="441">(IF(E167="SHORT",F167-G167,IF(E167="LONG",G167-F167)))*D167</f>
        <v>-6000</v>
      </c>
      <c r="K167" s="108">
        <v>0</v>
      </c>
      <c r="L167" s="108">
        <v>0</v>
      </c>
      <c r="M167" s="108">
        <f t="shared" ref="M167" si="442">(K167+J167+L167)/D167</f>
        <v>-200</v>
      </c>
      <c r="N167" s="109">
        <f t="shared" ref="N167" si="443">M167*D167</f>
        <v>-6000</v>
      </c>
    </row>
    <row r="168" spans="1:14" s="79" customFormat="1" ht="13.5" customHeight="1">
      <c r="A168" s="138">
        <v>43733</v>
      </c>
      <c r="B168" s="104" t="s">
        <v>0</v>
      </c>
      <c r="C168" s="104" t="s">
        <v>56</v>
      </c>
      <c r="D168" s="105">
        <v>100</v>
      </c>
      <c r="E168" s="104" t="s">
        <v>2</v>
      </c>
      <c r="F168" s="104">
        <v>38100</v>
      </c>
      <c r="G168" s="104">
        <v>38020</v>
      </c>
      <c r="H168" s="104">
        <v>37900</v>
      </c>
      <c r="I168" s="106">
        <v>0</v>
      </c>
      <c r="J168" s="107">
        <f t="shared" ref="J168" si="444">(IF(E168="SHORT",F168-G168,IF(E168="LONG",G168-F168)))*D168</f>
        <v>8000</v>
      </c>
      <c r="K168" s="108">
        <f>(IF(E168="SHORT",IF(H168="",0,G168-H168),IF(E168="LONG",IF(H168="",0,H168-G168))))*D168</f>
        <v>12000</v>
      </c>
      <c r="L168" s="108">
        <v>0</v>
      </c>
      <c r="M168" s="108">
        <f t="shared" ref="M168" si="445">(K168+J168+L168)/D168</f>
        <v>200</v>
      </c>
      <c r="N168" s="109">
        <f t="shared" ref="N168" si="446">M168*D168</f>
        <v>20000</v>
      </c>
    </row>
    <row r="169" spans="1:14" s="79" customFormat="1" ht="13.5" customHeight="1">
      <c r="A169" s="138">
        <v>43733</v>
      </c>
      <c r="B169" s="104" t="s">
        <v>31</v>
      </c>
      <c r="C169" s="104" t="s">
        <v>53</v>
      </c>
      <c r="D169" s="105">
        <v>100</v>
      </c>
      <c r="E169" s="104" t="s">
        <v>2</v>
      </c>
      <c r="F169" s="104">
        <v>4020</v>
      </c>
      <c r="G169" s="104">
        <v>4000</v>
      </c>
      <c r="H169" s="104">
        <v>3980</v>
      </c>
      <c r="I169" s="106">
        <v>0</v>
      </c>
      <c r="J169" s="107">
        <f t="shared" ref="J169" si="447">(IF(E169="SHORT",F169-G169,IF(E169="LONG",G169-F169)))*D169</f>
        <v>2000</v>
      </c>
      <c r="K169" s="108">
        <f>(IF(E169="SHORT",IF(H169="",0,G169-H169),IF(E169="LONG",IF(H169="",0,H169-G169))))*D169</f>
        <v>2000</v>
      </c>
      <c r="L169" s="108">
        <v>0</v>
      </c>
      <c r="M169" s="108">
        <f t="shared" ref="M169" si="448">(K169+J169+L169)/D169</f>
        <v>40</v>
      </c>
      <c r="N169" s="109">
        <f t="shared" ref="N169" si="449">M169*D169</f>
        <v>4000</v>
      </c>
    </row>
    <row r="170" spans="1:14" s="79" customFormat="1" ht="13.5" customHeight="1">
      <c r="A170" s="138">
        <v>43732</v>
      </c>
      <c r="B170" s="104" t="s">
        <v>4</v>
      </c>
      <c r="C170" s="104" t="s">
        <v>56</v>
      </c>
      <c r="D170" s="105">
        <v>30</v>
      </c>
      <c r="E170" s="104" t="s">
        <v>2</v>
      </c>
      <c r="F170" s="104">
        <v>47800</v>
      </c>
      <c r="G170" s="104">
        <v>47550</v>
      </c>
      <c r="H170" s="104">
        <v>0</v>
      </c>
      <c r="I170" s="106">
        <v>0</v>
      </c>
      <c r="J170" s="107">
        <f t="shared" ref="J170" si="450">(IF(E170="SHORT",F170-G170,IF(E170="LONG",G170-F170)))*D170</f>
        <v>7500</v>
      </c>
      <c r="K170" s="108">
        <v>0</v>
      </c>
      <c r="L170" s="108">
        <v>0</v>
      </c>
      <c r="M170" s="108">
        <f t="shared" ref="M170" si="451">(K170+J170+L170)/D170</f>
        <v>250</v>
      </c>
      <c r="N170" s="109">
        <f t="shared" ref="N170" si="452">M170*D170</f>
        <v>7500</v>
      </c>
    </row>
    <row r="171" spans="1:14" s="79" customFormat="1" ht="13.5" customHeight="1">
      <c r="A171" s="138">
        <v>43732</v>
      </c>
      <c r="B171" s="104" t="s">
        <v>0</v>
      </c>
      <c r="C171" s="104" t="s">
        <v>56</v>
      </c>
      <c r="D171" s="105">
        <v>100</v>
      </c>
      <c r="E171" s="104" t="s">
        <v>2</v>
      </c>
      <c r="F171" s="104">
        <v>37860</v>
      </c>
      <c r="G171" s="104">
        <v>37960</v>
      </c>
      <c r="H171" s="104">
        <v>0</v>
      </c>
      <c r="I171" s="106">
        <v>0</v>
      </c>
      <c r="J171" s="107">
        <f t="shared" ref="J171:J172" si="453">(IF(E171="SHORT",F171-G171,IF(E171="LONG",G171-F171)))*D171</f>
        <v>-10000</v>
      </c>
      <c r="K171" s="108">
        <v>0</v>
      </c>
      <c r="L171" s="108">
        <v>0</v>
      </c>
      <c r="M171" s="108">
        <f t="shared" ref="M171" si="454">(K171+J171+L171)/D171</f>
        <v>-100</v>
      </c>
      <c r="N171" s="109">
        <f t="shared" ref="N171" si="455">M171*D171</f>
        <v>-10000</v>
      </c>
    </row>
    <row r="172" spans="1:14" s="79" customFormat="1" ht="13.5" customHeight="1">
      <c r="A172" s="138">
        <v>43732</v>
      </c>
      <c r="B172" s="104" t="s">
        <v>31</v>
      </c>
      <c r="C172" s="104" t="s">
        <v>53</v>
      </c>
      <c r="D172" s="105">
        <v>100</v>
      </c>
      <c r="E172" s="104" t="s">
        <v>2</v>
      </c>
      <c r="F172" s="104">
        <v>4127</v>
      </c>
      <c r="G172" s="104">
        <v>4100</v>
      </c>
      <c r="H172" s="104">
        <v>4070</v>
      </c>
      <c r="I172" s="106">
        <v>0</v>
      </c>
      <c r="J172" s="107">
        <f t="shared" si="453"/>
        <v>2700</v>
      </c>
      <c r="K172" s="108">
        <v>0</v>
      </c>
      <c r="L172" s="108">
        <v>0</v>
      </c>
      <c r="M172" s="108">
        <f t="shared" ref="M172" si="456">(K172+J172+L172)/D172</f>
        <v>27</v>
      </c>
      <c r="N172" s="109">
        <f t="shared" ref="N172" si="457">M172*D172</f>
        <v>2700</v>
      </c>
    </row>
    <row r="173" spans="1:14" s="79" customFormat="1" ht="13.5" customHeight="1">
      <c r="A173" s="138">
        <v>43732</v>
      </c>
      <c r="B173" s="104" t="s">
        <v>6</v>
      </c>
      <c r="C173" s="104" t="s">
        <v>55</v>
      </c>
      <c r="D173" s="105">
        <v>5000</v>
      </c>
      <c r="E173" s="104" t="s">
        <v>1</v>
      </c>
      <c r="F173" s="104">
        <v>154.5</v>
      </c>
      <c r="G173" s="104">
        <v>153.9</v>
      </c>
      <c r="H173" s="104">
        <v>0</v>
      </c>
      <c r="I173" s="106">
        <v>0</v>
      </c>
      <c r="J173" s="107">
        <f t="shared" ref="J173" si="458">(IF(E173="SHORT",F173-G173,IF(E173="LONG",G173-F173)))*D173</f>
        <v>-2999.9999999999718</v>
      </c>
      <c r="K173" s="108">
        <v>0</v>
      </c>
      <c r="L173" s="108">
        <v>0</v>
      </c>
      <c r="M173" s="108">
        <f t="shared" ref="M173" si="459">(K173+J173+L173)/D173</f>
        <v>-0.59999999999999432</v>
      </c>
      <c r="N173" s="109">
        <f t="shared" ref="N173" si="460">M173*D173</f>
        <v>-2999.9999999999718</v>
      </c>
    </row>
    <row r="174" spans="1:14" s="79" customFormat="1" ht="13.5" customHeight="1">
      <c r="A174" s="138">
        <v>43731</v>
      </c>
      <c r="B174" s="104" t="s">
        <v>117</v>
      </c>
      <c r="C174" s="104" t="s">
        <v>53</v>
      </c>
      <c r="D174" s="105">
        <v>1000</v>
      </c>
      <c r="E174" s="104" t="s">
        <v>1</v>
      </c>
      <c r="F174" s="104">
        <v>442</v>
      </c>
      <c r="G174" s="104">
        <v>444</v>
      </c>
      <c r="H174" s="104">
        <v>0</v>
      </c>
      <c r="I174" s="106">
        <v>0</v>
      </c>
      <c r="J174" s="107">
        <f t="shared" ref="J174" si="461">(IF(E174="SHORT",F174-G174,IF(E174="LONG",G174-F174)))*D174</f>
        <v>2000</v>
      </c>
      <c r="K174" s="108">
        <v>0</v>
      </c>
      <c r="L174" s="108">
        <v>0</v>
      </c>
      <c r="M174" s="108">
        <f t="shared" ref="M174" si="462">(K174+J174+L174)/D174</f>
        <v>2</v>
      </c>
      <c r="N174" s="109">
        <f t="shared" ref="N174" si="463">M174*D174</f>
        <v>2000</v>
      </c>
    </row>
    <row r="175" spans="1:14" s="79" customFormat="1" ht="13.5" customHeight="1">
      <c r="A175" s="138">
        <v>43731</v>
      </c>
      <c r="B175" s="104" t="s">
        <v>31</v>
      </c>
      <c r="C175" s="104" t="s">
        <v>53</v>
      </c>
      <c r="D175" s="105">
        <v>100</v>
      </c>
      <c r="E175" s="104" t="s">
        <v>2</v>
      </c>
      <c r="F175" s="104">
        <v>4110</v>
      </c>
      <c r="G175" s="104">
        <v>4145</v>
      </c>
      <c r="H175" s="104">
        <v>0</v>
      </c>
      <c r="I175" s="106">
        <v>0</v>
      </c>
      <c r="J175" s="107">
        <f t="shared" ref="J175" si="464">(IF(E175="SHORT",F175-G175,IF(E175="LONG",G175-F175)))*D175</f>
        <v>-3500</v>
      </c>
      <c r="K175" s="108">
        <v>0</v>
      </c>
      <c r="L175" s="108">
        <v>0</v>
      </c>
      <c r="M175" s="108">
        <f t="shared" ref="M175" si="465">(K175+J175+L175)/D175</f>
        <v>-35</v>
      </c>
      <c r="N175" s="109">
        <f t="shared" ref="N175" si="466">M175*D175</f>
        <v>-3500</v>
      </c>
    </row>
    <row r="176" spans="1:14" s="79" customFormat="1" ht="13.5" customHeight="1">
      <c r="A176" s="138">
        <v>43731</v>
      </c>
      <c r="B176" s="104" t="s">
        <v>0</v>
      </c>
      <c r="C176" s="104" t="s">
        <v>56</v>
      </c>
      <c r="D176" s="105">
        <v>100</v>
      </c>
      <c r="E176" s="104" t="s">
        <v>2</v>
      </c>
      <c r="F176" s="104">
        <v>37830</v>
      </c>
      <c r="G176" s="104">
        <v>37930</v>
      </c>
      <c r="H176" s="104">
        <v>0</v>
      </c>
      <c r="I176" s="106">
        <v>0</v>
      </c>
      <c r="J176" s="107">
        <f t="shared" ref="J176" si="467">(IF(E176="SHORT",F176-G176,IF(E176="LONG",G176-F176)))*D176</f>
        <v>-10000</v>
      </c>
      <c r="K176" s="108">
        <v>0</v>
      </c>
      <c r="L176" s="108">
        <v>0</v>
      </c>
      <c r="M176" s="108">
        <f t="shared" ref="M176" si="468">(K176+J176+L176)/D176</f>
        <v>-100</v>
      </c>
      <c r="N176" s="109">
        <f t="shared" ref="N176" si="469">M176*D176</f>
        <v>-10000</v>
      </c>
    </row>
    <row r="177" spans="1:14" s="79" customFormat="1" ht="13.5" customHeight="1">
      <c r="A177" s="138">
        <v>43728</v>
      </c>
      <c r="B177" s="104" t="s">
        <v>0</v>
      </c>
      <c r="C177" s="104" t="s">
        <v>56</v>
      </c>
      <c r="D177" s="105">
        <v>100</v>
      </c>
      <c r="E177" s="104" t="s">
        <v>2</v>
      </c>
      <c r="F177" s="104">
        <v>37560</v>
      </c>
      <c r="G177" s="104">
        <v>37460</v>
      </c>
      <c r="H177" s="104">
        <v>0</v>
      </c>
      <c r="I177" s="106">
        <v>0</v>
      </c>
      <c r="J177" s="107">
        <f t="shared" ref="J177" si="470">(IF(E177="SHORT",F177-G177,IF(E177="LONG",G177-F177)))*D177</f>
        <v>10000</v>
      </c>
      <c r="K177" s="108">
        <v>0</v>
      </c>
      <c r="L177" s="108">
        <v>0</v>
      </c>
      <c r="M177" s="108">
        <f t="shared" ref="M177" si="471">(K177+J177+L177)/D177</f>
        <v>100</v>
      </c>
      <c r="N177" s="109">
        <f t="shared" ref="N177" si="472">M177*D177</f>
        <v>10000</v>
      </c>
    </row>
    <row r="178" spans="1:14" s="79" customFormat="1" ht="13.5" customHeight="1">
      <c r="A178" s="138">
        <v>43728</v>
      </c>
      <c r="B178" s="104" t="s">
        <v>31</v>
      </c>
      <c r="C178" s="104" t="s">
        <v>53</v>
      </c>
      <c r="D178" s="105">
        <v>100</v>
      </c>
      <c r="E178" s="104" t="s">
        <v>1</v>
      </c>
      <c r="F178" s="104">
        <v>4220</v>
      </c>
      <c r="G178" s="104">
        <v>4190</v>
      </c>
      <c r="H178" s="104">
        <v>0</v>
      </c>
      <c r="I178" s="106">
        <v>0</v>
      </c>
      <c r="J178" s="107">
        <f t="shared" ref="J178" si="473">(IF(E178="SHORT",F178-G178,IF(E178="LONG",G178-F178)))*D178</f>
        <v>-3000</v>
      </c>
      <c r="K178" s="108">
        <v>0</v>
      </c>
      <c r="L178" s="108">
        <v>0</v>
      </c>
      <c r="M178" s="108">
        <f t="shared" ref="M178" si="474">(K178+J178+L178)/D178</f>
        <v>-30</v>
      </c>
      <c r="N178" s="109">
        <f t="shared" ref="N178" si="475">M178*D178</f>
        <v>-3000</v>
      </c>
    </row>
    <row r="179" spans="1:14" s="79" customFormat="1" ht="13.5" customHeight="1">
      <c r="A179" s="138">
        <v>43728</v>
      </c>
      <c r="B179" s="104" t="s">
        <v>6</v>
      </c>
      <c r="C179" s="104" t="s">
        <v>55</v>
      </c>
      <c r="D179" s="105">
        <v>5000</v>
      </c>
      <c r="E179" s="104" t="s">
        <v>1</v>
      </c>
      <c r="F179" s="104">
        <v>155.6</v>
      </c>
      <c r="G179" s="104">
        <v>156.25</v>
      </c>
      <c r="H179" s="104">
        <v>0</v>
      </c>
      <c r="I179" s="106">
        <v>0</v>
      </c>
      <c r="J179" s="107">
        <f t="shared" ref="J179" si="476">(IF(E179="SHORT",F179-G179,IF(E179="LONG",G179-F179)))*D179</f>
        <v>3250.0000000000282</v>
      </c>
      <c r="K179" s="108">
        <v>0</v>
      </c>
      <c r="L179" s="108">
        <v>0</v>
      </c>
      <c r="M179" s="108">
        <f t="shared" ref="M179" si="477">(K179+J179+L179)/D179</f>
        <v>0.65000000000000568</v>
      </c>
      <c r="N179" s="109">
        <f t="shared" ref="N179" si="478">M179*D179</f>
        <v>3250.0000000000282</v>
      </c>
    </row>
    <row r="180" spans="1:14" s="79" customFormat="1" ht="13.5" customHeight="1">
      <c r="A180" s="138">
        <v>43727</v>
      </c>
      <c r="B180" s="104" t="s">
        <v>6</v>
      </c>
      <c r="C180" s="104" t="s">
        <v>55</v>
      </c>
      <c r="D180" s="105">
        <v>5000</v>
      </c>
      <c r="E180" s="104" t="s">
        <v>1</v>
      </c>
      <c r="F180" s="104">
        <v>154.69999999999999</v>
      </c>
      <c r="G180" s="104">
        <v>155.25</v>
      </c>
      <c r="H180" s="104">
        <v>0</v>
      </c>
      <c r="I180" s="106">
        <v>0</v>
      </c>
      <c r="J180" s="107">
        <f t="shared" ref="J180" si="479">(IF(E180="SHORT",F180-G180,IF(E180="LONG",G180-F180)))*D180</f>
        <v>2750.0000000000568</v>
      </c>
      <c r="K180" s="108">
        <v>0</v>
      </c>
      <c r="L180" s="108">
        <v>0</v>
      </c>
      <c r="M180" s="108">
        <f t="shared" ref="M180" si="480">(K180+J180+L180)/D180</f>
        <v>0.55000000000001137</v>
      </c>
      <c r="N180" s="109">
        <f t="shared" ref="N180" si="481">M180*D180</f>
        <v>2750.0000000000568</v>
      </c>
    </row>
    <row r="181" spans="1:14" s="79" customFormat="1" ht="13.5" customHeight="1">
      <c r="A181" s="138">
        <v>43727</v>
      </c>
      <c r="B181" s="104" t="s">
        <v>4</v>
      </c>
      <c r="C181" s="104" t="s">
        <v>56</v>
      </c>
      <c r="D181" s="105">
        <v>30</v>
      </c>
      <c r="E181" s="104" t="s">
        <v>2</v>
      </c>
      <c r="F181" s="104">
        <v>46600</v>
      </c>
      <c r="G181" s="104">
        <v>46400</v>
      </c>
      <c r="H181" s="104">
        <v>0</v>
      </c>
      <c r="I181" s="106">
        <v>0</v>
      </c>
      <c r="J181" s="107">
        <f t="shared" ref="J181" si="482">(IF(E181="SHORT",F181-G181,IF(E181="LONG",G181-F181)))*D181</f>
        <v>6000</v>
      </c>
      <c r="K181" s="108">
        <v>0</v>
      </c>
      <c r="L181" s="108">
        <v>0</v>
      </c>
      <c r="M181" s="108">
        <f t="shared" ref="M181" si="483">(K181+J181+L181)/D181</f>
        <v>200</v>
      </c>
      <c r="N181" s="109">
        <f t="shared" ref="N181" si="484">M181*D181</f>
        <v>6000</v>
      </c>
    </row>
    <row r="182" spans="1:14" s="79" customFormat="1" ht="13.5" customHeight="1">
      <c r="A182" s="138">
        <v>43727</v>
      </c>
      <c r="B182" s="104" t="s">
        <v>0</v>
      </c>
      <c r="C182" s="104" t="s">
        <v>56</v>
      </c>
      <c r="D182" s="105">
        <v>100</v>
      </c>
      <c r="E182" s="104" t="s">
        <v>2</v>
      </c>
      <c r="F182" s="104">
        <v>37680</v>
      </c>
      <c r="G182" s="104">
        <v>37780</v>
      </c>
      <c r="H182" s="104">
        <v>0</v>
      </c>
      <c r="I182" s="106">
        <v>0</v>
      </c>
      <c r="J182" s="107">
        <f t="shared" ref="J182" si="485">(IF(E182="SHORT",F182-G182,IF(E182="LONG",G182-F182)))*D182</f>
        <v>-10000</v>
      </c>
      <c r="K182" s="108">
        <v>0</v>
      </c>
      <c r="L182" s="108">
        <v>0</v>
      </c>
      <c r="M182" s="108">
        <f t="shared" ref="M182" si="486">(K182+J182+L182)/D182</f>
        <v>-100</v>
      </c>
      <c r="N182" s="109">
        <f t="shared" ref="N182" si="487">M182*D182</f>
        <v>-10000</v>
      </c>
    </row>
    <row r="183" spans="1:14" s="79" customFormat="1" ht="13.5" customHeight="1">
      <c r="A183" s="138">
        <v>43727</v>
      </c>
      <c r="B183" s="104" t="s">
        <v>31</v>
      </c>
      <c r="C183" s="104" t="s">
        <v>53</v>
      </c>
      <c r="D183" s="105">
        <v>100</v>
      </c>
      <c r="E183" s="104" t="s">
        <v>2</v>
      </c>
      <c r="F183" s="104">
        <v>4190</v>
      </c>
      <c r="G183" s="104">
        <v>4165</v>
      </c>
      <c r="H183" s="104">
        <v>0</v>
      </c>
      <c r="I183" s="106">
        <v>0</v>
      </c>
      <c r="J183" s="107">
        <f t="shared" ref="J183" si="488">(IF(E183="SHORT",F183-G183,IF(E183="LONG",G183-F183)))*D183</f>
        <v>2500</v>
      </c>
      <c r="K183" s="108">
        <v>0</v>
      </c>
      <c r="L183" s="108">
        <v>0</v>
      </c>
      <c r="M183" s="108">
        <f t="shared" ref="M183" si="489">(K183+J183+L183)/D183</f>
        <v>25</v>
      </c>
      <c r="N183" s="109">
        <f t="shared" ref="N183" si="490">M183*D183</f>
        <v>2500</v>
      </c>
    </row>
    <row r="184" spans="1:14" s="79" customFormat="1" ht="13.5" customHeight="1">
      <c r="A184" s="138">
        <v>43726</v>
      </c>
      <c r="B184" s="104" t="s">
        <v>0</v>
      </c>
      <c r="C184" s="104" t="s">
        <v>56</v>
      </c>
      <c r="D184" s="105">
        <v>100</v>
      </c>
      <c r="E184" s="104" t="s">
        <v>2</v>
      </c>
      <c r="F184" s="104">
        <v>37800</v>
      </c>
      <c r="G184" s="104">
        <v>37730</v>
      </c>
      <c r="H184" s="104">
        <v>0</v>
      </c>
      <c r="I184" s="106">
        <v>0</v>
      </c>
      <c r="J184" s="107">
        <f t="shared" ref="J184" si="491">(IF(E184="SHORT",F184-G184,IF(E184="LONG",G184-F184)))*D184</f>
        <v>7000</v>
      </c>
      <c r="K184" s="108">
        <v>0</v>
      </c>
      <c r="L184" s="108">
        <v>0</v>
      </c>
      <c r="M184" s="108">
        <f t="shared" ref="M184" si="492">(K184+J184+L184)/D184</f>
        <v>70</v>
      </c>
      <c r="N184" s="109">
        <f t="shared" ref="N184" si="493">M184*D184</f>
        <v>7000</v>
      </c>
    </row>
    <row r="185" spans="1:14" s="79" customFormat="1" ht="13.5" customHeight="1">
      <c r="A185" s="138">
        <v>43726</v>
      </c>
      <c r="B185" s="104" t="s">
        <v>4</v>
      </c>
      <c r="C185" s="104" t="s">
        <v>56</v>
      </c>
      <c r="D185" s="105">
        <v>30</v>
      </c>
      <c r="E185" s="104" t="s">
        <v>2</v>
      </c>
      <c r="F185" s="104">
        <v>46800</v>
      </c>
      <c r="G185" s="104">
        <v>46650</v>
      </c>
      <c r="H185" s="104">
        <v>0</v>
      </c>
      <c r="I185" s="106">
        <v>0</v>
      </c>
      <c r="J185" s="107">
        <f t="shared" ref="J185" si="494">(IF(E185="SHORT",F185-G185,IF(E185="LONG",G185-F185)))*D185</f>
        <v>4500</v>
      </c>
      <c r="K185" s="108">
        <v>0</v>
      </c>
      <c r="L185" s="108">
        <v>0</v>
      </c>
      <c r="M185" s="108">
        <f t="shared" ref="M185" si="495">(K185+J185+L185)/D185</f>
        <v>150</v>
      </c>
      <c r="N185" s="109">
        <f t="shared" ref="N185" si="496">M185*D185</f>
        <v>4500</v>
      </c>
    </row>
    <row r="186" spans="1:14" s="79" customFormat="1" ht="13.5" customHeight="1">
      <c r="A186" s="138">
        <v>43726</v>
      </c>
      <c r="B186" s="104" t="s">
        <v>5</v>
      </c>
      <c r="C186" s="104" t="s">
        <v>55</v>
      </c>
      <c r="D186" s="105">
        <v>5000</v>
      </c>
      <c r="E186" s="104" t="s">
        <v>1</v>
      </c>
      <c r="F186" s="104">
        <v>184.5</v>
      </c>
      <c r="G186" s="104">
        <v>185</v>
      </c>
      <c r="H186" s="104">
        <v>0</v>
      </c>
      <c r="I186" s="106">
        <v>0</v>
      </c>
      <c r="J186" s="107">
        <f t="shared" ref="J186" si="497">(IF(E186="SHORT",F186-G186,IF(E186="LONG",G186-F186)))*D186</f>
        <v>2500</v>
      </c>
      <c r="K186" s="108">
        <v>0</v>
      </c>
      <c r="L186" s="108">
        <v>0</v>
      </c>
      <c r="M186" s="108">
        <f t="shared" ref="M186" si="498">(K186+J186+L186)/D186</f>
        <v>0.5</v>
      </c>
      <c r="N186" s="109">
        <f t="shared" ref="N186" si="499">M186*D186</f>
        <v>2500</v>
      </c>
    </row>
    <row r="187" spans="1:14" s="79" customFormat="1" ht="13.5" customHeight="1">
      <c r="A187" s="138">
        <v>43726</v>
      </c>
      <c r="B187" s="104" t="s">
        <v>31</v>
      </c>
      <c r="C187" s="104" t="s">
        <v>53</v>
      </c>
      <c r="D187" s="105">
        <v>100</v>
      </c>
      <c r="E187" s="104" t="s">
        <v>2</v>
      </c>
      <c r="F187" s="104">
        <v>4175</v>
      </c>
      <c r="G187" s="104">
        <v>4150</v>
      </c>
      <c r="H187" s="104">
        <v>0</v>
      </c>
      <c r="I187" s="106">
        <v>0</v>
      </c>
      <c r="J187" s="107">
        <f t="shared" ref="J187" si="500">(IF(E187="SHORT",F187-G187,IF(E187="LONG",G187-F187)))*D187</f>
        <v>2500</v>
      </c>
      <c r="K187" s="108">
        <v>0</v>
      </c>
      <c r="L187" s="108">
        <v>0</v>
      </c>
      <c r="M187" s="108">
        <f t="shared" ref="M187" si="501">(K187+J187+L187)/D187</f>
        <v>25</v>
      </c>
      <c r="N187" s="109">
        <f t="shared" ref="N187" si="502">M187*D187</f>
        <v>2500</v>
      </c>
    </row>
    <row r="188" spans="1:14" s="79" customFormat="1" ht="13.5" customHeight="1">
      <c r="A188" s="138">
        <v>43725</v>
      </c>
      <c r="B188" s="104" t="s">
        <v>4</v>
      </c>
      <c r="C188" s="104" t="s">
        <v>56</v>
      </c>
      <c r="D188" s="105">
        <v>30</v>
      </c>
      <c r="E188" s="104" t="s">
        <v>1</v>
      </c>
      <c r="F188" s="104">
        <v>47200</v>
      </c>
      <c r="G188" s="104">
        <v>47350</v>
      </c>
      <c r="H188" s="104">
        <v>0</v>
      </c>
      <c r="I188" s="106">
        <v>0</v>
      </c>
      <c r="J188" s="107">
        <f t="shared" ref="J188" si="503">(IF(E188="SHORT",F188-G188,IF(E188="LONG",G188-F188)))*D188</f>
        <v>4500</v>
      </c>
      <c r="K188" s="108">
        <v>0</v>
      </c>
      <c r="L188" s="108">
        <v>0</v>
      </c>
      <c r="M188" s="108">
        <f t="shared" ref="M188" si="504">(K188+J188+L188)/D188</f>
        <v>150</v>
      </c>
      <c r="N188" s="109">
        <f t="shared" ref="N188" si="505">M188*D188</f>
        <v>4500</v>
      </c>
    </row>
    <row r="189" spans="1:14" s="79" customFormat="1" ht="13.5" customHeight="1">
      <c r="A189" s="138">
        <v>43725</v>
      </c>
      <c r="B189" s="104" t="s">
        <v>31</v>
      </c>
      <c r="C189" s="104" t="s">
        <v>53</v>
      </c>
      <c r="D189" s="105">
        <v>100</v>
      </c>
      <c r="E189" s="104" t="s">
        <v>1</v>
      </c>
      <c r="F189" s="104">
        <v>4480</v>
      </c>
      <c r="G189" s="104">
        <v>4445</v>
      </c>
      <c r="H189" s="104">
        <v>0</v>
      </c>
      <c r="I189" s="106">
        <v>0</v>
      </c>
      <c r="J189" s="107">
        <f t="shared" ref="J189" si="506">(IF(E189="SHORT",F189-G189,IF(E189="LONG",G189-F189)))*D189</f>
        <v>-3500</v>
      </c>
      <c r="K189" s="108">
        <v>0</v>
      </c>
      <c r="L189" s="108">
        <v>0</v>
      </c>
      <c r="M189" s="108">
        <f t="shared" ref="M189" si="507">(K189+J189+L189)/D189</f>
        <v>-35</v>
      </c>
      <c r="N189" s="109">
        <f t="shared" ref="N189" si="508">M189*D189</f>
        <v>-3500</v>
      </c>
    </row>
    <row r="190" spans="1:14" s="79" customFormat="1" ht="13.5" customHeight="1">
      <c r="A190" s="138">
        <v>43725</v>
      </c>
      <c r="B190" s="104" t="s">
        <v>5</v>
      </c>
      <c r="C190" s="104" t="s">
        <v>55</v>
      </c>
      <c r="D190" s="105">
        <v>5000</v>
      </c>
      <c r="E190" s="104" t="s">
        <v>1</v>
      </c>
      <c r="F190" s="104">
        <v>185.5</v>
      </c>
      <c r="G190" s="104">
        <v>186</v>
      </c>
      <c r="H190" s="104">
        <v>0</v>
      </c>
      <c r="I190" s="106">
        <v>0</v>
      </c>
      <c r="J190" s="107">
        <f t="shared" ref="J190" si="509">(IF(E190="SHORT",F190-G190,IF(E190="LONG",G190-F190)))*D190</f>
        <v>2500</v>
      </c>
      <c r="K190" s="108">
        <v>0</v>
      </c>
      <c r="L190" s="108">
        <v>0</v>
      </c>
      <c r="M190" s="108">
        <f t="shared" ref="M190" si="510">(K190+J190+L190)/D190</f>
        <v>0.5</v>
      </c>
      <c r="N190" s="109">
        <f t="shared" ref="N190" si="511">M190*D190</f>
        <v>2500</v>
      </c>
    </row>
    <row r="191" spans="1:14" s="79" customFormat="1" ht="13.5" customHeight="1">
      <c r="A191" s="138">
        <v>43724</v>
      </c>
      <c r="B191" s="104" t="s">
        <v>4</v>
      </c>
      <c r="C191" s="104" t="s">
        <v>56</v>
      </c>
      <c r="D191" s="105">
        <v>100</v>
      </c>
      <c r="E191" s="104" t="s">
        <v>1</v>
      </c>
      <c r="F191" s="104">
        <v>46700</v>
      </c>
      <c r="G191" s="104">
        <v>46550</v>
      </c>
      <c r="H191" s="104">
        <v>0</v>
      </c>
      <c r="I191" s="106">
        <v>0</v>
      </c>
      <c r="J191" s="107">
        <f t="shared" ref="J191" si="512">(IF(E191="SHORT",F191-G191,IF(E191="LONG",G191-F191)))*D191</f>
        <v>-15000</v>
      </c>
      <c r="K191" s="108">
        <v>0</v>
      </c>
      <c r="L191" s="108">
        <v>0</v>
      </c>
      <c r="M191" s="108">
        <f t="shared" ref="M191" si="513">(K191+J191+L191)/D191</f>
        <v>-150</v>
      </c>
      <c r="N191" s="109">
        <f t="shared" ref="N191" si="514">M191*D191</f>
        <v>-15000</v>
      </c>
    </row>
    <row r="192" spans="1:14" s="79" customFormat="1" ht="13.5" customHeight="1">
      <c r="A192" s="138">
        <v>43724</v>
      </c>
      <c r="B192" s="104" t="s">
        <v>31</v>
      </c>
      <c r="C192" s="104" t="s">
        <v>53</v>
      </c>
      <c r="D192" s="105">
        <v>100</v>
      </c>
      <c r="E192" s="104" t="s">
        <v>1</v>
      </c>
      <c r="F192" s="104">
        <v>4320</v>
      </c>
      <c r="G192" s="104">
        <v>4355</v>
      </c>
      <c r="H192" s="104">
        <v>0</v>
      </c>
      <c r="I192" s="106">
        <v>0</v>
      </c>
      <c r="J192" s="107">
        <f t="shared" ref="J192" si="515">(IF(E192="SHORT",F192-G192,IF(E192="LONG",G192-F192)))*D192</f>
        <v>3500</v>
      </c>
      <c r="K192" s="108">
        <v>0</v>
      </c>
      <c r="L192" s="108">
        <v>0</v>
      </c>
      <c r="M192" s="108">
        <f t="shared" ref="M192" si="516">(K192+J192+L192)/D192</f>
        <v>35</v>
      </c>
      <c r="N192" s="109">
        <f t="shared" ref="N192" si="517">M192*D192</f>
        <v>3500</v>
      </c>
    </row>
    <row r="193" spans="1:14" s="79" customFormat="1" ht="13.5" customHeight="1">
      <c r="A193" s="138">
        <v>43724</v>
      </c>
      <c r="B193" s="104" t="s">
        <v>0</v>
      </c>
      <c r="C193" s="104" t="s">
        <v>56</v>
      </c>
      <c r="D193" s="105">
        <v>100</v>
      </c>
      <c r="E193" s="104" t="s">
        <v>2</v>
      </c>
      <c r="F193" s="104">
        <v>38000</v>
      </c>
      <c r="G193" s="104">
        <v>37930</v>
      </c>
      <c r="H193" s="104">
        <v>0</v>
      </c>
      <c r="I193" s="106">
        <v>0</v>
      </c>
      <c r="J193" s="107">
        <f t="shared" ref="J193" si="518">(IF(E193="SHORT",F193-G193,IF(E193="LONG",G193-F193)))*D193</f>
        <v>7000</v>
      </c>
      <c r="K193" s="108">
        <v>0</v>
      </c>
      <c r="L193" s="108">
        <v>0</v>
      </c>
      <c r="M193" s="108">
        <f t="shared" ref="M193" si="519">(K193+J193+L193)/D193</f>
        <v>70</v>
      </c>
      <c r="N193" s="109">
        <f t="shared" ref="N193" si="520">M193*D193</f>
        <v>7000</v>
      </c>
    </row>
    <row r="194" spans="1:14" s="79" customFormat="1" ht="13.5" customHeight="1">
      <c r="A194" s="138">
        <v>43721</v>
      </c>
      <c r="B194" s="104" t="s">
        <v>6</v>
      </c>
      <c r="C194" s="104" t="s">
        <v>55</v>
      </c>
      <c r="D194" s="105">
        <v>5000</v>
      </c>
      <c r="E194" s="104" t="s">
        <v>1</v>
      </c>
      <c r="F194" s="104">
        <v>155</v>
      </c>
      <c r="G194" s="104">
        <v>155.5</v>
      </c>
      <c r="H194" s="104">
        <v>0</v>
      </c>
      <c r="I194" s="106">
        <v>0</v>
      </c>
      <c r="J194" s="107">
        <f t="shared" ref="J194" si="521">(IF(E194="SHORT",F194-G194,IF(E194="LONG",G194-F194)))*D194</f>
        <v>2500</v>
      </c>
      <c r="K194" s="108">
        <v>0</v>
      </c>
      <c r="L194" s="108">
        <v>0</v>
      </c>
      <c r="M194" s="108">
        <f t="shared" ref="M194" si="522">(K194+J194+L194)/D194</f>
        <v>0.5</v>
      </c>
      <c r="N194" s="109">
        <f t="shared" ref="N194" si="523">M194*D194</f>
        <v>2500</v>
      </c>
    </row>
    <row r="195" spans="1:14" s="79" customFormat="1" ht="13.5" customHeight="1">
      <c r="A195" s="138">
        <v>43721</v>
      </c>
      <c r="B195" s="104" t="s">
        <v>31</v>
      </c>
      <c r="C195" s="104" t="s">
        <v>53</v>
      </c>
      <c r="D195" s="105">
        <v>100</v>
      </c>
      <c r="E195" s="104" t="s">
        <v>1</v>
      </c>
      <c r="F195" s="104">
        <v>3940</v>
      </c>
      <c r="G195" s="104">
        <v>3900</v>
      </c>
      <c r="H195" s="104">
        <v>0</v>
      </c>
      <c r="I195" s="106">
        <v>0</v>
      </c>
      <c r="J195" s="107">
        <f t="shared" ref="J195" si="524">(IF(E195="SHORT",F195-G195,IF(E195="LONG",G195-F195)))*D195</f>
        <v>-4000</v>
      </c>
      <c r="K195" s="108">
        <v>0</v>
      </c>
      <c r="L195" s="108">
        <v>0</v>
      </c>
      <c r="M195" s="108">
        <f t="shared" ref="M195" si="525">(K195+J195+L195)/D195</f>
        <v>-40</v>
      </c>
      <c r="N195" s="109">
        <f t="shared" ref="N195" si="526">M195*D195</f>
        <v>-4000</v>
      </c>
    </row>
    <row r="196" spans="1:14" s="79" customFormat="1" ht="13.5" customHeight="1">
      <c r="A196" s="138">
        <v>43721</v>
      </c>
      <c r="B196" s="104" t="s">
        <v>4</v>
      </c>
      <c r="C196" s="104" t="s">
        <v>56</v>
      </c>
      <c r="D196" s="105">
        <v>30</v>
      </c>
      <c r="E196" s="104" t="s">
        <v>1</v>
      </c>
      <c r="F196" s="104">
        <v>47080</v>
      </c>
      <c r="G196" s="104">
        <v>47140</v>
      </c>
      <c r="H196" s="104">
        <v>0</v>
      </c>
      <c r="I196" s="106">
        <v>0</v>
      </c>
      <c r="J196" s="107">
        <f t="shared" ref="J196" si="527">(IF(E196="SHORT",F196-G196,IF(E196="LONG",G196-F196)))*D196</f>
        <v>1800</v>
      </c>
      <c r="K196" s="108">
        <v>0</v>
      </c>
      <c r="L196" s="108">
        <v>0</v>
      </c>
      <c r="M196" s="108">
        <f t="shared" ref="M196" si="528">(K196+J196+L196)/D196</f>
        <v>60</v>
      </c>
      <c r="N196" s="109">
        <f t="shared" ref="N196" si="529">M196*D196</f>
        <v>1800</v>
      </c>
    </row>
    <row r="197" spans="1:14" s="79" customFormat="1" ht="13.5" customHeight="1">
      <c r="A197" s="138">
        <v>43721</v>
      </c>
      <c r="B197" s="104" t="s">
        <v>0</v>
      </c>
      <c r="C197" s="104" t="s">
        <v>56</v>
      </c>
      <c r="D197" s="105">
        <v>100</v>
      </c>
      <c r="E197" s="104" t="s">
        <v>1</v>
      </c>
      <c r="F197" s="104">
        <v>37750</v>
      </c>
      <c r="G197" s="104">
        <v>37825</v>
      </c>
      <c r="H197" s="104">
        <v>0</v>
      </c>
      <c r="I197" s="106">
        <v>0</v>
      </c>
      <c r="J197" s="107">
        <f t="shared" ref="J197" si="530">(IF(E197="SHORT",F197-G197,IF(E197="LONG",G197-F197)))*D197</f>
        <v>7500</v>
      </c>
      <c r="K197" s="108">
        <v>0</v>
      </c>
      <c r="L197" s="108">
        <v>0</v>
      </c>
      <c r="M197" s="108">
        <f t="shared" ref="M197" si="531">(K197+J197+L197)/D197</f>
        <v>75</v>
      </c>
      <c r="N197" s="109">
        <f t="shared" ref="N197" si="532">M197*D197</f>
        <v>7500</v>
      </c>
    </row>
    <row r="198" spans="1:14" s="79" customFormat="1" ht="13.5" customHeight="1">
      <c r="A198" s="138">
        <v>43720</v>
      </c>
      <c r="B198" s="104" t="s">
        <v>31</v>
      </c>
      <c r="C198" s="104" t="s">
        <v>53</v>
      </c>
      <c r="D198" s="105">
        <v>100</v>
      </c>
      <c r="E198" s="104" t="s">
        <v>1</v>
      </c>
      <c r="F198" s="104">
        <v>3910</v>
      </c>
      <c r="G198" s="104">
        <v>3870</v>
      </c>
      <c r="H198" s="104">
        <v>0</v>
      </c>
      <c r="I198" s="106">
        <v>0</v>
      </c>
      <c r="J198" s="107">
        <f t="shared" ref="J198" si="533">(IF(E198="SHORT",F198-G198,IF(E198="LONG",G198-F198)))*D198</f>
        <v>-4000</v>
      </c>
      <c r="K198" s="108">
        <v>0</v>
      </c>
      <c r="L198" s="108">
        <v>0</v>
      </c>
      <c r="M198" s="108">
        <f t="shared" ref="M198" si="534">(K198+J198+L198)/D198</f>
        <v>-40</v>
      </c>
      <c r="N198" s="109">
        <f t="shared" ref="N198" si="535">M198*D198</f>
        <v>-4000</v>
      </c>
    </row>
    <row r="199" spans="1:14" s="79" customFormat="1" ht="13.5" customHeight="1">
      <c r="A199" s="138">
        <v>43720</v>
      </c>
      <c r="B199" s="104" t="s">
        <v>0</v>
      </c>
      <c r="C199" s="104" t="s">
        <v>56</v>
      </c>
      <c r="D199" s="105">
        <v>100</v>
      </c>
      <c r="E199" s="104" t="s">
        <v>2</v>
      </c>
      <c r="F199" s="104">
        <v>37900</v>
      </c>
      <c r="G199" s="104">
        <v>37840</v>
      </c>
      <c r="H199" s="104">
        <v>0</v>
      </c>
      <c r="I199" s="106">
        <v>0</v>
      </c>
      <c r="J199" s="107">
        <f t="shared" ref="J199" si="536">(IF(E199="SHORT",F199-G199,IF(E199="LONG",G199-F199)))*D199</f>
        <v>6000</v>
      </c>
      <c r="K199" s="108">
        <v>0</v>
      </c>
      <c r="L199" s="108">
        <v>0</v>
      </c>
      <c r="M199" s="108">
        <f t="shared" ref="M199" si="537">(K199+J199+L199)/D199</f>
        <v>60</v>
      </c>
      <c r="N199" s="109">
        <f t="shared" ref="N199" si="538">M199*D199</f>
        <v>6000</v>
      </c>
    </row>
    <row r="200" spans="1:14" s="79" customFormat="1" ht="13.5" customHeight="1">
      <c r="A200" s="138">
        <v>43719</v>
      </c>
      <c r="B200" s="104" t="s">
        <v>5</v>
      </c>
      <c r="C200" s="104" t="s">
        <v>55</v>
      </c>
      <c r="D200" s="105">
        <v>5000</v>
      </c>
      <c r="E200" s="104" t="s">
        <v>1</v>
      </c>
      <c r="F200" s="104">
        <v>188.5</v>
      </c>
      <c r="G200" s="104">
        <v>187.75</v>
      </c>
      <c r="H200" s="104">
        <v>0</v>
      </c>
      <c r="I200" s="106">
        <v>0</v>
      </c>
      <c r="J200" s="107">
        <f t="shared" ref="J200" si="539">(IF(E200="SHORT",F200-G200,IF(E200="LONG",G200-F200)))*D200</f>
        <v>-3750</v>
      </c>
      <c r="K200" s="108">
        <v>0</v>
      </c>
      <c r="L200" s="108">
        <v>0</v>
      </c>
      <c r="M200" s="108">
        <f t="shared" ref="M200" si="540">(K200+J200+L200)/D200</f>
        <v>-0.75</v>
      </c>
      <c r="N200" s="109">
        <f t="shared" ref="N200" si="541">M200*D200</f>
        <v>-3750</v>
      </c>
    </row>
    <row r="201" spans="1:14" s="79" customFormat="1" ht="13.5" customHeight="1">
      <c r="A201" s="138">
        <v>43719</v>
      </c>
      <c r="B201" s="104" t="s">
        <v>0</v>
      </c>
      <c r="C201" s="104" t="s">
        <v>56</v>
      </c>
      <c r="D201" s="105">
        <v>100</v>
      </c>
      <c r="E201" s="104" t="s">
        <v>1</v>
      </c>
      <c r="F201" s="104">
        <v>38150</v>
      </c>
      <c r="G201" s="104">
        <v>38070</v>
      </c>
      <c r="H201" s="104">
        <v>0</v>
      </c>
      <c r="I201" s="106">
        <v>0</v>
      </c>
      <c r="J201" s="107">
        <f t="shared" ref="J201" si="542">(IF(E201="SHORT",F201-G201,IF(E201="LONG",G201-F201)))*D201</f>
        <v>-8000</v>
      </c>
      <c r="K201" s="108">
        <v>0</v>
      </c>
      <c r="L201" s="108">
        <v>0</v>
      </c>
      <c r="M201" s="108">
        <f t="shared" ref="M201" si="543">(K201+J201+L201)/D201</f>
        <v>-80</v>
      </c>
      <c r="N201" s="109">
        <f t="shared" ref="N201" si="544">M201*D201</f>
        <v>-8000</v>
      </c>
    </row>
    <row r="202" spans="1:14" s="79" customFormat="1" ht="13.5" customHeight="1">
      <c r="A202" s="138">
        <v>43719</v>
      </c>
      <c r="B202" s="104" t="s">
        <v>31</v>
      </c>
      <c r="C202" s="104" t="s">
        <v>53</v>
      </c>
      <c r="D202" s="105">
        <v>100</v>
      </c>
      <c r="E202" s="104" t="s">
        <v>2</v>
      </c>
      <c r="F202" s="104">
        <v>4125</v>
      </c>
      <c r="G202" s="104">
        <v>4100</v>
      </c>
      <c r="H202" s="104">
        <v>0</v>
      </c>
      <c r="I202" s="106">
        <v>0</v>
      </c>
      <c r="J202" s="107">
        <f t="shared" ref="J202" si="545">(IF(E202="SHORT",F202-G202,IF(E202="LONG",G202-F202)))*D202</f>
        <v>2500</v>
      </c>
      <c r="K202" s="108">
        <v>0</v>
      </c>
      <c r="L202" s="108">
        <v>0</v>
      </c>
      <c r="M202" s="108">
        <f t="shared" ref="M202" si="546">(K202+J202+L202)/D202</f>
        <v>25</v>
      </c>
      <c r="N202" s="109">
        <f t="shared" ref="N202" si="547">M202*D202</f>
        <v>2500</v>
      </c>
    </row>
    <row r="203" spans="1:14" s="79" customFormat="1" ht="13.5" customHeight="1">
      <c r="A203" s="138">
        <v>43717</v>
      </c>
      <c r="B203" s="104" t="s">
        <v>5</v>
      </c>
      <c r="C203" s="104" t="s">
        <v>55</v>
      </c>
      <c r="D203" s="105">
        <v>5000</v>
      </c>
      <c r="E203" s="104" t="s">
        <v>1</v>
      </c>
      <c r="F203" s="104">
        <v>185.25</v>
      </c>
      <c r="G203" s="104">
        <v>184.5</v>
      </c>
      <c r="H203" s="104">
        <v>0</v>
      </c>
      <c r="I203" s="106">
        <v>0</v>
      </c>
      <c r="J203" s="107">
        <f t="shared" ref="J203" si="548">(IF(E203="SHORT",F203-G203,IF(E203="LONG",G203-F203)))*D203</f>
        <v>-3750</v>
      </c>
      <c r="K203" s="108">
        <v>0</v>
      </c>
      <c r="L203" s="108">
        <v>0</v>
      </c>
      <c r="M203" s="108">
        <f t="shared" ref="M203" si="549">(K203+J203+L203)/D203</f>
        <v>-0.75</v>
      </c>
      <c r="N203" s="109">
        <f t="shared" ref="N203" si="550">M203*D203</f>
        <v>-3750</v>
      </c>
    </row>
    <row r="204" spans="1:14" s="79" customFormat="1" ht="13.5" customHeight="1">
      <c r="A204" s="138">
        <v>43717</v>
      </c>
      <c r="B204" s="104" t="s">
        <v>31</v>
      </c>
      <c r="C204" s="104" t="s">
        <v>53</v>
      </c>
      <c r="D204" s="105">
        <v>100</v>
      </c>
      <c r="E204" s="104" t="s">
        <v>1</v>
      </c>
      <c r="F204" s="104">
        <v>4132</v>
      </c>
      <c r="G204" s="104">
        <v>4152</v>
      </c>
      <c r="H204" s="104">
        <v>0</v>
      </c>
      <c r="I204" s="106">
        <v>0</v>
      </c>
      <c r="J204" s="107">
        <f t="shared" ref="J204" si="551">(IF(E204="SHORT",F204-G204,IF(E204="LONG",G204-F204)))*D204</f>
        <v>2000</v>
      </c>
      <c r="K204" s="108">
        <v>0</v>
      </c>
      <c r="L204" s="108">
        <v>0</v>
      </c>
      <c r="M204" s="108">
        <f t="shared" ref="M204" si="552">(K204+J204+L204)/D204</f>
        <v>20</v>
      </c>
      <c r="N204" s="109">
        <f t="shared" ref="N204" si="553">M204*D204</f>
        <v>2000</v>
      </c>
    </row>
    <row r="205" spans="1:14" s="79" customFormat="1" ht="13.5" customHeight="1">
      <c r="A205" s="138">
        <v>43717</v>
      </c>
      <c r="B205" s="104" t="s">
        <v>0</v>
      </c>
      <c r="C205" s="104" t="s">
        <v>56</v>
      </c>
      <c r="D205" s="105">
        <v>100</v>
      </c>
      <c r="E205" s="104" t="s">
        <v>1</v>
      </c>
      <c r="F205" s="104">
        <v>38600</v>
      </c>
      <c r="G205" s="104">
        <v>38670</v>
      </c>
      <c r="H205" s="104">
        <v>0</v>
      </c>
      <c r="I205" s="106">
        <v>0</v>
      </c>
      <c r="J205" s="107">
        <f t="shared" ref="J205" si="554">(IF(E205="SHORT",F205-G205,IF(E205="LONG",G205-F205)))*D205</f>
        <v>7000</v>
      </c>
      <c r="K205" s="108">
        <v>0</v>
      </c>
      <c r="L205" s="108">
        <v>0</v>
      </c>
      <c r="M205" s="108">
        <f t="shared" ref="M205" si="555">(K205+J205+L205)/D205</f>
        <v>70</v>
      </c>
      <c r="N205" s="109">
        <f t="shared" ref="N205" si="556">M205*D205</f>
        <v>7000</v>
      </c>
    </row>
    <row r="206" spans="1:14" s="79" customFormat="1" ht="13.5" customHeight="1">
      <c r="A206" s="138">
        <v>43714</v>
      </c>
      <c r="B206" s="104" t="s">
        <v>5</v>
      </c>
      <c r="C206" s="104" t="s">
        <v>55</v>
      </c>
      <c r="D206" s="105">
        <v>5000</v>
      </c>
      <c r="E206" s="104" t="s">
        <v>1</v>
      </c>
      <c r="F206" s="104">
        <v>185.3</v>
      </c>
      <c r="G206" s="104">
        <v>186</v>
      </c>
      <c r="H206" s="104">
        <v>0</v>
      </c>
      <c r="I206" s="106">
        <v>0</v>
      </c>
      <c r="J206" s="107">
        <f t="shared" ref="J206" si="557">(IF(E206="SHORT",F206-G206,IF(E206="LONG",G206-F206)))*D206</f>
        <v>3499.9999999999432</v>
      </c>
      <c r="K206" s="108">
        <v>0</v>
      </c>
      <c r="L206" s="108">
        <v>0</v>
      </c>
      <c r="M206" s="108">
        <f t="shared" ref="M206" si="558">(K206+J206+L206)/D206</f>
        <v>0.69999999999998863</v>
      </c>
      <c r="N206" s="109">
        <f t="shared" ref="N206" si="559">M206*D206</f>
        <v>3499.9999999999432</v>
      </c>
    </row>
    <row r="207" spans="1:14" s="79" customFormat="1" ht="13.5" customHeight="1">
      <c r="A207" s="138">
        <v>43714</v>
      </c>
      <c r="B207" s="104" t="s">
        <v>4</v>
      </c>
      <c r="C207" s="104" t="s">
        <v>56</v>
      </c>
      <c r="D207" s="105">
        <v>30</v>
      </c>
      <c r="E207" s="104" t="s">
        <v>2</v>
      </c>
      <c r="F207" s="104">
        <v>47800</v>
      </c>
      <c r="G207" s="104">
        <v>47980</v>
      </c>
      <c r="H207" s="104">
        <v>0</v>
      </c>
      <c r="I207" s="106">
        <v>0</v>
      </c>
      <c r="J207" s="107">
        <f t="shared" ref="J207" si="560">(IF(E207="SHORT",F207-G207,IF(E207="LONG",G207-F207)))*D207</f>
        <v>-5400</v>
      </c>
      <c r="K207" s="108">
        <v>0</v>
      </c>
      <c r="L207" s="108">
        <v>0</v>
      </c>
      <c r="M207" s="108">
        <f t="shared" ref="M207" si="561">(K207+J207+L207)/D207</f>
        <v>-180</v>
      </c>
      <c r="N207" s="109">
        <f t="shared" ref="N207" si="562">M207*D207</f>
        <v>-5400</v>
      </c>
    </row>
    <row r="208" spans="1:14" s="79" customFormat="1" ht="13.5" customHeight="1">
      <c r="A208" s="138">
        <v>43714</v>
      </c>
      <c r="B208" s="104" t="s">
        <v>0</v>
      </c>
      <c r="C208" s="104" t="s">
        <v>56</v>
      </c>
      <c r="D208" s="105">
        <v>100</v>
      </c>
      <c r="E208" s="104" t="s">
        <v>2</v>
      </c>
      <c r="F208" s="104">
        <v>38500</v>
      </c>
      <c r="G208" s="104">
        <v>38430</v>
      </c>
      <c r="H208" s="104">
        <v>0</v>
      </c>
      <c r="I208" s="106">
        <v>0</v>
      </c>
      <c r="J208" s="107">
        <f t="shared" ref="J208" si="563">(IF(E208="SHORT",F208-G208,IF(E208="LONG",G208-F208)))*D208</f>
        <v>7000</v>
      </c>
      <c r="K208" s="108">
        <v>0</v>
      </c>
      <c r="L208" s="108">
        <v>0</v>
      </c>
      <c r="M208" s="108">
        <f t="shared" ref="M208" si="564">(K208+J208+L208)/D208</f>
        <v>70</v>
      </c>
      <c r="N208" s="109">
        <f t="shared" ref="N208" si="565">M208*D208</f>
        <v>7000</v>
      </c>
    </row>
    <row r="209" spans="1:14" s="79" customFormat="1" ht="13.5" customHeight="1">
      <c r="A209" s="138">
        <v>43714</v>
      </c>
      <c r="B209" s="104" t="s">
        <v>31</v>
      </c>
      <c r="C209" s="104" t="s">
        <v>53</v>
      </c>
      <c r="D209" s="105">
        <v>100</v>
      </c>
      <c r="E209" s="104" t="s">
        <v>2</v>
      </c>
      <c r="F209" s="104">
        <v>4010</v>
      </c>
      <c r="G209" s="104">
        <v>3980</v>
      </c>
      <c r="H209" s="104">
        <v>3950</v>
      </c>
      <c r="I209" s="106">
        <v>0</v>
      </c>
      <c r="J209" s="107">
        <f t="shared" ref="J209" si="566">(IF(E209="SHORT",F209-G209,IF(E209="LONG",G209-F209)))*D209</f>
        <v>3000</v>
      </c>
      <c r="K209" s="108">
        <f>(IF(E209="SHORT",IF(H209="",0,G209-H209),IF(E209="LONG",IF(H209="",0,H209-G209))))*D209</f>
        <v>3000</v>
      </c>
      <c r="L209" s="108">
        <v>0</v>
      </c>
      <c r="M209" s="108">
        <f t="shared" ref="M209" si="567">(K209+J209+L209)/D209</f>
        <v>60</v>
      </c>
      <c r="N209" s="109">
        <f t="shared" ref="N209" si="568">M209*D209</f>
        <v>6000</v>
      </c>
    </row>
    <row r="210" spans="1:14" s="79" customFormat="1" ht="13.5" customHeight="1">
      <c r="A210" s="138">
        <v>43713</v>
      </c>
      <c r="B210" s="104" t="s">
        <v>0</v>
      </c>
      <c r="C210" s="104" t="s">
        <v>56</v>
      </c>
      <c r="D210" s="105">
        <v>100</v>
      </c>
      <c r="E210" s="104" t="s">
        <v>1</v>
      </c>
      <c r="F210" s="104">
        <v>39480</v>
      </c>
      <c r="G210" s="104">
        <v>39400</v>
      </c>
      <c r="H210" s="104">
        <v>0</v>
      </c>
      <c r="I210" s="106">
        <v>0</v>
      </c>
      <c r="J210" s="107">
        <f t="shared" ref="J210" si="569">(IF(E210="SHORT",F210-G210,IF(E210="LONG",G210-F210)))*D210</f>
        <v>-8000</v>
      </c>
      <c r="K210" s="108">
        <v>0</v>
      </c>
      <c r="L210" s="108">
        <v>0</v>
      </c>
      <c r="M210" s="108">
        <f t="shared" ref="M210" si="570">(K210+J210+L210)/D210</f>
        <v>-80</v>
      </c>
      <c r="N210" s="109">
        <f t="shared" ref="N210" si="571">M210*D210</f>
        <v>-8000</v>
      </c>
    </row>
    <row r="211" spans="1:14" s="79" customFormat="1" ht="13.5" customHeight="1">
      <c r="A211" s="138">
        <v>43712</v>
      </c>
      <c r="B211" s="104" t="s">
        <v>4</v>
      </c>
      <c r="C211" s="104" t="s">
        <v>56</v>
      </c>
      <c r="D211" s="105">
        <v>30</v>
      </c>
      <c r="E211" s="104" t="s">
        <v>1</v>
      </c>
      <c r="F211" s="104">
        <v>51050</v>
      </c>
      <c r="G211" s="104">
        <v>51200</v>
      </c>
      <c r="H211" s="104">
        <v>0</v>
      </c>
      <c r="I211" s="106">
        <v>0</v>
      </c>
      <c r="J211" s="107">
        <f t="shared" ref="J211" si="572">(IF(E211="SHORT",F211-G211,IF(E211="LONG",G211-F211)))*D211</f>
        <v>4500</v>
      </c>
      <c r="K211" s="108">
        <v>0</v>
      </c>
      <c r="L211" s="108">
        <v>0</v>
      </c>
      <c r="M211" s="108">
        <f t="shared" ref="M211" si="573">(K211+J211+L211)/D211</f>
        <v>150</v>
      </c>
      <c r="N211" s="109">
        <f t="shared" ref="N211" si="574">M211*D211</f>
        <v>4500</v>
      </c>
    </row>
    <row r="212" spans="1:14" s="79" customFormat="1" ht="13.5" customHeight="1">
      <c r="A212" s="138">
        <v>43712</v>
      </c>
      <c r="B212" s="104" t="s">
        <v>5</v>
      </c>
      <c r="C212" s="104" t="s">
        <v>55</v>
      </c>
      <c r="D212" s="105">
        <v>5000</v>
      </c>
      <c r="E212" s="104" t="s">
        <v>1</v>
      </c>
      <c r="F212" s="104">
        <v>183.5</v>
      </c>
      <c r="G212" s="104">
        <v>184.25</v>
      </c>
      <c r="H212" s="104">
        <v>0</v>
      </c>
      <c r="I212" s="106">
        <v>0</v>
      </c>
      <c r="J212" s="107">
        <f t="shared" ref="J212" si="575">(IF(E212="SHORT",F212-G212,IF(E212="LONG",G212-F212)))*D212</f>
        <v>3750</v>
      </c>
      <c r="K212" s="108">
        <v>0</v>
      </c>
      <c r="L212" s="108">
        <v>0</v>
      </c>
      <c r="M212" s="108">
        <f t="shared" ref="M212" si="576">(K212+J212+L212)/D212</f>
        <v>0.75</v>
      </c>
      <c r="N212" s="109">
        <f t="shared" ref="N212" si="577">M212*D212</f>
        <v>3750</v>
      </c>
    </row>
    <row r="213" spans="1:14" s="79" customFormat="1" ht="13.5" customHeight="1">
      <c r="A213" s="138">
        <v>43712</v>
      </c>
      <c r="B213" s="104" t="s">
        <v>0</v>
      </c>
      <c r="C213" s="104" t="s">
        <v>56</v>
      </c>
      <c r="D213" s="105">
        <v>100</v>
      </c>
      <c r="E213" s="104" t="s">
        <v>1</v>
      </c>
      <c r="F213" s="104">
        <v>39520</v>
      </c>
      <c r="G213" s="104">
        <v>39600</v>
      </c>
      <c r="H213" s="104">
        <v>0</v>
      </c>
      <c r="I213" s="106">
        <v>0</v>
      </c>
      <c r="J213" s="107">
        <f t="shared" ref="J213" si="578">(IF(E213="SHORT",F213-G213,IF(E213="LONG",G213-F213)))*D213</f>
        <v>8000</v>
      </c>
      <c r="K213" s="108">
        <v>0</v>
      </c>
      <c r="L213" s="108">
        <v>0</v>
      </c>
      <c r="M213" s="108">
        <f t="shared" ref="M213" si="579">(K213+J213+L213)/D213</f>
        <v>80</v>
      </c>
      <c r="N213" s="109">
        <f t="shared" ref="N213" si="580">M213*D213</f>
        <v>8000</v>
      </c>
    </row>
    <row r="214" spans="1:14" s="79" customFormat="1" ht="13.5" customHeight="1">
      <c r="A214" s="138">
        <v>43712</v>
      </c>
      <c r="B214" s="104" t="s">
        <v>31</v>
      </c>
      <c r="C214" s="104" t="s">
        <v>53</v>
      </c>
      <c r="D214" s="105">
        <v>100</v>
      </c>
      <c r="E214" s="104" t="s">
        <v>1</v>
      </c>
      <c r="F214" s="104">
        <v>3935</v>
      </c>
      <c r="G214" s="104">
        <v>3955</v>
      </c>
      <c r="H214" s="104">
        <v>0</v>
      </c>
      <c r="I214" s="106">
        <v>0</v>
      </c>
      <c r="J214" s="107">
        <f t="shared" ref="J214" si="581">(IF(E214="SHORT",F214-G214,IF(E214="LONG",G214-F214)))*D214</f>
        <v>2000</v>
      </c>
      <c r="K214" s="108">
        <v>0</v>
      </c>
      <c r="L214" s="108">
        <v>0</v>
      </c>
      <c r="M214" s="108">
        <f t="shared" ref="M214" si="582">(K214+J214+L214)/D214</f>
        <v>20</v>
      </c>
      <c r="N214" s="109">
        <f t="shared" ref="N214" si="583">M214*D214</f>
        <v>2000</v>
      </c>
    </row>
    <row r="215" spans="1:14" s="79" customFormat="1" ht="13.5" customHeight="1">
      <c r="A215" s="138">
        <v>43711</v>
      </c>
      <c r="B215" s="104" t="s">
        <v>31</v>
      </c>
      <c r="C215" s="104" t="s">
        <v>53</v>
      </c>
      <c r="D215" s="105">
        <v>100</v>
      </c>
      <c r="E215" s="104" t="s">
        <v>1</v>
      </c>
      <c r="F215" s="104">
        <v>3920</v>
      </c>
      <c r="G215" s="104">
        <v>3940</v>
      </c>
      <c r="H215" s="104">
        <v>0</v>
      </c>
      <c r="I215" s="106">
        <v>0</v>
      </c>
      <c r="J215" s="107">
        <f t="shared" ref="J215" si="584">(IF(E215="SHORT",F215-G215,IF(E215="LONG",G215-F215)))*D215</f>
        <v>2000</v>
      </c>
      <c r="K215" s="108">
        <v>0</v>
      </c>
      <c r="L215" s="108">
        <v>0</v>
      </c>
      <c r="M215" s="108">
        <f t="shared" ref="M215" si="585">(K215+J215+L215)/D215</f>
        <v>20</v>
      </c>
      <c r="N215" s="109">
        <f t="shared" ref="N215" si="586">M215*D215</f>
        <v>2000</v>
      </c>
    </row>
    <row r="216" spans="1:14" s="79" customFormat="1" ht="13.5" customHeight="1">
      <c r="A216" s="138">
        <v>43711</v>
      </c>
      <c r="B216" s="104" t="s">
        <v>0</v>
      </c>
      <c r="C216" s="104" t="s">
        <v>56</v>
      </c>
      <c r="D216" s="105">
        <v>100</v>
      </c>
      <c r="E216" s="104" t="s">
        <v>2</v>
      </c>
      <c r="F216" s="104">
        <v>39225</v>
      </c>
      <c r="G216" s="104">
        <v>39300</v>
      </c>
      <c r="H216" s="104">
        <v>0</v>
      </c>
      <c r="I216" s="106">
        <v>0</v>
      </c>
      <c r="J216" s="107">
        <f>(IF(E216="SHORT",F216-G216,IF(E216="LONG",G216-F216)))*D216</f>
        <v>-7500</v>
      </c>
      <c r="K216" s="108">
        <v>0</v>
      </c>
      <c r="L216" s="108">
        <v>0</v>
      </c>
      <c r="M216" s="108">
        <f t="shared" ref="M216" si="587">(K216+J216+L216)/D216</f>
        <v>-75</v>
      </c>
      <c r="N216" s="109">
        <f t="shared" ref="N216" si="588">M216*D216</f>
        <v>-7500</v>
      </c>
    </row>
    <row r="217" spans="1:14" s="79" customFormat="1" ht="13.5" customHeight="1">
      <c r="A217" s="110"/>
      <c r="B217" s="111"/>
      <c r="C217" s="111"/>
      <c r="D217" s="112"/>
      <c r="E217" s="111"/>
      <c r="F217" s="111"/>
      <c r="G217" s="111"/>
      <c r="H217" s="111"/>
      <c r="I217" s="130" t="s">
        <v>97</v>
      </c>
      <c r="J217" s="131">
        <f>SUM(J7:J216)</f>
        <v>944649.99999999953</v>
      </c>
      <c r="K217" s="131"/>
      <c r="L217" s="131"/>
      <c r="M217" s="131" t="s">
        <v>22</v>
      </c>
      <c r="N217" s="131">
        <f>SUM(N7:N216)</f>
        <v>1409249.9999999995</v>
      </c>
    </row>
    <row r="218" spans="1:14" s="79" customFormat="1" ht="13.5" customHeight="1">
      <c r="A218" s="110"/>
      <c r="B218" s="111"/>
      <c r="C218" s="111"/>
      <c r="D218" s="112"/>
      <c r="E218" s="111"/>
      <c r="F218" s="111"/>
      <c r="G218" s="132">
        <v>43678</v>
      </c>
      <c r="H218" s="111"/>
      <c r="I218" s="113"/>
      <c r="J218" s="114"/>
      <c r="K218" s="115"/>
      <c r="L218" s="115"/>
      <c r="M218" s="115"/>
      <c r="N218" s="116"/>
    </row>
    <row r="219" spans="1:14" s="79" customFormat="1" ht="13.5" customHeight="1">
      <c r="A219" s="138">
        <v>43707</v>
      </c>
      <c r="B219" s="104" t="s">
        <v>4</v>
      </c>
      <c r="C219" s="104" t="s">
        <v>56</v>
      </c>
      <c r="D219" s="105">
        <v>30</v>
      </c>
      <c r="E219" s="104" t="s">
        <v>2</v>
      </c>
      <c r="F219" s="104">
        <v>46800</v>
      </c>
      <c r="G219" s="104">
        <v>46980</v>
      </c>
      <c r="H219" s="104">
        <v>0</v>
      </c>
      <c r="I219" s="106">
        <v>0</v>
      </c>
      <c r="J219" s="107">
        <f t="shared" ref="J219" si="589">(IF(E219="SHORT",F219-G219,IF(E219="LONG",G219-F219)))*D219</f>
        <v>-5400</v>
      </c>
      <c r="K219" s="108">
        <v>0</v>
      </c>
      <c r="L219" s="108">
        <v>0</v>
      </c>
      <c r="M219" s="108">
        <f t="shared" ref="M219" si="590">(K219+J219+L219)/D219</f>
        <v>-180</v>
      </c>
      <c r="N219" s="109">
        <f t="shared" ref="N219" si="591">M219*D219</f>
        <v>-5400</v>
      </c>
    </row>
    <row r="220" spans="1:14" s="79" customFormat="1" ht="13.5" customHeight="1">
      <c r="A220" s="138">
        <v>43707</v>
      </c>
      <c r="B220" s="104" t="s">
        <v>31</v>
      </c>
      <c r="C220" s="104" t="s">
        <v>53</v>
      </c>
      <c r="D220" s="105">
        <v>100</v>
      </c>
      <c r="E220" s="104" t="s">
        <v>1</v>
      </c>
      <c r="F220" s="104">
        <v>4040</v>
      </c>
      <c r="G220" s="104">
        <v>4060</v>
      </c>
      <c r="H220" s="104">
        <v>0</v>
      </c>
      <c r="I220" s="106">
        <v>0</v>
      </c>
      <c r="J220" s="107">
        <f t="shared" ref="J220" si="592">(IF(E220="SHORT",F220-G220,IF(E220="LONG",G220-F220)))*D220</f>
        <v>2000</v>
      </c>
      <c r="K220" s="108">
        <v>0</v>
      </c>
      <c r="L220" s="108">
        <v>0</v>
      </c>
      <c r="M220" s="108">
        <f t="shared" ref="M220" si="593">(K220+J220+L220)/D220</f>
        <v>20</v>
      </c>
      <c r="N220" s="109">
        <f t="shared" ref="N220" si="594">M220*D220</f>
        <v>2000</v>
      </c>
    </row>
    <row r="221" spans="1:14" s="79" customFormat="1" ht="13.5" customHeight="1">
      <c r="A221" s="138">
        <v>43707</v>
      </c>
      <c r="B221" s="104" t="s">
        <v>6</v>
      </c>
      <c r="C221" s="104" t="s">
        <v>55</v>
      </c>
      <c r="D221" s="105">
        <v>5000</v>
      </c>
      <c r="E221" s="104" t="s">
        <v>1</v>
      </c>
      <c r="F221" s="104">
        <v>154</v>
      </c>
      <c r="G221" s="104">
        <v>154.5</v>
      </c>
      <c r="H221" s="104">
        <v>0</v>
      </c>
      <c r="I221" s="106">
        <v>0</v>
      </c>
      <c r="J221" s="107">
        <f t="shared" ref="J221" si="595">(IF(E221="SHORT",F221-G221,IF(E221="LONG",G221-F221)))*D221</f>
        <v>2500</v>
      </c>
      <c r="K221" s="108">
        <v>0</v>
      </c>
      <c r="L221" s="108">
        <v>0</v>
      </c>
      <c r="M221" s="108">
        <f t="shared" ref="M221" si="596">(K221+J221+L221)/D221</f>
        <v>0.5</v>
      </c>
      <c r="N221" s="109">
        <f t="shared" ref="N221" si="597">M221*D221</f>
        <v>2500</v>
      </c>
    </row>
    <row r="222" spans="1:14" s="79" customFormat="1" ht="13.5" customHeight="1">
      <c r="A222" s="138">
        <v>43706</v>
      </c>
      <c r="B222" s="104" t="s">
        <v>31</v>
      </c>
      <c r="C222" s="104" t="s">
        <v>53</v>
      </c>
      <c r="D222" s="105">
        <v>100</v>
      </c>
      <c r="E222" s="104" t="s">
        <v>2</v>
      </c>
      <c r="F222" s="104">
        <v>4005</v>
      </c>
      <c r="G222" s="104">
        <v>4040</v>
      </c>
      <c r="H222" s="104">
        <v>0</v>
      </c>
      <c r="I222" s="106">
        <v>0</v>
      </c>
      <c r="J222" s="107">
        <f t="shared" ref="J222" si="598">(IF(E222="SHORT",F222-G222,IF(E222="LONG",G222-F222)))*D222</f>
        <v>-3500</v>
      </c>
      <c r="K222" s="108">
        <v>0</v>
      </c>
      <c r="L222" s="108">
        <v>0</v>
      </c>
      <c r="M222" s="108">
        <f t="shared" ref="M222" si="599">(K222+J222+L222)/D222</f>
        <v>-35</v>
      </c>
      <c r="N222" s="109">
        <f t="shared" ref="N222" si="600">M222*D222</f>
        <v>-3500</v>
      </c>
    </row>
    <row r="223" spans="1:14" s="79" customFormat="1" ht="13.5" customHeight="1">
      <c r="A223" s="138">
        <v>43705</v>
      </c>
      <c r="B223" s="104" t="s">
        <v>4</v>
      </c>
      <c r="C223" s="104" t="s">
        <v>56</v>
      </c>
      <c r="D223" s="105">
        <v>30</v>
      </c>
      <c r="E223" s="104" t="s">
        <v>1</v>
      </c>
      <c r="F223" s="104">
        <v>46700</v>
      </c>
      <c r="G223" s="104">
        <v>46550</v>
      </c>
      <c r="H223" s="104">
        <v>0</v>
      </c>
      <c r="I223" s="106">
        <v>0</v>
      </c>
      <c r="J223" s="107">
        <f t="shared" ref="J223" si="601">(IF(E223="SHORT",F223-G223,IF(E223="LONG",G223-F223)))*D223</f>
        <v>-4500</v>
      </c>
      <c r="K223" s="108">
        <v>0</v>
      </c>
      <c r="L223" s="108">
        <v>0</v>
      </c>
      <c r="M223" s="108">
        <f t="shared" ref="M223" si="602">(K223+J223+L223)/D223</f>
        <v>-150</v>
      </c>
      <c r="N223" s="109">
        <f t="shared" ref="N223" si="603">M223*D223</f>
        <v>-4500</v>
      </c>
    </row>
    <row r="224" spans="1:14" s="79" customFormat="1" ht="13.5" customHeight="1">
      <c r="A224" s="138">
        <v>43705</v>
      </c>
      <c r="B224" s="104" t="s">
        <v>31</v>
      </c>
      <c r="C224" s="104" t="s">
        <v>53</v>
      </c>
      <c r="D224" s="105">
        <v>100</v>
      </c>
      <c r="E224" s="104" t="s">
        <v>2</v>
      </c>
      <c r="F224" s="104">
        <v>4005</v>
      </c>
      <c r="G224" s="104">
        <v>4040</v>
      </c>
      <c r="H224" s="104">
        <v>0</v>
      </c>
      <c r="I224" s="106">
        <v>0</v>
      </c>
      <c r="J224" s="107">
        <f t="shared" ref="J224:J225" si="604">(IF(E224="SHORT",F224-G224,IF(E224="LONG",G224-F224)))*D224</f>
        <v>-3500</v>
      </c>
      <c r="K224" s="108">
        <v>0</v>
      </c>
      <c r="L224" s="108">
        <v>0</v>
      </c>
      <c r="M224" s="108">
        <f t="shared" ref="M224" si="605">(K224+J224+L224)/D224</f>
        <v>-35</v>
      </c>
      <c r="N224" s="109">
        <f t="shared" ref="N224" si="606">M224*D224</f>
        <v>-3500</v>
      </c>
    </row>
    <row r="225" spans="1:14" s="79" customFormat="1" ht="13.5" customHeight="1">
      <c r="A225" s="138">
        <v>43705</v>
      </c>
      <c r="B225" s="104" t="s">
        <v>0</v>
      </c>
      <c r="C225" s="104" t="s">
        <v>56</v>
      </c>
      <c r="D225" s="105">
        <v>100</v>
      </c>
      <c r="E225" s="104" t="s">
        <v>1</v>
      </c>
      <c r="F225" s="104">
        <v>39200</v>
      </c>
      <c r="G225" s="104">
        <v>39270</v>
      </c>
      <c r="H225" s="104">
        <v>0</v>
      </c>
      <c r="I225" s="106">
        <v>0</v>
      </c>
      <c r="J225" s="107">
        <f t="shared" si="604"/>
        <v>7000</v>
      </c>
      <c r="K225" s="108">
        <v>0</v>
      </c>
      <c r="L225" s="108">
        <v>0</v>
      </c>
      <c r="M225" s="108">
        <f t="shared" ref="M225" si="607">(K225+J225+L225)/D225</f>
        <v>70</v>
      </c>
      <c r="N225" s="109">
        <f t="shared" ref="N225" si="608">M225*D225</f>
        <v>7000</v>
      </c>
    </row>
    <row r="226" spans="1:14" s="79" customFormat="1" ht="13.5" customHeight="1">
      <c r="A226" s="138">
        <v>43704</v>
      </c>
      <c r="B226" s="104" t="s">
        <v>0</v>
      </c>
      <c r="C226" s="104" t="s">
        <v>56</v>
      </c>
      <c r="D226" s="105">
        <v>30</v>
      </c>
      <c r="E226" s="104" t="s">
        <v>2</v>
      </c>
      <c r="F226" s="104">
        <v>38800</v>
      </c>
      <c r="G226" s="104">
        <v>38880</v>
      </c>
      <c r="H226" s="104">
        <v>0</v>
      </c>
      <c r="I226" s="106">
        <v>0</v>
      </c>
      <c r="J226" s="107">
        <f t="shared" ref="J226" si="609">(IF(E226="SHORT",F226-G226,IF(E226="LONG",G226-F226)))*D226</f>
        <v>-2400</v>
      </c>
      <c r="K226" s="108">
        <v>0</v>
      </c>
      <c r="L226" s="108">
        <v>0</v>
      </c>
      <c r="M226" s="108">
        <f t="shared" ref="M226" si="610">(K226+J226+L226)/D226</f>
        <v>-80</v>
      </c>
      <c r="N226" s="109">
        <f t="shared" ref="N226" si="611">M226*D226</f>
        <v>-2400</v>
      </c>
    </row>
    <row r="227" spans="1:14" s="79" customFormat="1" ht="13.5" customHeight="1">
      <c r="A227" s="138">
        <v>43704</v>
      </c>
      <c r="B227" s="104" t="s">
        <v>31</v>
      </c>
      <c r="C227" s="104" t="s">
        <v>53</v>
      </c>
      <c r="D227" s="105">
        <v>100</v>
      </c>
      <c r="E227" s="104" t="s">
        <v>1</v>
      </c>
      <c r="F227" s="104">
        <v>3900</v>
      </c>
      <c r="G227" s="104">
        <v>3925</v>
      </c>
      <c r="H227" s="104">
        <v>0</v>
      </c>
      <c r="I227" s="106">
        <v>0</v>
      </c>
      <c r="J227" s="107">
        <f t="shared" ref="J227" si="612">(IF(E227="SHORT",F227-G227,IF(E227="LONG",G227-F227)))*D227</f>
        <v>2500</v>
      </c>
      <c r="K227" s="108">
        <v>0</v>
      </c>
      <c r="L227" s="108">
        <v>0</v>
      </c>
      <c r="M227" s="108">
        <f t="shared" ref="M227" si="613">(K227+J227+L227)/D227</f>
        <v>25</v>
      </c>
      <c r="N227" s="109">
        <f t="shared" ref="N227" si="614">M227*D227</f>
        <v>2500</v>
      </c>
    </row>
    <row r="228" spans="1:14" s="79" customFormat="1" ht="13.5" customHeight="1">
      <c r="A228" s="138">
        <v>43703</v>
      </c>
      <c r="B228" s="104" t="s">
        <v>0</v>
      </c>
      <c r="C228" s="104" t="s">
        <v>56</v>
      </c>
      <c r="D228" s="105">
        <v>100</v>
      </c>
      <c r="E228" s="104" t="s">
        <v>1</v>
      </c>
      <c r="F228" s="104">
        <v>39000</v>
      </c>
      <c r="G228" s="104">
        <v>39070</v>
      </c>
      <c r="H228" s="104">
        <v>0</v>
      </c>
      <c r="I228" s="106">
        <v>0</v>
      </c>
      <c r="J228" s="107">
        <f t="shared" ref="J228" si="615">(IF(E228="SHORT",F228-G228,IF(E228="LONG",G228-F228)))*D228</f>
        <v>7000</v>
      </c>
      <c r="K228" s="108">
        <v>0</v>
      </c>
      <c r="L228" s="108">
        <v>0</v>
      </c>
      <c r="M228" s="108">
        <f t="shared" ref="M228" si="616">(K228+J228+L228)/D228</f>
        <v>70</v>
      </c>
      <c r="N228" s="109">
        <f t="shared" ref="N228" si="617">M228*D228</f>
        <v>7000</v>
      </c>
    </row>
    <row r="229" spans="1:14" s="79" customFormat="1" ht="13.5" customHeight="1">
      <c r="A229" s="138">
        <v>43703</v>
      </c>
      <c r="B229" s="104" t="s">
        <v>4</v>
      </c>
      <c r="C229" s="104" t="s">
        <v>56</v>
      </c>
      <c r="D229" s="105">
        <v>30</v>
      </c>
      <c r="E229" s="104" t="s">
        <v>1</v>
      </c>
      <c r="F229" s="104">
        <v>45150</v>
      </c>
      <c r="G229" s="104">
        <v>45300</v>
      </c>
      <c r="H229" s="104">
        <v>0</v>
      </c>
      <c r="I229" s="106">
        <v>0</v>
      </c>
      <c r="J229" s="107">
        <f t="shared" ref="J229" si="618">(IF(E229="SHORT",F229-G229,IF(E229="LONG",G229-F229)))*D229</f>
        <v>4500</v>
      </c>
      <c r="K229" s="108">
        <v>0</v>
      </c>
      <c r="L229" s="108">
        <v>0</v>
      </c>
      <c r="M229" s="108">
        <f t="shared" ref="M229" si="619">(K229+J229+L229)/D229</f>
        <v>150</v>
      </c>
      <c r="N229" s="109">
        <f t="shared" ref="N229" si="620">M229*D229</f>
        <v>4500</v>
      </c>
    </row>
    <row r="230" spans="1:14" s="79" customFormat="1" ht="13.5" customHeight="1">
      <c r="A230" s="138">
        <v>43703</v>
      </c>
      <c r="B230" s="104" t="s">
        <v>31</v>
      </c>
      <c r="C230" s="104" t="s">
        <v>53</v>
      </c>
      <c r="D230" s="105">
        <v>100</v>
      </c>
      <c r="E230" s="104" t="s">
        <v>1</v>
      </c>
      <c r="F230" s="104">
        <v>3960</v>
      </c>
      <c r="G230" s="104">
        <v>3980</v>
      </c>
      <c r="H230" s="104">
        <v>0</v>
      </c>
      <c r="I230" s="106">
        <v>0</v>
      </c>
      <c r="J230" s="107">
        <f t="shared" ref="J230" si="621">(IF(E230="SHORT",F230-G230,IF(E230="LONG",G230-F230)))*D230</f>
        <v>2000</v>
      </c>
      <c r="K230" s="108">
        <v>0</v>
      </c>
      <c r="L230" s="108">
        <v>0</v>
      </c>
      <c r="M230" s="108">
        <f t="shared" ref="M230" si="622">(K230+J230+L230)/D230</f>
        <v>20</v>
      </c>
      <c r="N230" s="109">
        <f t="shared" ref="N230" si="623">M230*D230</f>
        <v>2000</v>
      </c>
    </row>
    <row r="231" spans="1:14" s="79" customFormat="1" ht="13.5" customHeight="1">
      <c r="A231" s="138">
        <v>43700</v>
      </c>
      <c r="B231" s="104" t="s">
        <v>0</v>
      </c>
      <c r="C231" s="104" t="s">
        <v>56</v>
      </c>
      <c r="D231" s="105">
        <v>100</v>
      </c>
      <c r="E231" s="104" t="s">
        <v>1</v>
      </c>
      <c r="F231" s="104">
        <v>38130</v>
      </c>
      <c r="G231" s="104">
        <v>38070</v>
      </c>
      <c r="H231" s="104">
        <v>0</v>
      </c>
      <c r="I231" s="106">
        <v>0</v>
      </c>
      <c r="J231" s="107">
        <f t="shared" ref="J231" si="624">(IF(E231="SHORT",F231-G231,IF(E231="LONG",G231-F231)))*D231</f>
        <v>-6000</v>
      </c>
      <c r="K231" s="108">
        <v>0</v>
      </c>
      <c r="L231" s="108">
        <v>0</v>
      </c>
      <c r="M231" s="108">
        <f t="shared" ref="M231" si="625">(K231+J231+L231)/D231</f>
        <v>-60</v>
      </c>
      <c r="N231" s="109">
        <f t="shared" ref="N231" si="626">M231*D231</f>
        <v>-6000</v>
      </c>
    </row>
    <row r="232" spans="1:14" s="79" customFormat="1" ht="13.5" customHeight="1">
      <c r="A232" s="138">
        <v>43700</v>
      </c>
      <c r="B232" s="104" t="s">
        <v>4</v>
      </c>
      <c r="C232" s="104" t="s">
        <v>56</v>
      </c>
      <c r="D232" s="105">
        <v>30</v>
      </c>
      <c r="E232" s="104" t="s">
        <v>1</v>
      </c>
      <c r="F232" s="104">
        <v>43860</v>
      </c>
      <c r="G232" s="104">
        <v>43700</v>
      </c>
      <c r="H232" s="104">
        <v>0</v>
      </c>
      <c r="I232" s="106">
        <v>0</v>
      </c>
      <c r="J232" s="107">
        <f t="shared" ref="J232" si="627">(IF(E232="SHORT",F232-G232,IF(E232="LONG",G232-F232)))*D232</f>
        <v>-4800</v>
      </c>
      <c r="K232" s="108">
        <v>0</v>
      </c>
      <c r="L232" s="108">
        <v>0</v>
      </c>
      <c r="M232" s="108">
        <f t="shared" ref="M232" si="628">(K232+J232+L232)/D232</f>
        <v>-160</v>
      </c>
      <c r="N232" s="109">
        <f t="shared" ref="N232" si="629">M232*D232</f>
        <v>-4800</v>
      </c>
    </row>
    <row r="233" spans="1:14" s="79" customFormat="1" ht="13.5" customHeight="1">
      <c r="A233" s="138">
        <v>43700</v>
      </c>
      <c r="B233" s="104" t="s">
        <v>31</v>
      </c>
      <c r="C233" s="104" t="s">
        <v>53</v>
      </c>
      <c r="D233" s="105">
        <v>100</v>
      </c>
      <c r="E233" s="104" t="s">
        <v>1</v>
      </c>
      <c r="F233" s="104">
        <v>3865</v>
      </c>
      <c r="G233" s="104">
        <v>3900</v>
      </c>
      <c r="H233" s="104">
        <v>0</v>
      </c>
      <c r="I233" s="106">
        <v>0</v>
      </c>
      <c r="J233" s="107">
        <f t="shared" ref="J233" si="630">(IF(E233="SHORT",F233-G233,IF(E233="LONG",G233-F233)))*D233</f>
        <v>3500</v>
      </c>
      <c r="K233" s="108">
        <v>0</v>
      </c>
      <c r="L233" s="108">
        <v>0</v>
      </c>
      <c r="M233" s="108">
        <f t="shared" ref="M233" si="631">(K233+J233+L233)/D233</f>
        <v>35</v>
      </c>
      <c r="N233" s="109">
        <f t="shared" ref="N233" si="632">M233*D233</f>
        <v>3500</v>
      </c>
    </row>
    <row r="234" spans="1:14" s="79" customFormat="1" ht="13.5" customHeight="1">
      <c r="A234" s="138">
        <v>43699</v>
      </c>
      <c r="B234" s="104" t="s">
        <v>0</v>
      </c>
      <c r="C234" s="104" t="s">
        <v>56</v>
      </c>
      <c r="D234" s="105">
        <v>100</v>
      </c>
      <c r="E234" s="104" t="s">
        <v>2</v>
      </c>
      <c r="F234" s="104">
        <v>38025</v>
      </c>
      <c r="G234" s="104">
        <v>38125</v>
      </c>
      <c r="H234" s="104">
        <v>0</v>
      </c>
      <c r="I234" s="106">
        <v>0</v>
      </c>
      <c r="J234" s="107">
        <f t="shared" ref="J234" si="633">(IF(E234="SHORT",F234-G234,IF(E234="LONG",G234-F234)))*D234</f>
        <v>-10000</v>
      </c>
      <c r="K234" s="108">
        <v>0</v>
      </c>
      <c r="L234" s="108">
        <v>0</v>
      </c>
      <c r="M234" s="108">
        <f t="shared" ref="M234" si="634">(K234+J234+L234)/D234</f>
        <v>-100</v>
      </c>
      <c r="N234" s="109">
        <f t="shared" ref="N234" si="635">M234*D234</f>
        <v>-10000</v>
      </c>
    </row>
    <row r="235" spans="1:14" s="79" customFormat="1" ht="13.5" customHeight="1">
      <c r="A235" s="138">
        <v>43698</v>
      </c>
      <c r="B235" s="104" t="s">
        <v>5</v>
      </c>
      <c r="C235" s="104" t="s">
        <v>55</v>
      </c>
      <c r="D235" s="105">
        <v>5000</v>
      </c>
      <c r="E235" s="104" t="s">
        <v>1</v>
      </c>
      <c r="F235" s="104">
        <v>183.5</v>
      </c>
      <c r="G235" s="104">
        <v>184</v>
      </c>
      <c r="H235" s="104">
        <v>0</v>
      </c>
      <c r="I235" s="106">
        <v>0</v>
      </c>
      <c r="J235" s="107">
        <f t="shared" ref="J235" si="636">(IF(E235="SHORT",F235-G235,IF(E235="LONG",G235-F235)))*D235</f>
        <v>2500</v>
      </c>
      <c r="K235" s="108">
        <v>0</v>
      </c>
      <c r="L235" s="108">
        <v>0</v>
      </c>
      <c r="M235" s="108">
        <f t="shared" ref="M235" si="637">(K235+J235+L235)/D235</f>
        <v>0.5</v>
      </c>
      <c r="N235" s="109">
        <f t="shared" ref="N235" si="638">M235*D235</f>
        <v>2500</v>
      </c>
    </row>
    <row r="236" spans="1:14" s="79" customFormat="1" ht="13.5" customHeight="1">
      <c r="A236" s="138">
        <v>43698</v>
      </c>
      <c r="B236" s="104" t="s">
        <v>4</v>
      </c>
      <c r="C236" s="104" t="s">
        <v>56</v>
      </c>
      <c r="D236" s="105">
        <v>30</v>
      </c>
      <c r="E236" s="104" t="s">
        <v>2</v>
      </c>
      <c r="F236" s="104">
        <v>43580</v>
      </c>
      <c r="G236" s="104">
        <v>43420</v>
      </c>
      <c r="H236" s="104">
        <v>0</v>
      </c>
      <c r="I236" s="106">
        <v>0</v>
      </c>
      <c r="J236" s="107">
        <f t="shared" ref="J236" si="639">(IF(E236="SHORT",F236-G236,IF(E236="LONG",G236-F236)))*D236</f>
        <v>4800</v>
      </c>
      <c r="K236" s="108">
        <v>0</v>
      </c>
      <c r="L236" s="108">
        <v>0</v>
      </c>
      <c r="M236" s="108">
        <f t="shared" ref="M236" si="640">(K236+J236+L236)/D236</f>
        <v>160</v>
      </c>
      <c r="N236" s="109">
        <f t="shared" ref="N236" si="641">M236*D236</f>
        <v>4800</v>
      </c>
    </row>
    <row r="237" spans="1:14" s="79" customFormat="1" ht="13.5" customHeight="1">
      <c r="A237" s="138">
        <v>43698</v>
      </c>
      <c r="B237" s="104" t="s">
        <v>31</v>
      </c>
      <c r="C237" s="104" t="s">
        <v>53</v>
      </c>
      <c r="D237" s="105">
        <v>100</v>
      </c>
      <c r="E237" s="104" t="s">
        <v>2</v>
      </c>
      <c r="F237" s="104">
        <v>4050</v>
      </c>
      <c r="G237" s="104">
        <v>4025</v>
      </c>
      <c r="H237" s="104">
        <v>0</v>
      </c>
      <c r="I237" s="106">
        <v>0</v>
      </c>
      <c r="J237" s="107">
        <f t="shared" ref="J237" si="642">(IF(E237="SHORT",F237-G237,IF(E237="LONG",G237-F237)))*D237</f>
        <v>2500</v>
      </c>
      <c r="K237" s="108">
        <v>0</v>
      </c>
      <c r="L237" s="108">
        <v>0</v>
      </c>
      <c r="M237" s="108">
        <f t="shared" ref="M237" si="643">(K237+J237+L237)/D237</f>
        <v>25</v>
      </c>
      <c r="N237" s="109">
        <f t="shared" ref="N237" si="644">M237*D237</f>
        <v>2500</v>
      </c>
    </row>
    <row r="238" spans="1:14" s="79" customFormat="1" ht="13.5" customHeight="1">
      <c r="A238" s="138">
        <v>43697</v>
      </c>
      <c r="B238" s="104" t="s">
        <v>31</v>
      </c>
      <c r="C238" s="104" t="s">
        <v>53</v>
      </c>
      <c r="D238" s="105">
        <v>100</v>
      </c>
      <c r="E238" s="104" t="s">
        <v>1</v>
      </c>
      <c r="F238" s="104">
        <v>3980</v>
      </c>
      <c r="G238" s="104">
        <v>4000</v>
      </c>
      <c r="H238" s="104">
        <v>0</v>
      </c>
      <c r="I238" s="106">
        <v>0</v>
      </c>
      <c r="J238" s="107">
        <f t="shared" ref="J238" si="645">(IF(E238="SHORT",F238-G238,IF(E238="LONG",G238-F238)))*D238</f>
        <v>2000</v>
      </c>
      <c r="K238" s="108">
        <v>0</v>
      </c>
      <c r="L238" s="108">
        <v>0</v>
      </c>
      <c r="M238" s="108">
        <f t="shared" ref="M238" si="646">(K238+J238+L238)/D238</f>
        <v>20</v>
      </c>
      <c r="N238" s="109">
        <f t="shared" ref="N238" si="647">M238*D238</f>
        <v>2000</v>
      </c>
    </row>
    <row r="239" spans="1:14" s="79" customFormat="1" ht="13.5" customHeight="1">
      <c r="A239" s="138">
        <v>43697</v>
      </c>
      <c r="B239" s="104" t="s">
        <v>5</v>
      </c>
      <c r="C239" s="104" t="s">
        <v>55</v>
      </c>
      <c r="D239" s="105">
        <v>5000</v>
      </c>
      <c r="E239" s="104" t="s">
        <v>1</v>
      </c>
      <c r="F239" s="104">
        <v>183.5</v>
      </c>
      <c r="G239" s="104">
        <v>184</v>
      </c>
      <c r="H239" s="104">
        <v>0</v>
      </c>
      <c r="I239" s="106">
        <v>0</v>
      </c>
      <c r="J239" s="107">
        <f t="shared" ref="J239" si="648">(IF(E239="SHORT",F239-G239,IF(E239="LONG",G239-F239)))*D239</f>
        <v>2500</v>
      </c>
      <c r="K239" s="108">
        <v>0</v>
      </c>
      <c r="L239" s="108">
        <v>0</v>
      </c>
      <c r="M239" s="108">
        <f t="shared" ref="M239" si="649">(K239+J239+L239)/D239</f>
        <v>0.5</v>
      </c>
      <c r="N239" s="109">
        <f t="shared" ref="N239" si="650">M239*D239</f>
        <v>2500</v>
      </c>
    </row>
    <row r="240" spans="1:14" s="79" customFormat="1" ht="13.5" customHeight="1">
      <c r="A240" s="138">
        <v>43697</v>
      </c>
      <c r="B240" s="104" t="s">
        <v>0</v>
      </c>
      <c r="C240" s="104" t="s">
        <v>56</v>
      </c>
      <c r="D240" s="105">
        <v>100</v>
      </c>
      <c r="E240" s="104" t="s">
        <v>2</v>
      </c>
      <c r="F240" s="104">
        <v>37680</v>
      </c>
      <c r="G240" s="104">
        <v>37605</v>
      </c>
      <c r="H240" s="104">
        <v>0</v>
      </c>
      <c r="I240" s="106">
        <v>0</v>
      </c>
      <c r="J240" s="107">
        <f t="shared" ref="J240" si="651">(IF(E240="SHORT",F240-G240,IF(E240="LONG",G240-F240)))*D240</f>
        <v>7500</v>
      </c>
      <c r="K240" s="108">
        <v>0</v>
      </c>
      <c r="L240" s="108">
        <v>0</v>
      </c>
      <c r="M240" s="108">
        <f t="shared" ref="M240" si="652">(K240+J240+L240)/D240</f>
        <v>75</v>
      </c>
      <c r="N240" s="109">
        <f t="shared" ref="N240" si="653">M240*D240</f>
        <v>7500</v>
      </c>
    </row>
    <row r="241" spans="1:14" s="79" customFormat="1" ht="13.5" customHeight="1">
      <c r="A241" s="138">
        <v>43693</v>
      </c>
      <c r="B241" s="104" t="s">
        <v>5</v>
      </c>
      <c r="C241" s="104" t="s">
        <v>55</v>
      </c>
      <c r="D241" s="105">
        <v>5000</v>
      </c>
      <c r="E241" s="104" t="s">
        <v>2</v>
      </c>
      <c r="F241" s="104">
        <v>184</v>
      </c>
      <c r="G241" s="104">
        <v>183.5</v>
      </c>
      <c r="H241" s="104">
        <v>0</v>
      </c>
      <c r="I241" s="106">
        <v>0</v>
      </c>
      <c r="J241" s="107">
        <f t="shared" ref="J241" si="654">(IF(E241="SHORT",F241-G241,IF(E241="LONG",G241-F241)))*D241</f>
        <v>2500</v>
      </c>
      <c r="K241" s="108">
        <v>0</v>
      </c>
      <c r="L241" s="108">
        <v>0</v>
      </c>
      <c r="M241" s="108">
        <f t="shared" ref="M241" si="655">(K241+J241+L241)/D241</f>
        <v>0.5</v>
      </c>
      <c r="N241" s="109">
        <f t="shared" ref="N241" si="656">M241*D241</f>
        <v>2500</v>
      </c>
    </row>
    <row r="242" spans="1:14" s="79" customFormat="1" ht="13.5" customHeight="1">
      <c r="A242" s="138">
        <v>43693</v>
      </c>
      <c r="B242" s="104" t="s">
        <v>0</v>
      </c>
      <c r="C242" s="104" t="s">
        <v>56</v>
      </c>
      <c r="D242" s="105">
        <v>100</v>
      </c>
      <c r="E242" s="104" t="s">
        <v>2</v>
      </c>
      <c r="F242" s="104">
        <v>37880</v>
      </c>
      <c r="G242" s="104">
        <v>37800</v>
      </c>
      <c r="H242" s="104">
        <v>37700</v>
      </c>
      <c r="I242" s="106">
        <v>0</v>
      </c>
      <c r="J242" s="107">
        <f t="shared" ref="J242" si="657">(IF(E242="SHORT",F242-G242,IF(E242="LONG",G242-F242)))*D242</f>
        <v>8000</v>
      </c>
      <c r="K242" s="108">
        <f>(IF(E242="SHORT",IF(H242="",0,G242-H242),IF(E242="LONG",IF(H242="",0,H242-G242))))*D242</f>
        <v>10000</v>
      </c>
      <c r="L242" s="108">
        <v>0</v>
      </c>
      <c r="M242" s="108">
        <f t="shared" ref="M242" si="658">(K242+J242+L242)/D242</f>
        <v>180</v>
      </c>
      <c r="N242" s="109">
        <f t="shared" ref="N242" si="659">M242*D242</f>
        <v>18000</v>
      </c>
    </row>
    <row r="243" spans="1:14" s="79" customFormat="1" ht="13.5" customHeight="1">
      <c r="A243" s="138">
        <v>43693</v>
      </c>
      <c r="B243" s="104" t="s">
        <v>4</v>
      </c>
      <c r="C243" s="104" t="s">
        <v>56</v>
      </c>
      <c r="D243" s="105">
        <v>30</v>
      </c>
      <c r="E243" s="104" t="s">
        <v>2</v>
      </c>
      <c r="F243" s="104">
        <v>43800</v>
      </c>
      <c r="G243" s="104">
        <v>43650</v>
      </c>
      <c r="H243" s="104">
        <v>43450</v>
      </c>
      <c r="I243" s="106">
        <v>0</v>
      </c>
      <c r="J243" s="107">
        <f t="shared" ref="J243" si="660">(IF(E243="SHORT",F243-G243,IF(E243="LONG",G243-F243)))*D243</f>
        <v>4500</v>
      </c>
      <c r="K243" s="108">
        <f>(IF(E243="SHORT",IF(H243="",0,G243-H243),IF(E243="LONG",IF(H243="",0,H243-G243))))*D243</f>
        <v>6000</v>
      </c>
      <c r="L243" s="108">
        <v>0</v>
      </c>
      <c r="M243" s="108">
        <f t="shared" ref="M243" si="661">(K243+J243+L243)/D243</f>
        <v>350</v>
      </c>
      <c r="N243" s="109">
        <f t="shared" ref="N243" si="662">M243*D243</f>
        <v>10500</v>
      </c>
    </row>
    <row r="244" spans="1:14" s="79" customFormat="1" ht="13.5" customHeight="1">
      <c r="A244" s="138">
        <v>43693</v>
      </c>
      <c r="B244" s="104" t="s">
        <v>31</v>
      </c>
      <c r="C244" s="104" t="s">
        <v>53</v>
      </c>
      <c r="D244" s="105">
        <v>100</v>
      </c>
      <c r="E244" s="104" t="s">
        <v>2</v>
      </c>
      <c r="F244" s="104">
        <v>3942</v>
      </c>
      <c r="G244" s="104">
        <v>3920</v>
      </c>
      <c r="H244" s="104">
        <v>3900</v>
      </c>
      <c r="I244" s="106">
        <v>0</v>
      </c>
      <c r="J244" s="107">
        <f t="shared" ref="J244" si="663">(IF(E244="SHORT",F244-G244,IF(E244="LONG",G244-F244)))*D244</f>
        <v>2200</v>
      </c>
      <c r="K244" s="108">
        <f>(IF(E244="SHORT",IF(H244="",0,G244-H244),IF(E244="LONG",IF(H244="",0,H244-G244))))*D244</f>
        <v>2000</v>
      </c>
      <c r="L244" s="108">
        <v>0</v>
      </c>
      <c r="M244" s="108">
        <f t="shared" ref="M244" si="664">(K244+J244+L244)/D244</f>
        <v>42</v>
      </c>
      <c r="N244" s="109">
        <f t="shared" ref="N244" si="665">M244*D244</f>
        <v>4200</v>
      </c>
    </row>
    <row r="245" spans="1:14" s="79" customFormat="1" ht="13.5" customHeight="1">
      <c r="A245" s="138">
        <v>43691</v>
      </c>
      <c r="B245" s="104" t="s">
        <v>5</v>
      </c>
      <c r="C245" s="104" t="s">
        <v>55</v>
      </c>
      <c r="D245" s="105">
        <v>5000</v>
      </c>
      <c r="E245" s="104" t="s">
        <v>2</v>
      </c>
      <c r="F245" s="104">
        <v>184.5</v>
      </c>
      <c r="G245" s="104">
        <v>184</v>
      </c>
      <c r="H245" s="104">
        <v>0</v>
      </c>
      <c r="I245" s="106">
        <v>0</v>
      </c>
      <c r="J245" s="107">
        <f t="shared" ref="J245" si="666">(IF(E245="SHORT",F245-G245,IF(E245="LONG",G245-F245)))*D245</f>
        <v>2500</v>
      </c>
      <c r="K245" s="108">
        <v>0</v>
      </c>
      <c r="L245" s="108">
        <v>0</v>
      </c>
      <c r="M245" s="108">
        <f t="shared" ref="M245" si="667">(K245+J245+L245)/D245</f>
        <v>0.5</v>
      </c>
      <c r="N245" s="109">
        <f t="shared" ref="N245" si="668">M245*D245</f>
        <v>2500</v>
      </c>
    </row>
    <row r="246" spans="1:14" s="79" customFormat="1" ht="13.5" customHeight="1">
      <c r="A246" s="138">
        <v>43691</v>
      </c>
      <c r="B246" s="104" t="s">
        <v>4</v>
      </c>
      <c r="C246" s="104" t="s">
        <v>56</v>
      </c>
      <c r="D246" s="105">
        <v>30</v>
      </c>
      <c r="E246" s="104" t="s">
        <v>2</v>
      </c>
      <c r="F246" s="104">
        <v>43850</v>
      </c>
      <c r="G246" s="104">
        <v>43700</v>
      </c>
      <c r="H246" s="104">
        <v>0</v>
      </c>
      <c r="I246" s="106">
        <v>0</v>
      </c>
      <c r="J246" s="107">
        <f t="shared" ref="J246" si="669">(IF(E246="SHORT",F246-G246,IF(E246="LONG",G246-F246)))*D246</f>
        <v>4500</v>
      </c>
      <c r="K246" s="108">
        <v>0</v>
      </c>
      <c r="L246" s="108">
        <v>0</v>
      </c>
      <c r="M246" s="108">
        <f t="shared" ref="M246" si="670">(K246+J246+L246)/D246</f>
        <v>150</v>
      </c>
      <c r="N246" s="109">
        <f t="shared" ref="N246" si="671">M246*D246</f>
        <v>4500</v>
      </c>
    </row>
    <row r="247" spans="1:14" s="79" customFormat="1" ht="13.5" customHeight="1">
      <c r="A247" s="138">
        <v>43691</v>
      </c>
      <c r="B247" s="104" t="s">
        <v>0</v>
      </c>
      <c r="C247" s="104" t="s">
        <v>56</v>
      </c>
      <c r="D247" s="105">
        <v>100</v>
      </c>
      <c r="E247" s="104" t="s">
        <v>2</v>
      </c>
      <c r="F247" s="104">
        <v>38200</v>
      </c>
      <c r="G247" s="104">
        <v>38100</v>
      </c>
      <c r="H247" s="104">
        <v>0</v>
      </c>
      <c r="I247" s="106">
        <v>0</v>
      </c>
      <c r="J247" s="107">
        <f t="shared" ref="J247" si="672">(IF(E247="SHORT",F247-G247,IF(E247="LONG",G247-F247)))*D247</f>
        <v>10000</v>
      </c>
      <c r="K247" s="108">
        <v>0</v>
      </c>
      <c r="L247" s="108">
        <v>0</v>
      </c>
      <c r="M247" s="108">
        <f t="shared" ref="M247" si="673">(K247+J247+L247)/D247</f>
        <v>100</v>
      </c>
      <c r="N247" s="109">
        <f t="shared" ref="N247" si="674">M247*D247</f>
        <v>10000</v>
      </c>
    </row>
    <row r="248" spans="1:14" s="79" customFormat="1" ht="13.5" customHeight="1">
      <c r="A248" s="138">
        <v>43690</v>
      </c>
      <c r="B248" s="104" t="s">
        <v>5</v>
      </c>
      <c r="C248" s="104" t="s">
        <v>55</v>
      </c>
      <c r="D248" s="105">
        <v>5000</v>
      </c>
      <c r="E248" s="104" t="s">
        <v>1</v>
      </c>
      <c r="F248" s="104">
        <v>186</v>
      </c>
      <c r="G248" s="104">
        <v>186.5</v>
      </c>
      <c r="H248" s="104">
        <v>187</v>
      </c>
      <c r="I248" s="106">
        <v>0</v>
      </c>
      <c r="J248" s="107">
        <f t="shared" ref="J248" si="675">(IF(E248="SHORT",F248-G248,IF(E248="LONG",G248-F248)))*D248</f>
        <v>2500</v>
      </c>
      <c r="K248" s="108">
        <f>(IF(E248="SHORT",IF(H248="",0,G248-H248),IF(E248="LONG",IF(H248="",0,H248-G248))))*D248</f>
        <v>2500</v>
      </c>
      <c r="L248" s="108">
        <v>0</v>
      </c>
      <c r="M248" s="108">
        <f t="shared" ref="M248" si="676">(K248+J248+L248)/D248</f>
        <v>1</v>
      </c>
      <c r="N248" s="109">
        <f t="shared" ref="N248" si="677">M248*D248</f>
        <v>5000</v>
      </c>
    </row>
    <row r="249" spans="1:14" s="79" customFormat="1" ht="13.5" customHeight="1">
      <c r="A249" s="138">
        <v>43690</v>
      </c>
      <c r="B249" s="104" t="s">
        <v>31</v>
      </c>
      <c r="C249" s="104" t="s">
        <v>53</v>
      </c>
      <c r="D249" s="105">
        <v>100</v>
      </c>
      <c r="E249" s="104" t="s">
        <v>2</v>
      </c>
      <c r="F249" s="104">
        <v>3915</v>
      </c>
      <c r="G249" s="104">
        <v>3890</v>
      </c>
      <c r="H249" s="104">
        <v>0</v>
      </c>
      <c r="I249" s="106">
        <v>0</v>
      </c>
      <c r="J249" s="107">
        <f t="shared" ref="J249" si="678">(IF(E249="SHORT",F249-G249,IF(E249="LONG",G249-F249)))*D249</f>
        <v>2500</v>
      </c>
      <c r="K249" s="108">
        <v>0</v>
      </c>
      <c r="L249" s="108">
        <v>0</v>
      </c>
      <c r="M249" s="108">
        <f t="shared" ref="M249" si="679">(K249+J249+L249)/D249</f>
        <v>25</v>
      </c>
      <c r="N249" s="109">
        <f t="shared" ref="N249" si="680">M249*D249</f>
        <v>2500</v>
      </c>
    </row>
    <row r="250" spans="1:14" s="79" customFormat="1" ht="13.5" customHeight="1">
      <c r="A250" s="138">
        <v>43690</v>
      </c>
      <c r="B250" s="104" t="s">
        <v>4</v>
      </c>
      <c r="C250" s="104" t="s">
        <v>56</v>
      </c>
      <c r="D250" s="105">
        <v>30</v>
      </c>
      <c r="E250" s="104" t="s">
        <v>2</v>
      </c>
      <c r="F250" s="104">
        <v>44300</v>
      </c>
      <c r="G250" s="104">
        <v>44200</v>
      </c>
      <c r="H250" s="104">
        <v>44100</v>
      </c>
      <c r="I250" s="106">
        <v>0</v>
      </c>
      <c r="J250" s="107">
        <f t="shared" ref="J250" si="681">(IF(E250="SHORT",F250-G250,IF(E250="LONG",G250-F250)))*D250</f>
        <v>3000</v>
      </c>
      <c r="K250" s="108">
        <f>(IF(E250="SHORT",IF(H250="",0,G250-H250),IF(E250="LONG",IF(H250="",0,H250-G250))))*D250</f>
        <v>3000</v>
      </c>
      <c r="L250" s="108">
        <v>0</v>
      </c>
      <c r="M250" s="108">
        <f t="shared" ref="M250" si="682">(K250+J250+L250)/D250</f>
        <v>200</v>
      </c>
      <c r="N250" s="109">
        <f t="shared" ref="N250" si="683">M250*D250</f>
        <v>6000</v>
      </c>
    </row>
    <row r="251" spans="1:14" s="79" customFormat="1" ht="13.5" customHeight="1">
      <c r="A251" s="138">
        <v>43690</v>
      </c>
      <c r="B251" s="104" t="s">
        <v>0</v>
      </c>
      <c r="C251" s="104" t="s">
        <v>56</v>
      </c>
      <c r="D251" s="105">
        <v>100</v>
      </c>
      <c r="E251" s="104" t="s">
        <v>2</v>
      </c>
      <c r="F251" s="104">
        <v>38450</v>
      </c>
      <c r="G251" s="104">
        <v>38380</v>
      </c>
      <c r="H251" s="104">
        <v>38300</v>
      </c>
      <c r="I251" s="106">
        <v>0</v>
      </c>
      <c r="J251" s="107">
        <f t="shared" ref="J251" si="684">(IF(E251="SHORT",F251-G251,IF(E251="LONG",G251-F251)))*D251</f>
        <v>7000</v>
      </c>
      <c r="K251" s="108">
        <f>(IF(E251="SHORT",IF(H251="",0,G251-H251),IF(E251="LONG",IF(H251="",0,H251-G251))))*D251</f>
        <v>8000</v>
      </c>
      <c r="L251" s="108">
        <v>0</v>
      </c>
      <c r="M251" s="108">
        <f t="shared" ref="M251" si="685">(K251+J251+L251)/D251</f>
        <v>150</v>
      </c>
      <c r="N251" s="109">
        <f t="shared" ref="N251" si="686">M251*D251</f>
        <v>15000</v>
      </c>
    </row>
    <row r="252" spans="1:14" s="79" customFormat="1" ht="13.5" customHeight="1">
      <c r="A252" s="138">
        <v>43686</v>
      </c>
      <c r="B252" s="104" t="s">
        <v>4</v>
      </c>
      <c r="C252" s="104" t="s">
        <v>56</v>
      </c>
      <c r="D252" s="105">
        <v>30</v>
      </c>
      <c r="E252" s="104" t="s">
        <v>1</v>
      </c>
      <c r="F252" s="104">
        <v>43150</v>
      </c>
      <c r="G252" s="104">
        <v>43300</v>
      </c>
      <c r="H252" s="104">
        <v>43600</v>
      </c>
      <c r="I252" s="106">
        <v>0</v>
      </c>
      <c r="J252" s="107">
        <f t="shared" ref="J252" si="687">(IF(E252="SHORT",F252-G252,IF(E252="LONG",G252-F252)))*D252</f>
        <v>4500</v>
      </c>
      <c r="K252" s="108">
        <f>(IF(E252="SHORT",IF(H252="",0,G252-H252),IF(E252="LONG",IF(H252="",0,H252-G252))))*D252</f>
        <v>9000</v>
      </c>
      <c r="L252" s="108">
        <v>0</v>
      </c>
      <c r="M252" s="108">
        <f t="shared" ref="M252" si="688">(K252+J252+L252)/D252</f>
        <v>450</v>
      </c>
      <c r="N252" s="109">
        <f t="shared" ref="N252" si="689">M252*D252</f>
        <v>13500</v>
      </c>
    </row>
    <row r="253" spans="1:14" s="79" customFormat="1" ht="13.5" customHeight="1">
      <c r="A253" s="138">
        <v>43686</v>
      </c>
      <c r="B253" s="104" t="s">
        <v>0</v>
      </c>
      <c r="C253" s="104" t="s">
        <v>56</v>
      </c>
      <c r="D253" s="105">
        <v>100</v>
      </c>
      <c r="E253" s="104" t="s">
        <v>1</v>
      </c>
      <c r="F253" s="104">
        <v>37850</v>
      </c>
      <c r="G253" s="104">
        <v>37920</v>
      </c>
      <c r="H253" s="104">
        <v>38000</v>
      </c>
      <c r="I253" s="106">
        <v>0</v>
      </c>
      <c r="J253" s="107">
        <f t="shared" ref="J253" si="690">(IF(E253="SHORT",F253-G253,IF(E253="LONG",G253-F253)))*D253</f>
        <v>7000</v>
      </c>
      <c r="K253" s="108">
        <f>(IF(E253="SHORT",IF(H253="",0,G253-H253),IF(E253="LONG",IF(H253="",0,H253-G253))))*D253</f>
        <v>8000</v>
      </c>
      <c r="L253" s="108">
        <v>0</v>
      </c>
      <c r="M253" s="108">
        <f t="shared" ref="M253" si="691">(K253+J253+L253)/D253</f>
        <v>150</v>
      </c>
      <c r="N253" s="109">
        <f t="shared" ref="N253" si="692">M253*D253</f>
        <v>15000</v>
      </c>
    </row>
    <row r="254" spans="1:14" s="79" customFormat="1" ht="13.5" customHeight="1">
      <c r="A254" s="138">
        <v>43685</v>
      </c>
      <c r="B254" s="104" t="s">
        <v>4</v>
      </c>
      <c r="C254" s="104" t="s">
        <v>56</v>
      </c>
      <c r="D254" s="105">
        <v>30</v>
      </c>
      <c r="E254" s="104" t="s">
        <v>1</v>
      </c>
      <c r="F254" s="104">
        <v>43350</v>
      </c>
      <c r="G254" s="104">
        <v>43500</v>
      </c>
      <c r="H254" s="104">
        <v>0</v>
      </c>
      <c r="I254" s="106">
        <v>0</v>
      </c>
      <c r="J254" s="107">
        <f t="shared" ref="J254" si="693">(IF(E254="SHORT",F254-G254,IF(E254="LONG",G254-F254)))*D254</f>
        <v>4500</v>
      </c>
      <c r="K254" s="108">
        <v>0</v>
      </c>
      <c r="L254" s="108">
        <v>0</v>
      </c>
      <c r="M254" s="108">
        <f t="shared" ref="M254" si="694">(K254+J254+L254)/D254</f>
        <v>150</v>
      </c>
      <c r="N254" s="109">
        <f t="shared" ref="N254" si="695">M254*D254</f>
        <v>4500</v>
      </c>
    </row>
    <row r="255" spans="1:14" s="79" customFormat="1" ht="13.5" customHeight="1">
      <c r="A255" s="138">
        <v>43685</v>
      </c>
      <c r="B255" s="104" t="s">
        <v>0</v>
      </c>
      <c r="C255" s="104" t="s">
        <v>56</v>
      </c>
      <c r="D255" s="105">
        <v>100</v>
      </c>
      <c r="E255" s="104" t="s">
        <v>1</v>
      </c>
      <c r="F255" s="104">
        <v>37900</v>
      </c>
      <c r="G255" s="104">
        <v>37970</v>
      </c>
      <c r="H255" s="104">
        <v>0</v>
      </c>
      <c r="I255" s="106">
        <v>0</v>
      </c>
      <c r="J255" s="107">
        <f t="shared" ref="J255" si="696">(IF(E255="SHORT",F255-G255,IF(E255="LONG",G255-F255)))*D255</f>
        <v>7000</v>
      </c>
      <c r="K255" s="108">
        <v>0</v>
      </c>
      <c r="L255" s="108">
        <v>0</v>
      </c>
      <c r="M255" s="108">
        <f t="shared" ref="M255" si="697">(K255+J255+L255)/D255</f>
        <v>70</v>
      </c>
      <c r="N255" s="109">
        <f t="shared" ref="N255" si="698">M255*D255</f>
        <v>7000</v>
      </c>
    </row>
    <row r="256" spans="1:14" s="79" customFormat="1" ht="13.5" customHeight="1">
      <c r="A256" s="138">
        <v>43684</v>
      </c>
      <c r="B256" s="104" t="s">
        <v>4</v>
      </c>
      <c r="C256" s="104" t="s">
        <v>56</v>
      </c>
      <c r="D256" s="105">
        <v>30</v>
      </c>
      <c r="E256" s="104" t="s">
        <v>1</v>
      </c>
      <c r="F256" s="104">
        <v>155.5</v>
      </c>
      <c r="G256" s="104">
        <v>156</v>
      </c>
      <c r="H256" s="104">
        <v>0</v>
      </c>
      <c r="I256" s="106">
        <v>0</v>
      </c>
      <c r="J256" s="107">
        <f t="shared" ref="J256" si="699">(IF(E256="SHORT",F256-G256,IF(E256="LONG",G256-F256)))*D256</f>
        <v>15</v>
      </c>
      <c r="K256" s="108">
        <v>0</v>
      </c>
      <c r="L256" s="108">
        <v>0</v>
      </c>
      <c r="M256" s="108">
        <f t="shared" ref="M256" si="700">(K256+J256+L256)/D256</f>
        <v>0.5</v>
      </c>
      <c r="N256" s="109">
        <f t="shared" ref="N256" si="701">M256*D256</f>
        <v>15</v>
      </c>
    </row>
    <row r="257" spans="1:14" s="79" customFormat="1" ht="13.5" customHeight="1">
      <c r="A257" s="138">
        <v>43684</v>
      </c>
      <c r="B257" s="104" t="s">
        <v>6</v>
      </c>
      <c r="C257" s="104" t="s">
        <v>55</v>
      </c>
      <c r="D257" s="105">
        <v>5000</v>
      </c>
      <c r="E257" s="104" t="s">
        <v>1</v>
      </c>
      <c r="F257" s="104">
        <v>155.5</v>
      </c>
      <c r="G257" s="104">
        <v>156</v>
      </c>
      <c r="H257" s="104">
        <v>0</v>
      </c>
      <c r="I257" s="106">
        <v>0</v>
      </c>
      <c r="J257" s="107">
        <f t="shared" ref="J257" si="702">(IF(E257="SHORT",F257-G257,IF(E257="LONG",G257-F257)))*D257</f>
        <v>2500</v>
      </c>
      <c r="K257" s="108">
        <v>0</v>
      </c>
      <c r="L257" s="108">
        <v>0</v>
      </c>
      <c r="M257" s="108">
        <f t="shared" ref="M257" si="703">(K257+J257+L257)/D257</f>
        <v>0.5</v>
      </c>
      <c r="N257" s="109">
        <f t="shared" ref="N257" si="704">M257*D257</f>
        <v>2500</v>
      </c>
    </row>
    <row r="258" spans="1:14" s="79" customFormat="1" ht="13.5" customHeight="1">
      <c r="A258" s="138">
        <v>43684</v>
      </c>
      <c r="B258" s="104" t="s">
        <v>0</v>
      </c>
      <c r="C258" s="104" t="s">
        <v>56</v>
      </c>
      <c r="D258" s="105">
        <v>100</v>
      </c>
      <c r="E258" s="104" t="s">
        <v>1</v>
      </c>
      <c r="F258" s="104">
        <v>37770</v>
      </c>
      <c r="G258" s="104">
        <v>37830</v>
      </c>
      <c r="H258" s="104">
        <v>0</v>
      </c>
      <c r="I258" s="106">
        <v>0</v>
      </c>
      <c r="J258" s="107">
        <f t="shared" ref="J258" si="705">(IF(E258="SHORT",F258-G258,IF(E258="LONG",G258-F258)))*D258</f>
        <v>6000</v>
      </c>
      <c r="K258" s="108">
        <v>0</v>
      </c>
      <c r="L258" s="108">
        <v>0</v>
      </c>
      <c r="M258" s="108">
        <f t="shared" ref="M258" si="706">(K258+J258+L258)/D258</f>
        <v>60</v>
      </c>
      <c r="N258" s="109">
        <f t="shared" ref="N258" si="707">M258*D258</f>
        <v>6000</v>
      </c>
    </row>
    <row r="259" spans="1:14" s="79" customFormat="1" ht="13.5" customHeight="1">
      <c r="A259" s="138">
        <v>43684</v>
      </c>
      <c r="B259" s="104" t="s">
        <v>31</v>
      </c>
      <c r="C259" s="104" t="s">
        <v>53</v>
      </c>
      <c r="D259" s="105">
        <v>100</v>
      </c>
      <c r="E259" s="104" t="s">
        <v>1</v>
      </c>
      <c r="F259" s="104">
        <v>3800</v>
      </c>
      <c r="G259" s="104">
        <v>3825</v>
      </c>
      <c r="H259" s="104">
        <v>0</v>
      </c>
      <c r="I259" s="106">
        <v>0</v>
      </c>
      <c r="J259" s="107">
        <f t="shared" ref="J259" si="708">(IF(E259="SHORT",F259-G259,IF(E259="LONG",G259-F259)))*D259</f>
        <v>2500</v>
      </c>
      <c r="K259" s="108">
        <v>0</v>
      </c>
      <c r="L259" s="108">
        <v>0</v>
      </c>
      <c r="M259" s="108">
        <f t="shared" ref="M259" si="709">(K259+J259+L259)/D259</f>
        <v>25</v>
      </c>
      <c r="N259" s="109">
        <f t="shared" ref="N259" si="710">M259*D259</f>
        <v>2500</v>
      </c>
    </row>
    <row r="260" spans="1:14" s="79" customFormat="1" ht="13.5" customHeight="1">
      <c r="A260" s="138">
        <v>43683</v>
      </c>
      <c r="B260" s="104" t="s">
        <v>4</v>
      </c>
      <c r="C260" s="104" t="s">
        <v>56</v>
      </c>
      <c r="D260" s="105">
        <v>30</v>
      </c>
      <c r="E260" s="104" t="s">
        <v>1</v>
      </c>
      <c r="F260" s="104">
        <v>42350</v>
      </c>
      <c r="G260" s="104">
        <v>42300</v>
      </c>
      <c r="H260" s="104">
        <v>0</v>
      </c>
      <c r="I260" s="106">
        <v>0</v>
      </c>
      <c r="J260" s="107">
        <f t="shared" ref="J260" si="711">(IF(E260="SHORT",F260-G260,IF(E260="LONG",G260-F260)))*D260</f>
        <v>-1500</v>
      </c>
      <c r="K260" s="108">
        <v>0</v>
      </c>
      <c r="L260" s="108">
        <v>0</v>
      </c>
      <c r="M260" s="108">
        <f t="shared" ref="M260" si="712">(K260+J260+L260)/D260</f>
        <v>-50</v>
      </c>
      <c r="N260" s="109">
        <f t="shared" ref="N260" si="713">M260*D260</f>
        <v>-1500</v>
      </c>
    </row>
    <row r="261" spans="1:14" s="79" customFormat="1" ht="13.5" customHeight="1">
      <c r="A261" s="138">
        <v>43683</v>
      </c>
      <c r="B261" s="104" t="s">
        <v>6</v>
      </c>
      <c r="C261" s="104" t="s">
        <v>55</v>
      </c>
      <c r="D261" s="105">
        <v>5000</v>
      </c>
      <c r="E261" s="104" t="s">
        <v>1</v>
      </c>
      <c r="F261" s="104">
        <v>155.30000000000001</v>
      </c>
      <c r="G261" s="104">
        <v>155.80000000000001</v>
      </c>
      <c r="H261" s="104">
        <v>0</v>
      </c>
      <c r="I261" s="106">
        <v>0</v>
      </c>
      <c r="J261" s="107">
        <f t="shared" ref="J261" si="714">(IF(E261="SHORT",F261-G261,IF(E261="LONG",G261-F261)))*D261</f>
        <v>2500</v>
      </c>
      <c r="K261" s="108">
        <v>0</v>
      </c>
      <c r="L261" s="108">
        <v>0</v>
      </c>
      <c r="M261" s="108">
        <f t="shared" ref="M261" si="715">(K261+J261+L261)/D261</f>
        <v>0.5</v>
      </c>
      <c r="N261" s="109">
        <f t="shared" ref="N261" si="716">M261*D261</f>
        <v>2500</v>
      </c>
    </row>
    <row r="262" spans="1:14" s="79" customFormat="1" ht="13.5" customHeight="1">
      <c r="A262" s="138">
        <v>43682</v>
      </c>
      <c r="B262" s="104" t="s">
        <v>31</v>
      </c>
      <c r="C262" s="104" t="s">
        <v>53</v>
      </c>
      <c r="D262" s="105">
        <v>100</v>
      </c>
      <c r="E262" s="104" t="s">
        <v>1</v>
      </c>
      <c r="F262" s="104">
        <v>3910</v>
      </c>
      <c r="G262" s="104">
        <v>3930</v>
      </c>
      <c r="H262" s="104">
        <v>0</v>
      </c>
      <c r="I262" s="106">
        <v>0</v>
      </c>
      <c r="J262" s="107">
        <f t="shared" ref="J262" si="717">(IF(E262="SHORT",F262-G262,IF(E262="LONG",G262-F262)))*D262</f>
        <v>2000</v>
      </c>
      <c r="K262" s="108">
        <v>0</v>
      </c>
      <c r="L262" s="108">
        <v>0</v>
      </c>
      <c r="M262" s="108">
        <f t="shared" ref="M262" si="718">(K262+J262+L262)/D262</f>
        <v>20</v>
      </c>
      <c r="N262" s="109">
        <f t="shared" ref="N262" si="719">M262*D262</f>
        <v>2000</v>
      </c>
    </row>
    <row r="263" spans="1:14" s="79" customFormat="1" ht="13.5" customHeight="1">
      <c r="A263" s="138">
        <v>43682</v>
      </c>
      <c r="B263" s="104" t="s">
        <v>4</v>
      </c>
      <c r="C263" s="104" t="s">
        <v>56</v>
      </c>
      <c r="D263" s="105">
        <v>30</v>
      </c>
      <c r="E263" s="104" t="s">
        <v>2</v>
      </c>
      <c r="F263" s="104">
        <v>42300</v>
      </c>
      <c r="G263" s="104">
        <v>42150</v>
      </c>
      <c r="H263" s="104">
        <v>0</v>
      </c>
      <c r="I263" s="106">
        <v>0</v>
      </c>
      <c r="J263" s="107">
        <f t="shared" ref="J263" si="720">(IF(E263="SHORT",F263-G263,IF(E263="LONG",G263-F263)))*D263</f>
        <v>4500</v>
      </c>
      <c r="K263" s="108">
        <v>0</v>
      </c>
      <c r="L263" s="108">
        <v>0</v>
      </c>
      <c r="M263" s="108">
        <f t="shared" ref="M263" si="721">(K263+J263+L263)/D263</f>
        <v>150</v>
      </c>
      <c r="N263" s="109">
        <f t="shared" ref="N263" si="722">M263*D263</f>
        <v>4500</v>
      </c>
    </row>
    <row r="264" spans="1:14" s="79" customFormat="1" ht="13.5" customHeight="1">
      <c r="A264" s="138">
        <v>43679</v>
      </c>
      <c r="B264" s="104" t="s">
        <v>4</v>
      </c>
      <c r="C264" s="104" t="s">
        <v>56</v>
      </c>
      <c r="D264" s="105">
        <v>30</v>
      </c>
      <c r="E264" s="104" t="s">
        <v>2</v>
      </c>
      <c r="F264" s="104">
        <v>41070</v>
      </c>
      <c r="G264" s="104">
        <v>40900</v>
      </c>
      <c r="H264" s="104">
        <v>0</v>
      </c>
      <c r="I264" s="106">
        <v>0</v>
      </c>
      <c r="J264" s="107">
        <f t="shared" ref="J264" si="723">(IF(E264="SHORT",F264-G264,IF(E264="LONG",G264-F264)))*D264</f>
        <v>5100</v>
      </c>
      <c r="K264" s="108">
        <v>0</v>
      </c>
      <c r="L264" s="108">
        <v>0</v>
      </c>
      <c r="M264" s="108">
        <f t="shared" ref="M264" si="724">(K264+J264+L264)/D264</f>
        <v>170</v>
      </c>
      <c r="N264" s="109">
        <f t="shared" ref="N264" si="725">M264*D264</f>
        <v>5100</v>
      </c>
    </row>
    <row r="265" spans="1:14" s="79" customFormat="1" ht="13.5" customHeight="1">
      <c r="A265" s="138">
        <v>43679</v>
      </c>
      <c r="B265" s="104" t="s">
        <v>6</v>
      </c>
      <c r="C265" s="104" t="s">
        <v>55</v>
      </c>
      <c r="D265" s="105">
        <v>5000</v>
      </c>
      <c r="E265" s="104" t="s">
        <v>2</v>
      </c>
      <c r="F265" s="104">
        <v>150.69999999999999</v>
      </c>
      <c r="G265" s="104">
        <v>150.19999999999999</v>
      </c>
      <c r="H265" s="104">
        <v>0</v>
      </c>
      <c r="I265" s="106">
        <v>0</v>
      </c>
      <c r="J265" s="107">
        <f t="shared" ref="J265" si="726">(IF(E265="SHORT",F265-G265,IF(E265="LONG",G265-F265)))*D265</f>
        <v>2500</v>
      </c>
      <c r="K265" s="108">
        <v>0</v>
      </c>
      <c r="L265" s="108">
        <v>0</v>
      </c>
      <c r="M265" s="108">
        <f t="shared" ref="M265" si="727">(K265+J265+L265)/D265</f>
        <v>0.5</v>
      </c>
      <c r="N265" s="109">
        <f t="shared" ref="N265" si="728">M265*D265</f>
        <v>2500</v>
      </c>
    </row>
    <row r="266" spans="1:14" s="79" customFormat="1" ht="13.5" customHeight="1">
      <c r="A266" s="138">
        <v>43678</v>
      </c>
      <c r="B266" s="104" t="s">
        <v>31</v>
      </c>
      <c r="C266" s="104" t="s">
        <v>53</v>
      </c>
      <c r="D266" s="105">
        <v>100</v>
      </c>
      <c r="E266" s="104" t="s">
        <v>2</v>
      </c>
      <c r="F266" s="104">
        <v>4000</v>
      </c>
      <c r="G266" s="104">
        <v>3975</v>
      </c>
      <c r="H266" s="104">
        <v>0</v>
      </c>
      <c r="I266" s="106">
        <v>0</v>
      </c>
      <c r="J266" s="107">
        <f t="shared" ref="J266" si="729">(IF(E266="SHORT",F266-G266,IF(E266="LONG",G266-F266)))*D266</f>
        <v>2500</v>
      </c>
      <c r="K266" s="108">
        <v>0</v>
      </c>
      <c r="L266" s="108">
        <v>0</v>
      </c>
      <c r="M266" s="108">
        <f t="shared" ref="M266" si="730">(K266+J266+L266)/D266</f>
        <v>25</v>
      </c>
      <c r="N266" s="109">
        <f t="shared" ref="N266" si="731">M266*D266</f>
        <v>2500</v>
      </c>
    </row>
    <row r="267" spans="1:14" s="79" customFormat="1" ht="13.5" customHeight="1">
      <c r="A267" s="138">
        <v>43678</v>
      </c>
      <c r="B267" s="104" t="s">
        <v>0</v>
      </c>
      <c r="C267" s="104" t="s">
        <v>56</v>
      </c>
      <c r="D267" s="105">
        <v>100</v>
      </c>
      <c r="E267" s="104" t="s">
        <v>2</v>
      </c>
      <c r="F267" s="104">
        <v>35140</v>
      </c>
      <c r="G267" s="104">
        <v>35080</v>
      </c>
      <c r="H267" s="104">
        <v>0</v>
      </c>
      <c r="I267" s="106">
        <v>0</v>
      </c>
      <c r="J267" s="107">
        <f t="shared" ref="J267" si="732">(IF(E267="SHORT",F267-G267,IF(E267="LONG",G267-F267)))*D267</f>
        <v>6000</v>
      </c>
      <c r="K267" s="108">
        <v>0</v>
      </c>
      <c r="L267" s="108">
        <v>0</v>
      </c>
      <c r="M267" s="108">
        <f t="shared" ref="M267" si="733">(K267+J267+L267)/D267</f>
        <v>60</v>
      </c>
      <c r="N267" s="109">
        <f t="shared" ref="N267" si="734">M267*D267</f>
        <v>6000</v>
      </c>
    </row>
    <row r="268" spans="1:14" s="79" customFormat="1" ht="13.5" customHeight="1">
      <c r="A268" s="138">
        <v>43678</v>
      </c>
      <c r="B268" s="104" t="s">
        <v>6</v>
      </c>
      <c r="C268" s="104" t="s">
        <v>55</v>
      </c>
      <c r="D268" s="105">
        <v>5000</v>
      </c>
      <c r="E268" s="104" t="s">
        <v>1</v>
      </c>
      <c r="F268" s="104">
        <v>153</v>
      </c>
      <c r="G268" s="104">
        <v>153.5</v>
      </c>
      <c r="H268" s="104">
        <v>0</v>
      </c>
      <c r="I268" s="106">
        <v>0</v>
      </c>
      <c r="J268" s="107">
        <f t="shared" ref="J268" si="735">(IF(E268="SHORT",F268-G268,IF(E268="LONG",G268-F268)))*D268</f>
        <v>2500</v>
      </c>
      <c r="K268" s="108">
        <v>0</v>
      </c>
      <c r="L268" s="108">
        <v>0</v>
      </c>
      <c r="M268" s="108">
        <f t="shared" ref="M268" si="736">(K268+J268+L268)/D268</f>
        <v>0.5</v>
      </c>
      <c r="N268" s="109">
        <f t="shared" ref="N268" si="737">M268*D268</f>
        <v>2500</v>
      </c>
    </row>
    <row r="269" spans="1:14" s="79" customFormat="1" ht="13.5" customHeight="1">
      <c r="A269" s="110"/>
      <c r="B269" s="111"/>
      <c r="C269" s="111"/>
      <c r="D269" s="112"/>
      <c r="E269" s="111"/>
      <c r="F269" s="111"/>
      <c r="G269" s="111"/>
      <c r="H269" s="111"/>
      <c r="I269" s="130" t="s">
        <v>97</v>
      </c>
      <c r="J269" s="131">
        <f>SUM(J219:J268)</f>
        <v>122015</v>
      </c>
      <c r="K269" s="131"/>
      <c r="L269" s="131"/>
      <c r="M269" s="131" t="s">
        <v>22</v>
      </c>
      <c r="N269" s="131">
        <f>SUM(N219:N268)</f>
        <v>170515</v>
      </c>
    </row>
    <row r="270" spans="1:14" s="79" customFormat="1" ht="13.5" customHeight="1">
      <c r="A270" s="110"/>
      <c r="B270" s="111"/>
      <c r="C270" s="111"/>
      <c r="D270" s="112"/>
      <c r="E270" s="111"/>
      <c r="F270" s="111"/>
      <c r="G270" s="132">
        <v>43647</v>
      </c>
      <c r="H270" s="111"/>
      <c r="I270" s="113"/>
      <c r="J270" s="114"/>
      <c r="K270" s="115"/>
      <c r="L270" s="115"/>
      <c r="M270" s="115"/>
      <c r="N270" s="116"/>
    </row>
    <row r="271" spans="1:14" s="79" customFormat="1" ht="13.5" customHeight="1">
      <c r="A271" s="138"/>
      <c r="B271" s="104"/>
      <c r="C271" s="104"/>
      <c r="D271" s="105"/>
      <c r="E271" s="104"/>
      <c r="F271" s="104"/>
      <c r="G271" s="104"/>
      <c r="H271" s="104"/>
      <c r="I271" s="106"/>
      <c r="J271" s="107"/>
      <c r="K271" s="108"/>
      <c r="L271" s="108"/>
      <c r="M271" s="108"/>
      <c r="N271" s="109"/>
    </row>
    <row r="272" spans="1:14" s="79" customFormat="1" ht="13.5" customHeight="1">
      <c r="A272" s="103">
        <v>43677</v>
      </c>
      <c r="B272" s="104" t="s">
        <v>0</v>
      </c>
      <c r="C272" s="104" t="s">
        <v>56</v>
      </c>
      <c r="D272" s="105">
        <v>100</v>
      </c>
      <c r="E272" s="104" t="s">
        <v>2</v>
      </c>
      <c r="F272" s="104">
        <v>34610</v>
      </c>
      <c r="G272" s="104">
        <v>34550</v>
      </c>
      <c r="H272" s="104">
        <v>0</v>
      </c>
      <c r="I272" s="106">
        <v>0</v>
      </c>
      <c r="J272" s="107">
        <f t="shared" ref="J272" si="738">(IF(E272="SHORT",F272-G272,IF(E272="LONG",G272-F272)))*D272</f>
        <v>6000</v>
      </c>
      <c r="K272" s="108">
        <v>0</v>
      </c>
      <c r="L272" s="108">
        <v>0</v>
      </c>
      <c r="M272" s="108">
        <f t="shared" ref="M272" si="739">(K272+J272+L272)/D272</f>
        <v>60</v>
      </c>
      <c r="N272" s="109">
        <f t="shared" ref="N272" si="740">M272*D272</f>
        <v>6000</v>
      </c>
    </row>
    <row r="273" spans="1:14" s="79" customFormat="1" ht="13.5" customHeight="1">
      <c r="A273" s="103">
        <v>43677</v>
      </c>
      <c r="B273" s="104" t="s">
        <v>6</v>
      </c>
      <c r="C273" s="104" t="s">
        <v>55</v>
      </c>
      <c r="D273" s="105">
        <v>5000</v>
      </c>
      <c r="E273" s="104" t="s">
        <v>1</v>
      </c>
      <c r="F273" s="104">
        <v>153</v>
      </c>
      <c r="G273" s="104">
        <v>153.69999999999999</v>
      </c>
      <c r="H273" s="104">
        <v>0</v>
      </c>
      <c r="I273" s="106">
        <v>0</v>
      </c>
      <c r="J273" s="107">
        <f t="shared" ref="J273" si="741">(IF(E273="SHORT",F273-G273,IF(E273="LONG",G273-F273)))*D273</f>
        <v>3499.9999999999432</v>
      </c>
      <c r="K273" s="108">
        <v>0</v>
      </c>
      <c r="L273" s="108">
        <v>0</v>
      </c>
      <c r="M273" s="108">
        <f t="shared" ref="M273" si="742">(K273+J273+L273)/D273</f>
        <v>0.69999999999998863</v>
      </c>
      <c r="N273" s="109">
        <f t="shared" ref="N273" si="743">M273*D273</f>
        <v>3499.9999999999432</v>
      </c>
    </row>
    <row r="274" spans="1:14" s="79" customFormat="1" ht="13.5" customHeight="1">
      <c r="A274" s="103">
        <v>43672</v>
      </c>
      <c r="B274" s="104" t="s">
        <v>4</v>
      </c>
      <c r="C274" s="104" t="s">
        <v>56</v>
      </c>
      <c r="D274" s="105">
        <v>30</v>
      </c>
      <c r="E274" s="104" t="s">
        <v>2</v>
      </c>
      <c r="F274" s="104">
        <v>41350</v>
      </c>
      <c r="G274" s="104">
        <v>41250</v>
      </c>
      <c r="H274" s="104">
        <v>0</v>
      </c>
      <c r="I274" s="106">
        <v>0</v>
      </c>
      <c r="J274" s="107">
        <f t="shared" ref="J274" si="744">(IF(E274="SHORT",F274-G274,IF(E274="LONG",G274-F274)))*D274</f>
        <v>3000</v>
      </c>
      <c r="K274" s="108">
        <v>0</v>
      </c>
      <c r="L274" s="108">
        <v>0</v>
      </c>
      <c r="M274" s="108">
        <f t="shared" ref="M274" si="745">(K274+J274+L274)/D274</f>
        <v>100</v>
      </c>
      <c r="N274" s="109">
        <f t="shared" ref="N274" si="746">M274*D274</f>
        <v>3000</v>
      </c>
    </row>
    <row r="275" spans="1:14" s="79" customFormat="1" ht="13.5" customHeight="1">
      <c r="A275" s="103">
        <v>43672</v>
      </c>
      <c r="B275" s="104" t="s">
        <v>0</v>
      </c>
      <c r="C275" s="104" t="s">
        <v>56</v>
      </c>
      <c r="D275" s="105">
        <v>100</v>
      </c>
      <c r="E275" s="104" t="s">
        <v>2</v>
      </c>
      <c r="F275" s="104">
        <v>34835</v>
      </c>
      <c r="G275" s="104">
        <v>34750</v>
      </c>
      <c r="H275" s="104">
        <v>0</v>
      </c>
      <c r="I275" s="106">
        <v>0</v>
      </c>
      <c r="J275" s="107">
        <f t="shared" ref="J275" si="747">(IF(E275="SHORT",F275-G275,IF(E275="LONG",G275-F275)))*D275</f>
        <v>8500</v>
      </c>
      <c r="K275" s="108">
        <v>0</v>
      </c>
      <c r="L275" s="108">
        <v>0</v>
      </c>
      <c r="M275" s="108">
        <f t="shared" ref="M275" si="748">(K275+J275+L275)/D275</f>
        <v>85</v>
      </c>
      <c r="N275" s="109">
        <f t="shared" ref="N275" si="749">M275*D275</f>
        <v>8500</v>
      </c>
    </row>
    <row r="276" spans="1:14" s="79" customFormat="1" ht="13.5" customHeight="1">
      <c r="A276" s="103">
        <v>43672</v>
      </c>
      <c r="B276" s="104" t="s">
        <v>31</v>
      </c>
      <c r="C276" s="104" t="s">
        <v>53</v>
      </c>
      <c r="D276" s="105">
        <v>100</v>
      </c>
      <c r="E276" s="104" t="s">
        <v>2</v>
      </c>
      <c r="F276" s="104">
        <v>3880</v>
      </c>
      <c r="G276" s="104">
        <v>3860</v>
      </c>
      <c r="H276" s="104">
        <v>0</v>
      </c>
      <c r="I276" s="106">
        <v>0</v>
      </c>
      <c r="J276" s="107">
        <f t="shared" ref="J276" si="750">(IF(E276="SHORT",F276-G276,IF(E276="LONG",G276-F276)))*D276</f>
        <v>2000</v>
      </c>
      <c r="K276" s="108">
        <v>0</v>
      </c>
      <c r="L276" s="108">
        <v>0</v>
      </c>
      <c r="M276" s="108">
        <f t="shared" ref="M276" si="751">(K276+J276+L276)/D276</f>
        <v>20</v>
      </c>
      <c r="N276" s="109">
        <f t="shared" ref="N276" si="752">M276*D276</f>
        <v>2000</v>
      </c>
    </row>
    <row r="277" spans="1:14" s="79" customFormat="1" ht="13.5" customHeight="1">
      <c r="A277" s="103">
        <v>43671</v>
      </c>
      <c r="B277" s="104" t="s">
        <v>6</v>
      </c>
      <c r="C277" s="104" t="s">
        <v>55</v>
      </c>
      <c r="D277" s="105">
        <v>5000</v>
      </c>
      <c r="E277" s="104" t="s">
        <v>2</v>
      </c>
      <c r="F277" s="104">
        <v>157</v>
      </c>
      <c r="G277" s="104">
        <v>156.5</v>
      </c>
      <c r="H277" s="104">
        <v>0</v>
      </c>
      <c r="I277" s="106">
        <v>0</v>
      </c>
      <c r="J277" s="107">
        <f t="shared" ref="J277" si="753">(IF(E277="SHORT",F277-G277,IF(E277="LONG",G277-F277)))*D277</f>
        <v>2500</v>
      </c>
      <c r="K277" s="108">
        <v>0</v>
      </c>
      <c r="L277" s="108">
        <v>0</v>
      </c>
      <c r="M277" s="108">
        <f t="shared" ref="M277" si="754">(K277+J277+L277)/D277</f>
        <v>0.5</v>
      </c>
      <c r="N277" s="109">
        <f t="shared" ref="N277" si="755">M277*D277</f>
        <v>2500</v>
      </c>
    </row>
    <row r="278" spans="1:14" s="79" customFormat="1" ht="13.5" customHeight="1">
      <c r="A278" s="103">
        <v>43671</v>
      </c>
      <c r="B278" s="104" t="s">
        <v>0</v>
      </c>
      <c r="C278" s="104" t="s">
        <v>56</v>
      </c>
      <c r="D278" s="105">
        <v>100</v>
      </c>
      <c r="E278" s="104" t="s">
        <v>2</v>
      </c>
      <c r="F278" s="104">
        <v>34950</v>
      </c>
      <c r="G278" s="104">
        <v>34875</v>
      </c>
      <c r="H278" s="104">
        <v>0</v>
      </c>
      <c r="I278" s="106">
        <v>0</v>
      </c>
      <c r="J278" s="107">
        <f t="shared" ref="J278" si="756">(IF(E278="SHORT",F278-G278,IF(E278="LONG",G278-F278)))*D278</f>
        <v>7500</v>
      </c>
      <c r="K278" s="108">
        <v>0</v>
      </c>
      <c r="L278" s="108">
        <v>0</v>
      </c>
      <c r="M278" s="108">
        <f t="shared" ref="M278" si="757">(K278+J278+L278)/D278</f>
        <v>75</v>
      </c>
      <c r="N278" s="109">
        <f t="shared" ref="N278" si="758">M278*D278</f>
        <v>7500</v>
      </c>
    </row>
    <row r="279" spans="1:14" s="79" customFormat="1" ht="13.5" customHeight="1">
      <c r="A279" s="103">
        <v>43670</v>
      </c>
      <c r="B279" s="104" t="s">
        <v>31</v>
      </c>
      <c r="C279" s="104" t="s">
        <v>53</v>
      </c>
      <c r="D279" s="105">
        <v>100</v>
      </c>
      <c r="E279" s="104" t="s">
        <v>2</v>
      </c>
      <c r="F279" s="104">
        <v>3930</v>
      </c>
      <c r="G279" s="104">
        <v>3965</v>
      </c>
      <c r="H279" s="104">
        <v>0</v>
      </c>
      <c r="I279" s="106">
        <v>0</v>
      </c>
      <c r="J279" s="107">
        <f t="shared" ref="J279" si="759">(IF(E279="SHORT",F279-G279,IF(E279="LONG",G279-F279)))*D279</f>
        <v>-3500</v>
      </c>
      <c r="K279" s="108">
        <v>0</v>
      </c>
      <c r="L279" s="108">
        <v>0</v>
      </c>
      <c r="M279" s="108">
        <f t="shared" ref="M279" si="760">(K279+J279+L279)/D279</f>
        <v>-35</v>
      </c>
      <c r="N279" s="109">
        <f t="shared" ref="N279" si="761">M279*D279</f>
        <v>-3500</v>
      </c>
    </row>
    <row r="280" spans="1:14" s="79" customFormat="1" ht="13.5" customHeight="1">
      <c r="A280" s="103">
        <v>43670</v>
      </c>
      <c r="B280" s="104" t="s">
        <v>4</v>
      </c>
      <c r="C280" s="104" t="s">
        <v>56</v>
      </c>
      <c r="D280" s="105">
        <v>30</v>
      </c>
      <c r="E280" s="104" t="s">
        <v>2</v>
      </c>
      <c r="F280" s="104">
        <v>41570</v>
      </c>
      <c r="G280" s="104">
        <v>41750</v>
      </c>
      <c r="H280" s="104">
        <v>0</v>
      </c>
      <c r="I280" s="106">
        <v>0</v>
      </c>
      <c r="J280" s="107">
        <f t="shared" ref="J280" si="762">(IF(E280="SHORT",F280-G280,IF(E280="LONG",G280-F280)))*D280</f>
        <v>-5400</v>
      </c>
      <c r="K280" s="108">
        <v>0</v>
      </c>
      <c r="L280" s="108">
        <v>0</v>
      </c>
      <c r="M280" s="108">
        <f t="shared" ref="M280" si="763">(K280+J280+L280)/D280</f>
        <v>-180</v>
      </c>
      <c r="N280" s="109">
        <f t="shared" ref="N280" si="764">M280*D280</f>
        <v>-5400</v>
      </c>
    </row>
    <row r="281" spans="1:14" s="79" customFormat="1" ht="13.5" customHeight="1">
      <c r="A281" s="103">
        <v>43670</v>
      </c>
      <c r="B281" s="104" t="s">
        <v>5</v>
      </c>
      <c r="C281" s="104" t="s">
        <v>55</v>
      </c>
      <c r="D281" s="105">
        <v>5000</v>
      </c>
      <c r="E281" s="104" t="s">
        <v>2</v>
      </c>
      <c r="F281" s="104">
        <v>192.8</v>
      </c>
      <c r="G281" s="104">
        <v>192.25</v>
      </c>
      <c r="H281" s="104">
        <v>0</v>
      </c>
      <c r="I281" s="106">
        <v>0</v>
      </c>
      <c r="J281" s="107">
        <f t="shared" ref="J281" si="765">(IF(E281="SHORT",F281-G281,IF(E281="LONG",G281-F281)))*D281</f>
        <v>2750.0000000000568</v>
      </c>
      <c r="K281" s="108">
        <v>0</v>
      </c>
      <c r="L281" s="108">
        <v>0</v>
      </c>
      <c r="M281" s="108">
        <f t="shared" ref="M281" si="766">(K281+J281+L281)/D281</f>
        <v>0.55000000000001137</v>
      </c>
      <c r="N281" s="109">
        <f t="shared" ref="N281" si="767">M281*D281</f>
        <v>2750.0000000000568</v>
      </c>
    </row>
    <row r="282" spans="1:14" s="79" customFormat="1" ht="13.5" customHeight="1">
      <c r="A282" s="103">
        <v>43669</v>
      </c>
      <c r="B282" s="104" t="s">
        <v>31</v>
      </c>
      <c r="C282" s="104" t="s">
        <v>53</v>
      </c>
      <c r="D282" s="105">
        <v>100</v>
      </c>
      <c r="E282" s="104" t="s">
        <v>2</v>
      </c>
      <c r="F282" s="104">
        <v>3885</v>
      </c>
      <c r="G282" s="104">
        <v>3865</v>
      </c>
      <c r="H282" s="104">
        <v>3845</v>
      </c>
      <c r="I282" s="106">
        <v>0</v>
      </c>
      <c r="J282" s="107">
        <f t="shared" ref="J282" si="768">(IF(E282="SHORT",F282-G282,IF(E282="LONG",G282-F282)))*D282</f>
        <v>2000</v>
      </c>
      <c r="K282" s="108">
        <f>(IF(E282="SHORT",IF(H282="",0,G282-H282),IF(E282="LONG",IF(H282="",0,H282-G282))))*D282</f>
        <v>2000</v>
      </c>
      <c r="L282" s="108">
        <v>0</v>
      </c>
      <c r="M282" s="108">
        <f t="shared" ref="M282" si="769">(K282+J282+L282)/D282</f>
        <v>40</v>
      </c>
      <c r="N282" s="109">
        <f t="shared" ref="N282" si="770">M282*D282</f>
        <v>4000</v>
      </c>
    </row>
    <row r="283" spans="1:14" s="79" customFormat="1" ht="13.5" customHeight="1">
      <c r="A283" s="103">
        <v>43668</v>
      </c>
      <c r="B283" s="104" t="s">
        <v>31</v>
      </c>
      <c r="C283" s="104" t="s">
        <v>53</v>
      </c>
      <c r="D283" s="105">
        <v>100</v>
      </c>
      <c r="E283" s="104" t="s">
        <v>2</v>
      </c>
      <c r="F283" s="104">
        <v>3910</v>
      </c>
      <c r="G283" s="104">
        <v>3890</v>
      </c>
      <c r="H283" s="104">
        <v>3875</v>
      </c>
      <c r="I283" s="106">
        <v>0</v>
      </c>
      <c r="J283" s="107">
        <f t="shared" ref="J283" si="771">(IF(E283="SHORT",F283-G283,IF(E283="LONG",G283-F283)))*D283</f>
        <v>2000</v>
      </c>
      <c r="K283" s="108">
        <f>(IF(E283="SHORT",IF(H283="",0,G283-H283),IF(E283="LONG",IF(H283="",0,H283-G283))))*D283</f>
        <v>1500</v>
      </c>
      <c r="L283" s="108">
        <v>0</v>
      </c>
      <c r="M283" s="108">
        <f t="shared" ref="M283" si="772">(K283+J283+L283)/D283</f>
        <v>35</v>
      </c>
      <c r="N283" s="109">
        <f t="shared" ref="N283" si="773">M283*D283</f>
        <v>3500</v>
      </c>
    </row>
    <row r="284" spans="1:14" s="79" customFormat="1" ht="13.5" customHeight="1">
      <c r="A284" s="103">
        <v>43668</v>
      </c>
      <c r="B284" s="104" t="s">
        <v>4</v>
      </c>
      <c r="C284" s="104" t="s">
        <v>56</v>
      </c>
      <c r="D284" s="105">
        <v>30</v>
      </c>
      <c r="E284" s="104" t="s">
        <v>1</v>
      </c>
      <c r="F284" s="104">
        <v>41200</v>
      </c>
      <c r="G284" s="104">
        <v>41330</v>
      </c>
      <c r="H284" s="104">
        <v>0</v>
      </c>
      <c r="I284" s="106">
        <v>0</v>
      </c>
      <c r="J284" s="107">
        <f t="shared" ref="J284" si="774">(IF(E284="SHORT",F284-G284,IF(E284="LONG",G284-F284)))*D284</f>
        <v>3900</v>
      </c>
      <c r="K284" s="108">
        <v>0</v>
      </c>
      <c r="L284" s="108">
        <v>0</v>
      </c>
      <c r="M284" s="108">
        <f t="shared" ref="M284" si="775">(K284+J284+L284)/D284</f>
        <v>130</v>
      </c>
      <c r="N284" s="109">
        <f t="shared" ref="N284" si="776">M284*D284</f>
        <v>3900</v>
      </c>
    </row>
    <row r="285" spans="1:14" s="79" customFormat="1" ht="13.5" customHeight="1">
      <c r="A285" s="103">
        <v>43665</v>
      </c>
      <c r="B285" s="104" t="s">
        <v>96</v>
      </c>
      <c r="C285" s="104" t="s">
        <v>53</v>
      </c>
      <c r="D285" s="105">
        <v>100</v>
      </c>
      <c r="E285" s="104" t="s">
        <v>2</v>
      </c>
      <c r="F285" s="104">
        <v>3835</v>
      </c>
      <c r="G285" s="104">
        <v>3815</v>
      </c>
      <c r="H285" s="104">
        <v>0</v>
      </c>
      <c r="I285" s="106">
        <v>0</v>
      </c>
      <c r="J285" s="107">
        <f t="shared" ref="J285" si="777">(IF(E285="SHORT",F285-G285,IF(E285="LONG",G285-F285)))*D285</f>
        <v>2000</v>
      </c>
      <c r="K285" s="108">
        <v>0</v>
      </c>
      <c r="L285" s="108">
        <v>0</v>
      </c>
      <c r="M285" s="108">
        <f t="shared" ref="M285" si="778">(K285+J285+L285)/D285</f>
        <v>20</v>
      </c>
      <c r="N285" s="109">
        <f t="shared" ref="N285" si="779">M285*D285</f>
        <v>2000</v>
      </c>
    </row>
    <row r="286" spans="1:14" s="79" customFormat="1" ht="13.5" customHeight="1">
      <c r="A286" s="103">
        <v>43665</v>
      </c>
      <c r="B286" s="104" t="s">
        <v>8</v>
      </c>
      <c r="C286" s="104" t="s">
        <v>56</v>
      </c>
      <c r="D286" s="105">
        <v>30</v>
      </c>
      <c r="E286" s="104" t="s">
        <v>1</v>
      </c>
      <c r="F286" s="104">
        <v>41200</v>
      </c>
      <c r="G286" s="104">
        <v>41350</v>
      </c>
      <c r="H286" s="104">
        <v>0</v>
      </c>
      <c r="I286" s="106">
        <v>0</v>
      </c>
      <c r="J286" s="107">
        <f t="shared" ref="J286" si="780">(IF(E286="SHORT",F286-G286,IF(E286="LONG",G286-F286)))*D286</f>
        <v>4500</v>
      </c>
      <c r="K286" s="108">
        <v>0</v>
      </c>
      <c r="L286" s="108">
        <v>0</v>
      </c>
      <c r="M286" s="108">
        <f t="shared" ref="M286" si="781">(K286+J286+L286)/D286</f>
        <v>150</v>
      </c>
      <c r="N286" s="109">
        <f t="shared" ref="N286" si="782">M286*D286</f>
        <v>4500</v>
      </c>
    </row>
    <row r="287" spans="1:14" s="79" customFormat="1" ht="13.5" customHeight="1">
      <c r="A287" s="103">
        <v>43665</v>
      </c>
      <c r="B287" s="104" t="s">
        <v>0</v>
      </c>
      <c r="C287" s="104" t="s">
        <v>56</v>
      </c>
      <c r="D287" s="105">
        <v>100</v>
      </c>
      <c r="E287" s="104" t="s">
        <v>1</v>
      </c>
      <c r="F287" s="104">
        <v>35250</v>
      </c>
      <c r="G287" s="104">
        <v>35300</v>
      </c>
      <c r="H287" s="104">
        <v>0</v>
      </c>
      <c r="I287" s="106">
        <v>0</v>
      </c>
      <c r="J287" s="107">
        <f t="shared" ref="J287" si="783">(IF(E287="SHORT",F287-G287,IF(E287="LONG",G287-F287)))*D287</f>
        <v>5000</v>
      </c>
      <c r="K287" s="108">
        <v>0</v>
      </c>
      <c r="L287" s="108">
        <v>0</v>
      </c>
      <c r="M287" s="108">
        <f t="shared" ref="M287" si="784">(K287+J287+L287)/D287</f>
        <v>50</v>
      </c>
      <c r="N287" s="109">
        <f t="shared" ref="N287" si="785">M287*D287</f>
        <v>5000</v>
      </c>
    </row>
    <row r="288" spans="1:14" s="79" customFormat="1" ht="13.5" customHeight="1">
      <c r="A288" s="103">
        <v>43664</v>
      </c>
      <c r="B288" s="104" t="s">
        <v>31</v>
      </c>
      <c r="C288" s="104" t="s">
        <v>53</v>
      </c>
      <c r="D288" s="105">
        <v>30</v>
      </c>
      <c r="E288" s="104" t="s">
        <v>2</v>
      </c>
      <c r="F288" s="104">
        <v>3930</v>
      </c>
      <c r="G288" s="104">
        <v>3900</v>
      </c>
      <c r="H288" s="104">
        <v>0</v>
      </c>
      <c r="I288" s="106">
        <v>0</v>
      </c>
      <c r="J288" s="107">
        <f t="shared" ref="J288" si="786">(IF(E288="SHORT",F288-G288,IF(E288="LONG",G288-F288)))*D288</f>
        <v>900</v>
      </c>
      <c r="K288" s="108">
        <v>0</v>
      </c>
      <c r="L288" s="108">
        <v>0</v>
      </c>
      <c r="M288" s="108">
        <f t="shared" ref="M288" si="787">(K288+J288+L288)/D288</f>
        <v>30</v>
      </c>
      <c r="N288" s="109">
        <f t="shared" ref="N288" si="788">M288*D288</f>
        <v>900</v>
      </c>
    </row>
    <row r="289" spans="1:14" s="79" customFormat="1" ht="13.5" customHeight="1">
      <c r="A289" s="103">
        <v>43664</v>
      </c>
      <c r="B289" s="104" t="s">
        <v>0</v>
      </c>
      <c r="C289" s="104" t="s">
        <v>56</v>
      </c>
      <c r="D289" s="105">
        <v>100</v>
      </c>
      <c r="E289" s="104" t="s">
        <v>2</v>
      </c>
      <c r="F289" s="104">
        <v>34950</v>
      </c>
      <c r="G289" s="104">
        <v>34900</v>
      </c>
      <c r="H289" s="104">
        <v>0</v>
      </c>
      <c r="I289" s="106">
        <v>0</v>
      </c>
      <c r="J289" s="107">
        <f t="shared" ref="J289" si="789">(IF(E289="SHORT",F289-G289,IF(E289="LONG",G289-F289)))*D289</f>
        <v>5000</v>
      </c>
      <c r="K289" s="108">
        <v>0</v>
      </c>
      <c r="L289" s="108">
        <v>0</v>
      </c>
      <c r="M289" s="108">
        <f t="shared" ref="M289" si="790">(K289+J289+L289)/D289</f>
        <v>50</v>
      </c>
      <c r="N289" s="109">
        <f t="shared" ref="N289" si="791">M289*D289</f>
        <v>5000</v>
      </c>
    </row>
    <row r="290" spans="1:14" s="79" customFormat="1" ht="13.5" customHeight="1">
      <c r="A290" s="103">
        <v>43663</v>
      </c>
      <c r="B290" s="104" t="s">
        <v>31</v>
      </c>
      <c r="C290" s="104" t="s">
        <v>53</v>
      </c>
      <c r="D290" s="105">
        <v>100</v>
      </c>
      <c r="E290" s="104" t="s">
        <v>2</v>
      </c>
      <c r="F290" s="104">
        <v>4000</v>
      </c>
      <c r="G290" s="104">
        <v>3980</v>
      </c>
      <c r="H290" s="104">
        <v>3960</v>
      </c>
      <c r="I290" s="106">
        <v>0</v>
      </c>
      <c r="J290" s="107">
        <f t="shared" ref="J290" si="792">(IF(E290="SHORT",F290-G290,IF(E290="LONG",G290-F290)))*D290</f>
        <v>2000</v>
      </c>
      <c r="K290" s="108">
        <f>(IF(E290="SHORT",IF(H290="",0,G290-H290),IF(E290="LONG",IF(H290="",0,H290-G290))))*D290</f>
        <v>2000</v>
      </c>
      <c r="L290" s="108">
        <v>0</v>
      </c>
      <c r="M290" s="108">
        <f t="shared" ref="M290" si="793">(K290+J290+L290)/D290</f>
        <v>40</v>
      </c>
      <c r="N290" s="109">
        <f t="shared" ref="N290" si="794">M290*D290</f>
        <v>4000</v>
      </c>
    </row>
    <row r="291" spans="1:14" s="79" customFormat="1" ht="13.5" customHeight="1">
      <c r="A291" s="103">
        <v>43662</v>
      </c>
      <c r="B291" s="104" t="s">
        <v>25</v>
      </c>
      <c r="C291" s="104" t="s">
        <v>53</v>
      </c>
      <c r="D291" s="105">
        <v>1250</v>
      </c>
      <c r="E291" s="104" t="s">
        <v>1</v>
      </c>
      <c r="F291" s="104">
        <v>159.5</v>
      </c>
      <c r="G291" s="104">
        <v>160.5</v>
      </c>
      <c r="H291" s="104">
        <v>0</v>
      </c>
      <c r="I291" s="106">
        <v>0</v>
      </c>
      <c r="J291" s="107">
        <f t="shared" ref="J291" si="795">(IF(E291="SHORT",F291-G291,IF(E291="LONG",G291-F291)))*D291</f>
        <v>1250</v>
      </c>
      <c r="K291" s="108">
        <v>0</v>
      </c>
      <c r="L291" s="108">
        <v>0</v>
      </c>
      <c r="M291" s="108">
        <f t="shared" ref="M291" si="796">(K291+J291+L291)/D291</f>
        <v>1</v>
      </c>
      <c r="N291" s="109">
        <f t="shared" ref="N291" si="797">M291*D291</f>
        <v>1250</v>
      </c>
    </row>
    <row r="292" spans="1:14" s="79" customFormat="1" ht="13.5" customHeight="1">
      <c r="A292" s="103">
        <v>43662</v>
      </c>
      <c r="B292" s="104" t="s">
        <v>5</v>
      </c>
      <c r="C292" s="104" t="s">
        <v>55</v>
      </c>
      <c r="D292" s="105">
        <v>5000</v>
      </c>
      <c r="E292" s="104" t="s">
        <v>1</v>
      </c>
      <c r="F292" s="104">
        <v>194.7</v>
      </c>
      <c r="G292" s="104">
        <v>195.25</v>
      </c>
      <c r="H292" s="104">
        <v>0</v>
      </c>
      <c r="I292" s="106">
        <v>0</v>
      </c>
      <c r="J292" s="107">
        <f t="shared" ref="J292" si="798">(IF(E292="SHORT",F292-G292,IF(E292="LONG",G292-F292)))*D292</f>
        <v>2750.0000000000568</v>
      </c>
      <c r="K292" s="108">
        <v>0</v>
      </c>
      <c r="L292" s="108">
        <v>0</v>
      </c>
      <c r="M292" s="108">
        <f t="shared" ref="M292" si="799">(K292+J292+L292)/D292</f>
        <v>0.55000000000001137</v>
      </c>
      <c r="N292" s="109">
        <f t="shared" ref="N292" si="800">M292*D292</f>
        <v>2750.0000000000568</v>
      </c>
    </row>
    <row r="293" spans="1:14" s="79" customFormat="1" ht="13.5" customHeight="1">
      <c r="A293" s="103">
        <v>43662</v>
      </c>
      <c r="B293" s="104" t="s">
        <v>0</v>
      </c>
      <c r="C293" s="104" t="s">
        <v>56</v>
      </c>
      <c r="D293" s="105">
        <v>100</v>
      </c>
      <c r="E293" s="104" t="s">
        <v>1</v>
      </c>
      <c r="F293" s="104">
        <v>34870</v>
      </c>
      <c r="G293" s="104">
        <v>34920</v>
      </c>
      <c r="H293" s="104">
        <v>0</v>
      </c>
      <c r="I293" s="106">
        <v>0</v>
      </c>
      <c r="J293" s="107">
        <f t="shared" ref="J293" si="801">(IF(E293="SHORT",F293-G293,IF(E293="LONG",G293-F293)))*D293</f>
        <v>5000</v>
      </c>
      <c r="K293" s="108">
        <v>0</v>
      </c>
      <c r="L293" s="108">
        <v>0</v>
      </c>
      <c r="M293" s="108">
        <f t="shared" ref="M293" si="802">(K293+J293+L293)/D293</f>
        <v>50</v>
      </c>
      <c r="N293" s="109">
        <f t="shared" ref="N293" si="803">M293*D293</f>
        <v>5000</v>
      </c>
    </row>
    <row r="294" spans="1:14" s="79" customFormat="1" ht="13.5" customHeight="1">
      <c r="A294" s="103">
        <v>43662</v>
      </c>
      <c r="B294" s="104" t="s">
        <v>4</v>
      </c>
      <c r="C294" s="104" t="s">
        <v>56</v>
      </c>
      <c r="D294" s="105">
        <v>30</v>
      </c>
      <c r="E294" s="104" t="s">
        <v>1</v>
      </c>
      <c r="F294" s="104">
        <v>38830</v>
      </c>
      <c r="G294" s="104">
        <v>38980</v>
      </c>
      <c r="H294" s="104">
        <v>39150</v>
      </c>
      <c r="I294" s="106">
        <v>0</v>
      </c>
      <c r="J294" s="107">
        <f t="shared" ref="J294" si="804">(IF(E294="SHORT",F294-G294,IF(E294="LONG",G294-F294)))*D294</f>
        <v>4500</v>
      </c>
      <c r="K294" s="108">
        <f>(IF(E294="SHORT",IF(H294="",0,G294-H294),IF(E294="LONG",IF(H294="",0,H294-G294))))*D294</f>
        <v>5100</v>
      </c>
      <c r="L294" s="108">
        <v>0</v>
      </c>
      <c r="M294" s="108">
        <f t="shared" ref="M294" si="805">(K294+J294+L294)/D294</f>
        <v>320</v>
      </c>
      <c r="N294" s="109">
        <f t="shared" ref="N294" si="806">M294*D294</f>
        <v>9600</v>
      </c>
    </row>
    <row r="295" spans="1:14" s="79" customFormat="1" ht="13.5" customHeight="1">
      <c r="A295" s="103">
        <v>43661</v>
      </c>
      <c r="B295" s="104" t="s">
        <v>95</v>
      </c>
      <c r="C295" s="104" t="s">
        <v>56</v>
      </c>
      <c r="D295" s="105">
        <v>100</v>
      </c>
      <c r="E295" s="104" t="s">
        <v>2</v>
      </c>
      <c r="F295" s="104">
        <v>38780</v>
      </c>
      <c r="G295" s="104">
        <v>38850</v>
      </c>
      <c r="H295" s="104">
        <v>0</v>
      </c>
      <c r="I295" s="106">
        <v>0</v>
      </c>
      <c r="J295" s="107">
        <f t="shared" ref="J295" si="807">(IF(E295="SHORT",F295-G295,IF(E295="LONG",G295-F295)))*D295</f>
        <v>-7000</v>
      </c>
      <c r="K295" s="108">
        <v>0</v>
      </c>
      <c r="L295" s="108">
        <v>0</v>
      </c>
      <c r="M295" s="108">
        <f t="shared" ref="M295" si="808">(K295+J295+L295)/D295</f>
        <v>-70</v>
      </c>
      <c r="N295" s="109">
        <f t="shared" ref="N295" si="809">M295*D295</f>
        <v>-7000</v>
      </c>
    </row>
    <row r="296" spans="1:14" s="79" customFormat="1" ht="13.5" customHeight="1">
      <c r="A296" s="103">
        <v>43661</v>
      </c>
      <c r="B296" s="104" t="s">
        <v>3</v>
      </c>
      <c r="C296" s="104" t="s">
        <v>55</v>
      </c>
      <c r="D296" s="105">
        <v>1000</v>
      </c>
      <c r="E296" s="104" t="s">
        <v>1</v>
      </c>
      <c r="F296" s="104">
        <v>445</v>
      </c>
      <c r="G296" s="104">
        <v>446</v>
      </c>
      <c r="H296" s="104">
        <v>0</v>
      </c>
      <c r="I296" s="106">
        <v>0</v>
      </c>
      <c r="J296" s="107">
        <f t="shared" ref="J296" si="810">(IF(E296="SHORT",F296-G296,IF(E296="LONG",G296-F296)))*D296</f>
        <v>1000</v>
      </c>
      <c r="K296" s="108">
        <v>0</v>
      </c>
      <c r="L296" s="108">
        <v>0</v>
      </c>
      <c r="M296" s="108">
        <f t="shared" ref="M296" si="811">(K296+J296+L296)/D296</f>
        <v>1</v>
      </c>
      <c r="N296" s="109">
        <f t="shared" ref="N296" si="812">M296*D296</f>
        <v>1000</v>
      </c>
    </row>
    <row r="297" spans="1:14" s="79" customFormat="1" ht="13.5" customHeight="1">
      <c r="A297" s="103">
        <v>43661</v>
      </c>
      <c r="B297" s="104" t="s">
        <v>4</v>
      </c>
      <c r="C297" s="104" t="s">
        <v>56</v>
      </c>
      <c r="D297" s="105">
        <v>30</v>
      </c>
      <c r="E297" s="104" t="s">
        <v>2</v>
      </c>
      <c r="F297" s="104">
        <v>38570</v>
      </c>
      <c r="G297" s="104">
        <v>38404</v>
      </c>
      <c r="H297" s="104">
        <v>0</v>
      </c>
      <c r="I297" s="106">
        <v>0</v>
      </c>
      <c r="J297" s="107">
        <f t="shared" ref="J297" si="813">(IF(E297="SHORT",F297-G297,IF(E297="LONG",G297-F297)))*D297</f>
        <v>4980</v>
      </c>
      <c r="K297" s="108">
        <v>0</v>
      </c>
      <c r="L297" s="108">
        <v>0</v>
      </c>
      <c r="M297" s="108">
        <f t="shared" ref="M297" si="814">(K297+J297+L297)/D297</f>
        <v>166</v>
      </c>
      <c r="N297" s="109">
        <f t="shared" ref="N297" si="815">M297*D297</f>
        <v>4980</v>
      </c>
    </row>
    <row r="298" spans="1:14" s="79" customFormat="1" ht="13.5" customHeight="1">
      <c r="A298" s="103">
        <v>43658</v>
      </c>
      <c r="B298" s="104" t="s">
        <v>95</v>
      </c>
      <c r="C298" s="104" t="s">
        <v>56</v>
      </c>
      <c r="D298" s="105">
        <v>100</v>
      </c>
      <c r="E298" s="104" t="s">
        <v>1</v>
      </c>
      <c r="F298" s="104">
        <v>34800</v>
      </c>
      <c r="G298" s="104">
        <v>34850</v>
      </c>
      <c r="H298" s="104">
        <v>0</v>
      </c>
      <c r="I298" s="106">
        <v>0</v>
      </c>
      <c r="J298" s="107">
        <f t="shared" ref="J298" si="816">(IF(E298="SHORT",F298-G298,IF(E298="LONG",G298-F298)))*D298</f>
        <v>5000</v>
      </c>
      <c r="K298" s="108">
        <v>0</v>
      </c>
      <c r="L298" s="108">
        <v>0</v>
      </c>
      <c r="M298" s="108">
        <f t="shared" ref="M298" si="817">(K298+J298+L298)/D298</f>
        <v>50</v>
      </c>
      <c r="N298" s="109">
        <f t="shared" ref="N298" si="818">M298*D298</f>
        <v>5000</v>
      </c>
    </row>
    <row r="299" spans="1:14" s="79" customFormat="1" ht="13.5" customHeight="1">
      <c r="A299" s="103">
        <v>43658</v>
      </c>
      <c r="B299" s="104" t="s">
        <v>4</v>
      </c>
      <c r="C299" s="104" t="s">
        <v>56</v>
      </c>
      <c r="D299" s="105">
        <v>30</v>
      </c>
      <c r="E299" s="104" t="s">
        <v>1</v>
      </c>
      <c r="F299" s="104">
        <v>38160</v>
      </c>
      <c r="G299" s="104">
        <v>38280</v>
      </c>
      <c r="H299" s="104">
        <v>0</v>
      </c>
      <c r="I299" s="106">
        <v>0</v>
      </c>
      <c r="J299" s="107">
        <f t="shared" ref="J299" si="819">(IF(E299="SHORT",F299-G299,IF(E299="LONG",G299-F299)))*D299</f>
        <v>3600</v>
      </c>
      <c r="K299" s="108">
        <v>0</v>
      </c>
      <c r="L299" s="108">
        <v>0</v>
      </c>
      <c r="M299" s="108">
        <f t="shared" ref="M299" si="820">(K299+J299+L299)/D299</f>
        <v>120</v>
      </c>
      <c r="N299" s="109">
        <f t="shared" ref="N299" si="821">M299*D299</f>
        <v>3600</v>
      </c>
    </row>
    <row r="300" spans="1:14" s="79" customFormat="1" ht="13.5" customHeight="1">
      <c r="A300" s="103">
        <v>43658</v>
      </c>
      <c r="B300" s="104" t="s">
        <v>5</v>
      </c>
      <c r="C300" s="104" t="s">
        <v>55</v>
      </c>
      <c r="D300" s="105">
        <v>5000</v>
      </c>
      <c r="E300" s="104" t="s">
        <v>2</v>
      </c>
      <c r="F300" s="104">
        <v>193</v>
      </c>
      <c r="G300" s="104">
        <v>192.5</v>
      </c>
      <c r="H300" s="104">
        <v>0</v>
      </c>
      <c r="I300" s="106">
        <v>0</v>
      </c>
      <c r="J300" s="107">
        <f t="shared" ref="J300" si="822">(IF(E300="SHORT",F300-G300,IF(E300="LONG",G300-F300)))*D300</f>
        <v>2500</v>
      </c>
      <c r="K300" s="108">
        <v>0</v>
      </c>
      <c r="L300" s="108">
        <v>0</v>
      </c>
      <c r="M300" s="108">
        <f t="shared" ref="M300" si="823">(K300+J300+L300)/D300</f>
        <v>0.5</v>
      </c>
      <c r="N300" s="109">
        <f t="shared" ref="N300" si="824">M300*D300</f>
        <v>2500</v>
      </c>
    </row>
    <row r="301" spans="1:14" s="79" customFormat="1" ht="13.5" customHeight="1">
      <c r="A301" s="103">
        <v>43657</v>
      </c>
      <c r="B301" s="104" t="s">
        <v>4</v>
      </c>
      <c r="C301" s="104" t="s">
        <v>56</v>
      </c>
      <c r="D301" s="105">
        <v>30</v>
      </c>
      <c r="E301" s="104" t="s">
        <v>2</v>
      </c>
      <c r="F301" s="104">
        <v>38400</v>
      </c>
      <c r="G301" s="104">
        <v>38250</v>
      </c>
      <c r="H301" s="104">
        <v>38200</v>
      </c>
      <c r="I301" s="106">
        <v>0</v>
      </c>
      <c r="J301" s="107">
        <f t="shared" ref="J301" si="825">(IF(E301="SHORT",F301-G301,IF(E301="LONG",G301-F301)))*D301</f>
        <v>4500</v>
      </c>
      <c r="K301" s="108">
        <f>(IF(E301="SHORT",IF(H301="",0,G301-H301),IF(E301="LONG",IF(H301="",0,H301-G301))))*D301</f>
        <v>1500</v>
      </c>
      <c r="L301" s="108">
        <v>0</v>
      </c>
      <c r="M301" s="108">
        <f t="shared" ref="M301" si="826">(K301+J301+L301)/D301</f>
        <v>200</v>
      </c>
      <c r="N301" s="109">
        <f t="shared" ref="N301" si="827">M301*D301</f>
        <v>6000</v>
      </c>
    </row>
    <row r="302" spans="1:14" s="79" customFormat="1" ht="13.5" customHeight="1">
      <c r="A302" s="103">
        <v>43657</v>
      </c>
      <c r="B302" s="104" t="s">
        <v>95</v>
      </c>
      <c r="C302" s="104" t="s">
        <v>56</v>
      </c>
      <c r="D302" s="105">
        <v>100</v>
      </c>
      <c r="E302" s="104" t="s">
        <v>2</v>
      </c>
      <c r="F302" s="104">
        <v>35000</v>
      </c>
      <c r="G302" s="104">
        <v>34950</v>
      </c>
      <c r="H302" s="104">
        <v>34900</v>
      </c>
      <c r="I302" s="106">
        <v>0</v>
      </c>
      <c r="J302" s="107">
        <f t="shared" ref="J302" si="828">(IF(E302="SHORT",F302-G302,IF(E302="LONG",G302-F302)))*D302</f>
        <v>5000</v>
      </c>
      <c r="K302" s="108">
        <f>(IF(E302="SHORT",IF(H302="",0,G302-H302),IF(E302="LONG",IF(H302="",0,H302-G302))))*D302</f>
        <v>5000</v>
      </c>
      <c r="L302" s="108">
        <v>0</v>
      </c>
      <c r="M302" s="108">
        <f t="shared" ref="M302" si="829">(K302+J302+L302)/D302</f>
        <v>100</v>
      </c>
      <c r="N302" s="109">
        <f t="shared" ref="N302" si="830">M302*D302</f>
        <v>10000</v>
      </c>
    </row>
    <row r="303" spans="1:14" s="79" customFormat="1" ht="13.5" customHeight="1">
      <c r="A303" s="103">
        <v>43657</v>
      </c>
      <c r="B303" s="104" t="s">
        <v>92</v>
      </c>
      <c r="C303" s="104" t="s">
        <v>55</v>
      </c>
      <c r="D303" s="105">
        <v>5000</v>
      </c>
      <c r="E303" s="104" t="s">
        <v>1</v>
      </c>
      <c r="F303" s="104">
        <v>192.3</v>
      </c>
      <c r="G303" s="104">
        <v>192.7</v>
      </c>
      <c r="H303" s="104">
        <v>0</v>
      </c>
      <c r="I303" s="106">
        <v>0</v>
      </c>
      <c r="J303" s="107">
        <f t="shared" ref="J303" si="831">(IF(E303="SHORT",F303-G303,IF(E303="LONG",G303-F303)))*D303</f>
        <v>1999.9999999998863</v>
      </c>
      <c r="K303" s="108">
        <v>0</v>
      </c>
      <c r="L303" s="108">
        <v>0</v>
      </c>
      <c r="M303" s="108">
        <f t="shared" ref="M303" si="832">(K303+J303+L303)/D303</f>
        <v>0.39999999999997726</v>
      </c>
      <c r="N303" s="109">
        <f t="shared" ref="N303" si="833">M303*D303</f>
        <v>1999.9999999998863</v>
      </c>
    </row>
    <row r="304" spans="1:14" s="79" customFormat="1" ht="13.5" customHeight="1">
      <c r="A304" s="103">
        <v>43656</v>
      </c>
      <c r="B304" s="104" t="s">
        <v>116</v>
      </c>
      <c r="C304" s="104" t="s">
        <v>53</v>
      </c>
      <c r="D304" s="105">
        <v>100</v>
      </c>
      <c r="E304" s="104" t="s">
        <v>2</v>
      </c>
      <c r="F304" s="104">
        <v>4050</v>
      </c>
      <c r="G304" s="104">
        <v>4085</v>
      </c>
      <c r="H304" s="104">
        <v>0</v>
      </c>
      <c r="I304" s="106">
        <v>0</v>
      </c>
      <c r="J304" s="107">
        <f t="shared" ref="J304" si="834">(IF(E304="SHORT",F304-G304,IF(E304="LONG",G304-F304)))*D304</f>
        <v>-3500</v>
      </c>
      <c r="K304" s="108">
        <v>0</v>
      </c>
      <c r="L304" s="108">
        <v>0</v>
      </c>
      <c r="M304" s="108">
        <f t="shared" ref="M304" si="835">(K304+J304+L304)/D304</f>
        <v>-35</v>
      </c>
      <c r="N304" s="109">
        <f t="shared" ref="N304" si="836">M304*D304</f>
        <v>-3500</v>
      </c>
    </row>
    <row r="305" spans="1:14" s="79" customFormat="1" ht="13.5" customHeight="1">
      <c r="A305" s="103">
        <v>43656</v>
      </c>
      <c r="B305" s="104" t="s">
        <v>5</v>
      </c>
      <c r="C305" s="104" t="s">
        <v>55</v>
      </c>
      <c r="D305" s="105">
        <v>5000</v>
      </c>
      <c r="E305" s="104" t="s">
        <v>1</v>
      </c>
      <c r="F305" s="104">
        <v>192.3</v>
      </c>
      <c r="G305" s="104">
        <v>192.7</v>
      </c>
      <c r="H305" s="104">
        <v>0</v>
      </c>
      <c r="I305" s="106">
        <v>0</v>
      </c>
      <c r="J305" s="107">
        <f t="shared" ref="J305" si="837">(IF(E305="SHORT",F305-G305,IF(E305="LONG",G305-F305)))*D305</f>
        <v>1999.9999999998863</v>
      </c>
      <c r="K305" s="108">
        <v>0</v>
      </c>
      <c r="L305" s="108">
        <v>0</v>
      </c>
      <c r="M305" s="108">
        <f t="shared" ref="M305" si="838">(K305+J305+L305)/D305</f>
        <v>0.39999999999997726</v>
      </c>
      <c r="N305" s="109">
        <f t="shared" ref="N305" si="839">M305*D305</f>
        <v>1999.9999999998863</v>
      </c>
    </row>
    <row r="306" spans="1:14" s="79" customFormat="1" ht="13.5" customHeight="1">
      <c r="A306" s="103">
        <v>43656</v>
      </c>
      <c r="B306" s="104" t="s">
        <v>4</v>
      </c>
      <c r="C306" s="104" t="s">
        <v>56</v>
      </c>
      <c r="D306" s="105">
        <v>30</v>
      </c>
      <c r="E306" s="104" t="s">
        <v>2</v>
      </c>
      <c r="F306" s="104">
        <v>38350</v>
      </c>
      <c r="G306" s="104">
        <v>38225</v>
      </c>
      <c r="H306" s="104">
        <v>0</v>
      </c>
      <c r="I306" s="106">
        <v>0</v>
      </c>
      <c r="J306" s="107">
        <f t="shared" ref="J306" si="840">(IF(E306="SHORT",F306-G306,IF(E306="LONG",G306-F306)))*D306</f>
        <v>3750</v>
      </c>
      <c r="K306" s="108">
        <v>0</v>
      </c>
      <c r="L306" s="108">
        <v>0</v>
      </c>
      <c r="M306" s="108">
        <f t="shared" ref="M306" si="841">(K306+J306+L306)/D306</f>
        <v>125</v>
      </c>
      <c r="N306" s="109">
        <f t="shared" ref="N306" si="842">M306*D306</f>
        <v>3750</v>
      </c>
    </row>
    <row r="307" spans="1:14" s="79" customFormat="1" ht="13.5" customHeight="1">
      <c r="A307" s="103">
        <v>43655</v>
      </c>
      <c r="B307" s="104" t="s">
        <v>5</v>
      </c>
      <c r="C307" s="104" t="s">
        <v>55</v>
      </c>
      <c r="D307" s="105">
        <v>5000</v>
      </c>
      <c r="E307" s="104" t="s">
        <v>2</v>
      </c>
      <c r="F307" s="104">
        <v>191</v>
      </c>
      <c r="G307" s="104">
        <v>190.5</v>
      </c>
      <c r="H307" s="104">
        <v>0</v>
      </c>
      <c r="I307" s="106">
        <v>0</v>
      </c>
      <c r="J307" s="107">
        <f t="shared" ref="J307" si="843">(IF(E307="SHORT",F307-G307,IF(E307="LONG",G307-F307)))*D307</f>
        <v>2500</v>
      </c>
      <c r="K307" s="108">
        <v>0</v>
      </c>
      <c r="L307" s="108">
        <v>0</v>
      </c>
      <c r="M307" s="108">
        <f t="shared" ref="M307" si="844">(K307+J307+L307)/D307</f>
        <v>0.5</v>
      </c>
      <c r="N307" s="109">
        <f t="shared" ref="N307" si="845">M307*D307</f>
        <v>2500</v>
      </c>
    </row>
    <row r="308" spans="1:14" s="79" customFormat="1" ht="13.5" customHeight="1">
      <c r="A308" s="103">
        <v>43655</v>
      </c>
      <c r="B308" s="104" t="s">
        <v>4</v>
      </c>
      <c r="C308" s="104" t="s">
        <v>56</v>
      </c>
      <c r="D308" s="105">
        <v>30</v>
      </c>
      <c r="E308" s="104" t="s">
        <v>2</v>
      </c>
      <c r="F308" s="104">
        <v>38000</v>
      </c>
      <c r="G308" s="104">
        <v>37850</v>
      </c>
      <c r="H308" s="104">
        <v>0</v>
      </c>
      <c r="I308" s="106">
        <v>0</v>
      </c>
      <c r="J308" s="107">
        <f t="shared" ref="J308" si="846">(IF(E308="SHORT",F308-G308,IF(E308="LONG",G308-F308)))*D308</f>
        <v>4500</v>
      </c>
      <c r="K308" s="108">
        <v>0</v>
      </c>
      <c r="L308" s="108">
        <v>0</v>
      </c>
      <c r="M308" s="108">
        <f t="shared" ref="M308" si="847">(K308+J308+L308)/D308</f>
        <v>150</v>
      </c>
      <c r="N308" s="109">
        <f t="shared" ref="N308" si="848">M308*D308</f>
        <v>4500</v>
      </c>
    </row>
    <row r="309" spans="1:14" s="79" customFormat="1" ht="13.5" customHeight="1">
      <c r="A309" s="103">
        <v>43655</v>
      </c>
      <c r="B309" s="104" t="s">
        <v>95</v>
      </c>
      <c r="C309" s="104" t="s">
        <v>56</v>
      </c>
      <c r="D309" s="105">
        <v>100</v>
      </c>
      <c r="E309" s="104" t="s">
        <v>2</v>
      </c>
      <c r="F309" s="104">
        <v>34450</v>
      </c>
      <c r="G309" s="104">
        <v>34550</v>
      </c>
      <c r="H309" s="104">
        <v>0</v>
      </c>
      <c r="I309" s="106">
        <v>0</v>
      </c>
      <c r="J309" s="107">
        <f t="shared" ref="J309" si="849">(IF(E309="SHORT",F309-G309,IF(E309="LONG",G309-F309)))*D309</f>
        <v>-10000</v>
      </c>
      <c r="K309" s="108">
        <v>0</v>
      </c>
      <c r="L309" s="108">
        <v>0</v>
      </c>
      <c r="M309" s="108">
        <f t="shared" ref="M309" si="850">(K309+J309+L309)/D309</f>
        <v>-100</v>
      </c>
      <c r="N309" s="109">
        <f t="shared" ref="N309" si="851">M309*D309</f>
        <v>-10000</v>
      </c>
    </row>
    <row r="310" spans="1:14" s="79" customFormat="1" ht="13.5" customHeight="1">
      <c r="A310" s="103">
        <v>43655</v>
      </c>
      <c r="B310" s="104" t="s">
        <v>93</v>
      </c>
      <c r="C310" s="104" t="s">
        <v>55</v>
      </c>
      <c r="D310" s="105">
        <v>5000</v>
      </c>
      <c r="E310" s="104" t="s">
        <v>2</v>
      </c>
      <c r="F310" s="104">
        <v>153</v>
      </c>
      <c r="G310" s="104">
        <v>152.5</v>
      </c>
      <c r="H310" s="104">
        <v>152</v>
      </c>
      <c r="I310" s="106">
        <v>0</v>
      </c>
      <c r="J310" s="107">
        <f t="shared" ref="J310" si="852">(IF(E310="SHORT",F310-G310,IF(E310="LONG",G310-F310)))*D310</f>
        <v>2500</v>
      </c>
      <c r="K310" s="108">
        <f>(IF(E310="SHORT",IF(H310="",0,G310-H310),IF(E310="LONG",IF(H310="",0,H310-G310))))*D310</f>
        <v>2500</v>
      </c>
      <c r="L310" s="108">
        <v>0</v>
      </c>
      <c r="M310" s="108">
        <f t="shared" ref="M310" si="853">(K310+J310+L310)/D310</f>
        <v>1</v>
      </c>
      <c r="N310" s="109">
        <f t="shared" ref="N310" si="854">M310*D310</f>
        <v>5000</v>
      </c>
    </row>
    <row r="311" spans="1:14" s="79" customFormat="1" ht="13.5" customHeight="1">
      <c r="A311" s="103">
        <v>43654</v>
      </c>
      <c r="B311" s="104" t="s">
        <v>93</v>
      </c>
      <c r="C311" s="104" t="s">
        <v>55</v>
      </c>
      <c r="D311" s="105">
        <v>5000</v>
      </c>
      <c r="E311" s="104" t="s">
        <v>2</v>
      </c>
      <c r="F311" s="104">
        <v>153</v>
      </c>
      <c r="G311" s="104">
        <v>152.5</v>
      </c>
      <c r="H311" s="104">
        <v>152</v>
      </c>
      <c r="I311" s="106">
        <v>0</v>
      </c>
      <c r="J311" s="107">
        <f t="shared" ref="J311" si="855">(IF(E311="SHORT",F311-G311,IF(E311="LONG",G311-F311)))*D311</f>
        <v>2500</v>
      </c>
      <c r="K311" s="108">
        <f>(IF(E311="SHORT",IF(H311="",0,G311-H311),IF(E311="LONG",IF(H311="",0,H311-G311))))*D311</f>
        <v>2500</v>
      </c>
      <c r="L311" s="108">
        <v>0</v>
      </c>
      <c r="M311" s="108">
        <f t="shared" ref="M311" si="856">(K311+J311+L311)/D311</f>
        <v>1</v>
      </c>
      <c r="N311" s="109">
        <f t="shared" ref="N311" si="857">M311*D311</f>
        <v>5000</v>
      </c>
    </row>
    <row r="312" spans="1:14" s="79" customFormat="1" ht="13.5" customHeight="1">
      <c r="A312" s="103">
        <v>43654</v>
      </c>
      <c r="B312" s="104" t="s">
        <v>31</v>
      </c>
      <c r="C312" s="104" t="s">
        <v>53</v>
      </c>
      <c r="D312" s="105">
        <v>100</v>
      </c>
      <c r="E312" s="104" t="s">
        <v>2</v>
      </c>
      <c r="F312" s="104">
        <v>3940</v>
      </c>
      <c r="G312" s="104">
        <v>3975</v>
      </c>
      <c r="H312" s="104">
        <v>0</v>
      </c>
      <c r="I312" s="106">
        <v>0</v>
      </c>
      <c r="J312" s="107">
        <f t="shared" ref="J312" si="858">(IF(E312="SHORT",F312-G312,IF(E312="LONG",G312-F312)))*D312</f>
        <v>-3500</v>
      </c>
      <c r="K312" s="108">
        <v>0</v>
      </c>
      <c r="L312" s="108">
        <v>0</v>
      </c>
      <c r="M312" s="108">
        <f t="shared" ref="M312" si="859">(K312+J312+L312)/D312</f>
        <v>-35</v>
      </c>
      <c r="N312" s="109">
        <f t="shared" ref="N312" si="860">M312*D312</f>
        <v>-3500</v>
      </c>
    </row>
    <row r="313" spans="1:14" s="79" customFormat="1" ht="13.5" customHeight="1">
      <c r="A313" s="103">
        <v>43654</v>
      </c>
      <c r="B313" s="104" t="s">
        <v>95</v>
      </c>
      <c r="C313" s="104" t="s">
        <v>56</v>
      </c>
      <c r="D313" s="105">
        <v>100</v>
      </c>
      <c r="E313" s="104" t="s">
        <v>2</v>
      </c>
      <c r="F313" s="104">
        <v>34750</v>
      </c>
      <c r="G313" s="104">
        <v>34680</v>
      </c>
      <c r="H313" s="104">
        <v>34600</v>
      </c>
      <c r="I313" s="106">
        <v>0</v>
      </c>
      <c r="J313" s="107">
        <f t="shared" ref="J313" si="861">(IF(E313="SHORT",F313-G313,IF(E313="LONG",G313-F313)))*D313</f>
        <v>7000</v>
      </c>
      <c r="K313" s="108">
        <f>(IF(E313="SHORT",IF(H313="",0,G313-H313),IF(E313="LONG",IF(H313="",0,H313-G313))))*D313</f>
        <v>8000</v>
      </c>
      <c r="L313" s="108">
        <v>0</v>
      </c>
      <c r="M313" s="108">
        <f t="shared" ref="M313" si="862">(K313+J313+L313)/D313</f>
        <v>150</v>
      </c>
      <c r="N313" s="109">
        <f t="shared" ref="N313" si="863">M313*D313</f>
        <v>15000</v>
      </c>
    </row>
    <row r="314" spans="1:14" s="79" customFormat="1" ht="13.5" customHeight="1">
      <c r="A314" s="103">
        <v>43654</v>
      </c>
      <c r="B314" s="104" t="s">
        <v>4</v>
      </c>
      <c r="C314" s="104" t="s">
        <v>56</v>
      </c>
      <c r="D314" s="105">
        <v>30</v>
      </c>
      <c r="E314" s="104" t="s">
        <v>2</v>
      </c>
      <c r="F314" s="104">
        <v>38000</v>
      </c>
      <c r="G314" s="104">
        <v>37850</v>
      </c>
      <c r="H314" s="104">
        <v>0</v>
      </c>
      <c r="I314" s="106">
        <v>0</v>
      </c>
      <c r="J314" s="107">
        <f t="shared" ref="J314" si="864">(IF(E314="SHORT",F314-G314,IF(E314="LONG",G314-F314)))*D314</f>
        <v>4500</v>
      </c>
      <c r="K314" s="108">
        <v>0</v>
      </c>
      <c r="L314" s="108">
        <v>0</v>
      </c>
      <c r="M314" s="108">
        <f t="shared" ref="M314" si="865">(K314+J314+L314)/D314</f>
        <v>150</v>
      </c>
      <c r="N314" s="109">
        <f t="shared" ref="N314" si="866">M314*D314</f>
        <v>4500</v>
      </c>
    </row>
    <row r="315" spans="1:14" s="79" customFormat="1" ht="13.5" customHeight="1">
      <c r="A315" s="103">
        <v>43651</v>
      </c>
      <c r="B315" s="104" t="s">
        <v>31</v>
      </c>
      <c r="C315" s="104" t="s">
        <v>53</v>
      </c>
      <c r="D315" s="105">
        <v>100</v>
      </c>
      <c r="E315" s="104" t="s">
        <v>1</v>
      </c>
      <c r="F315" s="104">
        <v>3885</v>
      </c>
      <c r="G315" s="104">
        <v>3905</v>
      </c>
      <c r="H315" s="104">
        <v>0</v>
      </c>
      <c r="I315" s="106">
        <v>0</v>
      </c>
      <c r="J315" s="107">
        <f t="shared" ref="J315" si="867">(IF(E315="SHORT",F315-G315,IF(E315="LONG",G315-F315)))*D315</f>
        <v>2000</v>
      </c>
      <c r="K315" s="108">
        <v>0</v>
      </c>
      <c r="L315" s="108">
        <v>0</v>
      </c>
      <c r="M315" s="108">
        <f t="shared" ref="M315" si="868">(K315+J315+L315)/D315</f>
        <v>20</v>
      </c>
      <c r="N315" s="109">
        <f t="shared" ref="N315" si="869">M315*D315</f>
        <v>2000</v>
      </c>
    </row>
    <row r="316" spans="1:14" s="79" customFormat="1" ht="13.5" customHeight="1">
      <c r="A316" s="103">
        <v>43651</v>
      </c>
      <c r="B316" s="104" t="s">
        <v>4</v>
      </c>
      <c r="C316" s="104" t="s">
        <v>56</v>
      </c>
      <c r="D316" s="105">
        <v>30</v>
      </c>
      <c r="E316" s="104" t="s">
        <v>2</v>
      </c>
      <c r="F316" s="104">
        <v>38350</v>
      </c>
      <c r="G316" s="104">
        <v>38200</v>
      </c>
      <c r="H316" s="104">
        <v>0</v>
      </c>
      <c r="I316" s="106">
        <v>0</v>
      </c>
      <c r="J316" s="107">
        <f t="shared" ref="J316" si="870">(IF(E316="SHORT",F316-G316,IF(E316="LONG",G316-F316)))*D316</f>
        <v>4500</v>
      </c>
      <c r="K316" s="108">
        <v>0</v>
      </c>
      <c r="L316" s="108">
        <v>0</v>
      </c>
      <c r="M316" s="108">
        <f t="shared" ref="M316" si="871">(K316+J316+L316)/D316</f>
        <v>150</v>
      </c>
      <c r="N316" s="109">
        <f t="shared" ref="N316" si="872">M316*D316</f>
        <v>4500</v>
      </c>
    </row>
    <row r="317" spans="1:14" s="79" customFormat="1" ht="13.5" customHeight="1">
      <c r="A317" s="103">
        <v>43650</v>
      </c>
      <c r="B317" s="104" t="s">
        <v>93</v>
      </c>
      <c r="C317" s="104" t="s">
        <v>55</v>
      </c>
      <c r="D317" s="105">
        <v>5000</v>
      </c>
      <c r="E317" s="104" t="s">
        <v>2</v>
      </c>
      <c r="F317" s="104">
        <v>151.5</v>
      </c>
      <c r="G317" s="104">
        <v>151</v>
      </c>
      <c r="H317" s="104">
        <v>150</v>
      </c>
      <c r="I317" s="106">
        <v>0</v>
      </c>
      <c r="J317" s="107">
        <f t="shared" ref="J317" si="873">(IF(E317="SHORT",F317-G317,IF(E317="LONG",G317-F317)))*D317</f>
        <v>2500</v>
      </c>
      <c r="K317" s="108">
        <f>(IF(E317="SHORT",IF(H317="",0,G317-H317),IF(E317="LONG",IF(H317="",0,H317-G317))))*D317</f>
        <v>5000</v>
      </c>
      <c r="L317" s="108">
        <v>0</v>
      </c>
      <c r="M317" s="108">
        <f t="shared" ref="M317" si="874">(K317+J317+L317)/D317</f>
        <v>1.5</v>
      </c>
      <c r="N317" s="109">
        <f t="shared" ref="N317" si="875">M317*D317</f>
        <v>7500</v>
      </c>
    </row>
    <row r="318" spans="1:14" s="79" customFormat="1" ht="13.5" customHeight="1">
      <c r="A318" s="103">
        <v>43650</v>
      </c>
      <c r="B318" s="104" t="s">
        <v>31</v>
      </c>
      <c r="C318" s="104" t="s">
        <v>53</v>
      </c>
      <c r="D318" s="105">
        <v>30</v>
      </c>
      <c r="E318" s="104" t="s">
        <v>2</v>
      </c>
      <c r="F318" s="104">
        <v>3910</v>
      </c>
      <c r="G318" s="104">
        <v>3920</v>
      </c>
      <c r="H318" s="104">
        <v>0</v>
      </c>
      <c r="I318" s="106">
        <v>0</v>
      </c>
      <c r="J318" s="107">
        <f t="shared" ref="J318" si="876">(IF(E318="SHORT",F318-G318,IF(E318="LONG",G318-F318)))*D318</f>
        <v>-300</v>
      </c>
      <c r="K318" s="108">
        <v>0</v>
      </c>
      <c r="L318" s="108">
        <v>0</v>
      </c>
      <c r="M318" s="108">
        <f t="shared" ref="M318" si="877">(K318+J318+L318)/D318</f>
        <v>-10</v>
      </c>
      <c r="N318" s="109">
        <f t="shared" ref="N318" si="878">M318*D318</f>
        <v>-300</v>
      </c>
    </row>
    <row r="319" spans="1:14" s="79" customFormat="1" ht="13.5" customHeight="1">
      <c r="A319" s="103">
        <v>43650</v>
      </c>
      <c r="B319" s="104" t="s">
        <v>4</v>
      </c>
      <c r="C319" s="104" t="s">
        <v>56</v>
      </c>
      <c r="D319" s="105">
        <v>100</v>
      </c>
      <c r="E319" s="104" t="s">
        <v>1</v>
      </c>
      <c r="F319" s="104">
        <v>37775</v>
      </c>
      <c r="G319" s="104">
        <v>37930</v>
      </c>
      <c r="H319" s="104">
        <v>0</v>
      </c>
      <c r="I319" s="106">
        <v>0</v>
      </c>
      <c r="J319" s="107">
        <f t="shared" ref="J319" si="879">(IF(E319="SHORT",F319-G319,IF(E319="LONG",G319-F319)))*D319</f>
        <v>15500</v>
      </c>
      <c r="K319" s="108">
        <v>0</v>
      </c>
      <c r="L319" s="108">
        <v>0</v>
      </c>
      <c r="M319" s="108">
        <f t="shared" ref="M319" si="880">(K319+J319+L319)/D319</f>
        <v>155</v>
      </c>
      <c r="N319" s="109">
        <f t="shared" ref="N319" si="881">M319*D319</f>
        <v>15500</v>
      </c>
    </row>
    <row r="320" spans="1:14" s="79" customFormat="1" ht="13.5" customHeight="1">
      <c r="A320" s="103">
        <v>43649</v>
      </c>
      <c r="B320" s="104" t="s">
        <v>25</v>
      </c>
      <c r="C320" s="104" t="s">
        <v>53</v>
      </c>
      <c r="D320" s="105">
        <v>1250</v>
      </c>
      <c r="E320" s="104" t="s">
        <v>1</v>
      </c>
      <c r="F320" s="104">
        <v>157</v>
      </c>
      <c r="G320" s="104">
        <v>157</v>
      </c>
      <c r="H320" s="104">
        <v>0</v>
      </c>
      <c r="I320" s="106">
        <v>0</v>
      </c>
      <c r="J320" s="107">
        <f t="shared" ref="J320" si="882">(IF(E320="SHORT",F320-G320,IF(E320="LONG",G320-F320)))*D320</f>
        <v>0</v>
      </c>
      <c r="K320" s="108">
        <v>0</v>
      </c>
      <c r="L320" s="108">
        <v>0</v>
      </c>
      <c r="M320" s="108">
        <f t="shared" ref="M320" si="883">(K320+J320+L320)/D320</f>
        <v>0</v>
      </c>
      <c r="N320" s="109">
        <f t="shared" ref="N320" si="884">M320*D320</f>
        <v>0</v>
      </c>
    </row>
    <row r="321" spans="1:14" s="79" customFormat="1" ht="13.5" customHeight="1">
      <c r="A321" s="103">
        <v>43649</v>
      </c>
      <c r="B321" s="104" t="s">
        <v>4</v>
      </c>
      <c r="C321" s="104" t="s">
        <v>56</v>
      </c>
      <c r="D321" s="105">
        <v>30</v>
      </c>
      <c r="E321" s="104" t="s">
        <v>1</v>
      </c>
      <c r="F321" s="104">
        <v>38000</v>
      </c>
      <c r="G321" s="104">
        <v>37800</v>
      </c>
      <c r="H321" s="104">
        <v>0</v>
      </c>
      <c r="I321" s="106">
        <v>0</v>
      </c>
      <c r="J321" s="107">
        <f t="shared" ref="J321" si="885">(IF(E321="SHORT",F321-G321,IF(E321="LONG",G321-F321)))*D321</f>
        <v>-6000</v>
      </c>
      <c r="K321" s="108">
        <v>0</v>
      </c>
      <c r="L321" s="108">
        <v>0</v>
      </c>
      <c r="M321" s="108">
        <f t="shared" ref="M321" si="886">(K321+J321+L321)/D321</f>
        <v>-200</v>
      </c>
      <c r="N321" s="109">
        <f t="shared" ref="N321" si="887">M321*D321</f>
        <v>-6000</v>
      </c>
    </row>
    <row r="322" spans="1:14" s="79" customFormat="1" ht="13.5" customHeight="1">
      <c r="A322" s="103">
        <v>43649</v>
      </c>
      <c r="B322" s="104" t="s">
        <v>3</v>
      </c>
      <c r="C322" s="104" t="s">
        <v>55</v>
      </c>
      <c r="D322" s="105">
        <v>1000</v>
      </c>
      <c r="E322" s="104" t="s">
        <v>1</v>
      </c>
      <c r="F322" s="104">
        <v>439.5</v>
      </c>
      <c r="G322" s="104">
        <v>441.2</v>
      </c>
      <c r="H322" s="104">
        <v>0</v>
      </c>
      <c r="I322" s="106">
        <v>0</v>
      </c>
      <c r="J322" s="107">
        <f t="shared" ref="J322" si="888">(IF(E322="SHORT",F322-G322,IF(E322="LONG",G322-F322)))*D322</f>
        <v>1699.9999999999886</v>
      </c>
      <c r="K322" s="108">
        <v>0</v>
      </c>
      <c r="L322" s="108">
        <v>0</v>
      </c>
      <c r="M322" s="108">
        <f t="shared" ref="M322" si="889">(K322+J322+L322)/D322</f>
        <v>1.6999999999999886</v>
      </c>
      <c r="N322" s="109">
        <f t="shared" ref="N322" si="890">M322*D322</f>
        <v>1699.9999999999886</v>
      </c>
    </row>
    <row r="323" spans="1:14" s="79" customFormat="1" ht="13.5" customHeight="1">
      <c r="A323" s="103">
        <v>43648</v>
      </c>
      <c r="B323" s="104" t="s">
        <v>95</v>
      </c>
      <c r="C323" s="104" t="s">
        <v>56</v>
      </c>
      <c r="D323" s="105">
        <v>100</v>
      </c>
      <c r="E323" s="104" t="s">
        <v>1</v>
      </c>
      <c r="F323" s="104">
        <v>33760</v>
      </c>
      <c r="G323" s="104">
        <v>33820</v>
      </c>
      <c r="H323" s="104">
        <v>33900</v>
      </c>
      <c r="I323" s="106">
        <v>0</v>
      </c>
      <c r="J323" s="107">
        <f t="shared" ref="J323" si="891">(IF(E323="SHORT",F323-G323,IF(E323="LONG",G323-F323)))*D323</f>
        <v>6000</v>
      </c>
      <c r="K323" s="108">
        <f>(IF(E323="SHORT",IF(H323="",0,G323-H323),IF(E323="LONG",IF(H323="",0,H323-G323))))*D323</f>
        <v>8000</v>
      </c>
      <c r="L323" s="108">
        <v>0</v>
      </c>
      <c r="M323" s="108">
        <f t="shared" ref="M323" si="892">(K323+J323+L323)/D323</f>
        <v>140</v>
      </c>
      <c r="N323" s="109">
        <f t="shared" ref="N323" si="893">M323*D323</f>
        <v>14000</v>
      </c>
    </row>
    <row r="324" spans="1:14" s="79" customFormat="1" ht="13.5" customHeight="1">
      <c r="A324" s="103">
        <v>43648</v>
      </c>
      <c r="B324" s="104" t="s">
        <v>4</v>
      </c>
      <c r="C324" s="104" t="s">
        <v>56</v>
      </c>
      <c r="D324" s="105">
        <v>30</v>
      </c>
      <c r="E324" s="104" t="s">
        <v>1</v>
      </c>
      <c r="F324" s="104">
        <v>37550</v>
      </c>
      <c r="G324" s="104">
        <v>37680</v>
      </c>
      <c r="H324" s="104">
        <v>37900</v>
      </c>
      <c r="I324" s="106">
        <v>0</v>
      </c>
      <c r="J324" s="107">
        <f t="shared" ref="J324" si="894">(IF(E324="SHORT",F324-G324,IF(E324="LONG",G324-F324)))*D324</f>
        <v>3900</v>
      </c>
      <c r="K324" s="108">
        <f>(IF(E324="SHORT",IF(H324="",0,G324-H324),IF(E324="LONG",IF(H324="",0,H324-G324))))*D324</f>
        <v>6600</v>
      </c>
      <c r="L324" s="108">
        <v>0</v>
      </c>
      <c r="M324" s="108">
        <f t="shared" ref="M324" si="895">(K324+J324+L324)/D324</f>
        <v>350</v>
      </c>
      <c r="N324" s="109">
        <f t="shared" ref="N324" si="896">M324*D324</f>
        <v>10500</v>
      </c>
    </row>
    <row r="325" spans="1:14" s="79" customFormat="1" ht="13.5" customHeight="1">
      <c r="A325" s="103">
        <v>43648</v>
      </c>
      <c r="B325" s="104" t="s">
        <v>93</v>
      </c>
      <c r="C325" s="104" t="s">
        <v>55</v>
      </c>
      <c r="D325" s="105">
        <v>5000</v>
      </c>
      <c r="E325" s="104" t="s">
        <v>2</v>
      </c>
      <c r="F325" s="104">
        <v>152.69999999999999</v>
      </c>
      <c r="G325" s="104">
        <v>152.19999999999999</v>
      </c>
      <c r="H325" s="104">
        <v>151.5</v>
      </c>
      <c r="I325" s="106">
        <v>0</v>
      </c>
      <c r="J325" s="107">
        <f t="shared" ref="J325" si="897">(IF(E325="SHORT",F325-G325,IF(E325="LONG",G325-F325)))*D325</f>
        <v>2500</v>
      </c>
      <c r="K325" s="108">
        <f>(IF(E325="SHORT",IF(H325="",0,G325-H325),IF(E325="LONG",IF(H325="",0,H325-G325))))*D325</f>
        <v>3499.9999999999432</v>
      </c>
      <c r="L325" s="108">
        <v>0</v>
      </c>
      <c r="M325" s="108">
        <f t="shared" ref="M325" si="898">(K325+J325+L325)/D325</f>
        <v>1.1999999999999886</v>
      </c>
      <c r="N325" s="109">
        <f t="shared" ref="N325" si="899">M325*D325</f>
        <v>5999.9999999999436</v>
      </c>
    </row>
    <row r="326" spans="1:14" s="79" customFormat="1" ht="13.5" customHeight="1">
      <c r="A326" s="103">
        <v>43648</v>
      </c>
      <c r="B326" s="104" t="s">
        <v>96</v>
      </c>
      <c r="C326" s="104" t="s">
        <v>53</v>
      </c>
      <c r="D326" s="105">
        <v>100</v>
      </c>
      <c r="E326" s="104" t="s">
        <v>2</v>
      </c>
      <c r="F326" s="104">
        <v>4075</v>
      </c>
      <c r="G326" s="104">
        <v>4055</v>
      </c>
      <c r="H326" s="104">
        <v>4025</v>
      </c>
      <c r="I326" s="106">
        <v>0</v>
      </c>
      <c r="J326" s="107">
        <f t="shared" ref="J326" si="900">(IF(E326="SHORT",F326-G326,IF(E326="LONG",G326-F326)))*D326</f>
        <v>2000</v>
      </c>
      <c r="K326" s="108">
        <f>(IF(E326="SHORT",IF(H326="",0,G326-H326),IF(E326="LONG",IF(H326="",0,H326-G326))))*D326</f>
        <v>3000</v>
      </c>
      <c r="L326" s="108">
        <v>0</v>
      </c>
      <c r="M326" s="108">
        <f t="shared" ref="M326" si="901">(K326+J326+L326)/D326</f>
        <v>50</v>
      </c>
      <c r="N326" s="109">
        <f t="shared" ref="N326" si="902">M326*D326</f>
        <v>5000</v>
      </c>
    </row>
    <row r="327" spans="1:14" s="79" customFormat="1" ht="13.5" customHeight="1">
      <c r="A327" s="103">
        <v>43647</v>
      </c>
      <c r="B327" s="104" t="s">
        <v>4</v>
      </c>
      <c r="C327" s="104" t="s">
        <v>56</v>
      </c>
      <c r="D327" s="105">
        <v>30</v>
      </c>
      <c r="E327" s="104" t="s">
        <v>1</v>
      </c>
      <c r="F327" s="104">
        <v>37190</v>
      </c>
      <c r="G327" s="104">
        <v>36900</v>
      </c>
      <c r="H327" s="104">
        <v>0</v>
      </c>
      <c r="I327" s="106">
        <v>0</v>
      </c>
      <c r="J327" s="107">
        <f t="shared" ref="J327" si="903">(IF(E327="SHORT",F327-G327,IF(E327="LONG",G327-F327)))*D327</f>
        <v>-8700</v>
      </c>
      <c r="K327" s="108">
        <v>0</v>
      </c>
      <c r="L327" s="108">
        <v>0</v>
      </c>
      <c r="M327" s="108">
        <f t="shared" ref="M327" si="904">(K327+J327+L327)/D327</f>
        <v>-290</v>
      </c>
      <c r="N327" s="109">
        <f t="shared" ref="N327" si="905">M327*D327</f>
        <v>-8700</v>
      </c>
    </row>
    <row r="328" spans="1:14" s="79" customFormat="1" ht="13.5" customHeight="1">
      <c r="A328" s="103">
        <v>43647</v>
      </c>
      <c r="B328" s="104" t="s">
        <v>31</v>
      </c>
      <c r="C328" s="104" t="s">
        <v>53</v>
      </c>
      <c r="D328" s="105">
        <v>100</v>
      </c>
      <c r="E328" s="104" t="s">
        <v>2</v>
      </c>
      <c r="F328" s="104">
        <v>4130</v>
      </c>
      <c r="G328" s="104">
        <v>4110</v>
      </c>
      <c r="H328" s="104">
        <v>0</v>
      </c>
      <c r="I328" s="106">
        <v>0</v>
      </c>
      <c r="J328" s="107">
        <f t="shared" ref="J328" si="906">(IF(E328="SHORT",F328-G328,IF(E328="LONG",G328-F328)))*D328</f>
        <v>2000</v>
      </c>
      <c r="K328" s="108">
        <v>0</v>
      </c>
      <c r="L328" s="108">
        <v>0</v>
      </c>
      <c r="M328" s="108">
        <f t="shared" ref="M328" si="907">(K328+J328+L328)/D328</f>
        <v>20</v>
      </c>
      <c r="N328" s="109">
        <f t="shared" ref="N328" si="908">M328*D328</f>
        <v>2000</v>
      </c>
    </row>
    <row r="329" spans="1:14" s="79" customFormat="1" ht="13.5" customHeight="1">
      <c r="A329" s="103">
        <v>43647</v>
      </c>
      <c r="B329" s="104" t="s">
        <v>95</v>
      </c>
      <c r="C329" s="104" t="s">
        <v>56</v>
      </c>
      <c r="D329" s="105">
        <v>100</v>
      </c>
      <c r="E329" s="104" t="s">
        <v>1</v>
      </c>
      <c r="F329" s="104">
        <v>33740</v>
      </c>
      <c r="G329" s="104">
        <v>33810</v>
      </c>
      <c r="H329" s="104">
        <v>0</v>
      </c>
      <c r="I329" s="106">
        <v>0</v>
      </c>
      <c r="J329" s="107">
        <f t="shared" ref="J329" si="909">(IF(E329="SHORT",F329-G329,IF(E329="LONG",G329-F329)))*D329</f>
        <v>7000</v>
      </c>
      <c r="K329" s="108">
        <v>0</v>
      </c>
      <c r="L329" s="108">
        <v>0</v>
      </c>
      <c r="M329" s="108">
        <f t="shared" ref="M329" si="910">(K329+J329+L329)/D329</f>
        <v>70</v>
      </c>
      <c r="N329" s="109">
        <f t="shared" ref="N329" si="911">M329*D329</f>
        <v>7000</v>
      </c>
    </row>
    <row r="330" spans="1:14" s="79" customFormat="1" ht="13.5" customHeight="1">
      <c r="A330" s="110"/>
      <c r="B330" s="111"/>
      <c r="C330" s="111"/>
      <c r="D330" s="112"/>
      <c r="E330" s="111"/>
      <c r="F330" s="111"/>
      <c r="G330" s="111"/>
      <c r="H330" s="111"/>
      <c r="I330" s="130" t="s">
        <v>97</v>
      </c>
      <c r="J330" s="131">
        <f>SUM(J272:J329)</f>
        <v>136079.99999999983</v>
      </c>
      <c r="K330" s="131"/>
      <c r="L330" s="131"/>
      <c r="M330" s="131" t="s">
        <v>22</v>
      </c>
      <c r="N330" s="131">
        <f>SUM(N272:N329)</f>
        <v>192279.99999999977</v>
      </c>
    </row>
    <row r="331" spans="1:14" s="79" customFormat="1" ht="13.5" customHeight="1">
      <c r="A331" s="110"/>
      <c r="B331" s="111"/>
      <c r="C331" s="111"/>
      <c r="D331" s="112"/>
      <c r="E331" s="111"/>
      <c r="F331" s="111"/>
      <c r="G331" s="132">
        <v>43617</v>
      </c>
      <c r="H331" s="111"/>
      <c r="I331" s="113"/>
      <c r="J331" s="114"/>
      <c r="K331" s="115"/>
      <c r="L331" s="115"/>
      <c r="M331" s="115"/>
      <c r="N331" s="116"/>
    </row>
    <row r="332" spans="1:14" s="79" customFormat="1" ht="13.5" customHeight="1">
      <c r="A332" s="103">
        <v>43644</v>
      </c>
      <c r="B332" s="104" t="s">
        <v>0</v>
      </c>
      <c r="C332" s="104" t="s">
        <v>56</v>
      </c>
      <c r="D332" s="105">
        <v>100</v>
      </c>
      <c r="E332" s="104" t="s">
        <v>2</v>
      </c>
      <c r="F332" s="104">
        <v>34260</v>
      </c>
      <c r="G332" s="104">
        <v>34200</v>
      </c>
      <c r="H332" s="104">
        <v>0</v>
      </c>
      <c r="I332" s="106">
        <v>0</v>
      </c>
      <c r="J332" s="107">
        <f t="shared" ref="J332" si="912">(IF(E332="SHORT",F332-G332,IF(E332="LONG",G332-F332)))*D332</f>
        <v>6000</v>
      </c>
      <c r="K332" s="108">
        <v>0</v>
      </c>
      <c r="L332" s="108">
        <v>0</v>
      </c>
      <c r="M332" s="108">
        <f t="shared" ref="M332" si="913">(K332+J332+L332)/D332</f>
        <v>60</v>
      </c>
      <c r="N332" s="109">
        <f t="shared" ref="N332" si="914">M332*D332</f>
        <v>6000</v>
      </c>
    </row>
    <row r="333" spans="1:14" s="79" customFormat="1" ht="13.5" customHeight="1">
      <c r="A333" s="103">
        <v>43644</v>
      </c>
      <c r="B333" s="104" t="s">
        <v>4</v>
      </c>
      <c r="C333" s="104" t="s">
        <v>56</v>
      </c>
      <c r="D333" s="105">
        <v>30</v>
      </c>
      <c r="E333" s="104" t="s">
        <v>2</v>
      </c>
      <c r="F333" s="104">
        <v>37500</v>
      </c>
      <c r="G333" s="104">
        <v>37350</v>
      </c>
      <c r="H333" s="104">
        <v>0</v>
      </c>
      <c r="I333" s="106">
        <v>0</v>
      </c>
      <c r="J333" s="107">
        <f t="shared" ref="J333" si="915">(IF(E333="SHORT",F333-G333,IF(E333="LONG",G333-F333)))*D333</f>
        <v>4500</v>
      </c>
      <c r="K333" s="108">
        <v>0</v>
      </c>
      <c r="L333" s="108">
        <v>0</v>
      </c>
      <c r="M333" s="108">
        <f t="shared" ref="M333" si="916">(K333+J333+L333)/D333</f>
        <v>150</v>
      </c>
      <c r="N333" s="109">
        <f t="shared" ref="N333" si="917">M333*D333</f>
        <v>4500</v>
      </c>
    </row>
    <row r="334" spans="1:14" s="79" customFormat="1" ht="13.5" customHeight="1">
      <c r="A334" s="103">
        <v>43644</v>
      </c>
      <c r="B334" s="104" t="s">
        <v>31</v>
      </c>
      <c r="C334" s="104" t="s">
        <v>53</v>
      </c>
      <c r="D334" s="105">
        <v>100</v>
      </c>
      <c r="E334" s="104" t="s">
        <v>2</v>
      </c>
      <c r="F334" s="104">
        <v>4110</v>
      </c>
      <c r="G334" s="104">
        <v>4080</v>
      </c>
      <c r="H334" s="104">
        <v>0</v>
      </c>
      <c r="I334" s="106">
        <v>0</v>
      </c>
      <c r="J334" s="107">
        <f t="shared" ref="J334" si="918">(IF(E334="SHORT",F334-G334,IF(E334="LONG",G334-F334)))*D334</f>
        <v>3000</v>
      </c>
      <c r="K334" s="108">
        <v>0</v>
      </c>
      <c r="L334" s="108">
        <v>0</v>
      </c>
      <c r="M334" s="108">
        <f t="shared" ref="M334" si="919">(K334+J334+L334)/D334</f>
        <v>30</v>
      </c>
      <c r="N334" s="109">
        <f t="shared" ref="N334" si="920">M334*D334</f>
        <v>3000</v>
      </c>
    </row>
    <row r="335" spans="1:14" s="79" customFormat="1" ht="13.5" customHeight="1">
      <c r="A335" s="103">
        <v>43643</v>
      </c>
      <c r="B335" s="104" t="s">
        <v>0</v>
      </c>
      <c r="C335" s="104" t="s">
        <v>56</v>
      </c>
      <c r="D335" s="105">
        <v>100</v>
      </c>
      <c r="E335" s="104" t="s">
        <v>2</v>
      </c>
      <c r="F335" s="104">
        <v>34085</v>
      </c>
      <c r="G335" s="104">
        <v>34160</v>
      </c>
      <c r="H335" s="104">
        <v>0</v>
      </c>
      <c r="I335" s="106">
        <v>0</v>
      </c>
      <c r="J335" s="107">
        <f t="shared" ref="J335" si="921">(IF(E335="SHORT",F335-G335,IF(E335="LONG",G335-F335)))*D335</f>
        <v>-7500</v>
      </c>
      <c r="K335" s="108">
        <v>0</v>
      </c>
      <c r="L335" s="108">
        <v>0</v>
      </c>
      <c r="M335" s="108">
        <f t="shared" ref="M335" si="922">(K335+J335+L335)/D335</f>
        <v>-75</v>
      </c>
      <c r="N335" s="109">
        <f t="shared" ref="N335" si="923">M335*D335</f>
        <v>-7500</v>
      </c>
    </row>
    <row r="336" spans="1:14" s="79" customFormat="1" ht="13.5" customHeight="1">
      <c r="A336" s="103">
        <v>43643</v>
      </c>
      <c r="B336" s="104" t="s">
        <v>4</v>
      </c>
      <c r="C336" s="104" t="s">
        <v>56</v>
      </c>
      <c r="D336" s="105">
        <v>30</v>
      </c>
      <c r="E336" s="104" t="s">
        <v>2</v>
      </c>
      <c r="F336" s="104">
        <v>37630</v>
      </c>
      <c r="G336" s="104">
        <v>37500</v>
      </c>
      <c r="H336" s="104">
        <v>0</v>
      </c>
      <c r="I336" s="106">
        <v>0</v>
      </c>
      <c r="J336" s="107">
        <f t="shared" ref="J336" si="924">(IF(E336="SHORT",F336-G336,IF(E336="LONG",G336-F336)))*D336</f>
        <v>3900</v>
      </c>
      <c r="K336" s="108">
        <v>0</v>
      </c>
      <c r="L336" s="108">
        <v>0</v>
      </c>
      <c r="M336" s="108">
        <f t="shared" ref="M336" si="925">(K336+J336+L336)/D336</f>
        <v>130</v>
      </c>
      <c r="N336" s="109">
        <f t="shared" ref="N336" si="926">M336*D336</f>
        <v>3900</v>
      </c>
    </row>
    <row r="337" spans="1:14" s="79" customFormat="1" ht="13.5" customHeight="1">
      <c r="A337" s="103">
        <v>43643</v>
      </c>
      <c r="B337" s="104" t="s">
        <v>31</v>
      </c>
      <c r="C337" s="104" t="s">
        <v>53</v>
      </c>
      <c r="D337" s="105">
        <v>100</v>
      </c>
      <c r="E337" s="104" t="s">
        <v>2</v>
      </c>
      <c r="F337" s="104">
        <v>4088</v>
      </c>
      <c r="G337" s="104">
        <v>4068</v>
      </c>
      <c r="H337" s="104">
        <v>0</v>
      </c>
      <c r="I337" s="106">
        <v>0</v>
      </c>
      <c r="J337" s="107">
        <f t="shared" ref="J337" si="927">(IF(E337="SHORT",F337-G337,IF(E337="LONG",G337-F337)))*D337</f>
        <v>2000</v>
      </c>
      <c r="K337" s="108">
        <v>0</v>
      </c>
      <c r="L337" s="108">
        <v>0</v>
      </c>
      <c r="M337" s="108">
        <f t="shared" ref="M337" si="928">(K337+J337+L337)/D337</f>
        <v>20</v>
      </c>
      <c r="N337" s="109">
        <f t="shared" ref="N337" si="929">M337*D337</f>
        <v>2000</v>
      </c>
    </row>
    <row r="338" spans="1:14" s="79" customFormat="1" ht="13.5" customHeight="1">
      <c r="A338" s="103">
        <v>43642</v>
      </c>
      <c r="B338" s="104" t="s">
        <v>5</v>
      </c>
      <c r="C338" s="104" t="s">
        <v>55</v>
      </c>
      <c r="D338" s="105">
        <v>5000</v>
      </c>
      <c r="E338" s="104" t="s">
        <v>2</v>
      </c>
      <c r="F338" s="104">
        <v>203.5</v>
      </c>
      <c r="G338" s="104">
        <v>203</v>
      </c>
      <c r="H338" s="104">
        <v>202.5</v>
      </c>
      <c r="I338" s="106">
        <v>0</v>
      </c>
      <c r="J338" s="107">
        <f t="shared" ref="J338" si="930">(IF(E338="SHORT",F338-G338,IF(E338="LONG",G338-F338)))*D338</f>
        <v>2500</v>
      </c>
      <c r="K338" s="108">
        <f>(IF(E338="SHORT",IF(H338="",0,G338-H338),IF(E338="LONG",IF(H338="",0,H338-G338))))*D338</f>
        <v>2500</v>
      </c>
      <c r="L338" s="108">
        <v>0</v>
      </c>
      <c r="M338" s="108">
        <f t="shared" ref="M338" si="931">(K338+J338+L338)/D338</f>
        <v>1</v>
      </c>
      <c r="N338" s="109">
        <f t="shared" ref="N338" si="932">M338*D338</f>
        <v>5000</v>
      </c>
    </row>
    <row r="339" spans="1:14" s="79" customFormat="1" ht="13.5" customHeight="1">
      <c r="A339" s="103">
        <v>43642</v>
      </c>
      <c r="B339" s="104" t="s">
        <v>4</v>
      </c>
      <c r="C339" s="104" t="s">
        <v>56</v>
      </c>
      <c r="D339" s="105">
        <v>30</v>
      </c>
      <c r="E339" s="104" t="s">
        <v>2</v>
      </c>
      <c r="F339" s="104">
        <v>37720</v>
      </c>
      <c r="G339" s="104">
        <v>37880</v>
      </c>
      <c r="H339" s="104">
        <v>0</v>
      </c>
      <c r="I339" s="106">
        <v>0</v>
      </c>
      <c r="J339" s="107">
        <f t="shared" ref="J339" si="933">(IF(E339="SHORT",F339-G339,IF(E339="LONG",G339-F339)))*D339</f>
        <v>-4800</v>
      </c>
      <c r="K339" s="108">
        <v>0</v>
      </c>
      <c r="L339" s="108">
        <v>0</v>
      </c>
      <c r="M339" s="108">
        <f t="shared" ref="M339" si="934">(K339+J339+L339)/D339</f>
        <v>-160</v>
      </c>
      <c r="N339" s="109">
        <f t="shared" ref="N339" si="935">M339*D339</f>
        <v>-4800</v>
      </c>
    </row>
    <row r="340" spans="1:14" s="79" customFormat="1" ht="13.5" customHeight="1">
      <c r="A340" s="103">
        <v>43642</v>
      </c>
      <c r="B340" s="104" t="s">
        <v>0</v>
      </c>
      <c r="C340" s="104" t="s">
        <v>56</v>
      </c>
      <c r="D340" s="105">
        <v>100</v>
      </c>
      <c r="E340" s="104" t="s">
        <v>2</v>
      </c>
      <c r="F340" s="104">
        <v>34275</v>
      </c>
      <c r="G340" s="104">
        <v>34350</v>
      </c>
      <c r="H340" s="104">
        <v>0</v>
      </c>
      <c r="I340" s="106">
        <v>0</v>
      </c>
      <c r="J340" s="107">
        <f t="shared" ref="J340" si="936">(IF(E340="SHORT",F340-G340,IF(E340="LONG",G340-F340)))*D340</f>
        <v>-7500</v>
      </c>
      <c r="K340" s="108">
        <v>0</v>
      </c>
      <c r="L340" s="108">
        <v>0</v>
      </c>
      <c r="M340" s="108">
        <f t="shared" ref="M340" si="937">(K340+J340+L340)/D340</f>
        <v>-75</v>
      </c>
      <c r="N340" s="109">
        <f t="shared" ref="N340" si="938">M340*D340</f>
        <v>-7500</v>
      </c>
    </row>
    <row r="341" spans="1:14" s="79" customFormat="1" ht="13.5" customHeight="1">
      <c r="A341" s="103">
        <v>43641</v>
      </c>
      <c r="B341" s="104" t="s">
        <v>4</v>
      </c>
      <c r="C341" s="104" t="s">
        <v>56</v>
      </c>
      <c r="D341" s="105">
        <v>30</v>
      </c>
      <c r="E341" s="104" t="s">
        <v>2</v>
      </c>
      <c r="F341" s="104">
        <v>34700</v>
      </c>
      <c r="G341" s="104">
        <v>34630</v>
      </c>
      <c r="H341" s="104">
        <v>0</v>
      </c>
      <c r="I341" s="106">
        <v>0</v>
      </c>
      <c r="J341" s="107">
        <f t="shared" ref="J341" si="939">(IF(E341="SHORT",F341-G341,IF(E341="LONG",G341-F341)))*D341</f>
        <v>2100</v>
      </c>
      <c r="K341" s="108">
        <v>0</v>
      </c>
      <c r="L341" s="108">
        <v>0</v>
      </c>
      <c r="M341" s="108">
        <f t="shared" ref="M341" si="940">(K341+J341+L341)/D341</f>
        <v>70</v>
      </c>
      <c r="N341" s="109">
        <f t="shared" ref="N341" si="941">M341*D341</f>
        <v>2100</v>
      </c>
    </row>
    <row r="342" spans="1:14" s="79" customFormat="1" ht="13.5" customHeight="1">
      <c r="A342" s="103">
        <v>43641</v>
      </c>
      <c r="B342" s="104" t="s">
        <v>5</v>
      </c>
      <c r="C342" s="104" t="s">
        <v>55</v>
      </c>
      <c r="D342" s="105">
        <v>5000</v>
      </c>
      <c r="E342" s="104" t="s">
        <v>2</v>
      </c>
      <c r="F342" s="104">
        <v>204</v>
      </c>
      <c r="G342" s="104">
        <v>204.75</v>
      </c>
      <c r="H342" s="104">
        <v>0</v>
      </c>
      <c r="I342" s="106">
        <v>0</v>
      </c>
      <c r="J342" s="107">
        <f t="shared" ref="J342" si="942">(IF(E342="SHORT",F342-G342,IF(E342="LONG",G342-F342)))*D342</f>
        <v>-3750</v>
      </c>
      <c r="K342" s="108">
        <v>0</v>
      </c>
      <c r="L342" s="108">
        <v>0</v>
      </c>
      <c r="M342" s="108">
        <f t="shared" ref="M342" si="943">(K342+J342+L342)/D342</f>
        <v>-0.75</v>
      </c>
      <c r="N342" s="109">
        <f t="shared" ref="N342" si="944">M342*D342</f>
        <v>-3750</v>
      </c>
    </row>
    <row r="343" spans="1:14" s="79" customFormat="1" ht="13.5" customHeight="1">
      <c r="A343" s="103">
        <v>43641</v>
      </c>
      <c r="B343" s="104" t="s">
        <v>0</v>
      </c>
      <c r="C343" s="104" t="s">
        <v>56</v>
      </c>
      <c r="D343" s="105">
        <v>100</v>
      </c>
      <c r="E343" s="104" t="s">
        <v>2</v>
      </c>
      <c r="F343" s="104">
        <v>34700</v>
      </c>
      <c r="G343" s="104">
        <v>34630</v>
      </c>
      <c r="H343" s="104">
        <v>0</v>
      </c>
      <c r="I343" s="106">
        <v>0</v>
      </c>
      <c r="J343" s="107">
        <f t="shared" ref="J343" si="945">(IF(E343="SHORT",F343-G343,IF(E343="LONG",G343-F343)))*D343</f>
        <v>7000</v>
      </c>
      <c r="K343" s="108">
        <v>0</v>
      </c>
      <c r="L343" s="108">
        <v>0</v>
      </c>
      <c r="M343" s="108">
        <f t="shared" ref="M343" si="946">(K343+J343+L343)/D343</f>
        <v>70</v>
      </c>
      <c r="N343" s="109">
        <f t="shared" ref="N343" si="947">M343*D343</f>
        <v>7000</v>
      </c>
    </row>
    <row r="344" spans="1:14" s="79" customFormat="1" ht="13.5" customHeight="1">
      <c r="A344" s="103">
        <v>43640</v>
      </c>
      <c r="B344" s="104" t="s">
        <v>5</v>
      </c>
      <c r="C344" s="104" t="s">
        <v>55</v>
      </c>
      <c r="D344" s="105">
        <v>5000</v>
      </c>
      <c r="E344" s="104" t="s">
        <v>1</v>
      </c>
      <c r="F344" s="104">
        <v>200.5</v>
      </c>
      <c r="G344" s="104">
        <v>201</v>
      </c>
      <c r="H344" s="104">
        <v>0</v>
      </c>
      <c r="I344" s="106">
        <v>0</v>
      </c>
      <c r="J344" s="107">
        <f t="shared" ref="J344" si="948">(IF(E344="SHORT",F344-G344,IF(E344="LONG",G344-F344)))*D344</f>
        <v>2500</v>
      </c>
      <c r="K344" s="108">
        <v>0</v>
      </c>
      <c r="L344" s="108">
        <v>0</v>
      </c>
      <c r="M344" s="108">
        <f t="shared" ref="M344" si="949">(K344+J344+L344)/D344</f>
        <v>0.5</v>
      </c>
      <c r="N344" s="109">
        <f t="shared" ref="N344" si="950">M344*D344</f>
        <v>2500</v>
      </c>
    </row>
    <row r="345" spans="1:14" s="79" customFormat="1" ht="13.5" customHeight="1">
      <c r="A345" s="103">
        <v>43640</v>
      </c>
      <c r="B345" s="104" t="s">
        <v>31</v>
      </c>
      <c r="C345" s="104" t="s">
        <v>53</v>
      </c>
      <c r="D345" s="105">
        <v>100</v>
      </c>
      <c r="E345" s="104" t="s">
        <v>2</v>
      </c>
      <c r="F345" s="104">
        <v>4015</v>
      </c>
      <c r="G345" s="104">
        <v>3990</v>
      </c>
      <c r="H345" s="104">
        <v>0</v>
      </c>
      <c r="I345" s="106">
        <v>0</v>
      </c>
      <c r="J345" s="107">
        <f t="shared" ref="J345" si="951">(IF(E345="SHORT",F345-G345,IF(E345="LONG",G345-F345)))*D345</f>
        <v>2500</v>
      </c>
      <c r="K345" s="108">
        <v>0</v>
      </c>
      <c r="L345" s="108">
        <v>0</v>
      </c>
      <c r="M345" s="108">
        <f t="shared" ref="M345" si="952">(K345+J345+L345)/D345</f>
        <v>25</v>
      </c>
      <c r="N345" s="109">
        <f t="shared" ref="N345" si="953">M345*D345</f>
        <v>2500</v>
      </c>
    </row>
    <row r="346" spans="1:14" s="79" customFormat="1" ht="13.5" customHeight="1">
      <c r="A346" s="103">
        <v>43640</v>
      </c>
      <c r="B346" s="104" t="s">
        <v>0</v>
      </c>
      <c r="C346" s="104" t="s">
        <v>56</v>
      </c>
      <c r="D346" s="105">
        <v>100</v>
      </c>
      <c r="E346" s="104" t="s">
        <v>1</v>
      </c>
      <c r="F346" s="104">
        <v>34310</v>
      </c>
      <c r="G346" s="104">
        <v>34360</v>
      </c>
      <c r="H346" s="104">
        <v>0</v>
      </c>
      <c r="I346" s="106">
        <v>0</v>
      </c>
      <c r="J346" s="107">
        <f t="shared" ref="J346" si="954">(IF(E346="SHORT",F346-G346,IF(E346="LONG",G346-F346)))*D346</f>
        <v>5000</v>
      </c>
      <c r="K346" s="108">
        <v>0</v>
      </c>
      <c r="L346" s="108">
        <v>0</v>
      </c>
      <c r="M346" s="108">
        <f t="shared" ref="M346" si="955">(K346+J346+L346)/D346</f>
        <v>50</v>
      </c>
      <c r="N346" s="109">
        <f t="shared" ref="N346" si="956">M346*D346</f>
        <v>5000</v>
      </c>
    </row>
    <row r="347" spans="1:14" s="79" customFormat="1" ht="13.5" customHeight="1">
      <c r="A347" s="103">
        <v>43637</v>
      </c>
      <c r="B347" s="104" t="s">
        <v>6</v>
      </c>
      <c r="C347" s="104" t="s">
        <v>55</v>
      </c>
      <c r="D347" s="105">
        <v>5000</v>
      </c>
      <c r="E347" s="104" t="s">
        <v>1</v>
      </c>
      <c r="F347" s="104">
        <v>154</v>
      </c>
      <c r="G347" s="104">
        <v>153.25</v>
      </c>
      <c r="H347" s="104">
        <v>0</v>
      </c>
      <c r="I347" s="106">
        <v>0</v>
      </c>
      <c r="J347" s="107">
        <f t="shared" ref="J347" si="957">(IF(E347="SHORT",F347-G347,IF(E347="LONG",G347-F347)))*D347</f>
        <v>-3750</v>
      </c>
      <c r="K347" s="108">
        <v>0</v>
      </c>
      <c r="L347" s="108">
        <v>0</v>
      </c>
      <c r="M347" s="108">
        <f t="shared" ref="M347" si="958">(K347+J347+L347)/D347</f>
        <v>-0.75</v>
      </c>
      <c r="N347" s="109">
        <f t="shared" ref="N347" si="959">M347*D347</f>
        <v>-3750</v>
      </c>
    </row>
    <row r="348" spans="1:14" s="79" customFormat="1" ht="13.5" customHeight="1">
      <c r="A348" s="103">
        <v>43637</v>
      </c>
      <c r="B348" s="104" t="s">
        <v>31</v>
      </c>
      <c r="C348" s="104" t="s">
        <v>53</v>
      </c>
      <c r="D348" s="105">
        <v>100</v>
      </c>
      <c r="E348" s="104" t="s">
        <v>1</v>
      </c>
      <c r="F348" s="104">
        <v>4000</v>
      </c>
      <c r="G348" s="104">
        <v>4020</v>
      </c>
      <c r="H348" s="104">
        <v>0</v>
      </c>
      <c r="I348" s="106">
        <v>0</v>
      </c>
      <c r="J348" s="107">
        <f t="shared" ref="J348" si="960">(IF(E348="SHORT",F348-G348,IF(E348="LONG",G348-F348)))*D348</f>
        <v>2000</v>
      </c>
      <c r="K348" s="108">
        <v>0</v>
      </c>
      <c r="L348" s="108">
        <v>0</v>
      </c>
      <c r="M348" s="108">
        <f t="shared" ref="M348" si="961">(K348+J348+L348)/D348</f>
        <v>20</v>
      </c>
      <c r="N348" s="109">
        <f t="shared" ref="N348" si="962">M348*D348</f>
        <v>2000</v>
      </c>
    </row>
    <row r="349" spans="1:14" s="79" customFormat="1" ht="13.5" customHeight="1">
      <c r="A349" s="103">
        <v>43636</v>
      </c>
      <c r="B349" s="104" t="s">
        <v>4</v>
      </c>
      <c r="C349" s="104" t="s">
        <v>56</v>
      </c>
      <c r="D349" s="105">
        <v>30</v>
      </c>
      <c r="E349" s="104" t="s">
        <v>1</v>
      </c>
      <c r="F349" s="104">
        <v>38100</v>
      </c>
      <c r="G349" s="104">
        <v>38200</v>
      </c>
      <c r="H349" s="104">
        <v>0</v>
      </c>
      <c r="I349" s="106">
        <v>0</v>
      </c>
      <c r="J349" s="107">
        <f t="shared" ref="J349" si="963">(IF(E349="SHORT",F349-G349,IF(E349="LONG",G349-F349)))*D349</f>
        <v>3000</v>
      </c>
      <c r="K349" s="108">
        <v>0</v>
      </c>
      <c r="L349" s="108">
        <v>0</v>
      </c>
      <c r="M349" s="108">
        <f t="shared" ref="M349" si="964">(K349+J349+L349)/D349</f>
        <v>100</v>
      </c>
      <c r="N349" s="109">
        <f t="shared" ref="N349" si="965">M349*D349</f>
        <v>3000</v>
      </c>
    </row>
    <row r="350" spans="1:14" s="79" customFormat="1" ht="13.5" customHeight="1">
      <c r="A350" s="103">
        <v>43636</v>
      </c>
      <c r="B350" s="104" t="s">
        <v>0</v>
      </c>
      <c r="C350" s="104" t="s">
        <v>56</v>
      </c>
      <c r="D350" s="105">
        <v>100</v>
      </c>
      <c r="E350" s="104" t="s">
        <v>1</v>
      </c>
      <c r="F350" s="104">
        <v>33790</v>
      </c>
      <c r="G350" s="104">
        <v>33840</v>
      </c>
      <c r="H350" s="104">
        <v>0</v>
      </c>
      <c r="I350" s="106">
        <v>0</v>
      </c>
      <c r="J350" s="107">
        <f t="shared" ref="J350" si="966">(IF(E350="SHORT",F350-G350,IF(E350="LONG",G350-F350)))*D350</f>
        <v>5000</v>
      </c>
      <c r="K350" s="108">
        <v>0</v>
      </c>
      <c r="L350" s="108">
        <v>0</v>
      </c>
      <c r="M350" s="108">
        <f t="shared" ref="M350" si="967">(K350+J350+L350)/D350</f>
        <v>50</v>
      </c>
      <c r="N350" s="109">
        <f t="shared" ref="N350" si="968">M350*D350</f>
        <v>5000</v>
      </c>
    </row>
    <row r="351" spans="1:14" s="79" customFormat="1" ht="13.5" customHeight="1">
      <c r="A351" s="103">
        <v>43636</v>
      </c>
      <c r="B351" s="104" t="s">
        <v>9</v>
      </c>
      <c r="C351" s="104" t="s">
        <v>53</v>
      </c>
      <c r="D351" s="105">
        <v>100</v>
      </c>
      <c r="E351" s="104" t="s">
        <v>1</v>
      </c>
      <c r="F351" s="104">
        <v>3880</v>
      </c>
      <c r="G351" s="104">
        <v>3900</v>
      </c>
      <c r="H351" s="104">
        <v>3920</v>
      </c>
      <c r="I351" s="106">
        <v>0</v>
      </c>
      <c r="J351" s="107">
        <f t="shared" ref="J351" si="969">(IF(E351="SHORT",F351-G351,IF(E351="LONG",G351-F351)))*D351</f>
        <v>2000</v>
      </c>
      <c r="K351" s="108">
        <f>(IF(E351="SHORT",IF(H351="",0,G351-H351),IF(E351="LONG",IF(H351="",0,H351-G351))))*D351</f>
        <v>2000</v>
      </c>
      <c r="L351" s="108">
        <v>0</v>
      </c>
      <c r="M351" s="108">
        <f t="shared" ref="M351" si="970">(K351+J351+L351)/D351</f>
        <v>40</v>
      </c>
      <c r="N351" s="109">
        <f t="shared" ref="N351" si="971">M351*D351</f>
        <v>4000</v>
      </c>
    </row>
    <row r="352" spans="1:14" s="79" customFormat="1" ht="13.5" customHeight="1">
      <c r="A352" s="103">
        <v>43635</v>
      </c>
      <c r="B352" s="104" t="s">
        <v>0</v>
      </c>
      <c r="C352" s="104" t="s">
        <v>56</v>
      </c>
      <c r="D352" s="105">
        <v>100</v>
      </c>
      <c r="E352" s="104" t="s">
        <v>1</v>
      </c>
      <c r="F352" s="104">
        <v>33050</v>
      </c>
      <c r="G352" s="104">
        <v>33100</v>
      </c>
      <c r="H352" s="104">
        <v>33150</v>
      </c>
      <c r="I352" s="106">
        <v>0</v>
      </c>
      <c r="J352" s="107">
        <f t="shared" ref="J352" si="972">(IF(E352="SHORT",F352-G352,IF(E352="LONG",G352-F352)))*D352</f>
        <v>5000</v>
      </c>
      <c r="K352" s="108">
        <f>(IF(E352="SHORT",IF(H352="",0,G352-H352),IF(E352="LONG",IF(H352="",0,H352-G352))))*D352</f>
        <v>5000</v>
      </c>
      <c r="L352" s="108">
        <v>0</v>
      </c>
      <c r="M352" s="108">
        <f t="shared" ref="M352" si="973">(K352+J352+L352)/D352</f>
        <v>100</v>
      </c>
      <c r="N352" s="109">
        <f t="shared" ref="N352" si="974">M352*D352</f>
        <v>10000</v>
      </c>
    </row>
    <row r="353" spans="1:14" s="79" customFormat="1" ht="13.5" customHeight="1">
      <c r="A353" s="103">
        <v>43635</v>
      </c>
      <c r="B353" s="104" t="s">
        <v>8</v>
      </c>
      <c r="C353" s="104" t="s">
        <v>56</v>
      </c>
      <c r="D353" s="105">
        <v>30</v>
      </c>
      <c r="E353" s="104" t="s">
        <v>1</v>
      </c>
      <c r="F353" s="104">
        <v>37300</v>
      </c>
      <c r="G353" s="104">
        <v>37480</v>
      </c>
      <c r="H353" s="104">
        <v>37700</v>
      </c>
      <c r="I353" s="106">
        <v>0</v>
      </c>
      <c r="J353" s="107">
        <f t="shared" ref="J353" si="975">(IF(E353="SHORT",F353-G353,IF(E353="LONG",G353-F353)))*D353</f>
        <v>5400</v>
      </c>
      <c r="K353" s="108">
        <f>(IF(E353="SHORT",IF(H353="",0,G353-H353),IF(E353="LONG",IF(H353="",0,H353-G353))))*D353</f>
        <v>6600</v>
      </c>
      <c r="L353" s="108">
        <v>0</v>
      </c>
      <c r="M353" s="108">
        <f t="shared" ref="M353" si="976">(K353+J353+L353)/D353</f>
        <v>400</v>
      </c>
      <c r="N353" s="109">
        <f t="shared" ref="N353" si="977">M353*D353</f>
        <v>12000</v>
      </c>
    </row>
    <row r="354" spans="1:14" s="79" customFormat="1" ht="13.5" customHeight="1">
      <c r="A354" s="103">
        <v>43634</v>
      </c>
      <c r="B354" s="104" t="s">
        <v>92</v>
      </c>
      <c r="C354" s="104" t="s">
        <v>55</v>
      </c>
      <c r="D354" s="105">
        <v>5000</v>
      </c>
      <c r="E354" s="104" t="s">
        <v>1</v>
      </c>
      <c r="F354" s="104">
        <v>205.5</v>
      </c>
      <c r="G354" s="104">
        <v>206</v>
      </c>
      <c r="H354" s="104">
        <v>206.5</v>
      </c>
      <c r="I354" s="106">
        <v>0</v>
      </c>
      <c r="J354" s="107">
        <f t="shared" ref="J354" si="978">(IF(E354="SHORT",F354-G354,IF(E354="LONG",G354-F354)))*D354</f>
        <v>2500</v>
      </c>
      <c r="K354" s="108">
        <f>(IF(E354="SHORT",IF(H354="",0,G354-H354),IF(E354="LONG",IF(H354="",0,H354-G354))))*D354</f>
        <v>2500</v>
      </c>
      <c r="L354" s="108">
        <v>0</v>
      </c>
      <c r="M354" s="108">
        <f t="shared" ref="M354" si="979">(K354+J354+L354)/D354</f>
        <v>1</v>
      </c>
      <c r="N354" s="109">
        <f t="shared" ref="N354" si="980">M354*D354</f>
        <v>5000</v>
      </c>
    </row>
    <row r="355" spans="1:14" s="79" customFormat="1" ht="13.5" customHeight="1">
      <c r="A355" s="103">
        <v>43634</v>
      </c>
      <c r="B355" s="104" t="s">
        <v>9</v>
      </c>
      <c r="C355" s="104" t="s">
        <v>53</v>
      </c>
      <c r="D355" s="105">
        <v>100</v>
      </c>
      <c r="E355" s="104" t="s">
        <v>1</v>
      </c>
      <c r="F355" s="104">
        <v>3655</v>
      </c>
      <c r="G355" s="104">
        <v>3675</v>
      </c>
      <c r="H355" s="104">
        <v>3700</v>
      </c>
      <c r="I355" s="106">
        <v>0</v>
      </c>
      <c r="J355" s="107">
        <f t="shared" ref="J355" si="981">(IF(E355="SHORT",F355-G355,IF(E355="LONG",G355-F355)))*D355</f>
        <v>2000</v>
      </c>
      <c r="K355" s="108">
        <f>(IF(E355="SHORT",IF(H355="",0,G355-H355),IF(E355="LONG",IF(H355="",0,H355-G355))))*D355</f>
        <v>2500</v>
      </c>
      <c r="L355" s="108">
        <v>0</v>
      </c>
      <c r="M355" s="108">
        <f t="shared" ref="M355" si="982">(K355+J355+L355)/D355</f>
        <v>45</v>
      </c>
      <c r="N355" s="109">
        <f t="shared" ref="N355" si="983">M355*D355</f>
        <v>4500</v>
      </c>
    </row>
    <row r="356" spans="1:14" s="79" customFormat="1" ht="13.5" customHeight="1">
      <c r="A356" s="103">
        <v>43634</v>
      </c>
      <c r="B356" s="104" t="s">
        <v>95</v>
      </c>
      <c r="C356" s="104" t="s">
        <v>56</v>
      </c>
      <c r="D356" s="105">
        <v>30</v>
      </c>
      <c r="E356" s="104" t="s">
        <v>1</v>
      </c>
      <c r="F356" s="104">
        <v>33120</v>
      </c>
      <c r="G356" s="104">
        <v>33180</v>
      </c>
      <c r="H356" s="104">
        <v>0</v>
      </c>
      <c r="I356" s="106">
        <v>0</v>
      </c>
      <c r="J356" s="107">
        <f t="shared" ref="J356" si="984">(IF(E356="SHORT",F356-G356,IF(E356="LONG",G356-F356)))*D356</f>
        <v>1800</v>
      </c>
      <c r="K356" s="108">
        <v>0</v>
      </c>
      <c r="L356" s="108">
        <v>0</v>
      </c>
      <c r="M356" s="108">
        <f t="shared" ref="M356" si="985">(K356+J356+L356)/D356</f>
        <v>60</v>
      </c>
      <c r="N356" s="109">
        <f t="shared" ref="N356" si="986">M356*D356</f>
        <v>1800</v>
      </c>
    </row>
    <row r="357" spans="1:14" s="79" customFormat="1" ht="13.5" customHeight="1">
      <c r="A357" s="103">
        <v>43634</v>
      </c>
      <c r="B357" s="104" t="s">
        <v>8</v>
      </c>
      <c r="C357" s="104" t="s">
        <v>56</v>
      </c>
      <c r="D357" s="105">
        <v>30</v>
      </c>
      <c r="E357" s="104" t="s">
        <v>1</v>
      </c>
      <c r="F357" s="104">
        <v>37200</v>
      </c>
      <c r="G357" s="104">
        <v>37350</v>
      </c>
      <c r="H357" s="104">
        <v>0</v>
      </c>
      <c r="I357" s="106">
        <v>0</v>
      </c>
      <c r="J357" s="107">
        <f t="shared" ref="J357" si="987">(IF(E357="SHORT",F357-G357,IF(E357="LONG",G357-F357)))*D357</f>
        <v>4500</v>
      </c>
      <c r="K357" s="108">
        <v>0</v>
      </c>
      <c r="L357" s="108">
        <v>0</v>
      </c>
      <c r="M357" s="108">
        <f t="shared" ref="M357" si="988">(K357+J357+L357)/D357</f>
        <v>150</v>
      </c>
      <c r="N357" s="109">
        <f t="shared" ref="N357" si="989">M357*D357</f>
        <v>4500</v>
      </c>
    </row>
    <row r="358" spans="1:14" s="79" customFormat="1" ht="13.5" customHeight="1">
      <c r="A358" s="103">
        <v>43633</v>
      </c>
      <c r="B358" s="104" t="s">
        <v>9</v>
      </c>
      <c r="C358" s="104" t="s">
        <v>53</v>
      </c>
      <c r="D358" s="105">
        <v>100</v>
      </c>
      <c r="E358" s="104" t="s">
        <v>1</v>
      </c>
      <c r="F358" s="104">
        <v>3655</v>
      </c>
      <c r="G358" s="104">
        <v>3615</v>
      </c>
      <c r="H358" s="104">
        <v>0</v>
      </c>
      <c r="I358" s="106">
        <v>0</v>
      </c>
      <c r="J358" s="107">
        <f t="shared" ref="J358" si="990">(IF(E358="SHORT",F358-G358,IF(E358="LONG",G358-F358)))*D358</f>
        <v>-4000</v>
      </c>
      <c r="K358" s="108">
        <v>0</v>
      </c>
      <c r="L358" s="108">
        <v>0</v>
      </c>
      <c r="M358" s="108">
        <f t="shared" ref="M358" si="991">(K358+J358+L358)/D358</f>
        <v>-40</v>
      </c>
      <c r="N358" s="109">
        <f t="shared" ref="N358" si="992">M358*D358</f>
        <v>-4000</v>
      </c>
    </row>
    <row r="359" spans="1:14" s="79" customFormat="1" ht="13.5" customHeight="1">
      <c r="A359" s="103">
        <v>43633</v>
      </c>
      <c r="B359" s="104" t="s">
        <v>6</v>
      </c>
      <c r="C359" s="104" t="s">
        <v>55</v>
      </c>
      <c r="D359" s="105">
        <v>5000</v>
      </c>
      <c r="E359" s="104" t="s">
        <v>1</v>
      </c>
      <c r="F359" s="104">
        <v>154</v>
      </c>
      <c r="G359" s="104">
        <v>154.5</v>
      </c>
      <c r="H359" s="104">
        <v>0</v>
      </c>
      <c r="I359" s="106">
        <v>0</v>
      </c>
      <c r="J359" s="107">
        <f t="shared" ref="J359" si="993">(IF(E359="SHORT",F359-G359,IF(E359="LONG",G359-F359)))*D359</f>
        <v>2500</v>
      </c>
      <c r="K359" s="108">
        <v>0</v>
      </c>
      <c r="L359" s="108">
        <v>0</v>
      </c>
      <c r="M359" s="108">
        <f t="shared" ref="M359" si="994">(K359+J359+L359)/D359</f>
        <v>0.5</v>
      </c>
      <c r="N359" s="109">
        <f t="shared" ref="N359" si="995">M359*D359</f>
        <v>2500</v>
      </c>
    </row>
    <row r="360" spans="1:14" s="79" customFormat="1" ht="13.5" customHeight="1">
      <c r="A360" s="103">
        <v>43633</v>
      </c>
      <c r="B360" s="104" t="s">
        <v>95</v>
      </c>
      <c r="C360" s="104" t="s">
        <v>56</v>
      </c>
      <c r="D360" s="105">
        <v>100</v>
      </c>
      <c r="E360" s="104" t="s">
        <v>1</v>
      </c>
      <c r="F360" s="104">
        <v>32980</v>
      </c>
      <c r="G360" s="104">
        <v>33050</v>
      </c>
      <c r="H360" s="104">
        <v>0</v>
      </c>
      <c r="I360" s="106">
        <v>0</v>
      </c>
      <c r="J360" s="107">
        <f t="shared" ref="J360" si="996">(IF(E360="SHORT",F360-G360,IF(E360="LONG",G360-F360)))*D360</f>
        <v>7000</v>
      </c>
      <c r="K360" s="108">
        <v>0</v>
      </c>
      <c r="L360" s="108">
        <v>0</v>
      </c>
      <c r="M360" s="108">
        <f t="shared" ref="M360" si="997">(K360+J360+L360)/D360</f>
        <v>70</v>
      </c>
      <c r="N360" s="109">
        <f t="shared" ref="N360" si="998">M360*D360</f>
        <v>7000</v>
      </c>
    </row>
    <row r="361" spans="1:14" s="79" customFormat="1" ht="13.5" customHeight="1">
      <c r="A361" s="103">
        <v>43633</v>
      </c>
      <c r="B361" s="104" t="s">
        <v>4</v>
      </c>
      <c r="C361" s="104" t="s">
        <v>56</v>
      </c>
      <c r="D361" s="105">
        <v>30</v>
      </c>
      <c r="E361" s="104" t="s">
        <v>1</v>
      </c>
      <c r="F361" s="104">
        <v>37070</v>
      </c>
      <c r="G361" s="104">
        <v>37150</v>
      </c>
      <c r="H361" s="104">
        <v>0</v>
      </c>
      <c r="I361" s="106">
        <v>0</v>
      </c>
      <c r="J361" s="107">
        <f t="shared" ref="J361" si="999">(IF(E361="SHORT",F361-G361,IF(E361="LONG",G361-F361)))*D361</f>
        <v>2400</v>
      </c>
      <c r="K361" s="108">
        <v>0</v>
      </c>
      <c r="L361" s="108">
        <v>0</v>
      </c>
      <c r="M361" s="108">
        <f t="shared" ref="M361" si="1000">(K361+J361+L361)/D361</f>
        <v>80</v>
      </c>
      <c r="N361" s="109">
        <f t="shared" ref="N361" si="1001">M361*D361</f>
        <v>2400</v>
      </c>
    </row>
    <row r="362" spans="1:14" s="79" customFormat="1" ht="13.5" customHeight="1">
      <c r="A362" s="103">
        <v>43630</v>
      </c>
      <c r="B362" s="104" t="s">
        <v>4</v>
      </c>
      <c r="C362" s="104" t="s">
        <v>56</v>
      </c>
      <c r="D362" s="105">
        <v>30</v>
      </c>
      <c r="E362" s="104" t="s">
        <v>1</v>
      </c>
      <c r="F362" s="104">
        <v>37520</v>
      </c>
      <c r="G362" s="104">
        <v>37630</v>
      </c>
      <c r="H362" s="104">
        <v>0</v>
      </c>
      <c r="I362" s="106">
        <v>0</v>
      </c>
      <c r="J362" s="107">
        <f t="shared" ref="J362" si="1002">(IF(E362="SHORT",F362-G362,IF(E362="LONG",G362-F362)))*D362</f>
        <v>3300</v>
      </c>
      <c r="K362" s="108">
        <v>0</v>
      </c>
      <c r="L362" s="108">
        <v>0</v>
      </c>
      <c r="M362" s="108">
        <f t="shared" ref="M362" si="1003">(K362+J362+L362)/D362</f>
        <v>110</v>
      </c>
      <c r="N362" s="109">
        <f t="shared" ref="N362" si="1004">M362*D362</f>
        <v>3300</v>
      </c>
    </row>
    <row r="363" spans="1:14" s="79" customFormat="1" ht="13.5" customHeight="1">
      <c r="A363" s="103">
        <v>43630</v>
      </c>
      <c r="B363" s="104" t="s">
        <v>95</v>
      </c>
      <c r="C363" s="104" t="s">
        <v>56</v>
      </c>
      <c r="D363" s="105">
        <v>100</v>
      </c>
      <c r="E363" s="104" t="s">
        <v>1</v>
      </c>
      <c r="F363" s="104">
        <v>33305</v>
      </c>
      <c r="G363" s="104">
        <v>33230</v>
      </c>
      <c r="H363" s="104">
        <v>0</v>
      </c>
      <c r="I363" s="106">
        <v>0</v>
      </c>
      <c r="J363" s="107">
        <f t="shared" ref="J363" si="1005">(IF(E363="SHORT",F363-G363,IF(E363="LONG",G363-F363)))*D363</f>
        <v>-7500</v>
      </c>
      <c r="K363" s="108">
        <v>0</v>
      </c>
      <c r="L363" s="108">
        <v>0</v>
      </c>
      <c r="M363" s="108">
        <f t="shared" ref="M363" si="1006">(K363+J363+L363)/D363</f>
        <v>-75</v>
      </c>
      <c r="N363" s="109">
        <f t="shared" ref="N363" si="1007">M363*D363</f>
        <v>-7500</v>
      </c>
    </row>
    <row r="364" spans="1:14" s="79" customFormat="1" ht="13.5" customHeight="1">
      <c r="A364" s="103">
        <v>43629</v>
      </c>
      <c r="B364" s="104" t="s">
        <v>96</v>
      </c>
      <c r="C364" s="104" t="s">
        <v>53</v>
      </c>
      <c r="D364" s="105">
        <v>100</v>
      </c>
      <c r="E364" s="104" t="s">
        <v>2</v>
      </c>
      <c r="F364" s="104">
        <v>3660</v>
      </c>
      <c r="G364" s="104">
        <v>3695</v>
      </c>
      <c r="H364" s="104">
        <v>0</v>
      </c>
      <c r="I364" s="106">
        <v>0</v>
      </c>
      <c r="J364" s="107">
        <f t="shared" ref="J364" si="1008">(IF(E364="SHORT",F364-G364,IF(E364="LONG",G364-F364)))*D364</f>
        <v>-3500</v>
      </c>
      <c r="K364" s="108">
        <v>0</v>
      </c>
      <c r="L364" s="108">
        <v>0</v>
      </c>
      <c r="M364" s="108">
        <f t="shared" ref="M364" si="1009">(K364+J364+L364)/D364</f>
        <v>-35</v>
      </c>
      <c r="N364" s="109">
        <f t="shared" ref="N364" si="1010">M364*D364</f>
        <v>-3500</v>
      </c>
    </row>
    <row r="365" spans="1:14" s="79" customFormat="1" ht="13.5" customHeight="1">
      <c r="A365" s="103">
        <v>43629</v>
      </c>
      <c r="B365" s="104" t="s">
        <v>92</v>
      </c>
      <c r="C365" s="104" t="s">
        <v>55</v>
      </c>
      <c r="D365" s="105">
        <v>5000</v>
      </c>
      <c r="E365" s="104" t="s">
        <v>2</v>
      </c>
      <c r="F365" s="104">
        <v>205</v>
      </c>
      <c r="G365" s="104">
        <v>204.5</v>
      </c>
      <c r="H365" s="104">
        <v>0</v>
      </c>
      <c r="I365" s="106">
        <v>0</v>
      </c>
      <c r="J365" s="107">
        <f t="shared" ref="J365" si="1011">(IF(E365="SHORT",F365-G365,IF(E365="LONG",G365-F365)))*D365</f>
        <v>2500</v>
      </c>
      <c r="K365" s="108">
        <v>0</v>
      </c>
      <c r="L365" s="108">
        <v>0</v>
      </c>
      <c r="M365" s="108">
        <f t="shared" ref="M365" si="1012">(K365+J365+L365)/D365</f>
        <v>0.5</v>
      </c>
      <c r="N365" s="109">
        <f t="shared" ref="N365" si="1013">M365*D365</f>
        <v>2500</v>
      </c>
    </row>
    <row r="366" spans="1:14" s="79" customFormat="1" ht="13.5" customHeight="1">
      <c r="A366" s="103">
        <v>43629</v>
      </c>
      <c r="B366" s="104" t="s">
        <v>0</v>
      </c>
      <c r="C366" s="104" t="s">
        <v>56</v>
      </c>
      <c r="D366" s="105">
        <v>100</v>
      </c>
      <c r="E366" s="104" t="s">
        <v>1</v>
      </c>
      <c r="F366" s="104">
        <v>32850</v>
      </c>
      <c r="G366" s="104">
        <v>32900</v>
      </c>
      <c r="H366" s="104">
        <v>0</v>
      </c>
      <c r="I366" s="106">
        <v>0</v>
      </c>
      <c r="J366" s="107">
        <f t="shared" ref="J366" si="1014">(IF(E366="SHORT",F366-G366,IF(E366="LONG",G366-F366)))*D366</f>
        <v>5000</v>
      </c>
      <c r="K366" s="108">
        <v>0</v>
      </c>
      <c r="L366" s="108">
        <v>0</v>
      </c>
      <c r="M366" s="108">
        <f t="shared" ref="M366" si="1015">(K366+J366+L366)/D366</f>
        <v>50</v>
      </c>
      <c r="N366" s="109">
        <f t="shared" ref="N366" si="1016">M366*D366</f>
        <v>5000</v>
      </c>
    </row>
    <row r="367" spans="1:14" s="79" customFormat="1" ht="13.5" customHeight="1">
      <c r="A367" s="103">
        <v>43628</v>
      </c>
      <c r="B367" s="104" t="s">
        <v>115</v>
      </c>
      <c r="C367" s="104" t="s">
        <v>53</v>
      </c>
      <c r="D367" s="105">
        <v>100</v>
      </c>
      <c r="E367" s="104" t="s">
        <v>2</v>
      </c>
      <c r="F367" s="104">
        <v>3605</v>
      </c>
      <c r="G367" s="104">
        <v>3585</v>
      </c>
      <c r="H367" s="104">
        <v>0</v>
      </c>
      <c r="I367" s="106">
        <v>0</v>
      </c>
      <c r="J367" s="107">
        <f t="shared" ref="J367" si="1017">(IF(E367="SHORT",F367-G367,IF(E367="LONG",G367-F367)))*D367</f>
        <v>2000</v>
      </c>
      <c r="K367" s="108">
        <v>0</v>
      </c>
      <c r="L367" s="108">
        <v>0</v>
      </c>
      <c r="M367" s="108">
        <f t="shared" ref="M367" si="1018">(K367+J367+L367)/D367</f>
        <v>20</v>
      </c>
      <c r="N367" s="109">
        <f t="shared" ref="N367" si="1019">M367*D367</f>
        <v>2000</v>
      </c>
    </row>
    <row r="368" spans="1:14" s="79" customFormat="1" ht="13.5" customHeight="1">
      <c r="A368" s="103">
        <v>43628</v>
      </c>
      <c r="B368" s="104" t="s">
        <v>0</v>
      </c>
      <c r="C368" s="104" t="s">
        <v>56</v>
      </c>
      <c r="D368" s="105">
        <v>100</v>
      </c>
      <c r="E368" s="104" t="s">
        <v>1</v>
      </c>
      <c r="F368" s="104">
        <v>32790</v>
      </c>
      <c r="G368" s="104">
        <v>32850</v>
      </c>
      <c r="H368" s="104">
        <v>0</v>
      </c>
      <c r="I368" s="106">
        <v>0</v>
      </c>
      <c r="J368" s="107">
        <f t="shared" ref="J368" si="1020">(IF(E368="SHORT",F368-G368,IF(E368="LONG",G368-F368)))*D368</f>
        <v>6000</v>
      </c>
      <c r="K368" s="108">
        <v>0</v>
      </c>
      <c r="L368" s="108">
        <v>0</v>
      </c>
      <c r="M368" s="108">
        <f t="shared" ref="M368" si="1021">(K368+J368+L368)/D368</f>
        <v>60</v>
      </c>
      <c r="N368" s="109">
        <f t="shared" ref="N368" si="1022">M368*D368</f>
        <v>6000</v>
      </c>
    </row>
    <row r="369" spans="1:14" s="79" customFormat="1" ht="13.5" customHeight="1">
      <c r="A369" s="103">
        <v>43628</v>
      </c>
      <c r="B369" s="104" t="s">
        <v>92</v>
      </c>
      <c r="C369" s="104" t="s">
        <v>55</v>
      </c>
      <c r="D369" s="105">
        <v>5000</v>
      </c>
      <c r="E369" s="104" t="s">
        <v>2</v>
      </c>
      <c r="F369" s="104">
        <v>205.7</v>
      </c>
      <c r="G369" s="104">
        <v>205.2</v>
      </c>
      <c r="H369" s="104">
        <v>0</v>
      </c>
      <c r="I369" s="106">
        <v>0</v>
      </c>
      <c r="J369" s="107">
        <f t="shared" ref="J369:J371" si="1023">(IF(E369="SHORT",F369-G369,IF(E369="LONG",G369-F369)))*D369</f>
        <v>2500</v>
      </c>
      <c r="K369" s="108">
        <v>0</v>
      </c>
      <c r="L369" s="108">
        <v>0</v>
      </c>
      <c r="M369" s="108">
        <f t="shared" ref="M369:M371" si="1024">(K369+J369+L369)/D369</f>
        <v>0.5</v>
      </c>
      <c r="N369" s="109">
        <f t="shared" ref="N369:N371" si="1025">M369*D369</f>
        <v>2500</v>
      </c>
    </row>
    <row r="370" spans="1:14" s="79" customFormat="1" ht="13.5" customHeight="1">
      <c r="A370" s="103">
        <v>43628</v>
      </c>
      <c r="B370" s="104" t="s">
        <v>8</v>
      </c>
      <c r="C370" s="104" t="s">
        <v>56</v>
      </c>
      <c r="D370" s="105">
        <v>30</v>
      </c>
      <c r="E370" s="104" t="s">
        <v>1</v>
      </c>
      <c r="F370" s="104">
        <v>36930</v>
      </c>
      <c r="G370" s="104">
        <v>37100</v>
      </c>
      <c r="H370" s="104">
        <v>0</v>
      </c>
      <c r="I370" s="106">
        <v>0</v>
      </c>
      <c r="J370" s="107">
        <f t="shared" si="1023"/>
        <v>5100</v>
      </c>
      <c r="K370" s="108">
        <v>0</v>
      </c>
      <c r="L370" s="108">
        <v>0</v>
      </c>
      <c r="M370" s="108">
        <f t="shared" si="1024"/>
        <v>170</v>
      </c>
      <c r="N370" s="109">
        <f t="shared" si="1025"/>
        <v>5100</v>
      </c>
    </row>
    <row r="371" spans="1:14" s="79" customFormat="1" ht="13.5" customHeight="1">
      <c r="A371" s="103">
        <v>43627</v>
      </c>
      <c r="B371" s="104" t="s">
        <v>6</v>
      </c>
      <c r="C371" s="104" t="s">
        <v>55</v>
      </c>
      <c r="D371" s="105">
        <v>5000</v>
      </c>
      <c r="E371" s="104" t="s">
        <v>1</v>
      </c>
      <c r="F371" s="104">
        <v>156</v>
      </c>
      <c r="G371" s="104">
        <v>155.30000000000001</v>
      </c>
      <c r="H371" s="104">
        <v>0</v>
      </c>
      <c r="I371" s="106">
        <v>0</v>
      </c>
      <c r="J371" s="107">
        <f t="shared" si="1023"/>
        <v>-3499.9999999999432</v>
      </c>
      <c r="K371" s="108">
        <v>0</v>
      </c>
      <c r="L371" s="108">
        <v>0</v>
      </c>
      <c r="M371" s="108">
        <f t="shared" si="1024"/>
        <v>-0.69999999999998863</v>
      </c>
      <c r="N371" s="109">
        <f t="shared" si="1025"/>
        <v>-3499.9999999999432</v>
      </c>
    </row>
    <row r="372" spans="1:14" s="79" customFormat="1" ht="13.5" customHeight="1">
      <c r="A372" s="103">
        <v>43627</v>
      </c>
      <c r="B372" s="104" t="s">
        <v>115</v>
      </c>
      <c r="C372" s="104" t="s">
        <v>53</v>
      </c>
      <c r="D372" s="105">
        <v>100</v>
      </c>
      <c r="E372" s="104" t="s">
        <v>2</v>
      </c>
      <c r="F372" s="104">
        <v>3745</v>
      </c>
      <c r="G372" s="104">
        <v>3725</v>
      </c>
      <c r="H372" s="104">
        <v>3700</v>
      </c>
      <c r="I372" s="106">
        <v>0</v>
      </c>
      <c r="J372" s="107">
        <f t="shared" ref="J372" si="1026">(IF(E372="SHORT",F372-G372,IF(E372="LONG",G372-F372)))*D372</f>
        <v>2000</v>
      </c>
      <c r="K372" s="108">
        <f>(IF(E372="SHORT",IF(H372="",0,G372-H372),IF(E372="LONG",IF(H372="",0,H372-G372))))*D372</f>
        <v>2500</v>
      </c>
      <c r="L372" s="108">
        <v>0</v>
      </c>
      <c r="M372" s="108">
        <f t="shared" ref="M372" si="1027">(K372+J372+L372)/D372</f>
        <v>45</v>
      </c>
      <c r="N372" s="109">
        <f t="shared" ref="N372" si="1028">M372*D372</f>
        <v>4500</v>
      </c>
    </row>
    <row r="373" spans="1:14" s="79" customFormat="1" ht="13.5" customHeight="1">
      <c r="A373" s="103">
        <v>43627</v>
      </c>
      <c r="B373" s="104" t="s">
        <v>0</v>
      </c>
      <c r="C373" s="104" t="s">
        <v>56</v>
      </c>
      <c r="D373" s="105">
        <v>100</v>
      </c>
      <c r="E373" s="104" t="s">
        <v>2</v>
      </c>
      <c r="F373" s="104">
        <v>32530</v>
      </c>
      <c r="G373" s="104">
        <v>32600</v>
      </c>
      <c r="H373" s="104">
        <v>0</v>
      </c>
      <c r="I373" s="106">
        <v>0</v>
      </c>
      <c r="J373" s="107">
        <f t="shared" ref="J373" si="1029">(IF(E373="SHORT",F373-G373,IF(E373="LONG",G373-F373)))*D373</f>
        <v>-7000</v>
      </c>
      <c r="K373" s="108">
        <v>0</v>
      </c>
      <c r="L373" s="108">
        <v>0</v>
      </c>
      <c r="M373" s="108">
        <f t="shared" ref="M373" si="1030">(K373+J373+L373)/D373</f>
        <v>-70</v>
      </c>
      <c r="N373" s="109">
        <f t="shared" ref="N373" si="1031">M373*D373</f>
        <v>-7000</v>
      </c>
    </row>
    <row r="374" spans="1:14" s="79" customFormat="1" ht="13.5" customHeight="1">
      <c r="A374" s="103">
        <v>43627</v>
      </c>
      <c r="B374" s="104" t="s">
        <v>8</v>
      </c>
      <c r="C374" s="104" t="s">
        <v>56</v>
      </c>
      <c r="D374" s="105">
        <v>30</v>
      </c>
      <c r="E374" s="104" t="s">
        <v>2</v>
      </c>
      <c r="F374" s="104">
        <v>36530</v>
      </c>
      <c r="G374" s="104">
        <v>36800</v>
      </c>
      <c r="H374" s="104">
        <v>0</v>
      </c>
      <c r="I374" s="106">
        <v>0</v>
      </c>
      <c r="J374" s="107">
        <f t="shared" ref="J374:J375" si="1032">(IF(E374="SHORT",F374-G374,IF(E374="LONG",G374-F374)))*D374</f>
        <v>-8100</v>
      </c>
      <c r="K374" s="108">
        <v>0</v>
      </c>
      <c r="L374" s="108">
        <v>0</v>
      </c>
      <c r="M374" s="108">
        <f t="shared" ref="M374" si="1033">(K374+J374+L374)/D374</f>
        <v>-270</v>
      </c>
      <c r="N374" s="109">
        <f t="shared" ref="N374" si="1034">M374*D374</f>
        <v>-8100</v>
      </c>
    </row>
    <row r="375" spans="1:14" s="79" customFormat="1" ht="13.5" customHeight="1">
      <c r="A375" s="103">
        <v>43626</v>
      </c>
      <c r="B375" s="104" t="s">
        <v>95</v>
      </c>
      <c r="C375" s="104" t="s">
        <v>56</v>
      </c>
      <c r="D375" s="105">
        <v>100</v>
      </c>
      <c r="E375" s="104" t="s">
        <v>1</v>
      </c>
      <c r="F375" s="104">
        <v>32680</v>
      </c>
      <c r="G375" s="104">
        <v>32730</v>
      </c>
      <c r="H375" s="104">
        <v>0</v>
      </c>
      <c r="I375" s="106">
        <v>0</v>
      </c>
      <c r="J375" s="107">
        <f t="shared" si="1032"/>
        <v>5000</v>
      </c>
      <c r="K375" s="108">
        <v>0</v>
      </c>
      <c r="L375" s="108">
        <v>0</v>
      </c>
      <c r="M375" s="108">
        <f t="shared" ref="M375" si="1035">(K375+J375+L375)/D375</f>
        <v>50</v>
      </c>
      <c r="N375" s="109">
        <f t="shared" ref="N375" si="1036">M375*D375</f>
        <v>5000</v>
      </c>
    </row>
    <row r="376" spans="1:14" s="79" customFormat="1" ht="13.5" customHeight="1">
      <c r="A376" s="103">
        <v>43626</v>
      </c>
      <c r="B376" s="104" t="s">
        <v>8</v>
      </c>
      <c r="C376" s="104" t="s">
        <v>56</v>
      </c>
      <c r="D376" s="105">
        <v>30</v>
      </c>
      <c r="E376" s="104" t="s">
        <v>1</v>
      </c>
      <c r="F376" s="104">
        <v>36870</v>
      </c>
      <c r="G376" s="104">
        <v>37000</v>
      </c>
      <c r="H376" s="104">
        <v>0</v>
      </c>
      <c r="I376" s="106">
        <v>0</v>
      </c>
      <c r="J376" s="107">
        <f t="shared" ref="J376" si="1037">(IF(E376="SHORT",F376-G376,IF(E376="LONG",G376-F376)))*D376</f>
        <v>3900</v>
      </c>
      <c r="K376" s="108">
        <v>0</v>
      </c>
      <c r="L376" s="108">
        <v>0</v>
      </c>
      <c r="M376" s="108">
        <f t="shared" ref="M376" si="1038">(K376+J376+L376)/D376</f>
        <v>130</v>
      </c>
      <c r="N376" s="109">
        <f t="shared" ref="N376" si="1039">M376*D376</f>
        <v>3900</v>
      </c>
    </row>
    <row r="377" spans="1:14" s="79" customFormat="1" ht="13.5" customHeight="1">
      <c r="A377" s="103">
        <v>43626</v>
      </c>
      <c r="B377" s="104" t="s">
        <v>115</v>
      </c>
      <c r="C377" s="104" t="s">
        <v>53</v>
      </c>
      <c r="D377" s="105">
        <v>100</v>
      </c>
      <c r="E377" s="104" t="s">
        <v>1</v>
      </c>
      <c r="F377" s="104">
        <v>3765</v>
      </c>
      <c r="G377" s="104">
        <v>3785</v>
      </c>
      <c r="H377" s="104">
        <v>0</v>
      </c>
      <c r="I377" s="106">
        <v>0</v>
      </c>
      <c r="J377" s="107">
        <f t="shared" ref="J377" si="1040">(IF(E377="SHORT",F377-G377,IF(E377="LONG",G377-F377)))*D377</f>
        <v>2000</v>
      </c>
      <c r="K377" s="108">
        <v>0</v>
      </c>
      <c r="L377" s="108">
        <v>0</v>
      </c>
      <c r="M377" s="108">
        <f t="shared" ref="M377" si="1041">(K377+J377+L377)/D377</f>
        <v>20</v>
      </c>
      <c r="N377" s="109">
        <f t="shared" ref="N377" si="1042">M377*D377</f>
        <v>2000</v>
      </c>
    </row>
    <row r="378" spans="1:14" s="79" customFormat="1" ht="13.5" customHeight="1">
      <c r="A378" s="103">
        <v>43623</v>
      </c>
      <c r="B378" s="104" t="s">
        <v>92</v>
      </c>
      <c r="C378" s="104" t="s">
        <v>56</v>
      </c>
      <c r="D378" s="105">
        <v>5000</v>
      </c>
      <c r="E378" s="104" t="s">
        <v>2</v>
      </c>
      <c r="F378" s="104">
        <v>203.85</v>
      </c>
      <c r="G378" s="104">
        <v>203.25</v>
      </c>
      <c r="H378" s="104">
        <v>0</v>
      </c>
      <c r="I378" s="106">
        <v>0</v>
      </c>
      <c r="J378" s="107">
        <f t="shared" ref="J378" si="1043">(IF(E378="SHORT",F378-G378,IF(E378="LONG",G378-F378)))*D378</f>
        <v>2999.9999999999718</v>
      </c>
      <c r="K378" s="108">
        <v>0</v>
      </c>
      <c r="L378" s="108">
        <v>0</v>
      </c>
      <c r="M378" s="108">
        <f t="shared" ref="M378" si="1044">(K378+J378+L378)/D378</f>
        <v>0.59999999999999432</v>
      </c>
      <c r="N378" s="109">
        <f t="shared" ref="N378" si="1045">M378*D378</f>
        <v>2999.9999999999718</v>
      </c>
    </row>
    <row r="379" spans="1:14" s="79" customFormat="1" ht="13.5" customHeight="1">
      <c r="A379" s="103">
        <v>43623</v>
      </c>
      <c r="B379" s="104" t="s">
        <v>8</v>
      </c>
      <c r="C379" s="104" t="s">
        <v>56</v>
      </c>
      <c r="D379" s="105">
        <v>30</v>
      </c>
      <c r="E379" s="104" t="s">
        <v>1</v>
      </c>
      <c r="F379" s="104">
        <v>37100</v>
      </c>
      <c r="G379" s="104">
        <v>37250</v>
      </c>
      <c r="H379" s="104">
        <v>0</v>
      </c>
      <c r="I379" s="106">
        <v>0</v>
      </c>
      <c r="J379" s="107">
        <f t="shared" ref="J379" si="1046">(IF(E379="SHORT",F379-G379,IF(E379="LONG",G379-F379)))*D379</f>
        <v>4500</v>
      </c>
      <c r="K379" s="108">
        <v>0</v>
      </c>
      <c r="L379" s="108">
        <v>0</v>
      </c>
      <c r="M379" s="108">
        <f t="shared" ref="M379" si="1047">(K379+J379+L379)/D379</f>
        <v>150</v>
      </c>
      <c r="N379" s="109">
        <f t="shared" ref="N379" si="1048">M379*D379</f>
        <v>4500</v>
      </c>
    </row>
    <row r="380" spans="1:14" s="79" customFormat="1" ht="13.5" customHeight="1">
      <c r="A380" s="103">
        <v>43622</v>
      </c>
      <c r="B380" s="104" t="s">
        <v>92</v>
      </c>
      <c r="C380" s="104" t="s">
        <v>55</v>
      </c>
      <c r="D380" s="105">
        <v>5000</v>
      </c>
      <c r="E380" s="104" t="s">
        <v>2</v>
      </c>
      <c r="F380" s="104">
        <v>203.85</v>
      </c>
      <c r="G380" s="104">
        <v>203.3</v>
      </c>
      <c r="H380" s="104">
        <v>0</v>
      </c>
      <c r="I380" s="106">
        <v>0</v>
      </c>
      <c r="J380" s="107">
        <f t="shared" ref="J380" si="1049">(IF(E380="SHORT",F380-G380,IF(E380="LONG",G380-F380)))*D380</f>
        <v>2749.9999999999145</v>
      </c>
      <c r="K380" s="108">
        <v>0</v>
      </c>
      <c r="L380" s="108">
        <v>0</v>
      </c>
      <c r="M380" s="108">
        <f t="shared" ref="M380" si="1050">(K380+J380+L380)/D380</f>
        <v>0.54999999999998295</v>
      </c>
      <c r="N380" s="109">
        <f t="shared" ref="N380" si="1051">M380*D380</f>
        <v>2749.9999999999145</v>
      </c>
    </row>
    <row r="381" spans="1:14" s="79" customFormat="1" ht="13.5" customHeight="1">
      <c r="A381" s="103">
        <v>43622</v>
      </c>
      <c r="B381" s="104" t="s">
        <v>96</v>
      </c>
      <c r="C381" s="104" t="s">
        <v>53</v>
      </c>
      <c r="D381" s="105">
        <v>100</v>
      </c>
      <c r="E381" s="104" t="s">
        <v>2</v>
      </c>
      <c r="F381" s="104">
        <v>3600</v>
      </c>
      <c r="G381" s="104">
        <v>3580</v>
      </c>
      <c r="H381" s="104">
        <v>0</v>
      </c>
      <c r="I381" s="106">
        <v>0</v>
      </c>
      <c r="J381" s="107">
        <f t="shared" ref="J381" si="1052">(IF(E381="SHORT",F381-G381,IF(E381="LONG",G381-F381)))*D381</f>
        <v>2000</v>
      </c>
      <c r="K381" s="108">
        <v>0</v>
      </c>
      <c r="L381" s="108">
        <v>0</v>
      </c>
      <c r="M381" s="108">
        <f t="shared" ref="M381" si="1053">(K381+J381+L381)/D381</f>
        <v>20</v>
      </c>
      <c r="N381" s="109">
        <f t="shared" ref="N381" si="1054">M381*D381</f>
        <v>2000</v>
      </c>
    </row>
    <row r="382" spans="1:14" s="79" customFormat="1" ht="13.5" customHeight="1">
      <c r="A382" s="103">
        <v>43622</v>
      </c>
      <c r="B382" s="104" t="s">
        <v>8</v>
      </c>
      <c r="C382" s="104" t="s">
        <v>56</v>
      </c>
      <c r="D382" s="105">
        <v>30</v>
      </c>
      <c r="E382" s="104" t="s">
        <v>1</v>
      </c>
      <c r="F382" s="104">
        <v>36900</v>
      </c>
      <c r="G382" s="104">
        <v>37030</v>
      </c>
      <c r="H382" s="104">
        <v>0</v>
      </c>
      <c r="I382" s="106">
        <v>0</v>
      </c>
      <c r="J382" s="107">
        <f t="shared" ref="J382" si="1055">(IF(E382="SHORT",F382-G382,IF(E382="LONG",G382-F382)))*D382</f>
        <v>3900</v>
      </c>
      <c r="K382" s="108">
        <v>0</v>
      </c>
      <c r="L382" s="108">
        <v>0</v>
      </c>
      <c r="M382" s="108">
        <f t="shared" ref="M382" si="1056">(K382+J382+L382)/D382</f>
        <v>130</v>
      </c>
      <c r="N382" s="109">
        <f t="shared" ref="N382" si="1057">M382*D382</f>
        <v>3900</v>
      </c>
    </row>
    <row r="383" spans="1:14" s="79" customFormat="1" ht="13.5" customHeight="1">
      <c r="A383" s="103">
        <v>43620</v>
      </c>
      <c r="B383" s="104" t="s">
        <v>96</v>
      </c>
      <c r="C383" s="104" t="s">
        <v>53</v>
      </c>
      <c r="D383" s="105">
        <v>100</v>
      </c>
      <c r="E383" s="104" t="s">
        <v>2</v>
      </c>
      <c r="F383" s="104">
        <v>3680</v>
      </c>
      <c r="G383" s="104">
        <v>3660</v>
      </c>
      <c r="H383" s="104">
        <v>3640</v>
      </c>
      <c r="I383" s="106">
        <v>0</v>
      </c>
      <c r="J383" s="107">
        <f t="shared" ref="J383" si="1058">(IF(E383="SHORT",F383-G383,IF(E383="LONG",G383-F383)))*D383</f>
        <v>2000</v>
      </c>
      <c r="K383" s="108">
        <f>(IF(E383="SHORT",IF(H383="",0,G383-H383),IF(E383="LONG",IF(H383="",0,H383-G383))))*D383</f>
        <v>2000</v>
      </c>
      <c r="L383" s="108">
        <v>0</v>
      </c>
      <c r="M383" s="108">
        <f t="shared" ref="M383" si="1059">(K383+J383+L383)/D383</f>
        <v>40</v>
      </c>
      <c r="N383" s="109">
        <f t="shared" ref="N383" si="1060">M383*D383</f>
        <v>4000</v>
      </c>
    </row>
    <row r="384" spans="1:14" s="79" customFormat="1" ht="13.5" customHeight="1">
      <c r="A384" s="103">
        <v>43620</v>
      </c>
      <c r="B384" s="104" t="s">
        <v>6</v>
      </c>
      <c r="C384" s="104" t="s">
        <v>55</v>
      </c>
      <c r="D384" s="105">
        <v>5000</v>
      </c>
      <c r="E384" s="104" t="s">
        <v>1</v>
      </c>
      <c r="F384" s="104">
        <v>149.75</v>
      </c>
      <c r="G384" s="104">
        <v>150.25</v>
      </c>
      <c r="H384" s="104">
        <v>0</v>
      </c>
      <c r="I384" s="106">
        <v>0</v>
      </c>
      <c r="J384" s="107">
        <f t="shared" ref="J384" si="1061">(IF(E384="SHORT",F384-G384,IF(E384="LONG",G384-F384)))*D384</f>
        <v>2500</v>
      </c>
      <c r="K384" s="108">
        <v>0</v>
      </c>
      <c r="L384" s="108">
        <v>0</v>
      </c>
      <c r="M384" s="108">
        <f t="shared" ref="M384" si="1062">(K384+J384+L384)/D384</f>
        <v>0.5</v>
      </c>
      <c r="N384" s="109">
        <f t="shared" ref="N384" si="1063">M384*D384</f>
        <v>2500</v>
      </c>
    </row>
    <row r="385" spans="1:14" s="79" customFormat="1" ht="13.5" customHeight="1">
      <c r="A385" s="103">
        <v>43619</v>
      </c>
      <c r="B385" s="104" t="s">
        <v>92</v>
      </c>
      <c r="C385" s="104" t="s">
        <v>55</v>
      </c>
      <c r="D385" s="105">
        <v>5000</v>
      </c>
      <c r="E385" s="104" t="s">
        <v>2</v>
      </c>
      <c r="F385" s="104">
        <v>203.5</v>
      </c>
      <c r="G385" s="104">
        <v>203</v>
      </c>
      <c r="H385" s="104">
        <v>202.5</v>
      </c>
      <c r="I385" s="106">
        <v>0</v>
      </c>
      <c r="J385" s="107">
        <f t="shared" ref="J385" si="1064">(IF(E385="SHORT",F385-G385,IF(E385="LONG",G385-F385)))*D385</f>
        <v>2500</v>
      </c>
      <c r="K385" s="108">
        <f>(IF(E385="SHORT",IF(H385="",0,G385-H385),IF(E385="LONG",IF(H385="",0,H385-G385))))*D385</f>
        <v>2500</v>
      </c>
      <c r="L385" s="108">
        <v>0</v>
      </c>
      <c r="M385" s="108">
        <f t="shared" ref="M385" si="1065">(K385+J385+L385)/D385</f>
        <v>1</v>
      </c>
      <c r="N385" s="109">
        <f t="shared" ref="N385" si="1066">M385*D385</f>
        <v>5000</v>
      </c>
    </row>
    <row r="386" spans="1:14" s="79" customFormat="1" ht="13.5" customHeight="1">
      <c r="A386" s="103">
        <v>43619</v>
      </c>
      <c r="B386" s="104" t="s">
        <v>96</v>
      </c>
      <c r="C386" s="104" t="s">
        <v>53</v>
      </c>
      <c r="D386" s="105">
        <v>100</v>
      </c>
      <c r="E386" s="104" t="s">
        <v>2</v>
      </c>
      <c r="F386" s="104">
        <v>3748</v>
      </c>
      <c r="G386" s="104">
        <v>3730</v>
      </c>
      <c r="H386" s="104">
        <v>3700</v>
      </c>
      <c r="I386" s="106">
        <v>0</v>
      </c>
      <c r="J386" s="107">
        <f t="shared" ref="J386" si="1067">(IF(E386="SHORT",F386-G386,IF(E386="LONG",G386-F386)))*D386</f>
        <v>1800</v>
      </c>
      <c r="K386" s="108">
        <f>(IF(E386="SHORT",IF(H386="",0,G386-H386),IF(E386="LONG",IF(H386="",0,H386-G386))))*D386</f>
        <v>3000</v>
      </c>
      <c r="L386" s="108">
        <v>0</v>
      </c>
      <c r="M386" s="108">
        <f t="shared" ref="M386" si="1068">(K386+J386+L386)/D386</f>
        <v>48</v>
      </c>
      <c r="N386" s="109">
        <f t="shared" ref="N386" si="1069">M386*D386</f>
        <v>4800</v>
      </c>
    </row>
    <row r="387" spans="1:14" s="79" customFormat="1" ht="13.5" customHeight="1">
      <c r="A387" s="103">
        <v>43619</v>
      </c>
      <c r="B387" s="104" t="s">
        <v>95</v>
      </c>
      <c r="C387" s="104" t="s">
        <v>56</v>
      </c>
      <c r="D387" s="105">
        <v>100</v>
      </c>
      <c r="E387" s="104" t="s">
        <v>1</v>
      </c>
      <c r="F387" s="104">
        <v>32200</v>
      </c>
      <c r="G387" s="104">
        <v>32250</v>
      </c>
      <c r="H387" s="104">
        <v>0</v>
      </c>
      <c r="I387" s="106">
        <v>0</v>
      </c>
      <c r="J387" s="107">
        <f t="shared" ref="J387" si="1070">(IF(E387="SHORT",F387-G387,IF(E387="LONG",G387-F387)))*D387</f>
        <v>5000</v>
      </c>
      <c r="K387" s="108">
        <v>0</v>
      </c>
      <c r="L387" s="108">
        <v>0</v>
      </c>
      <c r="M387" s="108">
        <f t="shared" ref="M387" si="1071">(K387+J387+L387)/D387</f>
        <v>50</v>
      </c>
      <c r="N387" s="109">
        <f t="shared" ref="N387" si="1072">M387*D387</f>
        <v>5000</v>
      </c>
    </row>
    <row r="388" spans="1:14" s="79" customFormat="1" ht="13.5" customHeight="1">
      <c r="A388" s="103">
        <v>43619</v>
      </c>
      <c r="B388" s="104" t="s">
        <v>8</v>
      </c>
      <c r="C388" s="104" t="s">
        <v>56</v>
      </c>
      <c r="D388" s="105">
        <v>30</v>
      </c>
      <c r="E388" s="104" t="s">
        <v>1</v>
      </c>
      <c r="F388" s="104">
        <v>36500</v>
      </c>
      <c r="G388" s="104">
        <v>36630</v>
      </c>
      <c r="H388" s="104">
        <v>36800</v>
      </c>
      <c r="I388" s="106">
        <v>0</v>
      </c>
      <c r="J388" s="107">
        <f t="shared" ref="J388" si="1073">(IF(E388="SHORT",F388-G388,IF(E388="LONG",G388-F388)))*D388</f>
        <v>3900</v>
      </c>
      <c r="K388" s="108">
        <f>(IF(E388="SHORT",IF(H388="",0,G388-H388),IF(E388="LONG",IF(H388="",0,H388-G388))))*D388</f>
        <v>5100</v>
      </c>
      <c r="L388" s="108">
        <v>0</v>
      </c>
      <c r="M388" s="108">
        <f t="shared" ref="M388" si="1074">(K388+J388+L388)/D388</f>
        <v>300</v>
      </c>
      <c r="N388" s="109">
        <f t="shared" ref="N388" si="1075">M388*D388</f>
        <v>9000</v>
      </c>
    </row>
    <row r="389" spans="1:14" s="79" customFormat="1" ht="13.5" customHeight="1">
      <c r="A389" s="110"/>
      <c r="B389" s="111"/>
      <c r="C389" s="111"/>
      <c r="D389" s="112"/>
      <c r="E389" s="111"/>
      <c r="F389" s="111"/>
      <c r="G389" s="111"/>
      <c r="H389" s="111"/>
      <c r="I389" s="130" t="s">
        <v>97</v>
      </c>
      <c r="J389" s="131">
        <f>SUM(J7:J388)</f>
        <v>2503839.9999999991</v>
      </c>
      <c r="K389" s="131"/>
      <c r="L389" s="131"/>
      <c r="M389" s="131" t="s">
        <v>22</v>
      </c>
      <c r="N389" s="131">
        <f>SUM(N7:N388)</f>
        <v>3678639.9999999991</v>
      </c>
    </row>
    <row r="390" spans="1:14" s="79" customFormat="1" ht="13.5" customHeight="1">
      <c r="A390" s="110"/>
      <c r="B390" s="111"/>
      <c r="C390" s="111"/>
      <c r="D390" s="112"/>
      <c r="E390" s="111"/>
      <c r="F390" s="111"/>
      <c r="G390" s="132">
        <v>43586</v>
      </c>
      <c r="H390" s="111"/>
      <c r="I390" s="113"/>
      <c r="J390" s="114"/>
      <c r="K390" s="115"/>
      <c r="L390" s="115"/>
      <c r="M390" s="115"/>
      <c r="N390" s="116"/>
    </row>
    <row r="391" spans="1:14" s="79" customFormat="1" ht="13.5" customHeight="1">
      <c r="A391" s="103">
        <v>43616</v>
      </c>
      <c r="B391" s="104" t="s">
        <v>9</v>
      </c>
      <c r="C391" s="104" t="s">
        <v>53</v>
      </c>
      <c r="D391" s="105">
        <v>100</v>
      </c>
      <c r="E391" s="104" t="s">
        <v>2</v>
      </c>
      <c r="F391" s="104">
        <v>3885</v>
      </c>
      <c r="G391" s="104">
        <v>3865</v>
      </c>
      <c r="H391" s="104">
        <v>3845</v>
      </c>
      <c r="I391" s="106">
        <v>0</v>
      </c>
      <c r="J391" s="107">
        <f t="shared" ref="J391" si="1076">(IF(E391="SHORT",F391-G391,IF(E391="LONG",G391-F391)))*D391</f>
        <v>2000</v>
      </c>
      <c r="K391" s="108">
        <f>(IF(E391="SHORT",IF(H391="",0,G391-H391),IF(E391="LONG",IF(H391="",0,H391-G391))))*D391</f>
        <v>2000</v>
      </c>
      <c r="L391" s="108">
        <v>0</v>
      </c>
      <c r="M391" s="108">
        <f t="shared" ref="M391" si="1077">(K391+J391+L391)/D391</f>
        <v>40</v>
      </c>
      <c r="N391" s="109">
        <f t="shared" ref="N391" si="1078">M391*D391</f>
        <v>4000</v>
      </c>
    </row>
    <row r="392" spans="1:14" s="79" customFormat="1" ht="13.5" customHeight="1">
      <c r="A392" s="103">
        <v>43616</v>
      </c>
      <c r="B392" s="104" t="s">
        <v>5</v>
      </c>
      <c r="C392" s="104" t="s">
        <v>55</v>
      </c>
      <c r="D392" s="105">
        <v>5000</v>
      </c>
      <c r="E392" s="104" t="s">
        <v>1</v>
      </c>
      <c r="F392" s="104">
        <v>208.3</v>
      </c>
      <c r="G392" s="104">
        <v>208.75</v>
      </c>
      <c r="H392" s="104">
        <v>209.5</v>
      </c>
      <c r="I392" s="106">
        <v>0</v>
      </c>
      <c r="J392" s="107">
        <f t="shared" ref="J392" si="1079">(IF(E392="SHORT",F392-G392,IF(E392="LONG",G392-F392)))*D392</f>
        <v>2249.9999999999432</v>
      </c>
      <c r="K392" s="108">
        <f>(IF(E392="SHORT",IF(H392="",0,G392-H392),IF(E392="LONG",IF(H392="",0,H392-G392))))*D392</f>
        <v>3750</v>
      </c>
      <c r="L392" s="108">
        <v>0</v>
      </c>
      <c r="M392" s="108">
        <f t="shared" ref="M392" si="1080">(K392+J392+L392)/D392</f>
        <v>1.1999999999999886</v>
      </c>
      <c r="N392" s="109">
        <f t="shared" ref="N392" si="1081">M392*D392</f>
        <v>5999.9999999999436</v>
      </c>
    </row>
    <row r="393" spans="1:14" s="79" customFormat="1" ht="13.5" customHeight="1">
      <c r="A393" s="103">
        <v>43615</v>
      </c>
      <c r="B393" s="104" t="s">
        <v>5</v>
      </c>
      <c r="C393" s="104" t="s">
        <v>55</v>
      </c>
      <c r="D393" s="105">
        <v>5000</v>
      </c>
      <c r="E393" s="104" t="s">
        <v>1</v>
      </c>
      <c r="F393" s="104">
        <v>210.5</v>
      </c>
      <c r="G393" s="104">
        <v>211</v>
      </c>
      <c r="H393" s="104">
        <v>0</v>
      </c>
      <c r="I393" s="106">
        <v>0</v>
      </c>
      <c r="J393" s="107">
        <f t="shared" ref="J393" si="1082">(IF(E393="SHORT",F393-G393,IF(E393="LONG",G393-F393)))*D393</f>
        <v>2500</v>
      </c>
      <c r="K393" s="108">
        <v>0</v>
      </c>
      <c r="L393" s="108">
        <v>0</v>
      </c>
      <c r="M393" s="108">
        <f t="shared" ref="M393" si="1083">(K393+J393+L393)/D393</f>
        <v>0.5</v>
      </c>
      <c r="N393" s="109">
        <f t="shared" ref="N393" si="1084">M393*D393</f>
        <v>2500</v>
      </c>
    </row>
    <row r="394" spans="1:14" s="79" customFormat="1" ht="13.5" customHeight="1">
      <c r="A394" s="103">
        <v>43615</v>
      </c>
      <c r="B394" s="104" t="s">
        <v>4</v>
      </c>
      <c r="C394" s="104" t="s">
        <v>56</v>
      </c>
      <c r="D394" s="105">
        <v>30</v>
      </c>
      <c r="E394" s="104" t="s">
        <v>2</v>
      </c>
      <c r="F394" s="104">
        <v>36370</v>
      </c>
      <c r="G394" s="104">
        <v>36550</v>
      </c>
      <c r="H394" s="104">
        <v>0</v>
      </c>
      <c r="I394" s="106">
        <v>0</v>
      </c>
      <c r="J394" s="107">
        <f t="shared" ref="J394" si="1085">(IF(E394="SHORT",F394-G394,IF(E394="LONG",G394-F394)))*D394</f>
        <v>-5400</v>
      </c>
      <c r="K394" s="108">
        <v>0</v>
      </c>
      <c r="L394" s="108">
        <v>0</v>
      </c>
      <c r="M394" s="108">
        <f t="shared" ref="M394" si="1086">(K394+J394+L394)/D394</f>
        <v>-180</v>
      </c>
      <c r="N394" s="109">
        <f t="shared" ref="N394" si="1087">M394*D394</f>
        <v>-5400</v>
      </c>
    </row>
    <row r="395" spans="1:14" s="79" customFormat="1" ht="13.5" customHeight="1">
      <c r="A395" s="103">
        <v>43615</v>
      </c>
      <c r="B395" s="104" t="s">
        <v>0</v>
      </c>
      <c r="C395" s="104" t="s">
        <v>56</v>
      </c>
      <c r="D395" s="105">
        <v>100</v>
      </c>
      <c r="E395" s="104" t="s">
        <v>2</v>
      </c>
      <c r="F395" s="104">
        <v>31750</v>
      </c>
      <c r="G395" s="104">
        <v>31830</v>
      </c>
      <c r="H395" s="104">
        <v>0</v>
      </c>
      <c r="I395" s="106">
        <v>0</v>
      </c>
      <c r="J395" s="107">
        <f t="shared" ref="J395" si="1088">(IF(E395="SHORT",F395-G395,IF(E395="LONG",G395-F395)))*D395</f>
        <v>-8000</v>
      </c>
      <c r="K395" s="108">
        <v>0</v>
      </c>
      <c r="L395" s="108">
        <v>0</v>
      </c>
      <c r="M395" s="108">
        <f t="shared" ref="M395" si="1089">(K395+J395+L395)/D395</f>
        <v>-80</v>
      </c>
      <c r="N395" s="109">
        <f t="shared" ref="N395" si="1090">M395*D395</f>
        <v>-8000</v>
      </c>
    </row>
    <row r="396" spans="1:14" s="79" customFormat="1" ht="13.5" customHeight="1">
      <c r="A396" s="103">
        <v>43615</v>
      </c>
      <c r="B396" s="104" t="s">
        <v>23</v>
      </c>
      <c r="C396" s="104" t="s">
        <v>53</v>
      </c>
      <c r="D396" s="105">
        <v>100</v>
      </c>
      <c r="E396" s="104" t="s">
        <v>2</v>
      </c>
      <c r="F396" s="104">
        <v>4160</v>
      </c>
      <c r="G396" s="104">
        <v>4130</v>
      </c>
      <c r="H396" s="104">
        <v>4160</v>
      </c>
      <c r="I396" s="106">
        <v>0</v>
      </c>
      <c r="J396" s="107">
        <f t="shared" ref="J396:J397" si="1091">(IF(E396="SHORT",F396-G396,IF(E396="LONG",G396-F396)))*D396</f>
        <v>3000</v>
      </c>
      <c r="K396" s="108">
        <v>3000</v>
      </c>
      <c r="L396" s="108">
        <v>0</v>
      </c>
      <c r="M396" s="108">
        <f t="shared" ref="M396" si="1092">(K396+J396+L396)/D396</f>
        <v>60</v>
      </c>
      <c r="N396" s="109">
        <f t="shared" ref="N396" si="1093">M396*D396</f>
        <v>6000</v>
      </c>
    </row>
    <row r="397" spans="1:14" s="79" customFormat="1" ht="13.5" customHeight="1">
      <c r="A397" s="103">
        <v>43614</v>
      </c>
      <c r="B397" s="104" t="s">
        <v>4</v>
      </c>
      <c r="C397" s="104" t="s">
        <v>56</v>
      </c>
      <c r="D397" s="105">
        <v>30</v>
      </c>
      <c r="E397" s="104" t="s">
        <v>1</v>
      </c>
      <c r="F397" s="104">
        <v>36150</v>
      </c>
      <c r="G397" s="104">
        <v>36300</v>
      </c>
      <c r="H397" s="104">
        <v>0</v>
      </c>
      <c r="I397" s="106">
        <v>0</v>
      </c>
      <c r="J397" s="107">
        <f t="shared" si="1091"/>
        <v>4500</v>
      </c>
      <c r="K397" s="108">
        <v>0</v>
      </c>
      <c r="L397" s="108">
        <v>0</v>
      </c>
      <c r="M397" s="108">
        <f t="shared" ref="M397" si="1094">(K397+J397+L397)/D397</f>
        <v>150</v>
      </c>
      <c r="N397" s="109">
        <f t="shared" ref="N397" si="1095">M397*D397</f>
        <v>4500</v>
      </c>
    </row>
    <row r="398" spans="1:14" s="79" customFormat="1" ht="13.5" customHeight="1">
      <c r="A398" s="103">
        <v>43614</v>
      </c>
      <c r="B398" s="104" t="s">
        <v>25</v>
      </c>
      <c r="C398" s="104" t="s">
        <v>53</v>
      </c>
      <c r="D398" s="105">
        <v>1250</v>
      </c>
      <c r="E398" s="104" t="s">
        <v>2</v>
      </c>
      <c r="F398" s="104">
        <v>184.6</v>
      </c>
      <c r="G398" s="104">
        <v>182.5</v>
      </c>
      <c r="H398" s="104">
        <v>0</v>
      </c>
      <c r="I398" s="106">
        <v>0</v>
      </c>
      <c r="J398" s="107">
        <f t="shared" ref="J398" si="1096">(IF(E398="SHORT",F398-G398,IF(E398="LONG",G398-F398)))*D398</f>
        <v>2624.9999999999927</v>
      </c>
      <c r="K398" s="108">
        <v>0</v>
      </c>
      <c r="L398" s="108">
        <v>0</v>
      </c>
      <c r="M398" s="108">
        <f t="shared" ref="M398" si="1097">(K398+J398+L398)/D398</f>
        <v>2.0999999999999943</v>
      </c>
      <c r="N398" s="109">
        <f t="shared" ref="N398" si="1098">M398*D398</f>
        <v>2624.9999999999927</v>
      </c>
    </row>
    <row r="399" spans="1:14" s="79" customFormat="1" ht="13.5" customHeight="1">
      <c r="A399" s="103">
        <v>43614</v>
      </c>
      <c r="B399" s="104" t="s">
        <v>5</v>
      </c>
      <c r="C399" s="104" t="s">
        <v>55</v>
      </c>
      <c r="D399" s="105">
        <v>5000</v>
      </c>
      <c r="E399" s="104" t="s">
        <v>1</v>
      </c>
      <c r="F399" s="104">
        <v>208.25</v>
      </c>
      <c r="G399" s="104">
        <v>208.75</v>
      </c>
      <c r="H399" s="104">
        <v>0</v>
      </c>
      <c r="I399" s="106">
        <v>0</v>
      </c>
      <c r="J399" s="107">
        <f t="shared" ref="J399" si="1099">(IF(E399="SHORT",F399-G399,IF(E399="LONG",G399-F399)))*D399</f>
        <v>2500</v>
      </c>
      <c r="K399" s="108">
        <v>0</v>
      </c>
      <c r="L399" s="108">
        <v>0</v>
      </c>
      <c r="M399" s="108">
        <f t="shared" ref="M399" si="1100">(K399+J399+L399)/D399</f>
        <v>0.5</v>
      </c>
      <c r="N399" s="109">
        <f t="shared" ref="N399" si="1101">M399*D399</f>
        <v>2500</v>
      </c>
    </row>
    <row r="400" spans="1:14" s="79" customFormat="1" ht="13.5" customHeight="1">
      <c r="A400" s="103">
        <v>43614</v>
      </c>
      <c r="B400" s="104" t="s">
        <v>0</v>
      </c>
      <c r="C400" s="104" t="s">
        <v>56</v>
      </c>
      <c r="D400" s="105">
        <v>100</v>
      </c>
      <c r="E400" s="104" t="s">
        <v>2</v>
      </c>
      <c r="F400" s="104">
        <v>31750</v>
      </c>
      <c r="G400" s="104">
        <v>31830</v>
      </c>
      <c r="H400" s="104">
        <v>0</v>
      </c>
      <c r="I400" s="106">
        <v>0</v>
      </c>
      <c r="J400" s="107">
        <f t="shared" ref="J400" si="1102">(IF(E400="SHORT",F400-G400,IF(E400="LONG",G400-F400)))*D400</f>
        <v>-8000</v>
      </c>
      <c r="K400" s="108">
        <v>0</v>
      </c>
      <c r="L400" s="108">
        <v>0</v>
      </c>
      <c r="M400" s="108">
        <f t="shared" ref="M400" si="1103">(K400+J400+L400)/D400</f>
        <v>-80</v>
      </c>
      <c r="N400" s="109">
        <f t="shared" ref="N400" si="1104">M400*D400</f>
        <v>-8000</v>
      </c>
    </row>
    <row r="401" spans="1:14" s="79" customFormat="1" ht="13.5" customHeight="1">
      <c r="A401" s="103">
        <v>43613</v>
      </c>
      <c r="B401" s="104" t="s">
        <v>4</v>
      </c>
      <c r="C401" s="104" t="s">
        <v>56</v>
      </c>
      <c r="D401" s="105">
        <v>30</v>
      </c>
      <c r="E401" s="104" t="s">
        <v>1</v>
      </c>
      <c r="F401" s="104">
        <v>35950</v>
      </c>
      <c r="G401" s="104">
        <v>36100</v>
      </c>
      <c r="H401" s="104">
        <v>0</v>
      </c>
      <c r="I401" s="106">
        <v>0</v>
      </c>
      <c r="J401" s="107">
        <f t="shared" ref="J401" si="1105">(IF(E401="SHORT",F401-G401,IF(E401="LONG",G401-F401)))*D401</f>
        <v>4500</v>
      </c>
      <c r="K401" s="108">
        <v>0</v>
      </c>
      <c r="L401" s="108">
        <v>0</v>
      </c>
      <c r="M401" s="108">
        <f t="shared" ref="M401" si="1106">(K401+J401+L401)/D401</f>
        <v>150</v>
      </c>
      <c r="N401" s="109">
        <f t="shared" ref="N401" si="1107">M401*D401</f>
        <v>4500</v>
      </c>
    </row>
    <row r="402" spans="1:14" s="79" customFormat="1" ht="13.5" customHeight="1">
      <c r="A402" s="103">
        <v>43613</v>
      </c>
      <c r="B402" s="104" t="s">
        <v>0</v>
      </c>
      <c r="C402" s="104" t="s">
        <v>56</v>
      </c>
      <c r="D402" s="105">
        <v>100</v>
      </c>
      <c r="E402" s="104" t="s">
        <v>1</v>
      </c>
      <c r="F402" s="104">
        <v>31530</v>
      </c>
      <c r="G402" s="104">
        <v>31600</v>
      </c>
      <c r="H402" s="104">
        <v>0</v>
      </c>
      <c r="I402" s="106">
        <v>0</v>
      </c>
      <c r="J402" s="107">
        <f t="shared" ref="J402" si="1108">(IF(E402="SHORT",F402-G402,IF(E402="LONG",G402-F402)))*D402</f>
        <v>7000</v>
      </c>
      <c r="K402" s="108">
        <v>0</v>
      </c>
      <c r="L402" s="108">
        <v>0</v>
      </c>
      <c r="M402" s="108">
        <f t="shared" ref="M402" si="1109">(K402+J402+L402)/D402</f>
        <v>70</v>
      </c>
      <c r="N402" s="109">
        <f t="shared" ref="N402" si="1110">M402*D402</f>
        <v>7000</v>
      </c>
    </row>
    <row r="403" spans="1:14" s="79" customFormat="1" ht="13.5" customHeight="1">
      <c r="A403" s="103">
        <v>43613</v>
      </c>
      <c r="B403" s="104" t="s">
        <v>8</v>
      </c>
      <c r="C403" s="104" t="s">
        <v>56</v>
      </c>
      <c r="D403" s="105">
        <v>30</v>
      </c>
      <c r="E403" s="104" t="s">
        <v>2</v>
      </c>
      <c r="F403" s="104">
        <v>36350</v>
      </c>
      <c r="G403" s="104">
        <v>36500</v>
      </c>
      <c r="H403" s="104">
        <v>0</v>
      </c>
      <c r="I403" s="106">
        <v>0</v>
      </c>
      <c r="J403" s="107">
        <f t="shared" ref="J403" si="1111">(IF(E403="SHORT",F403-G403,IF(E403="LONG",G403-F403)))*D403</f>
        <v>-4500</v>
      </c>
      <c r="K403" s="108">
        <v>0</v>
      </c>
      <c r="L403" s="108">
        <v>0</v>
      </c>
      <c r="M403" s="108">
        <f t="shared" ref="M403" si="1112">(K403+J403+L403)/D403</f>
        <v>-150</v>
      </c>
      <c r="N403" s="109">
        <f t="shared" ref="N403" si="1113">M403*D403</f>
        <v>-4500</v>
      </c>
    </row>
    <row r="404" spans="1:14" s="79" customFormat="1" ht="13.5" customHeight="1">
      <c r="A404" s="103">
        <v>43613</v>
      </c>
      <c r="B404" s="104" t="s">
        <v>93</v>
      </c>
      <c r="C404" s="104" t="s">
        <v>53</v>
      </c>
      <c r="D404" s="105">
        <v>5000</v>
      </c>
      <c r="E404" s="104" t="s">
        <v>2</v>
      </c>
      <c r="F404" s="104">
        <v>126</v>
      </c>
      <c r="G404" s="104">
        <v>125.5</v>
      </c>
      <c r="H404" s="104">
        <v>0</v>
      </c>
      <c r="I404" s="106">
        <v>0</v>
      </c>
      <c r="J404" s="107">
        <f t="shared" ref="J404" si="1114">(IF(E404="SHORT",F404-G404,IF(E404="LONG",G404-F404)))*D404</f>
        <v>2500</v>
      </c>
      <c r="K404" s="108">
        <v>0</v>
      </c>
      <c r="L404" s="108">
        <v>0</v>
      </c>
      <c r="M404" s="108">
        <f t="shared" ref="M404" si="1115">(K404+J404+L404)/D404</f>
        <v>0.5</v>
      </c>
      <c r="N404" s="109">
        <f t="shared" ref="N404" si="1116">M404*D404</f>
        <v>2500</v>
      </c>
    </row>
    <row r="405" spans="1:14" s="79" customFormat="1" ht="13.5" customHeight="1">
      <c r="A405" s="103">
        <v>43613</v>
      </c>
      <c r="B405" s="104" t="s">
        <v>96</v>
      </c>
      <c r="C405" s="104" t="s">
        <v>53</v>
      </c>
      <c r="D405" s="105">
        <v>100</v>
      </c>
      <c r="E405" s="104" t="s">
        <v>2</v>
      </c>
      <c r="F405" s="104">
        <v>4125</v>
      </c>
      <c r="G405" s="104">
        <v>4155</v>
      </c>
      <c r="H405" s="104">
        <v>0</v>
      </c>
      <c r="I405" s="106">
        <v>0</v>
      </c>
      <c r="J405" s="107">
        <f t="shared" ref="J405" si="1117">(IF(E405="SHORT",F405-G405,IF(E405="LONG",G405-F405)))*D405</f>
        <v>-3000</v>
      </c>
      <c r="K405" s="108">
        <v>0</v>
      </c>
      <c r="L405" s="108">
        <v>0</v>
      </c>
      <c r="M405" s="108">
        <f t="shared" ref="M405" si="1118">(K405+J405+L405)/D405</f>
        <v>-30</v>
      </c>
      <c r="N405" s="109">
        <f t="shared" ref="N405" si="1119">M405*D405</f>
        <v>-3000</v>
      </c>
    </row>
    <row r="406" spans="1:14" s="79" customFormat="1" ht="13.5" customHeight="1">
      <c r="A406" s="103">
        <v>43612</v>
      </c>
      <c r="B406" s="104" t="s">
        <v>4</v>
      </c>
      <c r="C406" s="104" t="s">
        <v>56</v>
      </c>
      <c r="D406" s="105">
        <v>30</v>
      </c>
      <c r="E406" s="104" t="s">
        <v>1</v>
      </c>
      <c r="F406" s="104">
        <v>36550</v>
      </c>
      <c r="G406" s="104">
        <v>36350</v>
      </c>
      <c r="H406" s="104">
        <v>0</v>
      </c>
      <c r="I406" s="106">
        <v>0</v>
      </c>
      <c r="J406" s="107">
        <f t="shared" ref="J406:J407" si="1120">(IF(E406="SHORT",F406-G406,IF(E406="LONG",G406-F406)))*D406</f>
        <v>-6000</v>
      </c>
      <c r="K406" s="108">
        <v>0</v>
      </c>
      <c r="L406" s="108">
        <v>0</v>
      </c>
      <c r="M406" s="108">
        <f t="shared" ref="M406:M407" si="1121">(K406+J406+L406)/D406</f>
        <v>-200</v>
      </c>
      <c r="N406" s="109">
        <f t="shared" ref="N406:N408" si="1122">M406*D406</f>
        <v>-6000</v>
      </c>
    </row>
    <row r="407" spans="1:14" s="79" customFormat="1" ht="13.5" customHeight="1">
      <c r="A407" s="103">
        <v>43612</v>
      </c>
      <c r="B407" s="104" t="s">
        <v>31</v>
      </c>
      <c r="C407" s="104" t="s">
        <v>53</v>
      </c>
      <c r="D407" s="105">
        <v>100</v>
      </c>
      <c r="E407" s="104" t="s">
        <v>2</v>
      </c>
      <c r="F407" s="104">
        <v>4075</v>
      </c>
      <c r="G407" s="104">
        <v>4055</v>
      </c>
      <c r="H407" s="104">
        <v>0</v>
      </c>
      <c r="I407" s="106">
        <v>0</v>
      </c>
      <c r="J407" s="107">
        <f t="shared" si="1120"/>
        <v>2000</v>
      </c>
      <c r="K407" s="108">
        <v>0</v>
      </c>
      <c r="L407" s="108">
        <v>0</v>
      </c>
      <c r="M407" s="108">
        <f t="shared" si="1121"/>
        <v>20</v>
      </c>
      <c r="N407" s="109">
        <f t="shared" ref="N407" si="1123">M407*D407</f>
        <v>2000</v>
      </c>
    </row>
    <row r="408" spans="1:14" s="79" customFormat="1" ht="13.5" customHeight="1">
      <c r="A408" s="103">
        <v>43609</v>
      </c>
      <c r="B408" s="104" t="s">
        <v>4</v>
      </c>
      <c r="C408" s="104" t="s">
        <v>56</v>
      </c>
      <c r="D408" s="105">
        <v>100</v>
      </c>
      <c r="E408" s="104" t="s">
        <v>1</v>
      </c>
      <c r="F408" s="104">
        <v>36500</v>
      </c>
      <c r="G408" s="104">
        <v>36650</v>
      </c>
      <c r="H408" s="104">
        <v>0</v>
      </c>
      <c r="I408" s="106">
        <v>0</v>
      </c>
      <c r="J408" s="107">
        <f t="shared" ref="J408" si="1124">(IF(E408="SHORT",F408-G408,IF(E408="LONG",G408-F408)))*D408</f>
        <v>15000</v>
      </c>
      <c r="K408" s="108">
        <v>0</v>
      </c>
      <c r="L408" s="108">
        <v>0</v>
      </c>
      <c r="M408" s="108">
        <f t="shared" ref="M408" si="1125">(K408+J408+L408)/D408</f>
        <v>150</v>
      </c>
      <c r="N408" s="109">
        <f t="shared" si="1122"/>
        <v>15000</v>
      </c>
    </row>
    <row r="409" spans="1:14" s="79" customFormat="1" ht="13.5" customHeight="1">
      <c r="A409" s="103">
        <v>43609</v>
      </c>
      <c r="B409" s="104" t="s">
        <v>0</v>
      </c>
      <c r="C409" s="104" t="s">
        <v>56</v>
      </c>
      <c r="D409" s="105">
        <v>100</v>
      </c>
      <c r="E409" s="104" t="s">
        <v>1</v>
      </c>
      <c r="F409" s="104">
        <v>31580</v>
      </c>
      <c r="G409" s="104">
        <v>31630</v>
      </c>
      <c r="H409" s="104">
        <v>0</v>
      </c>
      <c r="I409" s="106">
        <v>0</v>
      </c>
      <c r="J409" s="107">
        <f t="shared" ref="J409" si="1126">(IF(E409="SHORT",F409-G409,IF(E409="LONG",G409-F409)))*D409</f>
        <v>5000</v>
      </c>
      <c r="K409" s="108">
        <v>0</v>
      </c>
      <c r="L409" s="108">
        <v>0</v>
      </c>
      <c r="M409" s="108">
        <f t="shared" ref="M409" si="1127">(K409+J409+L409)/D409</f>
        <v>50</v>
      </c>
      <c r="N409" s="109">
        <f t="shared" ref="N409" si="1128">M409*D409</f>
        <v>5000</v>
      </c>
    </row>
    <row r="410" spans="1:14" s="79" customFormat="1" ht="13.5" customHeight="1">
      <c r="A410" s="103">
        <v>43609</v>
      </c>
      <c r="B410" s="104" t="s">
        <v>96</v>
      </c>
      <c r="C410" s="104" t="s">
        <v>53</v>
      </c>
      <c r="D410" s="105">
        <v>100</v>
      </c>
      <c r="E410" s="104" t="s">
        <v>2</v>
      </c>
      <c r="F410" s="104">
        <v>4095</v>
      </c>
      <c r="G410" s="104">
        <v>4075</v>
      </c>
      <c r="H410" s="104">
        <v>0</v>
      </c>
      <c r="I410" s="106">
        <v>0</v>
      </c>
      <c r="J410" s="107">
        <f t="shared" ref="J410" si="1129">(IF(E410="SHORT",F410-G410,IF(E410="LONG",G410-F410)))*D410</f>
        <v>2000</v>
      </c>
      <c r="K410" s="108">
        <v>0</v>
      </c>
      <c r="L410" s="108">
        <v>0</v>
      </c>
      <c r="M410" s="108">
        <f t="shared" ref="M410" si="1130">(K410+J410+L410)/D410</f>
        <v>20</v>
      </c>
      <c r="N410" s="109">
        <f t="shared" ref="N410" si="1131">M410*D410</f>
        <v>2000</v>
      </c>
    </row>
    <row r="411" spans="1:14" s="79" customFormat="1" ht="13.5" customHeight="1">
      <c r="A411" s="103">
        <v>43609</v>
      </c>
      <c r="B411" s="104" t="s">
        <v>92</v>
      </c>
      <c r="C411" s="104" t="s">
        <v>55</v>
      </c>
      <c r="D411" s="105">
        <v>5000</v>
      </c>
      <c r="E411" s="104" t="s">
        <v>1</v>
      </c>
      <c r="F411" s="104">
        <v>211.6</v>
      </c>
      <c r="G411" s="104">
        <v>212</v>
      </c>
      <c r="H411" s="104">
        <v>212.5</v>
      </c>
      <c r="I411" s="106">
        <v>0</v>
      </c>
      <c r="J411" s="107">
        <f t="shared" ref="J411" si="1132">(IF(E411="SHORT",F411-G411,IF(E411="LONG",G411-F411)))*D411</f>
        <v>2000.0000000000284</v>
      </c>
      <c r="K411" s="108">
        <f>(IF(E411="SHORT",IF(H411="",0,G411-H411),IF(E411="LONG",IF(H411="",0,H411-G411))))*D411</f>
        <v>2500</v>
      </c>
      <c r="L411" s="108">
        <v>0</v>
      </c>
      <c r="M411" s="108">
        <f t="shared" ref="M411" si="1133">(K411+J411+L411)/D411</f>
        <v>0.90000000000000568</v>
      </c>
      <c r="N411" s="109">
        <f t="shared" ref="N411" si="1134">M411*D411</f>
        <v>4500.0000000000282</v>
      </c>
    </row>
    <row r="412" spans="1:14" s="79" customFormat="1" ht="13.5" customHeight="1">
      <c r="A412" s="103">
        <v>43608</v>
      </c>
      <c r="B412" s="104" t="s">
        <v>0</v>
      </c>
      <c r="C412" s="104" t="s">
        <v>56</v>
      </c>
      <c r="D412" s="105">
        <v>100</v>
      </c>
      <c r="E412" s="104" t="s">
        <v>1</v>
      </c>
      <c r="F412" s="104">
        <v>31630</v>
      </c>
      <c r="G412" s="104">
        <v>31700</v>
      </c>
      <c r="H412" s="104">
        <v>0</v>
      </c>
      <c r="I412" s="106">
        <v>0</v>
      </c>
      <c r="J412" s="107">
        <f t="shared" ref="J412" si="1135">(IF(E412="SHORT",F412-G412,IF(E412="LONG",G412-F412)))*D412</f>
        <v>7000</v>
      </c>
      <c r="K412" s="108">
        <v>0</v>
      </c>
      <c r="L412" s="108">
        <v>0</v>
      </c>
      <c r="M412" s="108">
        <f t="shared" ref="M412" si="1136">(K412+J412+L412)/D412</f>
        <v>70</v>
      </c>
      <c r="N412" s="109">
        <f t="shared" ref="N412" si="1137">M412*D412</f>
        <v>7000</v>
      </c>
    </row>
    <row r="413" spans="1:14" s="79" customFormat="1" ht="13.5" customHeight="1">
      <c r="A413" s="103">
        <v>43608</v>
      </c>
      <c r="B413" s="104" t="s">
        <v>4</v>
      </c>
      <c r="C413" s="104" t="s">
        <v>56</v>
      </c>
      <c r="D413" s="105">
        <v>30</v>
      </c>
      <c r="E413" s="104" t="s">
        <v>1</v>
      </c>
      <c r="F413" s="104">
        <v>36540</v>
      </c>
      <c r="G413" s="104">
        <v>36680</v>
      </c>
      <c r="H413" s="104">
        <v>0</v>
      </c>
      <c r="I413" s="106">
        <v>0</v>
      </c>
      <c r="J413" s="107">
        <f t="shared" ref="J413" si="1138">(IF(E413="SHORT",F413-G413,IF(E413="LONG",G413-F413)))*D413</f>
        <v>4200</v>
      </c>
      <c r="K413" s="108">
        <v>0</v>
      </c>
      <c r="L413" s="108">
        <v>0</v>
      </c>
      <c r="M413" s="108">
        <f t="shared" ref="M413" si="1139">(K413+J413+L413)/D413</f>
        <v>140</v>
      </c>
      <c r="N413" s="109">
        <f t="shared" ref="N413" si="1140">M413*D413</f>
        <v>4200</v>
      </c>
    </row>
    <row r="414" spans="1:14" s="79" customFormat="1" ht="13.5" customHeight="1">
      <c r="A414" s="103">
        <v>43608</v>
      </c>
      <c r="B414" s="104" t="s">
        <v>5</v>
      </c>
      <c r="C414" s="104" t="s">
        <v>55</v>
      </c>
      <c r="D414" s="105">
        <v>5000</v>
      </c>
      <c r="E414" s="104" t="s">
        <v>2</v>
      </c>
      <c r="F414" s="104">
        <v>209.75</v>
      </c>
      <c r="G414" s="104">
        <v>209.25</v>
      </c>
      <c r="H414" s="104">
        <v>0</v>
      </c>
      <c r="I414" s="106">
        <v>0</v>
      </c>
      <c r="J414" s="107">
        <f t="shared" ref="J414" si="1141">(IF(E414="SHORT",F414-G414,IF(E414="LONG",G414-F414)))*D414</f>
        <v>2500</v>
      </c>
      <c r="K414" s="108">
        <v>0</v>
      </c>
      <c r="L414" s="108">
        <v>0</v>
      </c>
      <c r="M414" s="108">
        <f t="shared" ref="M414" si="1142">(K414+J414+L414)/D414</f>
        <v>0.5</v>
      </c>
      <c r="N414" s="109">
        <f t="shared" ref="N414" si="1143">M414*D414</f>
        <v>2500</v>
      </c>
    </row>
    <row r="415" spans="1:14" s="79" customFormat="1" ht="13.5" customHeight="1">
      <c r="A415" s="103">
        <v>43607</v>
      </c>
      <c r="B415" s="104" t="s">
        <v>0</v>
      </c>
      <c r="C415" s="104" t="s">
        <v>56</v>
      </c>
      <c r="D415" s="105">
        <v>100</v>
      </c>
      <c r="E415" s="104" t="s">
        <v>1</v>
      </c>
      <c r="F415" s="104">
        <v>31460</v>
      </c>
      <c r="G415" s="104">
        <v>31550</v>
      </c>
      <c r="H415" s="104">
        <v>0</v>
      </c>
      <c r="I415" s="106">
        <v>0</v>
      </c>
      <c r="J415" s="107">
        <f t="shared" ref="J415" si="1144">(IF(E415="SHORT",F415-G415,IF(E415="LONG",G415-F415)))*D415</f>
        <v>9000</v>
      </c>
      <c r="K415" s="108">
        <v>0</v>
      </c>
      <c r="L415" s="108">
        <v>0</v>
      </c>
      <c r="M415" s="108">
        <f t="shared" ref="M415" si="1145">(K415+J415+L415)/D415</f>
        <v>90</v>
      </c>
      <c r="N415" s="109">
        <f t="shared" ref="N415" si="1146">M415*D415</f>
        <v>9000</v>
      </c>
    </row>
    <row r="416" spans="1:14" s="79" customFormat="1" ht="13.5" customHeight="1">
      <c r="A416" s="103">
        <v>43607</v>
      </c>
      <c r="B416" s="104" t="s">
        <v>0</v>
      </c>
      <c r="C416" s="104" t="s">
        <v>56</v>
      </c>
      <c r="D416" s="105">
        <v>100</v>
      </c>
      <c r="E416" s="104" t="s">
        <v>1</v>
      </c>
      <c r="F416" s="104">
        <v>31460</v>
      </c>
      <c r="G416" s="104">
        <v>31550</v>
      </c>
      <c r="H416" s="104">
        <v>0</v>
      </c>
      <c r="I416" s="106">
        <v>0</v>
      </c>
      <c r="J416" s="107">
        <f t="shared" ref="J416" si="1147">(IF(E416="SHORT",F416-G416,IF(E416="LONG",G416-F416)))*D416</f>
        <v>9000</v>
      </c>
      <c r="K416" s="108">
        <v>0</v>
      </c>
      <c r="L416" s="108">
        <v>0</v>
      </c>
      <c r="M416" s="108">
        <f t="shared" ref="M416" si="1148">(K416+J416+L416)/D416</f>
        <v>90</v>
      </c>
      <c r="N416" s="109">
        <f t="shared" ref="N416" si="1149">M416*D416</f>
        <v>9000</v>
      </c>
    </row>
    <row r="417" spans="1:14" s="79" customFormat="1" ht="13.5" customHeight="1">
      <c r="A417" s="103">
        <v>43607</v>
      </c>
      <c r="B417" s="104" t="s">
        <v>92</v>
      </c>
      <c r="C417" s="104" t="s">
        <v>55</v>
      </c>
      <c r="D417" s="105">
        <v>5000</v>
      </c>
      <c r="E417" s="104" t="s">
        <v>1</v>
      </c>
      <c r="F417" s="104">
        <v>212.9</v>
      </c>
      <c r="G417" s="104">
        <v>212.25</v>
      </c>
      <c r="H417" s="104">
        <v>0</v>
      </c>
      <c r="I417" s="106">
        <v>0</v>
      </c>
      <c r="J417" s="107">
        <f t="shared" ref="J417:J418" si="1150">(IF(E417="SHORT",F417-G417,IF(E417="LONG",G417-F417)))*D417</f>
        <v>-3250.0000000000282</v>
      </c>
      <c r="K417" s="108">
        <v>0</v>
      </c>
      <c r="L417" s="108">
        <v>0</v>
      </c>
      <c r="M417" s="108">
        <f t="shared" ref="M417" si="1151">(K417+J417+L417)/D417</f>
        <v>-0.65000000000000568</v>
      </c>
      <c r="N417" s="109">
        <f t="shared" ref="N417" si="1152">M417*D417</f>
        <v>-3250.0000000000282</v>
      </c>
    </row>
    <row r="418" spans="1:14" s="79" customFormat="1" ht="13.5" customHeight="1">
      <c r="A418" s="103">
        <v>43606</v>
      </c>
      <c r="B418" s="104" t="s">
        <v>0</v>
      </c>
      <c r="C418" s="104" t="s">
        <v>56</v>
      </c>
      <c r="D418" s="105">
        <v>100</v>
      </c>
      <c r="E418" s="104" t="s">
        <v>1</v>
      </c>
      <c r="F418" s="104">
        <v>31500</v>
      </c>
      <c r="G418" s="104">
        <v>31430</v>
      </c>
      <c r="H418" s="104">
        <v>0</v>
      </c>
      <c r="I418" s="106">
        <v>0</v>
      </c>
      <c r="J418" s="107">
        <f t="shared" si="1150"/>
        <v>-7000</v>
      </c>
      <c r="K418" s="108">
        <v>0</v>
      </c>
      <c r="L418" s="108">
        <v>0</v>
      </c>
      <c r="M418" s="108">
        <f t="shared" ref="M418" si="1153">(K418+J418+L418)/D418</f>
        <v>-70</v>
      </c>
      <c r="N418" s="109">
        <f t="shared" ref="N418" si="1154">M418*D418</f>
        <v>-7000</v>
      </c>
    </row>
    <row r="419" spans="1:14" s="79" customFormat="1" ht="13.5" customHeight="1">
      <c r="A419" s="103">
        <v>43606</v>
      </c>
      <c r="B419" s="104" t="s">
        <v>9</v>
      </c>
      <c r="C419" s="104" t="s">
        <v>53</v>
      </c>
      <c r="D419" s="105">
        <v>100</v>
      </c>
      <c r="E419" s="104" t="s">
        <v>2</v>
      </c>
      <c r="F419" s="104">
        <v>4430</v>
      </c>
      <c r="G419" s="104">
        <v>4410</v>
      </c>
      <c r="H419" s="104">
        <v>0</v>
      </c>
      <c r="I419" s="106">
        <v>0</v>
      </c>
      <c r="J419" s="107">
        <f t="shared" ref="J419" si="1155">(IF(E419="SHORT",F419-G419,IF(E419="LONG",G419-F419)))*D419</f>
        <v>2000</v>
      </c>
      <c r="K419" s="108">
        <v>0</v>
      </c>
      <c r="L419" s="108">
        <v>0</v>
      </c>
      <c r="M419" s="108">
        <f t="shared" ref="M419" si="1156">(K419+J419+L419)/D419</f>
        <v>20</v>
      </c>
      <c r="N419" s="109">
        <f t="shared" ref="N419" si="1157">M419*D419</f>
        <v>2000</v>
      </c>
    </row>
    <row r="420" spans="1:14" s="79" customFormat="1" ht="13.5" customHeight="1">
      <c r="A420" s="103">
        <v>43606</v>
      </c>
      <c r="B420" s="104" t="s">
        <v>5</v>
      </c>
      <c r="C420" s="104" t="s">
        <v>55</v>
      </c>
      <c r="D420" s="105">
        <v>5000</v>
      </c>
      <c r="E420" s="104" t="s">
        <v>2</v>
      </c>
      <c r="F420" s="104">
        <v>213.8</v>
      </c>
      <c r="G420" s="104">
        <v>213.3</v>
      </c>
      <c r="H420" s="104">
        <v>0</v>
      </c>
      <c r="I420" s="106">
        <v>0</v>
      </c>
      <c r="J420" s="107">
        <f t="shared" ref="J420" si="1158">(IF(E420="SHORT",F420-G420,IF(E420="LONG",G420-F420)))*D420</f>
        <v>2500</v>
      </c>
      <c r="K420" s="108">
        <v>0</v>
      </c>
      <c r="L420" s="108">
        <v>0</v>
      </c>
      <c r="M420" s="108">
        <f t="shared" ref="M420" si="1159">(K420+J420+L420)/D420</f>
        <v>0.5</v>
      </c>
      <c r="N420" s="109">
        <f t="shared" ref="N420" si="1160">M420*D420</f>
        <v>2500</v>
      </c>
    </row>
    <row r="421" spans="1:14" s="79" customFormat="1" ht="13.5" customHeight="1">
      <c r="A421" s="103">
        <v>43605</v>
      </c>
      <c r="B421" s="104" t="s">
        <v>93</v>
      </c>
      <c r="C421" s="104" t="s">
        <v>55</v>
      </c>
      <c r="D421" s="105">
        <v>5000</v>
      </c>
      <c r="E421" s="104" t="s">
        <v>2</v>
      </c>
      <c r="F421" s="104">
        <v>126</v>
      </c>
      <c r="G421" s="104">
        <v>125.5</v>
      </c>
      <c r="H421" s="104">
        <v>0</v>
      </c>
      <c r="I421" s="106">
        <v>0</v>
      </c>
      <c r="J421" s="107">
        <f t="shared" ref="J421" si="1161">(IF(E421="SHORT",F421-G421,IF(E421="LONG",G421-F421)))*D421</f>
        <v>2500</v>
      </c>
      <c r="K421" s="108">
        <v>0</v>
      </c>
      <c r="L421" s="108">
        <v>0</v>
      </c>
      <c r="M421" s="108">
        <f t="shared" ref="M421" si="1162">(K421+J421+L421)/D421</f>
        <v>0.5</v>
      </c>
      <c r="N421" s="109">
        <f t="shared" ref="N421" si="1163">M421*D421</f>
        <v>2500</v>
      </c>
    </row>
    <row r="422" spans="1:14" s="79" customFormat="1" ht="13.5" customHeight="1">
      <c r="A422" s="103">
        <v>43605</v>
      </c>
      <c r="B422" s="104" t="s">
        <v>0</v>
      </c>
      <c r="C422" s="104" t="s">
        <v>56</v>
      </c>
      <c r="D422" s="105">
        <v>100</v>
      </c>
      <c r="E422" s="104" t="s">
        <v>1</v>
      </c>
      <c r="F422" s="104">
        <v>31490</v>
      </c>
      <c r="G422" s="104">
        <v>31490</v>
      </c>
      <c r="H422" s="104">
        <v>0</v>
      </c>
      <c r="I422" s="106">
        <v>0</v>
      </c>
      <c r="J422" s="107">
        <f t="shared" ref="J422" si="1164">(IF(E422="SHORT",F422-G422,IF(E422="LONG",G422-F422)))*D422</f>
        <v>0</v>
      </c>
      <c r="K422" s="108">
        <v>0</v>
      </c>
      <c r="L422" s="108">
        <v>0</v>
      </c>
      <c r="M422" s="108">
        <f t="shared" ref="M422" si="1165">(K422+J422+L422)/D422</f>
        <v>0</v>
      </c>
      <c r="N422" s="109">
        <f t="shared" ref="N422" si="1166">M422*D422</f>
        <v>0</v>
      </c>
    </row>
    <row r="423" spans="1:14" s="79" customFormat="1" ht="13.5" customHeight="1">
      <c r="A423" s="103">
        <v>43605</v>
      </c>
      <c r="B423" s="104" t="s">
        <v>4</v>
      </c>
      <c r="C423" s="104" t="s">
        <v>56</v>
      </c>
      <c r="D423" s="105">
        <v>30</v>
      </c>
      <c r="E423" s="104" t="s">
        <v>1</v>
      </c>
      <c r="F423" s="104">
        <v>36240</v>
      </c>
      <c r="G423" s="104">
        <v>36400</v>
      </c>
      <c r="H423" s="104">
        <v>0</v>
      </c>
      <c r="I423" s="106">
        <v>0</v>
      </c>
      <c r="J423" s="107">
        <f t="shared" ref="J423" si="1167">(IF(E423="SHORT",F423-G423,IF(E423="LONG",G423-F423)))*D423</f>
        <v>4800</v>
      </c>
      <c r="K423" s="108">
        <v>0</v>
      </c>
      <c r="L423" s="108">
        <v>0</v>
      </c>
      <c r="M423" s="108">
        <f t="shared" ref="M423" si="1168">(K423+J423+L423)/D423</f>
        <v>160</v>
      </c>
      <c r="N423" s="109">
        <f t="shared" ref="N423" si="1169">M423*D423</f>
        <v>4800</v>
      </c>
    </row>
    <row r="424" spans="1:14" s="79" customFormat="1" ht="13.5" customHeight="1">
      <c r="A424" s="103">
        <v>43602</v>
      </c>
      <c r="B424" s="104" t="s">
        <v>0</v>
      </c>
      <c r="C424" s="104" t="s">
        <v>56</v>
      </c>
      <c r="D424" s="105">
        <v>100</v>
      </c>
      <c r="E424" s="104" t="s">
        <v>2</v>
      </c>
      <c r="F424" s="104">
        <v>31920</v>
      </c>
      <c r="G424" s="104">
        <v>32000</v>
      </c>
      <c r="H424" s="104">
        <v>0</v>
      </c>
      <c r="I424" s="106">
        <v>0</v>
      </c>
      <c r="J424" s="107">
        <f t="shared" ref="J424" si="1170">(IF(E424="SHORT",F424-G424,IF(E424="LONG",G424-F424)))*D424</f>
        <v>-8000</v>
      </c>
      <c r="K424" s="108">
        <v>0</v>
      </c>
      <c r="L424" s="108">
        <v>0</v>
      </c>
      <c r="M424" s="108">
        <f t="shared" ref="M424" si="1171">(K424+J424+L424)/D424</f>
        <v>-80</v>
      </c>
      <c r="N424" s="109">
        <f t="shared" ref="N424" si="1172">M424*D424</f>
        <v>-8000</v>
      </c>
    </row>
    <row r="425" spans="1:14" s="79" customFormat="1" ht="13.5" customHeight="1">
      <c r="A425" s="103">
        <v>43602</v>
      </c>
      <c r="B425" s="104" t="s">
        <v>9</v>
      </c>
      <c r="C425" s="104" t="s">
        <v>53</v>
      </c>
      <c r="D425" s="105">
        <v>100</v>
      </c>
      <c r="E425" s="104" t="s">
        <v>2</v>
      </c>
      <c r="F425" s="104">
        <v>4420</v>
      </c>
      <c r="G425" s="104">
        <v>4455</v>
      </c>
      <c r="H425" s="104">
        <v>0</v>
      </c>
      <c r="I425" s="106">
        <v>0</v>
      </c>
      <c r="J425" s="107">
        <f t="shared" ref="J425" si="1173">(IF(E425="SHORT",F425-G425,IF(E425="LONG",G425-F425)))*D425</f>
        <v>-3500</v>
      </c>
      <c r="K425" s="108">
        <v>0</v>
      </c>
      <c r="L425" s="108">
        <v>0</v>
      </c>
      <c r="M425" s="108">
        <f t="shared" ref="M425" si="1174">(K425+J425+L425)/D425</f>
        <v>-35</v>
      </c>
      <c r="N425" s="109">
        <f t="shared" ref="N425" si="1175">M425*D425</f>
        <v>-3500</v>
      </c>
    </row>
    <row r="426" spans="1:14" s="79" customFormat="1" ht="13.5" customHeight="1">
      <c r="A426" s="103">
        <v>43601</v>
      </c>
      <c r="B426" s="104" t="s">
        <v>9</v>
      </c>
      <c r="C426" s="104" t="s">
        <v>53</v>
      </c>
      <c r="D426" s="105">
        <v>100</v>
      </c>
      <c r="E426" s="104" t="s">
        <v>2</v>
      </c>
      <c r="F426" s="104">
        <v>4373</v>
      </c>
      <c r="G426" s="104">
        <v>4410</v>
      </c>
      <c r="H426" s="104">
        <v>0</v>
      </c>
      <c r="I426" s="106">
        <v>0</v>
      </c>
      <c r="J426" s="107">
        <f t="shared" ref="J426" si="1176">(IF(E426="SHORT",F426-G426,IF(E426="LONG",G426-F426)))*D426</f>
        <v>-3700</v>
      </c>
      <c r="K426" s="108">
        <v>0</v>
      </c>
      <c r="L426" s="108">
        <v>0</v>
      </c>
      <c r="M426" s="108">
        <f t="shared" ref="M426" si="1177">(K426+J426+L426)/D426</f>
        <v>-37</v>
      </c>
      <c r="N426" s="109">
        <f t="shared" ref="N426" si="1178">M426*D426</f>
        <v>-3700</v>
      </c>
    </row>
    <row r="427" spans="1:14" s="79" customFormat="1" ht="13.5" customHeight="1">
      <c r="A427" s="103">
        <v>43601</v>
      </c>
      <c r="B427" s="104" t="s">
        <v>5</v>
      </c>
      <c r="C427" s="104" t="s">
        <v>55</v>
      </c>
      <c r="D427" s="105">
        <v>5000</v>
      </c>
      <c r="E427" s="104" t="s">
        <v>1</v>
      </c>
      <c r="F427" s="104">
        <v>217.3</v>
      </c>
      <c r="G427" s="104">
        <v>217.8</v>
      </c>
      <c r="H427" s="104">
        <v>0</v>
      </c>
      <c r="I427" s="106">
        <v>0</v>
      </c>
      <c r="J427" s="107">
        <f t="shared" ref="J427" si="1179">(IF(E427="SHORT",F427-G427,IF(E427="LONG",G427-F427)))*D427</f>
        <v>2500</v>
      </c>
      <c r="K427" s="108">
        <v>0</v>
      </c>
      <c r="L427" s="108">
        <v>0</v>
      </c>
      <c r="M427" s="108">
        <f t="shared" ref="M427" si="1180">(K427+J427+L427)/D427</f>
        <v>0.5</v>
      </c>
      <c r="N427" s="109">
        <f t="shared" ref="N427" si="1181">M427*D427</f>
        <v>2500</v>
      </c>
    </row>
    <row r="428" spans="1:14" s="79" customFormat="1" ht="13.5" customHeight="1">
      <c r="A428" s="103">
        <v>43600</v>
      </c>
      <c r="B428" s="104" t="s">
        <v>0</v>
      </c>
      <c r="C428" s="104" t="s">
        <v>56</v>
      </c>
      <c r="D428" s="105">
        <v>100</v>
      </c>
      <c r="E428" s="104" t="s">
        <v>1</v>
      </c>
      <c r="F428" s="104">
        <v>32380</v>
      </c>
      <c r="G428" s="104">
        <v>32300</v>
      </c>
      <c r="H428" s="104">
        <v>0</v>
      </c>
      <c r="I428" s="106">
        <v>0</v>
      </c>
      <c r="J428" s="107">
        <f t="shared" ref="J428" si="1182">(IF(E428="SHORT",F428-G428,IF(E428="LONG",G428-F428)))*D428</f>
        <v>-8000</v>
      </c>
      <c r="K428" s="108">
        <v>0</v>
      </c>
      <c r="L428" s="108">
        <v>0</v>
      </c>
      <c r="M428" s="108">
        <f t="shared" ref="M428" si="1183">(K428+J428+L428)/D428</f>
        <v>-80</v>
      </c>
      <c r="N428" s="109">
        <f t="shared" ref="N428" si="1184">M428*D428</f>
        <v>-8000</v>
      </c>
    </row>
    <row r="429" spans="1:14" s="79" customFormat="1" ht="13.5" customHeight="1">
      <c r="A429" s="103">
        <v>43600</v>
      </c>
      <c r="B429" s="104" t="s">
        <v>5</v>
      </c>
      <c r="C429" s="104" t="s">
        <v>55</v>
      </c>
      <c r="D429" s="105">
        <v>5000</v>
      </c>
      <c r="E429" s="104" t="s">
        <v>1</v>
      </c>
      <c r="F429" s="104">
        <v>215.5</v>
      </c>
      <c r="G429" s="104">
        <v>216</v>
      </c>
      <c r="H429" s="104">
        <v>216.5</v>
      </c>
      <c r="I429" s="106">
        <v>0</v>
      </c>
      <c r="J429" s="107">
        <f t="shared" ref="J429" si="1185">(IF(E429="SHORT",F429-G429,IF(E429="LONG",G429-F429)))*D429</f>
        <v>2500</v>
      </c>
      <c r="K429" s="108">
        <f>(IF(E429="SHORT",IF(H429="",0,G429-H429),IF(E429="LONG",IF(H429="",0,H429-G429))))*D429</f>
        <v>2500</v>
      </c>
      <c r="L429" s="108">
        <v>0</v>
      </c>
      <c r="M429" s="108">
        <f t="shared" ref="M429" si="1186">(K429+J429+L429)/D429</f>
        <v>1</v>
      </c>
      <c r="N429" s="109">
        <f t="shared" ref="N429" si="1187">M429*D429</f>
        <v>5000</v>
      </c>
    </row>
    <row r="430" spans="1:14" s="79" customFormat="1" ht="13.5" customHeight="1">
      <c r="A430" s="103">
        <v>43599</v>
      </c>
      <c r="B430" s="104" t="s">
        <v>31</v>
      </c>
      <c r="C430" s="104" t="s">
        <v>53</v>
      </c>
      <c r="D430" s="105">
        <v>100</v>
      </c>
      <c r="E430" s="104" t="s">
        <v>2</v>
      </c>
      <c r="F430" s="104">
        <v>4300</v>
      </c>
      <c r="G430" s="104">
        <v>4280</v>
      </c>
      <c r="H430" s="104">
        <v>0</v>
      </c>
      <c r="I430" s="106">
        <v>0</v>
      </c>
      <c r="J430" s="107">
        <f t="shared" ref="J430" si="1188">(IF(E430="SHORT",F430-G430,IF(E430="LONG",G430-F430)))*D430</f>
        <v>2000</v>
      </c>
      <c r="K430" s="108">
        <v>0</v>
      </c>
      <c r="L430" s="108">
        <v>0</v>
      </c>
      <c r="M430" s="108">
        <f t="shared" ref="M430" si="1189">(K430+J430+L430)/D430</f>
        <v>20</v>
      </c>
      <c r="N430" s="109">
        <f t="shared" ref="N430" si="1190">M430*D430</f>
        <v>2000</v>
      </c>
    </row>
    <row r="431" spans="1:14" s="79" customFormat="1" ht="13.5" customHeight="1">
      <c r="A431" s="103">
        <v>43599</v>
      </c>
      <c r="B431" s="104" t="s">
        <v>0</v>
      </c>
      <c r="C431" s="104" t="s">
        <v>56</v>
      </c>
      <c r="D431" s="105">
        <v>100</v>
      </c>
      <c r="E431" s="104" t="s">
        <v>1</v>
      </c>
      <c r="F431" s="104">
        <v>32375</v>
      </c>
      <c r="G431" s="104">
        <v>32425</v>
      </c>
      <c r="H431" s="104">
        <v>0</v>
      </c>
      <c r="I431" s="106">
        <v>0</v>
      </c>
      <c r="J431" s="107">
        <f t="shared" ref="J431" si="1191">(IF(E431="SHORT",F431-G431,IF(E431="LONG",G431-F431)))*D431</f>
        <v>5000</v>
      </c>
      <c r="K431" s="108">
        <v>0</v>
      </c>
      <c r="L431" s="108">
        <v>0</v>
      </c>
      <c r="M431" s="108">
        <f t="shared" ref="M431" si="1192">(K431+J431+L431)/D431</f>
        <v>50</v>
      </c>
      <c r="N431" s="109">
        <f t="shared" ref="N431" si="1193">M431*D431</f>
        <v>5000</v>
      </c>
    </row>
    <row r="432" spans="1:14" s="79" customFormat="1" ht="13.5" customHeight="1">
      <c r="A432" s="103">
        <v>43599</v>
      </c>
      <c r="B432" s="104" t="s">
        <v>4</v>
      </c>
      <c r="C432" s="104" t="s">
        <v>56</v>
      </c>
      <c r="D432" s="105">
        <v>30</v>
      </c>
      <c r="E432" s="104" t="s">
        <v>1</v>
      </c>
      <c r="F432" s="104">
        <v>37700</v>
      </c>
      <c r="G432" s="104">
        <v>37500</v>
      </c>
      <c r="H432" s="104">
        <v>0</v>
      </c>
      <c r="I432" s="106">
        <v>0</v>
      </c>
      <c r="J432" s="107">
        <f t="shared" ref="J432" si="1194">(IF(E432="SHORT",F432-G432,IF(E432="LONG",G432-F432)))*D432</f>
        <v>-6000</v>
      </c>
      <c r="K432" s="108">
        <v>0</v>
      </c>
      <c r="L432" s="108">
        <v>0</v>
      </c>
      <c r="M432" s="108">
        <f t="shared" ref="M432" si="1195">(K432+J432+L432)/D432</f>
        <v>-200</v>
      </c>
      <c r="N432" s="109">
        <f t="shared" ref="N432" si="1196">M432*D432</f>
        <v>-6000</v>
      </c>
    </row>
    <row r="433" spans="1:14" s="79" customFormat="1" ht="13.5" customHeight="1">
      <c r="A433" s="103">
        <v>43598</v>
      </c>
      <c r="B433" s="104" t="s">
        <v>93</v>
      </c>
      <c r="C433" s="104" t="s">
        <v>55</v>
      </c>
      <c r="D433" s="105">
        <v>5000</v>
      </c>
      <c r="E433" s="104" t="s">
        <v>2</v>
      </c>
      <c r="F433" s="104">
        <v>126.9</v>
      </c>
      <c r="G433" s="104">
        <v>126.4</v>
      </c>
      <c r="H433" s="104">
        <v>125.7</v>
      </c>
      <c r="I433" s="106">
        <v>0</v>
      </c>
      <c r="J433" s="107">
        <f t="shared" ref="J433" si="1197">(IF(E433="SHORT",F433-G433,IF(E433="LONG",G433-F433)))*D433</f>
        <v>2500</v>
      </c>
      <c r="K433" s="108">
        <f>(IF(E433="SHORT",IF(H433="",0,G433-H433),IF(E433="LONG",IF(H433="",0,H433-G433))))*D433</f>
        <v>3500.0000000000141</v>
      </c>
      <c r="L433" s="108">
        <v>0</v>
      </c>
      <c r="M433" s="108">
        <f t="shared" ref="M433" si="1198">(K433+J433+L433)/D433</f>
        <v>1.2000000000000028</v>
      </c>
      <c r="N433" s="109">
        <f t="shared" ref="N433" si="1199">M433*D433</f>
        <v>6000.0000000000146</v>
      </c>
    </row>
    <row r="434" spans="1:14" s="79" customFormat="1" ht="13.5" customHeight="1">
      <c r="A434" s="103">
        <v>43598</v>
      </c>
      <c r="B434" s="104" t="s">
        <v>96</v>
      </c>
      <c r="C434" s="104" t="s">
        <v>53</v>
      </c>
      <c r="D434" s="105">
        <v>100</v>
      </c>
      <c r="E434" s="104" t="s">
        <v>2</v>
      </c>
      <c r="F434" s="104">
        <v>4400</v>
      </c>
      <c r="G434" s="104">
        <v>4435</v>
      </c>
      <c r="H434" s="104">
        <v>0</v>
      </c>
      <c r="I434" s="106">
        <v>0</v>
      </c>
      <c r="J434" s="107">
        <f t="shared" ref="J434" si="1200">(IF(E434="SHORT",F434-G434,IF(E434="LONG",G434-F434)))*D434</f>
        <v>-3500</v>
      </c>
      <c r="K434" s="108">
        <v>0</v>
      </c>
      <c r="L434" s="108">
        <v>0</v>
      </c>
      <c r="M434" s="108">
        <f t="shared" ref="M434" si="1201">(K434+J434+L434)/D434</f>
        <v>-35</v>
      </c>
      <c r="N434" s="109">
        <f t="shared" ref="N434" si="1202">M434*D434</f>
        <v>-3500</v>
      </c>
    </row>
    <row r="435" spans="1:14" s="79" customFormat="1" ht="13.5" customHeight="1">
      <c r="A435" s="103">
        <v>43598</v>
      </c>
      <c r="B435" s="104" t="s">
        <v>8</v>
      </c>
      <c r="C435" s="104" t="s">
        <v>56</v>
      </c>
      <c r="D435" s="105">
        <v>30</v>
      </c>
      <c r="E435" s="104" t="s">
        <v>1</v>
      </c>
      <c r="F435" s="104">
        <v>37350</v>
      </c>
      <c r="G435" s="104">
        <v>37500</v>
      </c>
      <c r="H435" s="104">
        <v>37700</v>
      </c>
      <c r="I435" s="106">
        <v>0</v>
      </c>
      <c r="J435" s="107">
        <f t="shared" ref="J435" si="1203">(IF(E435="SHORT",F435-G435,IF(E435="LONG",G435-F435)))*D435</f>
        <v>4500</v>
      </c>
      <c r="K435" s="108">
        <f>(IF(E435="SHORT",IF(H435="",0,G435-H435),IF(E435="LONG",IF(H435="",0,H435-G435))))*D435</f>
        <v>6000</v>
      </c>
      <c r="L435" s="108">
        <v>0</v>
      </c>
      <c r="M435" s="108">
        <f t="shared" ref="M435" si="1204">(K435+J435+L435)/D435</f>
        <v>350</v>
      </c>
      <c r="N435" s="109">
        <f t="shared" ref="N435" si="1205">M435*D435</f>
        <v>10500</v>
      </c>
    </row>
    <row r="436" spans="1:14" s="79" customFormat="1" ht="13.5" customHeight="1">
      <c r="A436" s="103">
        <v>43598</v>
      </c>
      <c r="B436" s="104" t="s">
        <v>95</v>
      </c>
      <c r="C436" s="104" t="s">
        <v>56</v>
      </c>
      <c r="D436" s="105">
        <v>100</v>
      </c>
      <c r="E436" s="104" t="s">
        <v>1</v>
      </c>
      <c r="F436" s="104">
        <v>31980</v>
      </c>
      <c r="G436" s="104">
        <v>32030</v>
      </c>
      <c r="H436" s="104">
        <v>32090</v>
      </c>
      <c r="I436" s="106">
        <v>0</v>
      </c>
      <c r="J436" s="107">
        <f t="shared" ref="J436" si="1206">(IF(E436="SHORT",F436-G436,IF(E436="LONG",G436-F436)))*D436</f>
        <v>5000</v>
      </c>
      <c r="K436" s="108">
        <f>(IF(E436="SHORT",IF(H436="",0,G436-H436),IF(E436="LONG",IF(H436="",0,H436-G436))))*D436</f>
        <v>6000</v>
      </c>
      <c r="L436" s="108">
        <v>0</v>
      </c>
      <c r="M436" s="108">
        <f t="shared" ref="M436" si="1207">(K436+J436+L436)/D436</f>
        <v>110</v>
      </c>
      <c r="N436" s="109">
        <f t="shared" ref="N436" si="1208">M436*D436</f>
        <v>11000</v>
      </c>
    </row>
    <row r="437" spans="1:14" s="79" customFormat="1" ht="13.5" customHeight="1">
      <c r="A437" s="103">
        <v>43595</v>
      </c>
      <c r="B437" s="104" t="s">
        <v>92</v>
      </c>
      <c r="C437" s="104" t="s">
        <v>55</v>
      </c>
      <c r="D437" s="105">
        <v>5000</v>
      </c>
      <c r="E437" s="104" t="s">
        <v>1</v>
      </c>
      <c r="F437" s="104">
        <v>215</v>
      </c>
      <c r="G437" s="104">
        <v>214.25</v>
      </c>
      <c r="H437" s="104">
        <v>0</v>
      </c>
      <c r="I437" s="106">
        <v>0</v>
      </c>
      <c r="J437" s="107">
        <f t="shared" ref="J437" si="1209">(IF(E437="SHORT",F437-G437,IF(E437="LONG",G437-F437)))*D437</f>
        <v>-3750</v>
      </c>
      <c r="K437" s="108">
        <v>0</v>
      </c>
      <c r="L437" s="108">
        <v>0</v>
      </c>
      <c r="M437" s="108">
        <f t="shared" ref="M437" si="1210">(K437+J437+L437)/D437</f>
        <v>-0.75</v>
      </c>
      <c r="N437" s="109">
        <f t="shared" ref="N437" si="1211">M437*D437</f>
        <v>-3750</v>
      </c>
    </row>
    <row r="438" spans="1:14" s="79" customFormat="1" ht="13.5" customHeight="1">
      <c r="A438" s="103">
        <v>43595</v>
      </c>
      <c r="B438" s="104" t="s">
        <v>8</v>
      </c>
      <c r="C438" s="104" t="s">
        <v>56</v>
      </c>
      <c r="D438" s="105">
        <v>30</v>
      </c>
      <c r="E438" s="104" t="s">
        <v>1</v>
      </c>
      <c r="F438" s="104">
        <v>37350</v>
      </c>
      <c r="G438" s="104">
        <v>37450</v>
      </c>
      <c r="H438" s="104">
        <v>0</v>
      </c>
      <c r="I438" s="106">
        <v>0</v>
      </c>
      <c r="J438" s="107">
        <f t="shared" ref="J438" si="1212">(IF(E438="SHORT",F438-G438,IF(E438="LONG",G438-F438)))*D438</f>
        <v>3000</v>
      </c>
      <c r="K438" s="108">
        <v>0</v>
      </c>
      <c r="L438" s="108">
        <v>0</v>
      </c>
      <c r="M438" s="108">
        <f t="shared" ref="M438" si="1213">(K438+J438+L438)/D438</f>
        <v>100</v>
      </c>
      <c r="N438" s="109">
        <f t="shared" ref="N438" si="1214">M438*D438</f>
        <v>3000</v>
      </c>
    </row>
    <row r="439" spans="1:14" s="79" customFormat="1" ht="13.5" customHeight="1">
      <c r="A439" s="103">
        <v>43595</v>
      </c>
      <c r="B439" s="104" t="s">
        <v>95</v>
      </c>
      <c r="C439" s="104" t="s">
        <v>56</v>
      </c>
      <c r="D439" s="105">
        <v>100</v>
      </c>
      <c r="E439" s="104" t="s">
        <v>1</v>
      </c>
      <c r="F439" s="104">
        <v>31830</v>
      </c>
      <c r="G439" s="104">
        <v>31900</v>
      </c>
      <c r="H439" s="104">
        <v>0</v>
      </c>
      <c r="I439" s="106">
        <v>0</v>
      </c>
      <c r="J439" s="107">
        <f t="shared" ref="J439" si="1215">(IF(E439="SHORT",F439-G439,IF(E439="LONG",G439-F439)))*D439</f>
        <v>7000</v>
      </c>
      <c r="K439" s="108">
        <v>0</v>
      </c>
      <c r="L439" s="108">
        <v>0</v>
      </c>
      <c r="M439" s="108">
        <f t="shared" ref="M439" si="1216">(K439+J439+L439)/D439</f>
        <v>70</v>
      </c>
      <c r="N439" s="109">
        <f t="shared" ref="N439" si="1217">M439*D439</f>
        <v>7000</v>
      </c>
    </row>
    <row r="440" spans="1:14" s="79" customFormat="1" ht="13.5" customHeight="1">
      <c r="A440" s="103">
        <v>43595</v>
      </c>
      <c r="B440" s="104" t="s">
        <v>96</v>
      </c>
      <c r="C440" s="104" t="s">
        <v>53</v>
      </c>
      <c r="D440" s="105">
        <v>100</v>
      </c>
      <c r="E440" s="104" t="s">
        <v>1</v>
      </c>
      <c r="F440" s="104">
        <v>4335</v>
      </c>
      <c r="G440" s="104">
        <v>4355</v>
      </c>
      <c r="H440" s="104">
        <v>0</v>
      </c>
      <c r="I440" s="106">
        <v>0</v>
      </c>
      <c r="J440" s="107">
        <f t="shared" ref="J440" si="1218">(IF(E440="SHORT",F440-G440,IF(E440="LONG",G440-F440)))*D440</f>
        <v>2000</v>
      </c>
      <c r="K440" s="108">
        <v>0</v>
      </c>
      <c r="L440" s="108">
        <v>0</v>
      </c>
      <c r="M440" s="108">
        <f t="shared" ref="M440" si="1219">(K440+J440+L440)/D440</f>
        <v>20</v>
      </c>
      <c r="N440" s="109">
        <f t="shared" ref="N440" si="1220">M440*D440</f>
        <v>2000</v>
      </c>
    </row>
    <row r="441" spans="1:14" s="79" customFormat="1" ht="13.5" customHeight="1">
      <c r="A441" s="103">
        <v>43594</v>
      </c>
      <c r="B441" s="104" t="s">
        <v>4</v>
      </c>
      <c r="C441" s="104" t="s">
        <v>56</v>
      </c>
      <c r="D441" s="105">
        <v>30</v>
      </c>
      <c r="E441" s="104" t="s">
        <v>1</v>
      </c>
      <c r="F441" s="104">
        <v>37450</v>
      </c>
      <c r="G441" s="104">
        <v>37550</v>
      </c>
      <c r="H441" s="104">
        <v>0</v>
      </c>
      <c r="I441" s="106">
        <v>0</v>
      </c>
      <c r="J441" s="107">
        <f t="shared" ref="J441" si="1221">(IF(E441="SHORT",F441-G441,IF(E441="LONG",G441-F441)))*D441</f>
        <v>3000</v>
      </c>
      <c r="K441" s="108">
        <v>0</v>
      </c>
      <c r="L441" s="108">
        <v>0</v>
      </c>
      <c r="M441" s="108">
        <f t="shared" ref="M441" si="1222">(K441+J441+L441)/D441</f>
        <v>100</v>
      </c>
      <c r="N441" s="109">
        <f t="shared" ref="N441" si="1223">M441*D441</f>
        <v>3000</v>
      </c>
    </row>
    <row r="442" spans="1:14" s="79" customFormat="1" ht="13.5" customHeight="1">
      <c r="A442" s="103">
        <v>43594</v>
      </c>
      <c r="B442" s="104" t="s">
        <v>93</v>
      </c>
      <c r="C442" s="104" t="s">
        <v>55</v>
      </c>
      <c r="D442" s="105">
        <v>5000</v>
      </c>
      <c r="E442" s="104" t="s">
        <v>1</v>
      </c>
      <c r="F442" s="104">
        <v>131.5</v>
      </c>
      <c r="G442" s="104">
        <v>130.75</v>
      </c>
      <c r="H442" s="104">
        <v>0</v>
      </c>
      <c r="I442" s="106">
        <v>0</v>
      </c>
      <c r="J442" s="107">
        <f t="shared" ref="J442" si="1224">(IF(E442="SHORT",F442-G442,IF(E442="LONG",G442-F442)))*D442</f>
        <v>-3750</v>
      </c>
      <c r="K442" s="108">
        <v>0</v>
      </c>
      <c r="L442" s="108">
        <v>0</v>
      </c>
      <c r="M442" s="108">
        <f t="shared" ref="M442" si="1225">(K442+J442+L442)/D442</f>
        <v>-0.75</v>
      </c>
      <c r="N442" s="109">
        <f t="shared" ref="N442" si="1226">M442*D442</f>
        <v>-3750</v>
      </c>
    </row>
    <row r="443" spans="1:14" s="79" customFormat="1" ht="13.5" customHeight="1">
      <c r="A443" s="103">
        <v>43594</v>
      </c>
      <c r="B443" s="104" t="s">
        <v>0</v>
      </c>
      <c r="C443" s="104" t="s">
        <v>56</v>
      </c>
      <c r="D443" s="105">
        <v>100</v>
      </c>
      <c r="E443" s="104" t="s">
        <v>1</v>
      </c>
      <c r="F443" s="104">
        <v>31830</v>
      </c>
      <c r="G443" s="104">
        <v>31900</v>
      </c>
      <c r="H443" s="104">
        <v>0</v>
      </c>
      <c r="I443" s="106">
        <v>0</v>
      </c>
      <c r="J443" s="107">
        <f t="shared" ref="J443" si="1227">(IF(E443="SHORT",F443-G443,IF(E443="LONG",G443-F443)))*D443</f>
        <v>7000</v>
      </c>
      <c r="K443" s="108">
        <v>0</v>
      </c>
      <c r="L443" s="108">
        <v>0</v>
      </c>
      <c r="M443" s="108">
        <f t="shared" ref="M443" si="1228">(K443+J443+L443)/D443</f>
        <v>70</v>
      </c>
      <c r="N443" s="109">
        <f t="shared" ref="N443" si="1229">M443*D443</f>
        <v>7000</v>
      </c>
    </row>
    <row r="444" spans="1:14" s="79" customFormat="1" ht="13.5" customHeight="1">
      <c r="A444" s="103">
        <v>43594</v>
      </c>
      <c r="B444" s="104" t="s">
        <v>96</v>
      </c>
      <c r="C444" s="104" t="s">
        <v>53</v>
      </c>
      <c r="D444" s="105">
        <v>100</v>
      </c>
      <c r="E444" s="104" t="s">
        <v>2</v>
      </c>
      <c r="F444" s="104">
        <v>4330</v>
      </c>
      <c r="G444" s="104">
        <v>4310</v>
      </c>
      <c r="H444" s="104">
        <v>0</v>
      </c>
      <c r="I444" s="106">
        <v>0</v>
      </c>
      <c r="J444" s="107">
        <f t="shared" ref="J444" si="1230">(IF(E444="SHORT",F444-G444,IF(E444="LONG",G444-F444)))*D444</f>
        <v>2000</v>
      </c>
      <c r="K444" s="108">
        <v>0</v>
      </c>
      <c r="L444" s="108">
        <v>0</v>
      </c>
      <c r="M444" s="108">
        <f t="shared" ref="M444" si="1231">(K444+J444+L444)/D444</f>
        <v>20</v>
      </c>
      <c r="N444" s="109">
        <f t="shared" ref="N444" si="1232">M444*D444</f>
        <v>2000</v>
      </c>
    </row>
    <row r="445" spans="1:14" s="79" customFormat="1" ht="13.5" customHeight="1">
      <c r="A445" s="103">
        <v>43593</v>
      </c>
      <c r="B445" s="104" t="s">
        <v>96</v>
      </c>
      <c r="C445" s="104" t="s">
        <v>53</v>
      </c>
      <c r="D445" s="105">
        <v>100</v>
      </c>
      <c r="E445" s="104" t="s">
        <v>2</v>
      </c>
      <c r="F445" s="104">
        <v>4292</v>
      </c>
      <c r="G445" s="104">
        <v>4270</v>
      </c>
      <c r="H445" s="104">
        <v>0</v>
      </c>
      <c r="I445" s="106">
        <v>0</v>
      </c>
      <c r="J445" s="107">
        <f t="shared" ref="J445" si="1233">(IF(E445="SHORT",F445-G445,IF(E445="LONG",G445-F445)))*D445</f>
        <v>2200</v>
      </c>
      <c r="K445" s="108">
        <v>0</v>
      </c>
      <c r="L445" s="108">
        <v>0</v>
      </c>
      <c r="M445" s="108">
        <f t="shared" ref="M445" si="1234">(K445+J445+L445)/D445</f>
        <v>22</v>
      </c>
      <c r="N445" s="109">
        <f t="shared" ref="N445" si="1235">M445*D445</f>
        <v>2200</v>
      </c>
    </row>
    <row r="446" spans="1:14" s="79" customFormat="1" ht="13.5" customHeight="1">
      <c r="A446" s="103">
        <v>43593</v>
      </c>
      <c r="B446" s="104" t="s">
        <v>95</v>
      </c>
      <c r="C446" s="104" t="s">
        <v>56</v>
      </c>
      <c r="D446" s="105">
        <v>100</v>
      </c>
      <c r="E446" s="104" t="s">
        <v>1</v>
      </c>
      <c r="F446" s="104">
        <v>31780</v>
      </c>
      <c r="G446" s="104">
        <v>31840</v>
      </c>
      <c r="H446" s="104">
        <v>0</v>
      </c>
      <c r="I446" s="106">
        <v>0</v>
      </c>
      <c r="J446" s="107">
        <f t="shared" ref="J446" si="1236">(IF(E446="SHORT",F446-G446,IF(E446="LONG",G446-F446)))*D446</f>
        <v>6000</v>
      </c>
      <c r="K446" s="108">
        <v>0</v>
      </c>
      <c r="L446" s="108">
        <v>0</v>
      </c>
      <c r="M446" s="108">
        <f t="shared" ref="M446" si="1237">(K446+J446+L446)/D446</f>
        <v>60</v>
      </c>
      <c r="N446" s="109">
        <f t="shared" ref="N446" si="1238">M446*D446</f>
        <v>6000</v>
      </c>
    </row>
    <row r="447" spans="1:14" s="79" customFormat="1" ht="13.5" customHeight="1">
      <c r="A447" s="103">
        <v>43593</v>
      </c>
      <c r="B447" s="104" t="s">
        <v>8</v>
      </c>
      <c r="C447" s="104" t="s">
        <v>56</v>
      </c>
      <c r="D447" s="105">
        <v>30</v>
      </c>
      <c r="E447" s="104" t="s">
        <v>1</v>
      </c>
      <c r="F447" s="104">
        <v>37580</v>
      </c>
      <c r="G447" s="104">
        <v>37400</v>
      </c>
      <c r="H447" s="104">
        <v>0</v>
      </c>
      <c r="I447" s="106">
        <v>0</v>
      </c>
      <c r="J447" s="107">
        <f t="shared" ref="J447" si="1239">(IF(E447="SHORT",F447-G447,IF(E447="LONG",G447-F447)))*D447</f>
        <v>-5400</v>
      </c>
      <c r="K447" s="108">
        <v>0</v>
      </c>
      <c r="L447" s="108">
        <v>0</v>
      </c>
      <c r="M447" s="108">
        <f t="shared" ref="M447" si="1240">(K447+J447+L447)/D447</f>
        <v>-180</v>
      </c>
      <c r="N447" s="109">
        <f t="shared" ref="N447" si="1241">M447*D447</f>
        <v>-5400</v>
      </c>
    </row>
    <row r="448" spans="1:14" s="79" customFormat="1" ht="13.5" customHeight="1">
      <c r="A448" s="103">
        <v>43592</v>
      </c>
      <c r="B448" s="104" t="s">
        <v>31</v>
      </c>
      <c r="C448" s="104" t="s">
        <v>53</v>
      </c>
      <c r="D448" s="105">
        <v>100</v>
      </c>
      <c r="E448" s="104" t="s">
        <v>2</v>
      </c>
      <c r="F448" s="104">
        <v>4270</v>
      </c>
      <c r="G448" s="104">
        <v>4240</v>
      </c>
      <c r="H448" s="104">
        <v>0</v>
      </c>
      <c r="I448" s="106">
        <v>0</v>
      </c>
      <c r="J448" s="107">
        <f t="shared" ref="J448" si="1242">(IF(E448="SHORT",F448-G448,IF(E448="LONG",G448-F448)))*D448</f>
        <v>3000</v>
      </c>
      <c r="K448" s="108">
        <v>0</v>
      </c>
      <c r="L448" s="108">
        <v>0</v>
      </c>
      <c r="M448" s="108">
        <f t="shared" ref="M448" si="1243">(K448+J448+L448)/D448</f>
        <v>30</v>
      </c>
      <c r="N448" s="109">
        <f t="shared" ref="N448" si="1244">M448*D448</f>
        <v>3000</v>
      </c>
    </row>
    <row r="449" spans="1:14" s="79" customFormat="1" ht="13.5" customHeight="1">
      <c r="A449" s="103">
        <v>43592</v>
      </c>
      <c r="B449" s="104" t="s">
        <v>4</v>
      </c>
      <c r="C449" s="104" t="s">
        <v>56</v>
      </c>
      <c r="D449" s="105">
        <v>30</v>
      </c>
      <c r="E449" s="104" t="s">
        <v>1</v>
      </c>
      <c r="F449" s="104">
        <v>37300</v>
      </c>
      <c r="G449" s="104">
        <v>37450</v>
      </c>
      <c r="H449" s="104">
        <v>0</v>
      </c>
      <c r="I449" s="106">
        <v>0</v>
      </c>
      <c r="J449" s="107">
        <f t="shared" ref="J449" si="1245">(IF(E449="SHORT",F449-G449,IF(E449="LONG",G449-F449)))*D449</f>
        <v>4500</v>
      </c>
      <c r="K449" s="108">
        <v>0</v>
      </c>
      <c r="L449" s="108">
        <v>0</v>
      </c>
      <c r="M449" s="108">
        <f t="shared" ref="M449" si="1246">(K449+J449+L449)/D449</f>
        <v>150</v>
      </c>
      <c r="N449" s="109">
        <f t="shared" ref="N449" si="1247">M449*D449</f>
        <v>4500</v>
      </c>
    </row>
    <row r="450" spans="1:14" s="79" customFormat="1" ht="13.5" customHeight="1">
      <c r="A450" s="103">
        <v>43592</v>
      </c>
      <c r="B450" s="104" t="s">
        <v>0</v>
      </c>
      <c r="C450" s="104" t="s">
        <v>56</v>
      </c>
      <c r="D450" s="105">
        <v>100</v>
      </c>
      <c r="E450" s="104" t="s">
        <v>1</v>
      </c>
      <c r="F450" s="104">
        <v>31600</v>
      </c>
      <c r="G450" s="104">
        <v>31650</v>
      </c>
      <c r="H450" s="104">
        <v>0</v>
      </c>
      <c r="I450" s="106">
        <v>0</v>
      </c>
      <c r="J450" s="107">
        <f t="shared" ref="J450" si="1248">(IF(E450="SHORT",F450-G450,IF(E450="LONG",G450-F450)))*D450</f>
        <v>5000</v>
      </c>
      <c r="K450" s="108">
        <v>0</v>
      </c>
      <c r="L450" s="108">
        <v>0</v>
      </c>
      <c r="M450" s="108">
        <f t="shared" ref="M450" si="1249">(K450+J450+L450)/D450</f>
        <v>50</v>
      </c>
      <c r="N450" s="109">
        <f t="shared" ref="N450" si="1250">M450*D450</f>
        <v>5000</v>
      </c>
    </row>
    <row r="451" spans="1:14" s="79" customFormat="1" ht="13.5" customHeight="1">
      <c r="A451" s="103">
        <v>43592</v>
      </c>
      <c r="B451" s="104" t="s">
        <v>5</v>
      </c>
      <c r="C451" s="104" t="s">
        <v>55</v>
      </c>
      <c r="D451" s="105">
        <v>5000</v>
      </c>
      <c r="E451" s="104" t="s">
        <v>1</v>
      </c>
      <c r="F451" s="104">
        <v>217.25</v>
      </c>
      <c r="G451" s="104">
        <v>217.75</v>
      </c>
      <c r="H451" s="104">
        <v>0</v>
      </c>
      <c r="I451" s="106">
        <v>0</v>
      </c>
      <c r="J451" s="107">
        <f t="shared" ref="J451" si="1251">(IF(E451="SHORT",F451-G451,IF(E451="LONG",G451-F451)))*D451</f>
        <v>2500</v>
      </c>
      <c r="K451" s="108">
        <v>0</v>
      </c>
      <c r="L451" s="108">
        <v>0</v>
      </c>
      <c r="M451" s="108">
        <f t="shared" ref="M451" si="1252">(K451+J451+L451)/D451</f>
        <v>0.5</v>
      </c>
      <c r="N451" s="109">
        <f t="shared" ref="N451" si="1253">M451*D451</f>
        <v>2500</v>
      </c>
    </row>
    <row r="452" spans="1:14" s="79" customFormat="1" ht="13.5" customHeight="1">
      <c r="A452" s="103">
        <v>43591</v>
      </c>
      <c r="B452" s="104" t="s">
        <v>31</v>
      </c>
      <c r="C452" s="104" t="s">
        <v>53</v>
      </c>
      <c r="D452" s="105">
        <v>100</v>
      </c>
      <c r="E452" s="104" t="s">
        <v>2</v>
      </c>
      <c r="F452" s="104">
        <v>4255</v>
      </c>
      <c r="G452" s="104">
        <v>4290</v>
      </c>
      <c r="H452" s="104">
        <v>0</v>
      </c>
      <c r="I452" s="106">
        <v>0</v>
      </c>
      <c r="J452" s="107">
        <f t="shared" ref="J452" si="1254">(IF(E452="SHORT",F452-G452,IF(E452="LONG",G452-F452)))*D452</f>
        <v>-3500</v>
      </c>
      <c r="K452" s="108">
        <v>0</v>
      </c>
      <c r="L452" s="108">
        <v>0</v>
      </c>
      <c r="M452" s="108">
        <f t="shared" ref="M452" si="1255">(K452+J452+L452)/D452</f>
        <v>-35</v>
      </c>
      <c r="N452" s="109">
        <f t="shared" ref="N452" si="1256">M452*D452</f>
        <v>-3500</v>
      </c>
    </row>
    <row r="453" spans="1:14" s="79" customFormat="1" ht="13.5" customHeight="1">
      <c r="A453" s="103">
        <v>43591</v>
      </c>
      <c r="B453" s="104" t="s">
        <v>4</v>
      </c>
      <c r="C453" s="104" t="s">
        <v>56</v>
      </c>
      <c r="D453" s="105">
        <v>30</v>
      </c>
      <c r="E453" s="104" t="s">
        <v>2</v>
      </c>
      <c r="F453" s="104">
        <v>37220</v>
      </c>
      <c r="G453" s="104">
        <v>37100</v>
      </c>
      <c r="H453" s="104">
        <v>0</v>
      </c>
      <c r="I453" s="106">
        <v>0</v>
      </c>
      <c r="J453" s="107">
        <f t="shared" ref="J453" si="1257">(IF(E453="SHORT",F453-G453,IF(E453="LONG",G453-F453)))*D453</f>
        <v>3600</v>
      </c>
      <c r="K453" s="108">
        <v>0</v>
      </c>
      <c r="L453" s="108">
        <v>0</v>
      </c>
      <c r="M453" s="108">
        <f t="shared" ref="M453" si="1258">(K453+J453+L453)/D453</f>
        <v>120</v>
      </c>
      <c r="N453" s="109">
        <f t="shared" ref="N453" si="1259">M453*D453</f>
        <v>3600</v>
      </c>
    </row>
    <row r="454" spans="1:14" s="79" customFormat="1" ht="13.5" customHeight="1">
      <c r="A454" s="103">
        <v>43591</v>
      </c>
      <c r="B454" s="104" t="s">
        <v>0</v>
      </c>
      <c r="C454" s="104" t="s">
        <v>56</v>
      </c>
      <c r="D454" s="105">
        <v>100</v>
      </c>
      <c r="E454" s="104" t="s">
        <v>2</v>
      </c>
      <c r="F454" s="104">
        <v>31590</v>
      </c>
      <c r="G454" s="104">
        <v>31540</v>
      </c>
      <c r="H454" s="104">
        <v>31480</v>
      </c>
      <c r="I454" s="106">
        <v>0</v>
      </c>
      <c r="J454" s="107">
        <f t="shared" ref="J454" si="1260">(IF(E454="SHORT",F454-G454,IF(E454="LONG",G454-F454)))*D454</f>
        <v>5000</v>
      </c>
      <c r="K454" s="108">
        <f>(IF(E454="SHORT",IF(H454="",0,G454-H454),IF(E454="LONG",IF(H454="",0,H454-G454))))*D454</f>
        <v>6000</v>
      </c>
      <c r="L454" s="108">
        <v>0</v>
      </c>
      <c r="M454" s="108">
        <f t="shared" ref="M454" si="1261">(K454+J454+L454)/D454</f>
        <v>110</v>
      </c>
      <c r="N454" s="109">
        <f t="shared" ref="N454" si="1262">M454*D454</f>
        <v>11000</v>
      </c>
    </row>
    <row r="455" spans="1:14" s="79" customFormat="1" ht="13.5" customHeight="1">
      <c r="A455" s="103">
        <v>43588</v>
      </c>
      <c r="B455" s="104" t="s">
        <v>0</v>
      </c>
      <c r="C455" s="104" t="s">
        <v>56</v>
      </c>
      <c r="D455" s="105">
        <v>100</v>
      </c>
      <c r="E455" s="104" t="s">
        <v>2</v>
      </c>
      <c r="F455" s="104">
        <v>31300</v>
      </c>
      <c r="G455" s="104">
        <v>31400</v>
      </c>
      <c r="H455" s="104">
        <v>0</v>
      </c>
      <c r="I455" s="106">
        <v>0</v>
      </c>
      <c r="J455" s="107">
        <f t="shared" ref="J455" si="1263">(IF(E455="SHORT",F455-G455,IF(E455="LONG",G455-F455)))*D455</f>
        <v>-10000</v>
      </c>
      <c r="K455" s="108">
        <v>0</v>
      </c>
      <c r="L455" s="108">
        <v>0</v>
      </c>
      <c r="M455" s="108">
        <f t="shared" ref="M455" si="1264">(K455+J455+L455)/D455</f>
        <v>-100</v>
      </c>
      <c r="N455" s="109">
        <f t="shared" ref="N455" si="1265">M455*D455</f>
        <v>-10000</v>
      </c>
    </row>
    <row r="456" spans="1:14" s="79" customFormat="1" ht="13.5" customHeight="1">
      <c r="A456" s="103">
        <v>43588</v>
      </c>
      <c r="B456" s="104" t="s">
        <v>4</v>
      </c>
      <c r="C456" s="104" t="s">
        <v>56</v>
      </c>
      <c r="D456" s="105">
        <v>30</v>
      </c>
      <c r="E456" s="104" t="s">
        <v>2</v>
      </c>
      <c r="F456" s="104">
        <v>36800</v>
      </c>
      <c r="G456" s="104">
        <v>37000</v>
      </c>
      <c r="H456" s="104">
        <v>0</v>
      </c>
      <c r="I456" s="106">
        <v>0</v>
      </c>
      <c r="J456" s="107">
        <f t="shared" ref="J456" si="1266">(IF(E456="SHORT",F456-G456,IF(E456="LONG",G456-F456)))*D456</f>
        <v>-6000</v>
      </c>
      <c r="K456" s="108">
        <v>0</v>
      </c>
      <c r="L456" s="108">
        <v>0</v>
      </c>
      <c r="M456" s="108">
        <f t="shared" ref="M456" si="1267">(K456+J456+L456)/D456</f>
        <v>-200</v>
      </c>
      <c r="N456" s="109">
        <f t="shared" ref="N456" si="1268">M456*D456</f>
        <v>-6000</v>
      </c>
    </row>
    <row r="457" spans="1:14" s="79" customFormat="1" ht="13.5" customHeight="1">
      <c r="A457" s="103">
        <v>43588</v>
      </c>
      <c r="B457" s="104" t="s">
        <v>5</v>
      </c>
      <c r="C457" s="104" t="s">
        <v>55</v>
      </c>
      <c r="D457" s="105">
        <v>5000</v>
      </c>
      <c r="E457" s="104" t="s">
        <v>1</v>
      </c>
      <c r="F457" s="104">
        <v>218.8</v>
      </c>
      <c r="G457" s="104">
        <v>219.3</v>
      </c>
      <c r="H457" s="104">
        <v>221</v>
      </c>
      <c r="I457" s="106">
        <v>0</v>
      </c>
      <c r="J457" s="107">
        <f t="shared" ref="J457" si="1269">(IF(E457="SHORT",F457-G457,IF(E457="LONG",G457-F457)))*D457</f>
        <v>2500</v>
      </c>
      <c r="K457" s="108">
        <f>(IF(E457="SHORT",IF(H457="",0,G457-H457),IF(E457="LONG",IF(H457="",0,H457-G457))))*D457</f>
        <v>8499.9999999999436</v>
      </c>
      <c r="L457" s="108">
        <v>0</v>
      </c>
      <c r="M457" s="108">
        <f t="shared" ref="M457" si="1270">(K457+J457+L457)/D457</f>
        <v>2.1999999999999886</v>
      </c>
      <c r="N457" s="109">
        <f t="shared" ref="N457" si="1271">M457*D457</f>
        <v>10999.999999999944</v>
      </c>
    </row>
    <row r="458" spans="1:14" s="79" customFormat="1" ht="13.5" customHeight="1">
      <c r="A458" s="103">
        <v>43588</v>
      </c>
      <c r="B458" s="104" t="s">
        <v>31</v>
      </c>
      <c r="C458" s="104" t="s">
        <v>53</v>
      </c>
      <c r="D458" s="105">
        <v>100</v>
      </c>
      <c r="E458" s="104" t="s">
        <v>2</v>
      </c>
      <c r="F458" s="104">
        <v>4270</v>
      </c>
      <c r="G458" s="104">
        <v>4310</v>
      </c>
      <c r="H458" s="104">
        <v>0</v>
      </c>
      <c r="I458" s="106">
        <v>0</v>
      </c>
      <c r="J458" s="107">
        <f t="shared" ref="J458" si="1272">(IF(E458="SHORT",F458-G458,IF(E458="LONG",G458-F458)))*D458</f>
        <v>-4000</v>
      </c>
      <c r="K458" s="108">
        <v>0</v>
      </c>
      <c r="L458" s="108">
        <v>0</v>
      </c>
      <c r="M458" s="108">
        <f t="shared" ref="M458" si="1273">(K458+J458+L458)/D458</f>
        <v>-40</v>
      </c>
      <c r="N458" s="109">
        <f t="shared" ref="N458" si="1274">M458*D458</f>
        <v>-4000</v>
      </c>
    </row>
    <row r="459" spans="1:14" s="79" customFormat="1" ht="13.5" customHeight="1">
      <c r="A459" s="103">
        <v>43587</v>
      </c>
      <c r="B459" s="104" t="s">
        <v>4</v>
      </c>
      <c r="C459" s="104" t="s">
        <v>56</v>
      </c>
      <c r="D459" s="105">
        <v>30</v>
      </c>
      <c r="E459" s="104" t="s">
        <v>2</v>
      </c>
      <c r="F459" s="104">
        <v>36800</v>
      </c>
      <c r="G459" s="104">
        <v>36650</v>
      </c>
      <c r="H459" s="104">
        <v>0</v>
      </c>
      <c r="I459" s="106">
        <v>0</v>
      </c>
      <c r="J459" s="107">
        <f t="shared" ref="J459" si="1275">(IF(E459="SHORT",F459-G459,IF(E459="LONG",G459-F459)))*D459</f>
        <v>4500</v>
      </c>
      <c r="K459" s="108">
        <v>0</v>
      </c>
      <c r="L459" s="108">
        <v>0</v>
      </c>
      <c r="M459" s="108">
        <f t="shared" ref="M459" si="1276">(K459+J459+L459)/D459</f>
        <v>150</v>
      </c>
      <c r="N459" s="109">
        <f t="shared" ref="N459" si="1277">M459*D459</f>
        <v>4500</v>
      </c>
    </row>
    <row r="460" spans="1:14" s="79" customFormat="1" ht="13.5" customHeight="1">
      <c r="A460" s="103">
        <v>43587</v>
      </c>
      <c r="B460" s="104" t="s">
        <v>31</v>
      </c>
      <c r="C460" s="104" t="s">
        <v>53</v>
      </c>
      <c r="D460" s="105">
        <v>100</v>
      </c>
      <c r="E460" s="104" t="s">
        <v>2</v>
      </c>
      <c r="F460" s="104">
        <v>4340</v>
      </c>
      <c r="G460" s="104">
        <v>4310</v>
      </c>
      <c r="H460" s="104">
        <v>0</v>
      </c>
      <c r="I460" s="106">
        <v>0</v>
      </c>
      <c r="J460" s="107">
        <f t="shared" ref="J460" si="1278">(IF(E460="SHORT",F460-G460,IF(E460="LONG",G460-F460)))*D460</f>
        <v>3000</v>
      </c>
      <c r="K460" s="108">
        <v>0</v>
      </c>
      <c r="L460" s="108">
        <v>0</v>
      </c>
      <c r="M460" s="108">
        <f t="shared" ref="M460" si="1279">(K460+J460+L460)/D460</f>
        <v>30</v>
      </c>
      <c r="N460" s="109">
        <f t="shared" ref="N460" si="1280">M460*D460</f>
        <v>3000</v>
      </c>
    </row>
    <row r="461" spans="1:14" s="79" customFormat="1" ht="13.5" customHeight="1">
      <c r="A461" s="103">
        <v>43587</v>
      </c>
      <c r="B461" s="104" t="s">
        <v>93</v>
      </c>
      <c r="C461" s="104" t="s">
        <v>55</v>
      </c>
      <c r="D461" s="105">
        <v>5000</v>
      </c>
      <c r="E461" s="104" t="s">
        <v>1</v>
      </c>
      <c r="F461" s="104">
        <v>131</v>
      </c>
      <c r="G461" s="104">
        <v>131.5</v>
      </c>
      <c r="H461" s="104">
        <v>0</v>
      </c>
      <c r="I461" s="106">
        <v>0</v>
      </c>
      <c r="J461" s="107">
        <f t="shared" ref="J461" si="1281">(IF(E461="SHORT",F461-G461,IF(E461="LONG",G461-F461)))*D461</f>
        <v>2500</v>
      </c>
      <c r="K461" s="108">
        <v>0</v>
      </c>
      <c r="L461" s="108">
        <v>0</v>
      </c>
      <c r="M461" s="108">
        <f t="shared" ref="M461" si="1282">(K461+J461+L461)/D461</f>
        <v>0.5</v>
      </c>
      <c r="N461" s="109">
        <f t="shared" ref="N461" si="1283">M461*D461</f>
        <v>2500</v>
      </c>
    </row>
    <row r="462" spans="1:14" s="79" customFormat="1" ht="14.25" customHeight="1">
      <c r="A462" s="103">
        <v>43587</v>
      </c>
      <c r="B462" s="104" t="s">
        <v>0</v>
      </c>
      <c r="C462" s="104" t="s">
        <v>56</v>
      </c>
      <c r="D462" s="105">
        <v>100</v>
      </c>
      <c r="E462" s="104" t="s">
        <v>2</v>
      </c>
      <c r="F462" s="104">
        <v>31420</v>
      </c>
      <c r="G462" s="104">
        <v>31350</v>
      </c>
      <c r="H462" s="104">
        <v>31250</v>
      </c>
      <c r="I462" s="106">
        <v>0</v>
      </c>
      <c r="J462" s="107">
        <f t="shared" ref="J462" si="1284">(IF(E462="SHORT",F462-G462,IF(E462="LONG",G462-F462)))*D462</f>
        <v>7000</v>
      </c>
      <c r="K462" s="108">
        <f>(IF(E462="SHORT",IF(H462="",0,G462-H462),IF(E462="LONG",IF(H462="",0,H462-G462))))*D462</f>
        <v>10000</v>
      </c>
      <c r="L462" s="108">
        <v>0</v>
      </c>
      <c r="M462" s="108">
        <f t="shared" ref="M462" si="1285">(K462+J462+L462)/D462</f>
        <v>170</v>
      </c>
      <c r="N462" s="109">
        <f t="shared" ref="N462" si="1286">M462*D462</f>
        <v>17000</v>
      </c>
    </row>
    <row r="463" spans="1:14" s="79" customFormat="1" ht="14.25" customHeight="1">
      <c r="A463" s="103"/>
      <c r="B463" s="104"/>
      <c r="C463" s="104"/>
      <c r="D463" s="105"/>
      <c r="E463" s="104"/>
      <c r="F463" s="104"/>
      <c r="G463" s="104"/>
      <c r="H463" s="104"/>
      <c r="I463" s="106"/>
      <c r="J463" s="107"/>
      <c r="K463" s="108"/>
      <c r="L463" s="108"/>
      <c r="M463" s="108"/>
      <c r="N463" s="109"/>
    </row>
    <row r="464" spans="1:14" s="79" customFormat="1" ht="13.5" customHeight="1">
      <c r="A464" s="110"/>
      <c r="B464" s="111"/>
      <c r="C464" s="111"/>
      <c r="D464" s="112"/>
      <c r="E464" s="111"/>
      <c r="F464" s="111"/>
      <c r="G464" s="111"/>
      <c r="H464" s="111"/>
      <c r="I464" s="130" t="s">
        <v>97</v>
      </c>
      <c r="J464" s="131">
        <f>SUM(J7:J462)</f>
        <v>5095604.9999999981</v>
      </c>
      <c r="K464" s="131"/>
      <c r="L464" s="131"/>
      <c r="M464" s="131" t="s">
        <v>22</v>
      </c>
      <c r="N464" s="131">
        <f>SUM(N7:N462)</f>
        <v>7498954.9999999981</v>
      </c>
    </row>
    <row r="465" spans="1:14" s="79" customFormat="1" ht="13.5" customHeight="1">
      <c r="A465" s="110"/>
      <c r="B465" s="111"/>
      <c r="C465" s="111"/>
      <c r="D465" s="112"/>
      <c r="E465" s="111"/>
      <c r="F465" s="111"/>
      <c r="G465" s="132">
        <v>43556</v>
      </c>
      <c r="H465" s="111"/>
      <c r="I465" s="113"/>
      <c r="J465" s="114"/>
      <c r="K465" s="115"/>
      <c r="L465" s="115"/>
      <c r="M465" s="115"/>
      <c r="N465" s="116"/>
    </row>
    <row r="466" spans="1:14" s="79" customFormat="1" ht="13.5" customHeight="1">
      <c r="A466" s="103">
        <v>43585</v>
      </c>
      <c r="B466" s="104" t="s">
        <v>31</v>
      </c>
      <c r="C466" s="104" t="s">
        <v>53</v>
      </c>
      <c r="D466" s="105">
        <v>100</v>
      </c>
      <c r="E466" s="104" t="s">
        <v>2</v>
      </c>
      <c r="F466" s="104">
        <v>4495</v>
      </c>
      <c r="G466" s="104">
        <v>4475</v>
      </c>
      <c r="H466" s="104">
        <v>4455</v>
      </c>
      <c r="I466" s="106">
        <v>0</v>
      </c>
      <c r="J466" s="107">
        <f t="shared" ref="J466" si="1287">(IF(E466="SHORT",F466-G466,IF(E466="LONG",G466-F466)))*D466</f>
        <v>2000</v>
      </c>
      <c r="K466" s="108">
        <f>(IF(E466="SHORT",IF(H466="",0,G466-H466),IF(E466="LONG",IF(H466="",0,H466-G466))))*D466</f>
        <v>2000</v>
      </c>
      <c r="L466" s="108">
        <v>0</v>
      </c>
      <c r="M466" s="108">
        <f t="shared" ref="M466" si="1288">(K466+J466+L466)/D466</f>
        <v>40</v>
      </c>
      <c r="N466" s="109">
        <f t="shared" ref="N466" si="1289">M466*D466</f>
        <v>4000</v>
      </c>
    </row>
    <row r="467" spans="1:14" s="79" customFormat="1" ht="13.5" customHeight="1">
      <c r="A467" s="103">
        <v>43585</v>
      </c>
      <c r="B467" s="104" t="s">
        <v>4</v>
      </c>
      <c r="C467" s="104" t="s">
        <v>56</v>
      </c>
      <c r="D467" s="105">
        <v>30</v>
      </c>
      <c r="E467" s="104" t="s">
        <v>1</v>
      </c>
      <c r="F467" s="104">
        <v>37320</v>
      </c>
      <c r="G467" s="104">
        <v>37150</v>
      </c>
      <c r="H467" s="104">
        <v>0</v>
      </c>
      <c r="I467" s="106">
        <v>0</v>
      </c>
      <c r="J467" s="107">
        <f t="shared" ref="J467" si="1290">(IF(E467="SHORT",F467-G467,IF(E467="LONG",G467-F467)))*D467</f>
        <v>-5100</v>
      </c>
      <c r="K467" s="108">
        <v>0</v>
      </c>
      <c r="L467" s="108">
        <v>0</v>
      </c>
      <c r="M467" s="108">
        <f t="shared" ref="M467" si="1291">(K467+J467+L467)/D467</f>
        <v>-170</v>
      </c>
      <c r="N467" s="109">
        <f t="shared" ref="N467" si="1292">M467*D467</f>
        <v>-5100</v>
      </c>
    </row>
    <row r="468" spans="1:14" s="79" customFormat="1" ht="13.5" customHeight="1">
      <c r="A468" s="103">
        <v>43581</v>
      </c>
      <c r="B468" s="104" t="s">
        <v>0</v>
      </c>
      <c r="C468" s="104" t="s">
        <v>56</v>
      </c>
      <c r="D468" s="105">
        <v>100</v>
      </c>
      <c r="E468" s="104" t="s">
        <v>2</v>
      </c>
      <c r="F468" s="104">
        <v>31890</v>
      </c>
      <c r="G468" s="104">
        <v>31830</v>
      </c>
      <c r="H468" s="104">
        <v>0</v>
      </c>
      <c r="I468" s="106">
        <v>0</v>
      </c>
      <c r="J468" s="107">
        <f t="shared" ref="J468" si="1293">(IF(E468="SHORT",F468-G468,IF(E468="LONG",G468-F468)))*D468</f>
        <v>6000</v>
      </c>
      <c r="K468" s="108">
        <v>0</v>
      </c>
      <c r="L468" s="108">
        <v>0</v>
      </c>
      <c r="M468" s="108">
        <f t="shared" ref="M468" si="1294">(K468+J468+L468)/D468</f>
        <v>60</v>
      </c>
      <c r="N468" s="109">
        <f t="shared" ref="N468" si="1295">M468*D468</f>
        <v>6000</v>
      </c>
    </row>
    <row r="469" spans="1:14" s="79" customFormat="1" ht="13.5" customHeight="1">
      <c r="A469" s="103">
        <v>43581</v>
      </c>
      <c r="B469" s="104" t="s">
        <v>4</v>
      </c>
      <c r="C469" s="104" t="s">
        <v>56</v>
      </c>
      <c r="D469" s="105">
        <v>30</v>
      </c>
      <c r="E469" s="104" t="s">
        <v>2</v>
      </c>
      <c r="F469" s="104">
        <v>37630</v>
      </c>
      <c r="G469" s="104">
        <v>37500</v>
      </c>
      <c r="H469" s="104">
        <v>0</v>
      </c>
      <c r="I469" s="106">
        <v>0</v>
      </c>
      <c r="J469" s="107">
        <f t="shared" ref="J469" si="1296">(IF(E469="SHORT",F469-G469,IF(E469="LONG",G469-F469)))*D469</f>
        <v>3900</v>
      </c>
      <c r="K469" s="108">
        <v>0</v>
      </c>
      <c r="L469" s="108">
        <v>0</v>
      </c>
      <c r="M469" s="108">
        <f t="shared" ref="M469" si="1297">(K469+J469+L469)/D469</f>
        <v>130</v>
      </c>
      <c r="N469" s="109">
        <f t="shared" ref="N469" si="1298">M469*D469</f>
        <v>3900</v>
      </c>
    </row>
    <row r="470" spans="1:14" s="79" customFormat="1" ht="13.5" customHeight="1">
      <c r="A470" s="103">
        <v>43581</v>
      </c>
      <c r="B470" s="104" t="s">
        <v>93</v>
      </c>
      <c r="C470" s="104" t="s">
        <v>55</v>
      </c>
      <c r="D470" s="105">
        <v>5000</v>
      </c>
      <c r="E470" s="104" t="s">
        <v>2</v>
      </c>
      <c r="F470" s="104">
        <v>135</v>
      </c>
      <c r="G470" s="104">
        <v>135.75</v>
      </c>
      <c r="H470" s="104">
        <v>0</v>
      </c>
      <c r="I470" s="106">
        <v>0</v>
      </c>
      <c r="J470" s="107">
        <f t="shared" ref="J470:J471" si="1299">(IF(E470="SHORT",F470-G470,IF(E470="LONG",G470-F470)))*D470</f>
        <v>-3750</v>
      </c>
      <c r="K470" s="108">
        <v>0</v>
      </c>
      <c r="L470" s="108">
        <v>0</v>
      </c>
      <c r="M470" s="108">
        <f t="shared" ref="M470" si="1300">(K470+J470+L470)/D470</f>
        <v>-0.75</v>
      </c>
      <c r="N470" s="109">
        <f t="shared" ref="N470" si="1301">M470*D470</f>
        <v>-3750</v>
      </c>
    </row>
    <row r="471" spans="1:14" s="79" customFormat="1" ht="13.5" customHeight="1">
      <c r="A471" s="103">
        <v>43581</v>
      </c>
      <c r="B471" s="104" t="s">
        <v>31</v>
      </c>
      <c r="C471" s="104" t="s">
        <v>53</v>
      </c>
      <c r="D471" s="105">
        <v>100</v>
      </c>
      <c r="E471" s="104" t="s">
        <v>1</v>
      </c>
      <c r="F471" s="104">
        <v>4570</v>
      </c>
      <c r="G471" s="104">
        <v>4535</v>
      </c>
      <c r="H471" s="104">
        <v>0</v>
      </c>
      <c r="I471" s="106">
        <v>0</v>
      </c>
      <c r="J471" s="107">
        <f t="shared" si="1299"/>
        <v>-3500</v>
      </c>
      <c r="K471" s="108">
        <v>0</v>
      </c>
      <c r="L471" s="108">
        <v>0</v>
      </c>
      <c r="M471" s="108">
        <f t="shared" ref="M471" si="1302">(K471+J471+L471)/D471</f>
        <v>-35</v>
      </c>
      <c r="N471" s="109">
        <f t="shared" ref="N471" si="1303">M471*D471</f>
        <v>-3500</v>
      </c>
    </row>
    <row r="472" spans="1:14" s="79" customFormat="1" ht="13.5" customHeight="1">
      <c r="A472" s="103">
        <v>43580</v>
      </c>
      <c r="B472" s="104" t="s">
        <v>31</v>
      </c>
      <c r="C472" s="104" t="s">
        <v>53</v>
      </c>
      <c r="D472" s="105">
        <v>100</v>
      </c>
      <c r="E472" s="104" t="s">
        <v>2</v>
      </c>
      <c r="F472" s="104">
        <v>4660</v>
      </c>
      <c r="G472" s="104">
        <v>4635</v>
      </c>
      <c r="H472" s="104">
        <v>4600</v>
      </c>
      <c r="I472" s="106">
        <v>0</v>
      </c>
      <c r="J472" s="107">
        <f t="shared" ref="J472" si="1304">(IF(E472="SHORT",F472-G472,IF(E472="LONG",G472-F472)))*D472</f>
        <v>2500</v>
      </c>
      <c r="K472" s="108">
        <f>(IF(E472="SHORT",IF(H472="",0,G472-H472),IF(E472="LONG",IF(H472="",0,H472-G472))))*D472</f>
        <v>3500</v>
      </c>
      <c r="L472" s="108">
        <v>0</v>
      </c>
      <c r="M472" s="108">
        <f t="shared" ref="M472" si="1305">(K472+J472+L472)/D472</f>
        <v>60</v>
      </c>
      <c r="N472" s="109">
        <f t="shared" ref="N472" si="1306">M472*D472</f>
        <v>6000</v>
      </c>
    </row>
    <row r="473" spans="1:14" s="79" customFormat="1" ht="13.5" customHeight="1">
      <c r="A473" s="103">
        <v>43580</v>
      </c>
      <c r="B473" s="104" t="s">
        <v>93</v>
      </c>
      <c r="C473" s="104" t="s">
        <v>55</v>
      </c>
      <c r="D473" s="105">
        <v>5000</v>
      </c>
      <c r="E473" s="104" t="s">
        <v>2</v>
      </c>
      <c r="F473" s="104">
        <v>133</v>
      </c>
      <c r="G473" s="104">
        <v>133.75</v>
      </c>
      <c r="H473" s="104">
        <v>0</v>
      </c>
      <c r="I473" s="106">
        <v>0</v>
      </c>
      <c r="J473" s="107">
        <f t="shared" ref="J473" si="1307">(IF(E473="SHORT",F473-G473,IF(E473="LONG",G473-F473)))*D473</f>
        <v>-3750</v>
      </c>
      <c r="K473" s="108">
        <v>0</v>
      </c>
      <c r="L473" s="108">
        <v>0</v>
      </c>
      <c r="M473" s="108">
        <f t="shared" ref="M473" si="1308">(K473+J473+L473)/D473</f>
        <v>-0.75</v>
      </c>
      <c r="N473" s="109">
        <f t="shared" ref="N473" si="1309">M473*D473</f>
        <v>-3750</v>
      </c>
    </row>
    <row r="474" spans="1:14" s="79" customFormat="1" ht="13.5" customHeight="1">
      <c r="A474" s="103">
        <v>43580</v>
      </c>
      <c r="B474" s="104" t="s">
        <v>95</v>
      </c>
      <c r="C474" s="104" t="s">
        <v>56</v>
      </c>
      <c r="D474" s="105">
        <v>100</v>
      </c>
      <c r="E474" s="104" t="s">
        <v>2</v>
      </c>
      <c r="F474" s="104">
        <v>31890</v>
      </c>
      <c r="G474" s="104">
        <v>31980</v>
      </c>
      <c r="H474" s="104">
        <v>0</v>
      </c>
      <c r="I474" s="106">
        <v>0</v>
      </c>
      <c r="J474" s="107">
        <f t="shared" ref="J474" si="1310">(IF(E474="SHORT",F474-G474,IF(E474="LONG",G474-F474)))*D474</f>
        <v>-9000</v>
      </c>
      <c r="K474" s="108">
        <v>0</v>
      </c>
      <c r="L474" s="108">
        <v>0</v>
      </c>
      <c r="M474" s="108">
        <f t="shared" ref="M474" si="1311">(K474+J474+L474)/D474</f>
        <v>-90</v>
      </c>
      <c r="N474" s="109">
        <f t="shared" ref="N474" si="1312">M474*D474</f>
        <v>-9000</v>
      </c>
    </row>
    <row r="475" spans="1:14" s="79" customFormat="1" ht="13.5" customHeight="1">
      <c r="A475" s="103">
        <v>43580</v>
      </c>
      <c r="B475" s="104" t="s">
        <v>8</v>
      </c>
      <c r="C475" s="104" t="s">
        <v>56</v>
      </c>
      <c r="D475" s="105">
        <v>30</v>
      </c>
      <c r="E475" s="104" t="s">
        <v>2</v>
      </c>
      <c r="F475" s="104">
        <v>37350</v>
      </c>
      <c r="G475" s="104">
        <v>37600</v>
      </c>
      <c r="H475" s="104">
        <v>0</v>
      </c>
      <c r="I475" s="106">
        <v>0</v>
      </c>
      <c r="J475" s="107">
        <f t="shared" ref="J475" si="1313">(IF(E475="SHORT",F475-G475,IF(E475="LONG",G475-F475)))*D475</f>
        <v>-7500</v>
      </c>
      <c r="K475" s="108">
        <v>0</v>
      </c>
      <c r="L475" s="108">
        <v>0</v>
      </c>
      <c r="M475" s="108">
        <f t="shared" ref="M475" si="1314">(K475+J475+L475)/D475</f>
        <v>-250</v>
      </c>
      <c r="N475" s="109">
        <f t="shared" ref="N475" si="1315">M475*D475</f>
        <v>-7500</v>
      </c>
    </row>
    <row r="476" spans="1:14" s="79" customFormat="1" ht="13.5" customHeight="1">
      <c r="A476" s="103">
        <v>43579</v>
      </c>
      <c r="B476" s="104" t="s">
        <v>9</v>
      </c>
      <c r="C476" s="104" t="s">
        <v>56</v>
      </c>
      <c r="D476" s="105">
        <v>100</v>
      </c>
      <c r="E476" s="104" t="s">
        <v>2</v>
      </c>
      <c r="F476" s="104">
        <v>4645</v>
      </c>
      <c r="G476" s="104">
        <v>4625</v>
      </c>
      <c r="H476" s="104">
        <v>0</v>
      </c>
      <c r="I476" s="106">
        <v>0</v>
      </c>
      <c r="J476" s="107">
        <f t="shared" ref="J476" si="1316">(IF(E476="SHORT",F476-G476,IF(E476="LONG",G476-F476)))*D476</f>
        <v>2000</v>
      </c>
      <c r="K476" s="108">
        <v>0</v>
      </c>
      <c r="L476" s="108">
        <v>0</v>
      </c>
      <c r="M476" s="108">
        <f t="shared" ref="M476" si="1317">(K476+J476+L476)/D476</f>
        <v>20</v>
      </c>
      <c r="N476" s="109">
        <f t="shared" ref="N476" si="1318">M476*D476</f>
        <v>2000</v>
      </c>
    </row>
    <row r="477" spans="1:14" s="79" customFormat="1" ht="13.5" customHeight="1">
      <c r="A477" s="103">
        <v>43579</v>
      </c>
      <c r="B477" s="104" t="s">
        <v>4</v>
      </c>
      <c r="C477" s="104" t="s">
        <v>56</v>
      </c>
      <c r="D477" s="105">
        <v>100</v>
      </c>
      <c r="E477" s="104" t="s">
        <v>2</v>
      </c>
      <c r="F477" s="104">
        <v>37070</v>
      </c>
      <c r="G477" s="104">
        <v>37250</v>
      </c>
      <c r="H477" s="104">
        <v>0</v>
      </c>
      <c r="I477" s="106">
        <v>0</v>
      </c>
      <c r="J477" s="107">
        <f t="shared" ref="J477" si="1319">(IF(E477="SHORT",F477-G477,IF(E477="LONG",G477-F477)))*D477</f>
        <v>-18000</v>
      </c>
      <c r="K477" s="108">
        <v>0</v>
      </c>
      <c r="L477" s="108">
        <v>0</v>
      </c>
      <c r="M477" s="108">
        <f t="shared" ref="M477" si="1320">(K477+J477+L477)/D477</f>
        <v>-180</v>
      </c>
      <c r="N477" s="109">
        <f t="shared" ref="N477" si="1321">M477*D477</f>
        <v>-18000</v>
      </c>
    </row>
    <row r="478" spans="1:14" s="79" customFormat="1" ht="13.5" customHeight="1">
      <c r="A478" s="103">
        <v>43579</v>
      </c>
      <c r="B478" s="104" t="s">
        <v>95</v>
      </c>
      <c r="C478" s="104" t="s">
        <v>56</v>
      </c>
      <c r="D478" s="105">
        <v>100</v>
      </c>
      <c r="E478" s="104" t="s">
        <v>2</v>
      </c>
      <c r="F478" s="104">
        <v>31630</v>
      </c>
      <c r="G478" s="104">
        <v>31730</v>
      </c>
      <c r="H478" s="104">
        <v>0</v>
      </c>
      <c r="I478" s="106">
        <v>0</v>
      </c>
      <c r="J478" s="107">
        <f t="shared" ref="J478" si="1322">(IF(E478="SHORT",F478-G478,IF(E478="LONG",G478-F478)))*D478</f>
        <v>-10000</v>
      </c>
      <c r="K478" s="108">
        <v>0</v>
      </c>
      <c r="L478" s="108">
        <v>0</v>
      </c>
      <c r="M478" s="108">
        <f t="shared" ref="M478" si="1323">(K478+J478+L478)/D478</f>
        <v>-100</v>
      </c>
      <c r="N478" s="109">
        <f t="shared" ref="N478" si="1324">M478*D478</f>
        <v>-10000</v>
      </c>
    </row>
    <row r="479" spans="1:14" s="79" customFormat="1" ht="13.5" customHeight="1">
      <c r="A479" s="103">
        <v>43578</v>
      </c>
      <c r="B479" s="104" t="s">
        <v>31</v>
      </c>
      <c r="C479" s="104" t="s">
        <v>53</v>
      </c>
      <c r="D479" s="105">
        <v>100</v>
      </c>
      <c r="E479" s="104" t="s">
        <v>2</v>
      </c>
      <c r="F479" s="104">
        <v>4602</v>
      </c>
      <c r="G479" s="104">
        <v>4635</v>
      </c>
      <c r="H479" s="104">
        <v>0</v>
      </c>
      <c r="I479" s="106">
        <v>0</v>
      </c>
      <c r="J479" s="107">
        <f t="shared" ref="J479" si="1325">(IF(E479="SHORT",F479-G479,IF(E479="LONG",G479-F479)))*D479</f>
        <v>-3300</v>
      </c>
      <c r="K479" s="108">
        <v>0</v>
      </c>
      <c r="L479" s="108">
        <v>0</v>
      </c>
      <c r="M479" s="108">
        <f t="shared" ref="M479" si="1326">(K479+J479+L479)/D479</f>
        <v>-33</v>
      </c>
      <c r="N479" s="109">
        <f t="shared" ref="N479" si="1327">M479*D479</f>
        <v>-3300</v>
      </c>
    </row>
    <row r="480" spans="1:14" s="79" customFormat="1" ht="13.5" customHeight="1">
      <c r="A480" s="103">
        <v>43578</v>
      </c>
      <c r="B480" s="104" t="s">
        <v>4</v>
      </c>
      <c r="C480" s="104" t="s">
        <v>56</v>
      </c>
      <c r="D480" s="105">
        <v>30</v>
      </c>
      <c r="E480" s="104" t="s">
        <v>2</v>
      </c>
      <c r="F480" s="104">
        <v>37270</v>
      </c>
      <c r="G480" s="104">
        <v>37150</v>
      </c>
      <c r="H480" s="104">
        <v>0</v>
      </c>
      <c r="I480" s="106">
        <v>0</v>
      </c>
      <c r="J480" s="107">
        <f t="shared" ref="J480" si="1328">(IF(E480="SHORT",F480-G480,IF(E480="LONG",G480-F480)))*D480</f>
        <v>3600</v>
      </c>
      <c r="K480" s="108">
        <v>0</v>
      </c>
      <c r="L480" s="108">
        <v>0</v>
      </c>
      <c r="M480" s="108">
        <f t="shared" ref="M480" si="1329">(K480+J480+L480)/D480</f>
        <v>120</v>
      </c>
      <c r="N480" s="109">
        <f t="shared" ref="N480" si="1330">M480*D480</f>
        <v>3600</v>
      </c>
    </row>
    <row r="481" spans="1:14" s="79" customFormat="1" ht="13.5" customHeight="1">
      <c r="A481" s="103">
        <v>43578</v>
      </c>
      <c r="B481" s="104" t="s">
        <v>93</v>
      </c>
      <c r="C481" s="104" t="s">
        <v>55</v>
      </c>
      <c r="D481" s="105">
        <v>5000</v>
      </c>
      <c r="E481" s="104" t="s">
        <v>2</v>
      </c>
      <c r="F481" s="104">
        <v>133.5</v>
      </c>
      <c r="G481" s="104">
        <v>133</v>
      </c>
      <c r="H481" s="104">
        <v>0</v>
      </c>
      <c r="I481" s="106">
        <v>0</v>
      </c>
      <c r="J481" s="107">
        <f t="shared" ref="J481" si="1331">(IF(E481="SHORT",F481-G481,IF(E481="LONG",G481-F481)))*D481</f>
        <v>2500</v>
      </c>
      <c r="K481" s="108">
        <v>0</v>
      </c>
      <c r="L481" s="108">
        <v>0</v>
      </c>
      <c r="M481" s="108">
        <f t="shared" ref="M481" si="1332">(K481+J481+L481)/D481</f>
        <v>0.5</v>
      </c>
      <c r="N481" s="109">
        <f t="shared" ref="N481" si="1333">M481*D481</f>
        <v>2500</v>
      </c>
    </row>
    <row r="482" spans="1:14" s="79" customFormat="1" ht="13.5" customHeight="1">
      <c r="A482" s="103">
        <v>43578</v>
      </c>
      <c r="B482" s="104" t="s">
        <v>95</v>
      </c>
      <c r="C482" s="104" t="s">
        <v>56</v>
      </c>
      <c r="D482" s="105">
        <v>100</v>
      </c>
      <c r="E482" s="104" t="s">
        <v>2</v>
      </c>
      <c r="F482" s="104">
        <v>31600</v>
      </c>
      <c r="G482" s="104">
        <v>31530</v>
      </c>
      <c r="H482" s="104">
        <v>0</v>
      </c>
      <c r="I482" s="106">
        <v>0</v>
      </c>
      <c r="J482" s="107">
        <f t="shared" ref="J482" si="1334">(IF(E482="SHORT",F482-G482,IF(E482="LONG",G482-F482)))*D482</f>
        <v>7000</v>
      </c>
      <c r="K482" s="108">
        <v>0</v>
      </c>
      <c r="L482" s="108">
        <v>0</v>
      </c>
      <c r="M482" s="108">
        <f t="shared" ref="M482" si="1335">(K482+J482+L482)/D482</f>
        <v>70</v>
      </c>
      <c r="N482" s="109">
        <f t="shared" ref="N482" si="1336">M482*D482</f>
        <v>7000</v>
      </c>
    </row>
    <row r="483" spans="1:14" s="79" customFormat="1" ht="13.5" customHeight="1">
      <c r="A483" s="103">
        <v>43577</v>
      </c>
      <c r="B483" s="104" t="s">
        <v>31</v>
      </c>
      <c r="C483" s="104" t="s">
        <v>53</v>
      </c>
      <c r="D483" s="105">
        <v>100</v>
      </c>
      <c r="E483" s="104" t="s">
        <v>2</v>
      </c>
      <c r="F483" s="104">
        <v>4580</v>
      </c>
      <c r="G483" s="104">
        <v>4615</v>
      </c>
      <c r="H483" s="104">
        <v>0</v>
      </c>
      <c r="I483" s="106">
        <v>0</v>
      </c>
      <c r="J483" s="107">
        <f t="shared" ref="J483" si="1337">(IF(E483="SHORT",F483-G483,IF(E483="LONG",G483-F483)))*D483</f>
        <v>-3500</v>
      </c>
      <c r="K483" s="108">
        <v>0</v>
      </c>
      <c r="L483" s="108">
        <v>0</v>
      </c>
      <c r="M483" s="108">
        <f t="shared" ref="M483" si="1338">(K483+J483+L483)/D483</f>
        <v>-35</v>
      </c>
      <c r="N483" s="109">
        <f t="shared" ref="N483" si="1339">M483*D483</f>
        <v>-3500</v>
      </c>
    </row>
    <row r="484" spans="1:14" s="79" customFormat="1" ht="13.5" customHeight="1">
      <c r="A484" s="103">
        <v>43577</v>
      </c>
      <c r="B484" s="104" t="s">
        <v>4</v>
      </c>
      <c r="C484" s="104" t="s">
        <v>56</v>
      </c>
      <c r="D484" s="105">
        <v>30</v>
      </c>
      <c r="E484" s="104" t="s">
        <v>2</v>
      </c>
      <c r="F484" s="104">
        <v>37500</v>
      </c>
      <c r="G484" s="104">
        <v>37300</v>
      </c>
      <c r="H484" s="104">
        <v>0</v>
      </c>
      <c r="I484" s="106">
        <v>0</v>
      </c>
      <c r="J484" s="107">
        <f t="shared" ref="J484" si="1340">(IF(E484="SHORT",F484-G484,IF(E484="LONG",G484-F484)))*D484</f>
        <v>6000</v>
      </c>
      <c r="K484" s="108">
        <v>0</v>
      </c>
      <c r="L484" s="108">
        <v>0</v>
      </c>
      <c r="M484" s="108">
        <f t="shared" ref="M484" si="1341">(K484+J484+L484)/D484</f>
        <v>200</v>
      </c>
      <c r="N484" s="109">
        <f t="shared" ref="N484" si="1342">M484*D484</f>
        <v>6000</v>
      </c>
    </row>
    <row r="485" spans="1:14" s="79" customFormat="1" ht="13.5" customHeight="1">
      <c r="A485" s="103">
        <v>43577</v>
      </c>
      <c r="B485" s="104" t="s">
        <v>95</v>
      </c>
      <c r="C485" s="104" t="s">
        <v>56</v>
      </c>
      <c r="D485" s="105">
        <v>100</v>
      </c>
      <c r="E485" s="104" t="s">
        <v>2</v>
      </c>
      <c r="F485" s="104">
        <v>31700</v>
      </c>
      <c r="G485" s="104">
        <v>31620</v>
      </c>
      <c r="H485" s="104">
        <v>0</v>
      </c>
      <c r="I485" s="106">
        <v>0</v>
      </c>
      <c r="J485" s="107">
        <f t="shared" ref="J485" si="1343">(IF(E485="SHORT",F485-G485,IF(E485="LONG",G485-F485)))*D485</f>
        <v>8000</v>
      </c>
      <c r="K485" s="108">
        <v>0</v>
      </c>
      <c r="L485" s="108">
        <v>0</v>
      </c>
      <c r="M485" s="108">
        <f t="shared" ref="M485" si="1344">(K485+J485+L485)/D485</f>
        <v>80</v>
      </c>
      <c r="N485" s="109">
        <f t="shared" ref="N485" si="1345">M485*D485</f>
        <v>8000</v>
      </c>
    </row>
    <row r="486" spans="1:14" s="79" customFormat="1" ht="13.5" customHeight="1">
      <c r="A486" s="103">
        <v>43573</v>
      </c>
      <c r="B486" s="104" t="s">
        <v>4</v>
      </c>
      <c r="C486" s="104" t="s">
        <v>56</v>
      </c>
      <c r="D486" s="105">
        <v>30</v>
      </c>
      <c r="E486" s="104" t="s">
        <v>2</v>
      </c>
      <c r="F486" s="104">
        <v>37300</v>
      </c>
      <c r="G486" s="104">
        <v>37200</v>
      </c>
      <c r="H486" s="104">
        <v>0</v>
      </c>
      <c r="I486" s="106">
        <v>0</v>
      </c>
      <c r="J486" s="107">
        <f t="shared" ref="J486" si="1346">(IF(E486="SHORT",F486-G486,IF(E486="LONG",G486-F486)))*D486</f>
        <v>3000</v>
      </c>
      <c r="K486" s="108">
        <v>0</v>
      </c>
      <c r="L486" s="108">
        <v>0</v>
      </c>
      <c r="M486" s="108">
        <f t="shared" ref="M486" si="1347">(K486+J486+L486)/D486</f>
        <v>100</v>
      </c>
      <c r="N486" s="109">
        <f t="shared" ref="N486" si="1348">M486*D486</f>
        <v>3000</v>
      </c>
    </row>
    <row r="487" spans="1:14" s="79" customFormat="1" ht="13.5" customHeight="1">
      <c r="A487" s="103">
        <v>43573</v>
      </c>
      <c r="B487" s="104" t="s">
        <v>0</v>
      </c>
      <c r="C487" s="104" t="s">
        <v>56</v>
      </c>
      <c r="D487" s="105">
        <v>100</v>
      </c>
      <c r="E487" s="104" t="s">
        <v>2</v>
      </c>
      <c r="F487" s="104">
        <v>31550</v>
      </c>
      <c r="G487" s="104">
        <v>31500</v>
      </c>
      <c r="H487" s="104">
        <v>0</v>
      </c>
      <c r="I487" s="106">
        <v>0</v>
      </c>
      <c r="J487" s="107">
        <f t="shared" ref="J487" si="1349">(IF(E487="SHORT",F487-G487,IF(E487="LONG",G487-F487)))*D487</f>
        <v>5000</v>
      </c>
      <c r="K487" s="108">
        <v>0</v>
      </c>
      <c r="L487" s="108">
        <v>0</v>
      </c>
      <c r="M487" s="108">
        <f t="shared" ref="M487" si="1350">(K487+J487+L487)/D487</f>
        <v>50</v>
      </c>
      <c r="N487" s="109">
        <f t="shared" ref="N487" si="1351">M487*D487</f>
        <v>5000</v>
      </c>
    </row>
    <row r="488" spans="1:14" s="79" customFormat="1" ht="14.25" customHeight="1">
      <c r="A488" s="103">
        <v>43573</v>
      </c>
      <c r="B488" s="104" t="s">
        <v>5</v>
      </c>
      <c r="C488" s="104" t="s">
        <v>55</v>
      </c>
      <c r="D488" s="105">
        <v>5000</v>
      </c>
      <c r="E488" s="104" t="s">
        <v>2</v>
      </c>
      <c r="F488" s="104">
        <v>224.5</v>
      </c>
      <c r="G488" s="104">
        <v>224</v>
      </c>
      <c r="H488" s="104">
        <v>0</v>
      </c>
      <c r="I488" s="106">
        <v>0</v>
      </c>
      <c r="J488" s="107">
        <f t="shared" ref="J488" si="1352">(IF(E488="SHORT",F488-G488,IF(E488="LONG",G488-F488)))*D488</f>
        <v>2500</v>
      </c>
      <c r="K488" s="108">
        <v>0</v>
      </c>
      <c r="L488" s="108">
        <v>0</v>
      </c>
      <c r="M488" s="108">
        <f t="shared" ref="M488" si="1353">(K488+J488+L488)/D488</f>
        <v>0.5</v>
      </c>
      <c r="N488" s="109">
        <f t="shared" ref="N488" si="1354">M488*D488</f>
        <v>2500</v>
      </c>
    </row>
    <row r="489" spans="1:14" s="79" customFormat="1" ht="14.25" customHeight="1">
      <c r="A489" s="103">
        <v>43573</v>
      </c>
      <c r="B489" s="104" t="s">
        <v>9</v>
      </c>
      <c r="C489" s="104" t="s">
        <v>53</v>
      </c>
      <c r="D489" s="105">
        <v>100</v>
      </c>
      <c r="E489" s="104" t="s">
        <v>1</v>
      </c>
      <c r="F489" s="104">
        <v>4425</v>
      </c>
      <c r="G489" s="104">
        <v>4445</v>
      </c>
      <c r="H489" s="104">
        <v>0</v>
      </c>
      <c r="I489" s="106">
        <v>0</v>
      </c>
      <c r="J489" s="107">
        <f t="shared" ref="J489" si="1355">(IF(E489="SHORT",F489-G489,IF(E489="LONG",G489-F489)))*D489</f>
        <v>2000</v>
      </c>
      <c r="K489" s="108">
        <v>0</v>
      </c>
      <c r="L489" s="108">
        <v>0</v>
      </c>
      <c r="M489" s="108">
        <f t="shared" ref="M489" si="1356">(K489+J489+L489)/D489</f>
        <v>20</v>
      </c>
      <c r="N489" s="109">
        <f t="shared" ref="N489" si="1357">M489*D489</f>
        <v>2000</v>
      </c>
    </row>
    <row r="490" spans="1:14" s="79" customFormat="1" ht="14.25" customHeight="1">
      <c r="A490" s="103">
        <v>43571</v>
      </c>
      <c r="B490" s="104" t="s">
        <v>5</v>
      </c>
      <c r="C490" s="104" t="s">
        <v>55</v>
      </c>
      <c r="D490" s="105">
        <v>5000</v>
      </c>
      <c r="E490" s="104" t="s">
        <v>1</v>
      </c>
      <c r="F490" s="104">
        <v>228</v>
      </c>
      <c r="G490" s="104">
        <v>228.5</v>
      </c>
      <c r="H490" s="104">
        <v>0</v>
      </c>
      <c r="I490" s="106">
        <v>0</v>
      </c>
      <c r="J490" s="107">
        <f t="shared" ref="J490" si="1358">(IF(E490="SHORT",F490-G490,IF(E490="LONG",G490-F490)))*D490</f>
        <v>2500</v>
      </c>
      <c r="K490" s="108">
        <v>0</v>
      </c>
      <c r="L490" s="108">
        <v>0</v>
      </c>
      <c r="M490" s="108">
        <f t="shared" ref="M490" si="1359">(K490+J490+L490)/D490</f>
        <v>0.5</v>
      </c>
      <c r="N490" s="109">
        <f t="shared" ref="N490" si="1360">M490*D490</f>
        <v>2500</v>
      </c>
    </row>
    <row r="491" spans="1:14" s="79" customFormat="1" ht="14.25" customHeight="1">
      <c r="A491" s="103">
        <v>43571</v>
      </c>
      <c r="B491" s="104" t="s">
        <v>4</v>
      </c>
      <c r="C491" s="104" t="s">
        <v>56</v>
      </c>
      <c r="D491" s="105">
        <v>30</v>
      </c>
      <c r="E491" s="104" t="s">
        <v>2</v>
      </c>
      <c r="F491" s="104">
        <v>37220</v>
      </c>
      <c r="G491" s="104">
        <v>37050</v>
      </c>
      <c r="H491" s="104">
        <v>0</v>
      </c>
      <c r="I491" s="106">
        <v>0</v>
      </c>
      <c r="J491" s="107">
        <f t="shared" ref="J491" si="1361">(IF(E491="SHORT",F491-G491,IF(E491="LONG",G491-F491)))*D491</f>
        <v>5100</v>
      </c>
      <c r="K491" s="108">
        <v>0</v>
      </c>
      <c r="L491" s="108">
        <v>0</v>
      </c>
      <c r="M491" s="108">
        <f t="shared" ref="M491" si="1362">(K491+J491+L491)/D491</f>
        <v>170</v>
      </c>
      <c r="N491" s="109">
        <f t="shared" ref="N491" si="1363">M491*D491</f>
        <v>5100</v>
      </c>
    </row>
    <row r="492" spans="1:14" s="79" customFormat="1" ht="14.25" customHeight="1">
      <c r="A492" s="103">
        <v>43571</v>
      </c>
      <c r="B492" s="104" t="s">
        <v>0</v>
      </c>
      <c r="C492" s="104" t="s">
        <v>56</v>
      </c>
      <c r="D492" s="105">
        <v>100</v>
      </c>
      <c r="E492" s="104" t="s">
        <v>2</v>
      </c>
      <c r="F492" s="104">
        <v>31820</v>
      </c>
      <c r="G492" s="104">
        <v>31750</v>
      </c>
      <c r="H492" s="104">
        <v>0</v>
      </c>
      <c r="I492" s="106">
        <v>0</v>
      </c>
      <c r="J492" s="107">
        <f t="shared" ref="J492" si="1364">(IF(E492="SHORT",F492-G492,IF(E492="LONG",G492-F492)))*D492</f>
        <v>7000</v>
      </c>
      <c r="K492" s="108">
        <v>0</v>
      </c>
      <c r="L492" s="108">
        <v>0</v>
      </c>
      <c r="M492" s="108">
        <f t="shared" ref="M492" si="1365">(K492+J492+L492)/D492</f>
        <v>70</v>
      </c>
      <c r="N492" s="109">
        <f t="shared" ref="N492" si="1366">M492*D492</f>
        <v>7000</v>
      </c>
    </row>
    <row r="493" spans="1:14" s="79" customFormat="1" ht="14.25" customHeight="1">
      <c r="A493" s="103">
        <v>43570</v>
      </c>
      <c r="B493" s="104" t="s">
        <v>31</v>
      </c>
      <c r="C493" s="104" t="s">
        <v>53</v>
      </c>
      <c r="D493" s="105">
        <v>100</v>
      </c>
      <c r="E493" s="104" t="s">
        <v>1</v>
      </c>
      <c r="F493" s="104">
        <v>4390</v>
      </c>
      <c r="G493" s="104">
        <v>4410</v>
      </c>
      <c r="H493" s="104">
        <v>0</v>
      </c>
      <c r="I493" s="106">
        <v>0</v>
      </c>
      <c r="J493" s="107">
        <f t="shared" ref="J493" si="1367">(IF(E493="SHORT",F493-G493,IF(E493="LONG",G493-F493)))*D493</f>
        <v>2000</v>
      </c>
      <c r="K493" s="108">
        <v>0</v>
      </c>
      <c r="L493" s="108">
        <v>0</v>
      </c>
      <c r="M493" s="108">
        <f t="shared" ref="M493" si="1368">(K493+J493+L493)/D493</f>
        <v>20</v>
      </c>
      <c r="N493" s="109">
        <f t="shared" ref="N493" si="1369">M493*D493</f>
        <v>2000</v>
      </c>
    </row>
    <row r="494" spans="1:14" s="79" customFormat="1" ht="14.25" customHeight="1">
      <c r="A494" s="103">
        <v>43570</v>
      </c>
      <c r="B494" s="104" t="s">
        <v>0</v>
      </c>
      <c r="C494" s="104" t="s">
        <v>56</v>
      </c>
      <c r="D494" s="105">
        <v>100</v>
      </c>
      <c r="E494" s="104" t="s">
        <v>2</v>
      </c>
      <c r="F494" s="104">
        <v>31750</v>
      </c>
      <c r="G494" s="104">
        <v>31700</v>
      </c>
      <c r="H494" s="104">
        <v>0</v>
      </c>
      <c r="I494" s="106">
        <v>0</v>
      </c>
      <c r="J494" s="107">
        <f t="shared" ref="J494" si="1370">(IF(E494="SHORT",F494-G494,IF(E494="LONG",G494-F494)))*D494</f>
        <v>5000</v>
      </c>
      <c r="K494" s="108">
        <v>0</v>
      </c>
      <c r="L494" s="108">
        <v>0</v>
      </c>
      <c r="M494" s="108">
        <f t="shared" ref="M494" si="1371">(K494+J494+L494)/D494</f>
        <v>50</v>
      </c>
      <c r="N494" s="109">
        <f t="shared" ref="N494" si="1372">M494*D494</f>
        <v>5000</v>
      </c>
    </row>
    <row r="495" spans="1:14" s="79" customFormat="1" ht="14.25" customHeight="1">
      <c r="A495" s="103">
        <v>43570</v>
      </c>
      <c r="B495" s="104" t="s">
        <v>93</v>
      </c>
      <c r="C495" s="104" t="s">
        <v>56</v>
      </c>
      <c r="D495" s="105">
        <v>5000</v>
      </c>
      <c r="E495" s="104" t="s">
        <v>1</v>
      </c>
      <c r="F495" s="104">
        <v>135</v>
      </c>
      <c r="G495" s="104">
        <v>135.5</v>
      </c>
      <c r="H495" s="104">
        <v>0</v>
      </c>
      <c r="I495" s="106">
        <v>0</v>
      </c>
      <c r="J495" s="107">
        <f t="shared" ref="J495" si="1373">(IF(E495="SHORT",F495-G495,IF(E495="LONG",G495-F495)))*D495</f>
        <v>2500</v>
      </c>
      <c r="K495" s="108">
        <v>0</v>
      </c>
      <c r="L495" s="108">
        <v>0</v>
      </c>
      <c r="M495" s="108">
        <f t="shared" ref="M495" si="1374">(K495+J495+L495)/D495</f>
        <v>0.5</v>
      </c>
      <c r="N495" s="109">
        <f t="shared" ref="N495" si="1375">M495*D495</f>
        <v>2500</v>
      </c>
    </row>
    <row r="496" spans="1:14" s="79" customFormat="1" ht="14.25" customHeight="1">
      <c r="A496" s="103">
        <v>43567</v>
      </c>
      <c r="B496" s="104" t="s">
        <v>0</v>
      </c>
      <c r="C496" s="104" t="s">
        <v>56</v>
      </c>
      <c r="D496" s="105">
        <v>100</v>
      </c>
      <c r="E496" s="104" t="s">
        <v>1</v>
      </c>
      <c r="F496" s="104">
        <v>31810</v>
      </c>
      <c r="G496" s="104">
        <v>31870</v>
      </c>
      <c r="H496" s="104">
        <v>0</v>
      </c>
      <c r="I496" s="106">
        <v>0</v>
      </c>
      <c r="J496" s="107">
        <f t="shared" ref="J496" si="1376">(IF(E496="SHORT",F496-G496,IF(E496="LONG",G496-F496)))*D496</f>
        <v>6000</v>
      </c>
      <c r="K496" s="108">
        <v>0</v>
      </c>
      <c r="L496" s="108">
        <v>0</v>
      </c>
      <c r="M496" s="108">
        <f t="shared" ref="M496" si="1377">(K496+J496+L496)/D496</f>
        <v>60</v>
      </c>
      <c r="N496" s="109">
        <f t="shared" ref="N496" si="1378">M496*D496</f>
        <v>6000</v>
      </c>
    </row>
    <row r="497" spans="1:14" s="79" customFormat="1" ht="14.25" customHeight="1">
      <c r="A497" s="103">
        <v>43567</v>
      </c>
      <c r="B497" s="104" t="s">
        <v>4</v>
      </c>
      <c r="C497" s="104" t="s">
        <v>56</v>
      </c>
      <c r="D497" s="105">
        <v>30</v>
      </c>
      <c r="E497" s="104" t="s">
        <v>2</v>
      </c>
      <c r="F497" s="104">
        <v>37350</v>
      </c>
      <c r="G497" s="104">
        <v>37200</v>
      </c>
      <c r="H497" s="104">
        <v>0</v>
      </c>
      <c r="I497" s="106">
        <v>0</v>
      </c>
      <c r="J497" s="107">
        <f t="shared" ref="J497" si="1379">(IF(E497="SHORT",F497-G497,IF(E497="LONG",G497-F497)))*D497</f>
        <v>4500</v>
      </c>
      <c r="K497" s="108">
        <v>0</v>
      </c>
      <c r="L497" s="108">
        <v>0</v>
      </c>
      <c r="M497" s="108">
        <f t="shared" ref="M497" si="1380">(K497+J497+L497)/D497</f>
        <v>150</v>
      </c>
      <c r="N497" s="109">
        <f t="shared" ref="N497" si="1381">M497*D497</f>
        <v>4500</v>
      </c>
    </row>
    <row r="498" spans="1:14" s="79" customFormat="1" ht="14.25" customHeight="1">
      <c r="A498" s="103">
        <v>43567</v>
      </c>
      <c r="B498" s="104" t="s">
        <v>96</v>
      </c>
      <c r="C498" s="104" t="s">
        <v>53</v>
      </c>
      <c r="D498" s="105">
        <v>100</v>
      </c>
      <c r="E498" s="104" t="s">
        <v>1</v>
      </c>
      <c r="F498" s="104">
        <v>4470</v>
      </c>
      <c r="G498" s="104">
        <v>4435</v>
      </c>
      <c r="H498" s="104">
        <v>0</v>
      </c>
      <c r="I498" s="106">
        <v>0</v>
      </c>
      <c r="J498" s="107">
        <f t="shared" ref="J498" si="1382">(IF(E498="SHORT",F498-G498,IF(E498="LONG",G498-F498)))*D498</f>
        <v>-3500</v>
      </c>
      <c r="K498" s="108">
        <v>0</v>
      </c>
      <c r="L498" s="108">
        <v>0</v>
      </c>
      <c r="M498" s="108">
        <f t="shared" ref="M498" si="1383">(K498+J498+L498)/D498</f>
        <v>-35</v>
      </c>
      <c r="N498" s="109">
        <f t="shared" ref="N498" si="1384">M498*D498</f>
        <v>-3500</v>
      </c>
    </row>
    <row r="499" spans="1:14" s="79" customFormat="1" ht="14.25" customHeight="1">
      <c r="A499" s="103">
        <v>43566</v>
      </c>
      <c r="B499" s="104" t="s">
        <v>96</v>
      </c>
      <c r="C499" s="104" t="s">
        <v>53</v>
      </c>
      <c r="D499" s="105">
        <v>100</v>
      </c>
      <c r="E499" s="104" t="s">
        <v>1</v>
      </c>
      <c r="F499" s="104">
        <v>4445</v>
      </c>
      <c r="G499" s="104">
        <v>4415</v>
      </c>
      <c r="H499" s="104">
        <v>0</v>
      </c>
      <c r="I499" s="106">
        <v>0</v>
      </c>
      <c r="J499" s="107">
        <f t="shared" ref="J499" si="1385">(IF(E499="SHORT",F499-G499,IF(E499="LONG",G499-F499)))*D499</f>
        <v>-3000</v>
      </c>
      <c r="K499" s="108">
        <v>0</v>
      </c>
      <c r="L499" s="108">
        <v>0</v>
      </c>
      <c r="M499" s="108">
        <f t="shared" ref="M499" si="1386">(K499+J499+L499)/D499</f>
        <v>-30</v>
      </c>
      <c r="N499" s="109">
        <f t="shared" ref="N499" si="1387">M499*D499</f>
        <v>-3000</v>
      </c>
    </row>
    <row r="500" spans="1:14" s="79" customFormat="1" ht="14.25" customHeight="1">
      <c r="A500" s="103">
        <v>43566</v>
      </c>
      <c r="B500" s="104" t="s">
        <v>95</v>
      </c>
      <c r="C500" s="104" t="s">
        <v>56</v>
      </c>
      <c r="D500" s="105">
        <v>100</v>
      </c>
      <c r="E500" s="104" t="s">
        <v>2</v>
      </c>
      <c r="F500" s="104">
        <v>32050</v>
      </c>
      <c r="G500" s="104">
        <v>32000</v>
      </c>
      <c r="H500" s="104">
        <v>31950</v>
      </c>
      <c r="I500" s="106">
        <v>0</v>
      </c>
      <c r="J500" s="107">
        <f t="shared" ref="J500" si="1388">(IF(E500="SHORT",F500-G500,IF(E500="LONG",G500-F500)))*D500</f>
        <v>5000</v>
      </c>
      <c r="K500" s="108">
        <f>(IF(E500="SHORT",IF(H500="",0,G500-H500),IF(E500="LONG",IF(H500="",0,H500-G500))))*D500</f>
        <v>5000</v>
      </c>
      <c r="L500" s="108">
        <v>0</v>
      </c>
      <c r="M500" s="108">
        <f t="shared" ref="M500" si="1389">(K500+J500+L500)/D500</f>
        <v>100</v>
      </c>
      <c r="N500" s="109">
        <f t="shared" ref="N500" si="1390">M500*D500</f>
        <v>10000</v>
      </c>
    </row>
    <row r="501" spans="1:14" s="79" customFormat="1" ht="14.25" customHeight="1">
      <c r="A501" s="103">
        <v>43566</v>
      </c>
      <c r="B501" s="104" t="s">
        <v>4</v>
      </c>
      <c r="C501" s="104" t="s">
        <v>56</v>
      </c>
      <c r="D501" s="105">
        <v>30</v>
      </c>
      <c r="E501" s="104" t="s">
        <v>2</v>
      </c>
      <c r="F501" s="104">
        <v>37530</v>
      </c>
      <c r="G501" s="104">
        <v>37400</v>
      </c>
      <c r="H501" s="104">
        <v>37200</v>
      </c>
      <c r="I501" s="106">
        <v>0</v>
      </c>
      <c r="J501" s="107">
        <f t="shared" ref="J501" si="1391">(IF(E501="SHORT",F501-G501,IF(E501="LONG",G501-F501)))*D501</f>
        <v>3900</v>
      </c>
      <c r="K501" s="108">
        <f>(IF(E501="SHORT",IF(H501="",0,G501-H501),IF(E501="LONG",IF(H501="",0,H501-G501))))*D501</f>
        <v>6000</v>
      </c>
      <c r="L501" s="108">
        <v>0</v>
      </c>
      <c r="M501" s="108">
        <f t="shared" ref="M501" si="1392">(K501+J501+L501)/D501</f>
        <v>330</v>
      </c>
      <c r="N501" s="109">
        <f t="shared" ref="N501" si="1393">M501*D501</f>
        <v>9900</v>
      </c>
    </row>
    <row r="502" spans="1:14" s="79" customFormat="1" ht="14.25" customHeight="1">
      <c r="A502" s="103">
        <v>43565</v>
      </c>
      <c r="B502" s="104" t="s">
        <v>32</v>
      </c>
      <c r="C502" s="104" t="s">
        <v>53</v>
      </c>
      <c r="D502" s="105">
        <v>1250</v>
      </c>
      <c r="E502" s="104" t="s">
        <v>1</v>
      </c>
      <c r="F502" s="104">
        <v>188.2</v>
      </c>
      <c r="G502" s="104">
        <v>189.5</v>
      </c>
      <c r="H502" s="104">
        <v>0</v>
      </c>
      <c r="I502" s="106">
        <v>0</v>
      </c>
      <c r="J502" s="107">
        <f t="shared" ref="J502" si="1394">(IF(E502="SHORT",F502-G502,IF(E502="LONG",G502-F502)))*D502</f>
        <v>1625.0000000000141</v>
      </c>
      <c r="K502" s="108">
        <v>0</v>
      </c>
      <c r="L502" s="108">
        <v>0</v>
      </c>
      <c r="M502" s="108">
        <f t="shared" ref="M502" si="1395">(K502+J502+L502)/D502</f>
        <v>1.3000000000000114</v>
      </c>
      <c r="N502" s="109">
        <f t="shared" ref="N502" si="1396">M502*D502</f>
        <v>1625.0000000000141</v>
      </c>
    </row>
    <row r="503" spans="1:14" s="79" customFormat="1" ht="14.25" customHeight="1">
      <c r="A503" s="103">
        <v>43565</v>
      </c>
      <c r="B503" s="104" t="s">
        <v>4</v>
      </c>
      <c r="C503" s="104" t="s">
        <v>56</v>
      </c>
      <c r="D503" s="105">
        <v>30</v>
      </c>
      <c r="E503" s="104" t="s">
        <v>2</v>
      </c>
      <c r="F503" s="104">
        <v>37850</v>
      </c>
      <c r="G503" s="104">
        <v>37700</v>
      </c>
      <c r="H503" s="104">
        <v>0</v>
      </c>
      <c r="I503" s="106">
        <v>0</v>
      </c>
      <c r="J503" s="107">
        <f t="shared" ref="J503" si="1397">(IF(E503="SHORT",F503-G503,IF(E503="LONG",G503-F503)))*D503</f>
        <v>4500</v>
      </c>
      <c r="K503" s="108">
        <v>0</v>
      </c>
      <c r="L503" s="108">
        <v>0</v>
      </c>
      <c r="M503" s="108">
        <f t="shared" ref="M503" si="1398">(K503+J503+L503)/D503</f>
        <v>150</v>
      </c>
      <c r="N503" s="109">
        <f t="shared" ref="N503" si="1399">M503*D503</f>
        <v>4500</v>
      </c>
    </row>
    <row r="504" spans="1:14" s="79" customFormat="1" ht="14.25" customHeight="1">
      <c r="A504" s="103">
        <v>43565</v>
      </c>
      <c r="B504" s="104" t="s">
        <v>95</v>
      </c>
      <c r="C504" s="104" t="s">
        <v>56</v>
      </c>
      <c r="D504" s="105">
        <v>100</v>
      </c>
      <c r="E504" s="104" t="s">
        <v>2</v>
      </c>
      <c r="F504" s="104">
        <v>32225</v>
      </c>
      <c r="G504" s="104">
        <v>32150</v>
      </c>
      <c r="H504" s="104">
        <v>0</v>
      </c>
      <c r="I504" s="106">
        <v>0</v>
      </c>
      <c r="J504" s="107">
        <f t="shared" ref="J504" si="1400">(IF(E504="SHORT",F504-G504,IF(E504="LONG",G504-F504)))*D504</f>
        <v>7500</v>
      </c>
      <c r="K504" s="108">
        <v>0</v>
      </c>
      <c r="L504" s="108">
        <v>0</v>
      </c>
      <c r="M504" s="108">
        <f t="shared" ref="M504" si="1401">(K504+J504+L504)/D504</f>
        <v>75</v>
      </c>
      <c r="N504" s="109">
        <f t="shared" ref="N504" si="1402">M504*D504</f>
        <v>7500</v>
      </c>
    </row>
    <row r="505" spans="1:14" s="79" customFormat="1" ht="14.25" customHeight="1">
      <c r="A505" s="103">
        <v>43565</v>
      </c>
      <c r="B505" s="104" t="s">
        <v>92</v>
      </c>
      <c r="C505" s="104" t="s">
        <v>55</v>
      </c>
      <c r="D505" s="105">
        <v>5000</v>
      </c>
      <c r="E505" s="104" t="s">
        <v>2</v>
      </c>
      <c r="F505" s="104">
        <v>224</v>
      </c>
      <c r="G505" s="104">
        <v>223.5</v>
      </c>
      <c r="H505" s="104">
        <v>0</v>
      </c>
      <c r="I505" s="106">
        <v>0</v>
      </c>
      <c r="J505" s="107">
        <f t="shared" ref="J505" si="1403">(IF(E505="SHORT",F505-G505,IF(E505="LONG",G505-F505)))*D505</f>
        <v>2500</v>
      </c>
      <c r="K505" s="108">
        <v>0</v>
      </c>
      <c r="L505" s="108">
        <v>0</v>
      </c>
      <c r="M505" s="108">
        <f t="shared" ref="M505" si="1404">(K505+J505+L505)/D505</f>
        <v>0.5</v>
      </c>
      <c r="N505" s="109">
        <f t="shared" ref="N505" si="1405">M505*D505</f>
        <v>2500</v>
      </c>
    </row>
    <row r="506" spans="1:14" s="79" customFormat="1" ht="14.25" customHeight="1">
      <c r="A506" s="103">
        <v>43565</v>
      </c>
      <c r="B506" s="104" t="s">
        <v>31</v>
      </c>
      <c r="C506" s="104" t="s">
        <v>53</v>
      </c>
      <c r="D506" s="105">
        <v>100</v>
      </c>
      <c r="E506" s="104" t="s">
        <v>1</v>
      </c>
      <c r="F506" s="104">
        <v>4455</v>
      </c>
      <c r="G506" s="104">
        <v>4475</v>
      </c>
      <c r="H506" s="104">
        <v>0</v>
      </c>
      <c r="I506" s="106">
        <v>0</v>
      </c>
      <c r="J506" s="107">
        <f t="shared" ref="J506" si="1406">(IF(E506="SHORT",F506-G506,IF(E506="LONG",G506-F506)))*D506</f>
        <v>2000</v>
      </c>
      <c r="K506" s="108">
        <v>0</v>
      </c>
      <c r="L506" s="108">
        <v>0</v>
      </c>
      <c r="M506" s="108">
        <f t="shared" ref="M506" si="1407">(K506+J506+L506)/D506</f>
        <v>20</v>
      </c>
      <c r="N506" s="109">
        <f t="shared" ref="N506" si="1408">M506*D506</f>
        <v>2000</v>
      </c>
    </row>
    <row r="507" spans="1:14" s="79" customFormat="1" ht="14.25" customHeight="1">
      <c r="A507" s="103">
        <v>43564</v>
      </c>
      <c r="B507" s="104" t="s">
        <v>0</v>
      </c>
      <c r="C507" s="104" t="s">
        <v>56</v>
      </c>
      <c r="D507" s="105">
        <v>100</v>
      </c>
      <c r="E507" s="104" t="s">
        <v>2</v>
      </c>
      <c r="F507" s="104">
        <v>32135</v>
      </c>
      <c r="G507" s="104">
        <v>32200</v>
      </c>
      <c r="H507" s="104">
        <v>0</v>
      </c>
      <c r="I507" s="106">
        <v>0</v>
      </c>
      <c r="J507" s="107">
        <f t="shared" ref="J507" si="1409">(IF(E507="SHORT",F507-G507,IF(E507="LONG",G507-F507)))*D507</f>
        <v>-6500</v>
      </c>
      <c r="K507" s="108">
        <v>0</v>
      </c>
      <c r="L507" s="108">
        <v>0</v>
      </c>
      <c r="M507" s="108">
        <f t="shared" ref="M507" si="1410">(K507+J507+L507)/D507</f>
        <v>-65</v>
      </c>
      <c r="N507" s="109">
        <f t="shared" ref="N507" si="1411">M507*D507</f>
        <v>-6500</v>
      </c>
    </row>
    <row r="508" spans="1:14" s="79" customFormat="1" ht="14.25" customHeight="1">
      <c r="A508" s="103">
        <v>43564</v>
      </c>
      <c r="B508" s="104" t="s">
        <v>8</v>
      </c>
      <c r="C508" s="104" t="s">
        <v>56</v>
      </c>
      <c r="D508" s="105">
        <v>30</v>
      </c>
      <c r="E508" s="104" t="s">
        <v>2</v>
      </c>
      <c r="F508" s="104">
        <v>37950</v>
      </c>
      <c r="G508" s="104">
        <v>37800</v>
      </c>
      <c r="H508" s="104">
        <v>0</v>
      </c>
      <c r="I508" s="106">
        <v>0</v>
      </c>
      <c r="J508" s="107">
        <f t="shared" ref="J508" si="1412">(IF(E508="SHORT",F508-G508,IF(E508="LONG",G508-F508)))*D508</f>
        <v>4500</v>
      </c>
      <c r="K508" s="108">
        <v>0</v>
      </c>
      <c r="L508" s="108">
        <v>0</v>
      </c>
      <c r="M508" s="108">
        <f t="shared" ref="M508" si="1413">(K508+J508+L508)/D508</f>
        <v>150</v>
      </c>
      <c r="N508" s="109">
        <f t="shared" ref="N508" si="1414">M508*D508</f>
        <v>4500</v>
      </c>
    </row>
    <row r="509" spans="1:14" s="79" customFormat="1" ht="14.25" customHeight="1">
      <c r="A509" s="103">
        <v>43564</v>
      </c>
      <c r="B509" s="104" t="s">
        <v>9</v>
      </c>
      <c r="C509" s="104" t="s">
        <v>53</v>
      </c>
      <c r="D509" s="105">
        <v>100</v>
      </c>
      <c r="E509" s="104" t="s">
        <v>1</v>
      </c>
      <c r="F509" s="104">
        <v>4500</v>
      </c>
      <c r="G509" s="104">
        <v>4470</v>
      </c>
      <c r="H509" s="104">
        <v>0</v>
      </c>
      <c r="I509" s="106">
        <v>0</v>
      </c>
      <c r="J509" s="107">
        <f t="shared" ref="J509" si="1415">(IF(E509="SHORT",F509-G509,IF(E509="LONG",G509-F509)))*D509</f>
        <v>-3000</v>
      </c>
      <c r="K509" s="108">
        <v>0</v>
      </c>
      <c r="L509" s="108">
        <v>0</v>
      </c>
      <c r="M509" s="108">
        <f t="shared" ref="M509" si="1416">(K509+J509+L509)/D509</f>
        <v>-30</v>
      </c>
      <c r="N509" s="109">
        <f t="shared" ref="N509" si="1417">M509*D509</f>
        <v>-3000</v>
      </c>
    </row>
    <row r="510" spans="1:14" s="79" customFormat="1" ht="14.25" customHeight="1">
      <c r="A510" s="103">
        <v>43564</v>
      </c>
      <c r="B510" s="104" t="s">
        <v>92</v>
      </c>
      <c r="C510" s="104" t="s">
        <v>55</v>
      </c>
      <c r="D510" s="105">
        <v>5000</v>
      </c>
      <c r="E510" s="104" t="s">
        <v>2</v>
      </c>
      <c r="F510" s="104">
        <v>226.5</v>
      </c>
      <c r="G510" s="104">
        <v>227.25</v>
      </c>
      <c r="H510" s="104">
        <v>0</v>
      </c>
      <c r="I510" s="106">
        <v>0</v>
      </c>
      <c r="J510" s="107">
        <f t="shared" ref="J510" si="1418">(IF(E510="SHORT",F510-G510,IF(E510="LONG",G510-F510)))*D510</f>
        <v>-3750</v>
      </c>
      <c r="K510" s="108">
        <v>0</v>
      </c>
      <c r="L510" s="108">
        <v>0</v>
      </c>
      <c r="M510" s="108">
        <f t="shared" ref="M510" si="1419">(K510+J510+L510)/D510</f>
        <v>-0.75</v>
      </c>
      <c r="N510" s="109">
        <f t="shared" ref="N510" si="1420">M510*D510</f>
        <v>-3750</v>
      </c>
    </row>
    <row r="511" spans="1:14" s="79" customFormat="1" ht="14.25" customHeight="1">
      <c r="A511" s="103">
        <v>43563</v>
      </c>
      <c r="B511" s="104" t="s">
        <v>31</v>
      </c>
      <c r="C511" s="104" t="s">
        <v>53</v>
      </c>
      <c r="D511" s="105">
        <v>100</v>
      </c>
      <c r="E511" s="104" t="s">
        <v>1</v>
      </c>
      <c r="F511" s="104">
        <v>4425</v>
      </c>
      <c r="G511" s="104">
        <v>4450</v>
      </c>
      <c r="H511" s="104">
        <v>0</v>
      </c>
      <c r="I511" s="106">
        <v>0</v>
      </c>
      <c r="J511" s="107">
        <f t="shared" ref="J511" si="1421">(IF(E511="SHORT",F511-G511,IF(E511="LONG",G511-F511)))*D511</f>
        <v>2500</v>
      </c>
      <c r="K511" s="108">
        <v>0</v>
      </c>
      <c r="L511" s="108">
        <v>0</v>
      </c>
      <c r="M511" s="108">
        <f t="shared" ref="M511" si="1422">(K511+J511+L511)/D511</f>
        <v>25</v>
      </c>
      <c r="N511" s="109">
        <f t="shared" ref="N511" si="1423">M511*D511</f>
        <v>2500</v>
      </c>
    </row>
    <row r="512" spans="1:14" s="79" customFormat="1" ht="14.25" customHeight="1">
      <c r="A512" s="103">
        <v>43563</v>
      </c>
      <c r="B512" s="104" t="s">
        <v>4</v>
      </c>
      <c r="C512" s="104" t="s">
        <v>56</v>
      </c>
      <c r="D512" s="105">
        <v>30</v>
      </c>
      <c r="E512" s="104" t="s">
        <v>2</v>
      </c>
      <c r="F512" s="104">
        <v>37800</v>
      </c>
      <c r="G512" s="104">
        <v>38050</v>
      </c>
      <c r="H512" s="104">
        <v>0</v>
      </c>
      <c r="I512" s="106">
        <v>0</v>
      </c>
      <c r="J512" s="107">
        <f t="shared" ref="J512" si="1424">(IF(E512="SHORT",F512-G512,IF(E512="LONG",G512-F512)))*D512</f>
        <v>-7500</v>
      </c>
      <c r="K512" s="108">
        <v>0</v>
      </c>
      <c r="L512" s="108">
        <v>0</v>
      </c>
      <c r="M512" s="108">
        <f t="shared" ref="M512" si="1425">(K512+J512+L512)/D512</f>
        <v>-250</v>
      </c>
      <c r="N512" s="109">
        <f t="shared" ref="N512" si="1426">M512*D512</f>
        <v>-7500</v>
      </c>
    </row>
    <row r="513" spans="1:14" s="79" customFormat="1" ht="14.25" customHeight="1">
      <c r="A513" s="103">
        <v>43563</v>
      </c>
      <c r="B513" s="104" t="s">
        <v>0</v>
      </c>
      <c r="C513" s="104" t="s">
        <v>56</v>
      </c>
      <c r="D513" s="105">
        <v>100</v>
      </c>
      <c r="E513" s="104" t="s">
        <v>1</v>
      </c>
      <c r="F513" s="104">
        <v>32125</v>
      </c>
      <c r="G513" s="104">
        <v>32200</v>
      </c>
      <c r="H513" s="104">
        <v>32300</v>
      </c>
      <c r="I513" s="106">
        <v>0</v>
      </c>
      <c r="J513" s="107">
        <f t="shared" ref="J513" si="1427">(IF(E513="SHORT",F513-G513,IF(E513="LONG",G513-F513)))*D513</f>
        <v>7500</v>
      </c>
      <c r="K513" s="108">
        <f>(IF(E513="SHORT",IF(H513="",0,G513-H513),IF(E513="LONG",IF(H513="",0,H513-G513))))*D513</f>
        <v>10000</v>
      </c>
      <c r="L513" s="108">
        <v>0</v>
      </c>
      <c r="M513" s="108">
        <f t="shared" ref="M513" si="1428">(K513+J513+L513)/D513</f>
        <v>175</v>
      </c>
      <c r="N513" s="109">
        <f t="shared" ref="N513" si="1429">M513*D513</f>
        <v>17500</v>
      </c>
    </row>
    <row r="514" spans="1:14" s="79" customFormat="1" ht="14.25" customHeight="1">
      <c r="A514" s="103">
        <v>43560</v>
      </c>
      <c r="B514" s="104" t="s">
        <v>0</v>
      </c>
      <c r="C514" s="104" t="s">
        <v>56</v>
      </c>
      <c r="D514" s="105">
        <v>100</v>
      </c>
      <c r="E514" s="104" t="s">
        <v>2</v>
      </c>
      <c r="F514" s="104">
        <v>31800</v>
      </c>
      <c r="G514" s="104">
        <v>31740</v>
      </c>
      <c r="H514" s="104">
        <v>31650</v>
      </c>
      <c r="I514" s="106">
        <v>0</v>
      </c>
      <c r="J514" s="107">
        <f t="shared" ref="J514" si="1430">(IF(E514="SHORT",F514-G514,IF(E514="LONG",G514-F514)))*D514</f>
        <v>6000</v>
      </c>
      <c r="K514" s="108">
        <f>(IF(E514="SHORT",IF(H514="",0,G514-H514),IF(E514="LONG",IF(H514="",0,H514-G514))))*D514</f>
        <v>9000</v>
      </c>
      <c r="L514" s="108">
        <v>0</v>
      </c>
      <c r="M514" s="108">
        <f t="shared" ref="M514" si="1431">(K514+J514+L514)/D514</f>
        <v>150</v>
      </c>
      <c r="N514" s="109">
        <f t="shared" ref="N514" si="1432">M514*D514</f>
        <v>15000</v>
      </c>
    </row>
    <row r="515" spans="1:14" s="79" customFormat="1" ht="14.25" customHeight="1">
      <c r="A515" s="103">
        <v>43560</v>
      </c>
      <c r="B515" s="104" t="s">
        <v>5</v>
      </c>
      <c r="C515" s="104" t="s">
        <v>55</v>
      </c>
      <c r="D515" s="105">
        <v>5000</v>
      </c>
      <c r="E515" s="104" t="s">
        <v>1</v>
      </c>
      <c r="F515" s="104">
        <v>227.5</v>
      </c>
      <c r="G515" s="104">
        <v>228.5</v>
      </c>
      <c r="H515" s="104">
        <v>229.5</v>
      </c>
      <c r="I515" s="106">
        <v>0</v>
      </c>
      <c r="J515" s="107">
        <f t="shared" ref="J515" si="1433">(IF(E515="SHORT",F515-G515,IF(E515="LONG",G515-F515)))*D515</f>
        <v>5000</v>
      </c>
      <c r="K515" s="108">
        <f>(IF(E515="SHORT",IF(H515="",0,G515-H515),IF(E515="LONG",IF(H515="",0,H515-G515))))*D515</f>
        <v>5000</v>
      </c>
      <c r="L515" s="108">
        <v>0</v>
      </c>
      <c r="M515" s="108">
        <f t="shared" ref="M515" si="1434">(K515+J515+L515)/D515</f>
        <v>2</v>
      </c>
      <c r="N515" s="109">
        <f t="shared" ref="N515" si="1435">M515*D515</f>
        <v>10000</v>
      </c>
    </row>
    <row r="516" spans="1:14" s="79" customFormat="1" ht="14.25" customHeight="1">
      <c r="A516" s="103">
        <v>43560</v>
      </c>
      <c r="B516" s="104" t="s">
        <v>31</v>
      </c>
      <c r="C516" s="104" t="s">
        <v>53</v>
      </c>
      <c r="D516" s="105">
        <v>100</v>
      </c>
      <c r="E516" s="104" t="s">
        <v>1</v>
      </c>
      <c r="F516" s="104">
        <v>4303</v>
      </c>
      <c r="G516" s="104">
        <v>4320</v>
      </c>
      <c r="H516" s="104">
        <v>4340</v>
      </c>
      <c r="I516" s="106">
        <v>0</v>
      </c>
      <c r="J516" s="107">
        <f t="shared" ref="J516" si="1436">(IF(E516="SHORT",F516-G516,IF(E516="LONG",G516-F516)))*D516</f>
        <v>1700</v>
      </c>
      <c r="K516" s="108">
        <f>(IF(E516="SHORT",IF(H516="",0,G516-H516),IF(E516="LONG",IF(H516="",0,H516-G516))))*D516</f>
        <v>2000</v>
      </c>
      <c r="L516" s="108">
        <v>0</v>
      </c>
      <c r="M516" s="108">
        <f t="shared" ref="M516" si="1437">(K516+J516+L516)/D516</f>
        <v>37</v>
      </c>
      <c r="N516" s="109">
        <f t="shared" ref="N516" si="1438">M516*D516</f>
        <v>3700</v>
      </c>
    </row>
    <row r="517" spans="1:14" s="79" customFormat="1" ht="14.25" customHeight="1">
      <c r="A517" s="103">
        <v>43560</v>
      </c>
      <c r="B517" s="104" t="s">
        <v>8</v>
      </c>
      <c r="C517" s="104" t="s">
        <v>56</v>
      </c>
      <c r="D517" s="105">
        <v>30</v>
      </c>
      <c r="E517" s="104" t="s">
        <v>1</v>
      </c>
      <c r="F517" s="104">
        <v>37600</v>
      </c>
      <c r="G517" s="104">
        <v>37700</v>
      </c>
      <c r="H517" s="104">
        <v>0</v>
      </c>
      <c r="I517" s="106">
        <v>0</v>
      </c>
      <c r="J517" s="107">
        <f t="shared" ref="J517" si="1439">(IF(E517="SHORT",F517-G517,IF(E517="LONG",G517-F517)))*D517</f>
        <v>3000</v>
      </c>
      <c r="K517" s="108">
        <v>0</v>
      </c>
      <c r="L517" s="108">
        <v>0</v>
      </c>
      <c r="M517" s="108">
        <f t="shared" ref="M517" si="1440">(K517+J517+L517)/D517</f>
        <v>100</v>
      </c>
      <c r="N517" s="109">
        <f t="shared" ref="N517" si="1441">M517*D517</f>
        <v>3000</v>
      </c>
    </row>
    <row r="518" spans="1:14" s="79" customFormat="1" ht="14.25" customHeight="1">
      <c r="A518" s="103">
        <v>43559</v>
      </c>
      <c r="B518" s="104" t="s">
        <v>31</v>
      </c>
      <c r="C518" s="104" t="s">
        <v>53</v>
      </c>
      <c r="D518" s="105">
        <v>100</v>
      </c>
      <c r="E518" s="104" t="s">
        <v>1</v>
      </c>
      <c r="F518" s="104">
        <v>4320</v>
      </c>
      <c r="G518" s="104">
        <v>4340</v>
      </c>
      <c r="H518" s="104">
        <v>0</v>
      </c>
      <c r="I518" s="106">
        <v>0</v>
      </c>
      <c r="J518" s="107">
        <f t="shared" ref="J518" si="1442">(IF(E518="SHORT",F518-G518,IF(E518="LONG",G518-F518)))*D518</f>
        <v>2000</v>
      </c>
      <c r="K518" s="108">
        <v>0</v>
      </c>
      <c r="L518" s="108">
        <v>0</v>
      </c>
      <c r="M518" s="108">
        <f t="shared" ref="M518" si="1443">(K518+J518+L518)/D518</f>
        <v>20</v>
      </c>
      <c r="N518" s="109">
        <f t="shared" ref="N518" si="1444">M518*D518</f>
        <v>2000</v>
      </c>
    </row>
    <row r="519" spans="1:14" s="79" customFormat="1" ht="14.25" customHeight="1">
      <c r="A519" s="103">
        <v>43559</v>
      </c>
      <c r="B519" s="104" t="s">
        <v>0</v>
      </c>
      <c r="C519" s="104" t="s">
        <v>56</v>
      </c>
      <c r="D519" s="105">
        <v>100</v>
      </c>
      <c r="E519" s="104" t="s">
        <v>2</v>
      </c>
      <c r="F519" s="104">
        <v>31740</v>
      </c>
      <c r="G519" s="104">
        <v>31820</v>
      </c>
      <c r="H519" s="104">
        <v>0</v>
      </c>
      <c r="I519" s="106">
        <v>0</v>
      </c>
      <c r="J519" s="107">
        <f t="shared" ref="J519" si="1445">(IF(E519="SHORT",F519-G519,IF(E519="LONG",G519-F519)))*D519</f>
        <v>-8000</v>
      </c>
      <c r="K519" s="108">
        <v>0</v>
      </c>
      <c r="L519" s="108">
        <v>0</v>
      </c>
      <c r="M519" s="108">
        <f t="shared" ref="M519" si="1446">(K519+J519+L519)/D519</f>
        <v>-80</v>
      </c>
      <c r="N519" s="109">
        <f t="shared" ref="N519" si="1447">M519*D519</f>
        <v>-8000</v>
      </c>
    </row>
    <row r="520" spans="1:14" s="79" customFormat="1" ht="14.25" customHeight="1">
      <c r="A520" s="103">
        <v>43559</v>
      </c>
      <c r="B520" s="104" t="s">
        <v>8</v>
      </c>
      <c r="C520" s="104" t="s">
        <v>56</v>
      </c>
      <c r="D520" s="105">
        <v>30</v>
      </c>
      <c r="E520" s="104" t="s">
        <v>2</v>
      </c>
      <c r="F520" s="104">
        <v>37380</v>
      </c>
      <c r="G520" s="104">
        <v>37280</v>
      </c>
      <c r="H520" s="104">
        <v>37180</v>
      </c>
      <c r="I520" s="106">
        <v>0</v>
      </c>
      <c r="J520" s="107">
        <f t="shared" ref="J520" si="1448">(IF(E520="SHORT",F520-G520,IF(E520="LONG",G520-F520)))*D520</f>
        <v>3000</v>
      </c>
      <c r="K520" s="108">
        <f>(IF(E520="SHORT",IF(H520="",0,G520-H520),IF(E520="LONG",IF(H520="",0,H520-G520))))*D520</f>
        <v>3000</v>
      </c>
      <c r="L520" s="108">
        <v>0</v>
      </c>
      <c r="M520" s="108">
        <f t="shared" ref="M520" si="1449">(K520+J520+L520)/D520</f>
        <v>200</v>
      </c>
      <c r="N520" s="109">
        <f t="shared" ref="N520" si="1450">M520*D520</f>
        <v>6000</v>
      </c>
    </row>
    <row r="521" spans="1:14" s="79" customFormat="1" ht="14.25" customHeight="1">
      <c r="A521" s="103">
        <v>43558</v>
      </c>
      <c r="B521" s="104" t="s">
        <v>0</v>
      </c>
      <c r="C521" s="104" t="s">
        <v>56</v>
      </c>
      <c r="D521" s="105">
        <v>100</v>
      </c>
      <c r="E521" s="104" t="s">
        <v>2</v>
      </c>
      <c r="F521" s="104">
        <v>31620</v>
      </c>
      <c r="G521" s="104">
        <v>31550</v>
      </c>
      <c r="H521" s="104">
        <v>31500</v>
      </c>
      <c r="I521" s="106">
        <v>0</v>
      </c>
      <c r="J521" s="107">
        <f t="shared" ref="J521" si="1451">(IF(E521="SHORT",F521-G521,IF(E521="LONG",G521-F521)))*D521</f>
        <v>7000</v>
      </c>
      <c r="K521" s="108">
        <f>(IF(E521="SHORT",IF(H521="",0,G521-H521),IF(E521="LONG",IF(H521="",0,H521-G521))))*D521</f>
        <v>5000</v>
      </c>
      <c r="L521" s="108">
        <v>0</v>
      </c>
      <c r="M521" s="108">
        <f t="shared" ref="M521" si="1452">(K521+J521+L521)/D521</f>
        <v>120</v>
      </c>
      <c r="N521" s="109">
        <f t="shared" ref="N521" si="1453">M521*D521</f>
        <v>12000</v>
      </c>
    </row>
    <row r="522" spans="1:14" s="79" customFormat="1" ht="14.25" customHeight="1">
      <c r="A522" s="103">
        <v>43558</v>
      </c>
      <c r="B522" s="104" t="s">
        <v>8</v>
      </c>
      <c r="C522" s="104" t="s">
        <v>56</v>
      </c>
      <c r="D522" s="105">
        <v>30</v>
      </c>
      <c r="E522" s="104" t="s">
        <v>2</v>
      </c>
      <c r="F522" s="104">
        <v>37460</v>
      </c>
      <c r="G522" s="104">
        <v>37320</v>
      </c>
      <c r="H522" s="104">
        <v>37120</v>
      </c>
      <c r="I522" s="106">
        <v>0</v>
      </c>
      <c r="J522" s="107">
        <f t="shared" ref="J522" si="1454">(IF(E522="SHORT",F522-G522,IF(E522="LONG",G522-F522)))*D522</f>
        <v>4200</v>
      </c>
      <c r="K522" s="108">
        <f>(IF(E522="SHORT",IF(H522="",0,G522-H522),IF(E522="LONG",IF(H522="",0,H522-G522))))*D522</f>
        <v>6000</v>
      </c>
      <c r="L522" s="108">
        <v>0</v>
      </c>
      <c r="M522" s="108">
        <f t="shared" ref="M522" si="1455">(K522+J522+L522)/D522</f>
        <v>340</v>
      </c>
      <c r="N522" s="109">
        <f t="shared" ref="N522" si="1456">M522*D522</f>
        <v>10200</v>
      </c>
    </row>
    <row r="523" spans="1:14" s="79" customFormat="1" ht="14.25" customHeight="1">
      <c r="A523" s="103">
        <v>43558</v>
      </c>
      <c r="B523" s="104" t="s">
        <v>93</v>
      </c>
      <c r="C523" s="104" t="s">
        <v>55</v>
      </c>
      <c r="D523" s="105">
        <v>5000</v>
      </c>
      <c r="E523" s="104" t="s">
        <v>1</v>
      </c>
      <c r="F523" s="104">
        <v>138</v>
      </c>
      <c r="G523" s="104">
        <v>138.5</v>
      </c>
      <c r="H523" s="104">
        <v>0</v>
      </c>
      <c r="I523" s="106">
        <v>0</v>
      </c>
      <c r="J523" s="107">
        <f t="shared" ref="J523" si="1457">(IF(E523="SHORT",F523-G523,IF(E523="LONG",G523-F523)))*D523</f>
        <v>2500</v>
      </c>
      <c r="K523" s="108">
        <v>0</v>
      </c>
      <c r="L523" s="108">
        <v>0</v>
      </c>
      <c r="M523" s="108">
        <f t="shared" ref="M523" si="1458">(K523+J523+L523)/D523</f>
        <v>0.5</v>
      </c>
      <c r="N523" s="109">
        <f t="shared" ref="N523" si="1459">M523*D523</f>
        <v>2500</v>
      </c>
    </row>
    <row r="524" spans="1:14" s="79" customFormat="1" ht="14.25" customHeight="1">
      <c r="A524" s="103">
        <v>43558</v>
      </c>
      <c r="B524" s="104" t="s">
        <v>31</v>
      </c>
      <c r="C524" s="104" t="s">
        <v>53</v>
      </c>
      <c r="D524" s="105">
        <v>100</v>
      </c>
      <c r="E524" s="104" t="s">
        <v>1</v>
      </c>
      <c r="F524" s="104">
        <v>4330</v>
      </c>
      <c r="G524" s="104">
        <v>4295</v>
      </c>
      <c r="H524" s="104">
        <v>0</v>
      </c>
      <c r="I524" s="106">
        <v>0</v>
      </c>
      <c r="J524" s="107">
        <f t="shared" ref="J524" si="1460">(IF(E524="SHORT",F524-G524,IF(E524="LONG",G524-F524)))*D524</f>
        <v>-3500</v>
      </c>
      <c r="K524" s="108">
        <v>0</v>
      </c>
      <c r="L524" s="108">
        <v>0</v>
      </c>
      <c r="M524" s="108">
        <f t="shared" ref="M524" si="1461">(K524+J524+L524)/D524</f>
        <v>-35</v>
      </c>
      <c r="N524" s="109">
        <f t="shared" ref="N524" si="1462">M524*D524</f>
        <v>-3500</v>
      </c>
    </row>
    <row r="525" spans="1:14" s="79" customFormat="1" ht="14.25" customHeight="1">
      <c r="A525" s="103">
        <v>43557</v>
      </c>
      <c r="B525" s="104" t="s">
        <v>31</v>
      </c>
      <c r="C525" s="104" t="s">
        <v>53</v>
      </c>
      <c r="D525" s="105">
        <v>100</v>
      </c>
      <c r="E525" s="104" t="s">
        <v>1</v>
      </c>
      <c r="F525" s="104">
        <v>4285</v>
      </c>
      <c r="G525" s="104">
        <v>4305</v>
      </c>
      <c r="H525" s="104">
        <v>4335</v>
      </c>
      <c r="I525" s="106">
        <v>0</v>
      </c>
      <c r="J525" s="107">
        <f t="shared" ref="J525" si="1463">(IF(E525="SHORT",F525-G525,IF(E525="LONG",G525-F525)))*D525</f>
        <v>2000</v>
      </c>
      <c r="K525" s="108">
        <f>(IF(E525="SHORT",IF(H525="",0,G525-H525),IF(E525="LONG",IF(H525="",0,H525-G525))))*D525</f>
        <v>3000</v>
      </c>
      <c r="L525" s="108">
        <v>0</v>
      </c>
      <c r="M525" s="108">
        <f t="shared" ref="M525" si="1464">(K525+J525+L525)/D525</f>
        <v>50</v>
      </c>
      <c r="N525" s="109">
        <f t="shared" ref="N525" si="1465">M525*D525</f>
        <v>5000</v>
      </c>
    </row>
    <row r="526" spans="1:14" s="79" customFormat="1" ht="14.25" customHeight="1">
      <c r="A526" s="103">
        <v>43557</v>
      </c>
      <c r="B526" s="104" t="s">
        <v>0</v>
      </c>
      <c r="C526" s="104" t="s">
        <v>56</v>
      </c>
      <c r="D526" s="105">
        <v>100</v>
      </c>
      <c r="E526" s="104" t="s">
        <v>2</v>
      </c>
      <c r="F526" s="104">
        <v>31730</v>
      </c>
      <c r="G526" s="104">
        <v>31680</v>
      </c>
      <c r="H526" s="104">
        <v>0</v>
      </c>
      <c r="I526" s="106">
        <v>0</v>
      </c>
      <c r="J526" s="107">
        <f t="shared" ref="J526" si="1466">(IF(E526="SHORT",F526-G526,IF(E526="LONG",G526-F526)))*D526</f>
        <v>5000</v>
      </c>
      <c r="K526" s="108">
        <v>0</v>
      </c>
      <c r="L526" s="108">
        <v>0</v>
      </c>
      <c r="M526" s="108">
        <f t="shared" ref="M526" si="1467">(K526+J526+L526)/D526</f>
        <v>50</v>
      </c>
      <c r="N526" s="109">
        <f t="shared" ref="N526" si="1468">M526*D526</f>
        <v>5000</v>
      </c>
    </row>
    <row r="527" spans="1:14" s="79" customFormat="1" ht="14.25" customHeight="1">
      <c r="A527" s="103">
        <v>43557</v>
      </c>
      <c r="B527" s="104" t="s">
        <v>8</v>
      </c>
      <c r="C527" s="104" t="s">
        <v>56</v>
      </c>
      <c r="D527" s="105">
        <v>30</v>
      </c>
      <c r="E527" s="104" t="s">
        <v>2</v>
      </c>
      <c r="F527" s="104">
        <v>37400</v>
      </c>
      <c r="G527" s="104">
        <v>37300</v>
      </c>
      <c r="H527" s="104">
        <v>0</v>
      </c>
      <c r="I527" s="106">
        <v>0</v>
      </c>
      <c r="J527" s="107">
        <f t="shared" ref="J527" si="1469">(IF(E527="SHORT",F527-G527,IF(E527="LONG",G527-F527)))*D527</f>
        <v>3000</v>
      </c>
      <c r="K527" s="108">
        <v>0</v>
      </c>
      <c r="L527" s="108">
        <v>0</v>
      </c>
      <c r="M527" s="108">
        <f t="shared" ref="M527" si="1470">(K527+J527+L527)/D527</f>
        <v>100</v>
      </c>
      <c r="N527" s="109">
        <f t="shared" ref="N527" si="1471">M527*D527</f>
        <v>3000</v>
      </c>
    </row>
    <row r="528" spans="1:14" s="79" customFormat="1" ht="14.25" customHeight="1">
      <c r="A528" s="103">
        <v>43557</v>
      </c>
      <c r="B528" s="104" t="s">
        <v>93</v>
      </c>
      <c r="C528" s="104" t="s">
        <v>55</v>
      </c>
      <c r="D528" s="105">
        <v>5000</v>
      </c>
      <c r="E528" s="104" t="s">
        <v>1</v>
      </c>
      <c r="F528" s="104">
        <v>138.80000000000001</v>
      </c>
      <c r="G528" s="104">
        <v>137.5</v>
      </c>
      <c r="H528" s="104">
        <v>0</v>
      </c>
      <c r="I528" s="106">
        <v>0</v>
      </c>
      <c r="J528" s="107">
        <f t="shared" ref="J528" si="1472">(IF(E528="SHORT",F528-G528,IF(E528="LONG",G528-F528)))*D528</f>
        <v>-6500.0000000000564</v>
      </c>
      <c r="K528" s="108">
        <v>0</v>
      </c>
      <c r="L528" s="108">
        <v>0</v>
      </c>
      <c r="M528" s="108">
        <f t="shared" ref="M528" si="1473">(K528+J528+L528)/D528</f>
        <v>-1.3000000000000114</v>
      </c>
      <c r="N528" s="109">
        <f t="shared" ref="N528" si="1474">M528*D528</f>
        <v>-6500.0000000000564</v>
      </c>
    </row>
    <row r="529" spans="1:14" s="79" customFormat="1" ht="14.25" customHeight="1">
      <c r="A529" s="103">
        <v>43556</v>
      </c>
      <c r="B529" s="104" t="s">
        <v>0</v>
      </c>
      <c r="C529" s="104" t="s">
        <v>56</v>
      </c>
      <c r="D529" s="105">
        <v>100</v>
      </c>
      <c r="E529" s="104" t="s">
        <v>2</v>
      </c>
      <c r="F529" s="104">
        <v>31610</v>
      </c>
      <c r="G529" s="104">
        <v>31680</v>
      </c>
      <c r="H529" s="104">
        <v>0</v>
      </c>
      <c r="I529" s="106">
        <v>0</v>
      </c>
      <c r="J529" s="107">
        <f t="shared" ref="J529:J541" si="1475">(IF(E529="SHORT",F529-G529,IF(E529="LONG",G529-F529)))*D529</f>
        <v>-7000</v>
      </c>
      <c r="K529" s="108">
        <v>0</v>
      </c>
      <c r="L529" s="108">
        <v>0</v>
      </c>
      <c r="M529" s="108">
        <f t="shared" ref="M529:M541" si="1476">(K529+J529+L529)/D529</f>
        <v>-70</v>
      </c>
      <c r="N529" s="109">
        <f t="shared" ref="N529:N541" si="1477">M529*D529</f>
        <v>-7000</v>
      </c>
    </row>
    <row r="530" spans="1:14" s="79" customFormat="1" ht="14.25" customHeight="1">
      <c r="A530" s="103">
        <v>43556</v>
      </c>
      <c r="B530" s="104" t="s">
        <v>8</v>
      </c>
      <c r="C530" s="104" t="s">
        <v>56</v>
      </c>
      <c r="D530" s="105">
        <v>30</v>
      </c>
      <c r="E530" s="104" t="s">
        <v>2</v>
      </c>
      <c r="F530" s="104">
        <v>37720</v>
      </c>
      <c r="G530" s="104">
        <v>37550</v>
      </c>
      <c r="H530" s="104">
        <v>0</v>
      </c>
      <c r="I530" s="106">
        <v>0</v>
      </c>
      <c r="J530" s="107">
        <f t="shared" si="1475"/>
        <v>5100</v>
      </c>
      <c r="K530" s="108">
        <v>0</v>
      </c>
      <c r="L530" s="108">
        <v>0</v>
      </c>
      <c r="M530" s="108">
        <f t="shared" si="1476"/>
        <v>170</v>
      </c>
      <c r="N530" s="109">
        <f t="shared" si="1477"/>
        <v>5100</v>
      </c>
    </row>
    <row r="531" spans="1:14" s="79" customFormat="1" ht="14.25" customHeight="1">
      <c r="A531" s="103">
        <v>43556</v>
      </c>
      <c r="B531" s="104" t="s">
        <v>31</v>
      </c>
      <c r="C531" s="104" t="s">
        <v>53</v>
      </c>
      <c r="D531" s="105">
        <v>100</v>
      </c>
      <c r="E531" s="104" t="s">
        <v>1</v>
      </c>
      <c r="F531" s="104">
        <v>4215</v>
      </c>
      <c r="G531" s="104">
        <v>4235</v>
      </c>
      <c r="H531" s="104">
        <v>4255</v>
      </c>
      <c r="I531" s="106">
        <v>0</v>
      </c>
      <c r="J531" s="107">
        <f t="shared" si="1475"/>
        <v>2000</v>
      </c>
      <c r="K531" s="108">
        <f>(IF(E531="SHORT",IF(H531="",0,G531-H531),IF(E531="LONG",IF(H531="",0,H531-G531))))*D531</f>
        <v>2000</v>
      </c>
      <c r="L531" s="108">
        <v>0</v>
      </c>
      <c r="M531" s="108">
        <f t="shared" si="1476"/>
        <v>40</v>
      </c>
      <c r="N531" s="109">
        <f t="shared" si="1477"/>
        <v>4000</v>
      </c>
    </row>
    <row r="532" spans="1:14" s="79" customFormat="1" ht="14.25" customHeight="1">
      <c r="A532" s="110"/>
      <c r="B532" s="111"/>
      <c r="C532" s="111"/>
      <c r="D532" s="112"/>
      <c r="E532" s="111"/>
      <c r="F532" s="111"/>
      <c r="G532" s="111"/>
      <c r="H532" s="111"/>
      <c r="I532" s="130" t="s">
        <v>97</v>
      </c>
      <c r="J532" s="131">
        <f>SUM(J466:J531)</f>
        <v>63974.999999999956</v>
      </c>
      <c r="K532" s="131"/>
      <c r="L532" s="131"/>
      <c r="M532" s="131" t="s">
        <v>22</v>
      </c>
      <c r="N532" s="131">
        <f>SUM(N5:N531)</f>
        <v>15123384.999999996</v>
      </c>
    </row>
    <row r="533" spans="1:14" s="79" customFormat="1" ht="14.25" customHeight="1">
      <c r="A533" s="103"/>
      <c r="B533" s="104"/>
      <c r="C533" s="104"/>
      <c r="D533" s="105"/>
      <c r="E533" s="104"/>
      <c r="F533" s="104"/>
      <c r="G533" s="104"/>
      <c r="H533" s="104"/>
      <c r="I533" s="106"/>
      <c r="J533" s="107"/>
      <c r="K533" s="108"/>
      <c r="L533" s="108"/>
      <c r="M533" s="108"/>
      <c r="N533" s="109"/>
    </row>
    <row r="534" spans="1:14" s="79" customFormat="1" ht="14.25" customHeight="1">
      <c r="A534" s="133" t="s">
        <v>108</v>
      </c>
      <c r="B534" s="134" t="s">
        <v>109</v>
      </c>
      <c r="C534" s="135" t="s">
        <v>110</v>
      </c>
      <c r="D534" s="136" t="s">
        <v>111</v>
      </c>
      <c r="E534" s="136" t="s">
        <v>112</v>
      </c>
      <c r="F534" s="135" t="s">
        <v>107</v>
      </c>
      <c r="G534" s="104"/>
      <c r="H534" s="104"/>
      <c r="I534" s="106"/>
      <c r="J534" s="107"/>
      <c r="K534" s="108"/>
      <c r="L534" s="108"/>
      <c r="M534" s="108"/>
      <c r="N534" s="109"/>
    </row>
    <row r="535" spans="1:14" s="79" customFormat="1" ht="14.25" customHeight="1">
      <c r="A535" s="117" t="s">
        <v>113</v>
      </c>
      <c r="B535" s="118">
        <v>0</v>
      </c>
      <c r="C535" s="119">
        <f>SUM(A535-B535)</f>
        <v>62</v>
      </c>
      <c r="D535" s="120">
        <v>19</v>
      </c>
      <c r="E535" s="119">
        <f>SUM(C535-D535)</f>
        <v>43</v>
      </c>
      <c r="F535" s="119">
        <f>E535*100/C535</f>
        <v>69.354838709677423</v>
      </c>
      <c r="G535" s="104"/>
      <c r="H535" s="104"/>
      <c r="I535" s="106"/>
      <c r="J535" s="107"/>
      <c r="K535" s="108"/>
      <c r="L535" s="108"/>
      <c r="M535" s="108"/>
      <c r="N535" s="109"/>
    </row>
    <row r="536" spans="1:14" s="79" customFormat="1" ht="14.25" customHeight="1">
      <c r="A536" s="103"/>
      <c r="B536" s="104"/>
      <c r="C536" s="104"/>
      <c r="D536" s="105"/>
      <c r="E536" s="104"/>
      <c r="F536" s="104"/>
      <c r="G536" s="104"/>
      <c r="H536" s="104"/>
      <c r="I536" s="106"/>
      <c r="J536" s="107"/>
      <c r="K536" s="108"/>
      <c r="L536" s="108"/>
      <c r="M536" s="108"/>
      <c r="N536" s="109"/>
    </row>
    <row r="537" spans="1:14" s="79" customFormat="1" ht="14.25" customHeight="1">
      <c r="A537" s="110"/>
      <c r="B537" s="111"/>
      <c r="C537" s="111"/>
      <c r="D537" s="112"/>
      <c r="E537" s="111"/>
      <c r="F537" s="111"/>
      <c r="G537" s="132">
        <v>43525</v>
      </c>
      <c r="H537" s="111"/>
      <c r="I537" s="113"/>
      <c r="J537" s="114"/>
      <c r="K537" s="115"/>
      <c r="L537" s="115"/>
      <c r="M537" s="115"/>
      <c r="N537" s="116"/>
    </row>
    <row r="538" spans="1:14" s="79" customFormat="1" ht="14.25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2" t="s">
        <v>107</v>
      </c>
      <c r="M538" s="115"/>
      <c r="N538" s="137">
        <v>0.69</v>
      </c>
    </row>
    <row r="539" spans="1:14" s="79" customFormat="1" ht="14.25" customHeight="1">
      <c r="A539" s="103">
        <v>43553</v>
      </c>
      <c r="B539" s="104" t="s">
        <v>0</v>
      </c>
      <c r="C539" s="104" t="s">
        <v>56</v>
      </c>
      <c r="D539" s="105">
        <v>100</v>
      </c>
      <c r="E539" s="104" t="s">
        <v>2</v>
      </c>
      <c r="F539" s="104">
        <v>31750</v>
      </c>
      <c r="G539" s="104">
        <v>31700</v>
      </c>
      <c r="H539" s="104">
        <v>0</v>
      </c>
      <c r="I539" s="106">
        <v>0</v>
      </c>
      <c r="J539" s="107">
        <f>(IF(E539="SHORT",F539-G539,IF(E539="LONG",G539-F539)))*D539</f>
        <v>5000</v>
      </c>
      <c r="K539" s="108">
        <v>0</v>
      </c>
      <c r="L539" s="108">
        <v>0</v>
      </c>
      <c r="M539" s="108">
        <f>(K539+J539+L539)/D539</f>
        <v>50</v>
      </c>
      <c r="N539" s="109">
        <f>M539*D539</f>
        <v>5000</v>
      </c>
    </row>
    <row r="540" spans="1:14" s="79" customFormat="1" ht="14.25" customHeight="1">
      <c r="A540" s="103">
        <v>43553</v>
      </c>
      <c r="B540" s="104" t="s">
        <v>31</v>
      </c>
      <c r="C540" s="104" t="s">
        <v>53</v>
      </c>
      <c r="D540" s="105">
        <v>100</v>
      </c>
      <c r="E540" s="104" t="s">
        <v>1</v>
      </c>
      <c r="F540" s="104">
        <v>4165</v>
      </c>
      <c r="G540" s="104">
        <v>4185</v>
      </c>
      <c r="H540" s="104">
        <v>4205</v>
      </c>
      <c r="I540" s="106">
        <v>206</v>
      </c>
      <c r="J540" s="107">
        <f t="shared" si="1475"/>
        <v>2000</v>
      </c>
      <c r="K540" s="108">
        <f>(IF(E540="SHORT",IF(H540="",0,G540-H540),IF(E540="LONG",IF(H540="",0,H540-G540))))*D540</f>
        <v>2000</v>
      </c>
      <c r="L540" s="108">
        <v>0</v>
      </c>
      <c r="M540" s="108">
        <f t="shared" si="1476"/>
        <v>40</v>
      </c>
      <c r="N540" s="109">
        <f t="shared" si="1477"/>
        <v>4000</v>
      </c>
    </row>
    <row r="541" spans="1:14" s="79" customFormat="1" ht="14.25" customHeight="1">
      <c r="A541" s="103">
        <v>43553</v>
      </c>
      <c r="B541" s="104" t="s">
        <v>5</v>
      </c>
      <c r="C541" s="104" t="s">
        <v>55</v>
      </c>
      <c r="D541" s="105">
        <v>5000</v>
      </c>
      <c r="E541" s="104" t="s">
        <v>1</v>
      </c>
      <c r="F541" s="104">
        <v>204.5</v>
      </c>
      <c r="G541" s="104">
        <v>205</v>
      </c>
      <c r="H541" s="104">
        <v>205.5</v>
      </c>
      <c r="I541" s="106">
        <v>206</v>
      </c>
      <c r="J541" s="107">
        <f t="shared" si="1475"/>
        <v>2500</v>
      </c>
      <c r="K541" s="108">
        <f>(IF(E541="SHORT",IF(H541="",0,G541-H541),IF(E541="LONG",IF(H541="",0,H541-G541))))*D541</f>
        <v>2500</v>
      </c>
      <c r="L541" s="108">
        <v>0</v>
      </c>
      <c r="M541" s="108">
        <f t="shared" si="1476"/>
        <v>1</v>
      </c>
      <c r="N541" s="109">
        <f t="shared" si="1477"/>
        <v>5000</v>
      </c>
    </row>
    <row r="542" spans="1:14" s="79" customFormat="1" ht="14.25" customHeight="1">
      <c r="A542" s="103">
        <v>43552</v>
      </c>
      <c r="B542" s="104" t="s">
        <v>31</v>
      </c>
      <c r="C542" s="104" t="s">
        <v>53</v>
      </c>
      <c r="D542" s="105">
        <v>100</v>
      </c>
      <c r="E542" s="104" t="s">
        <v>1</v>
      </c>
      <c r="F542" s="104">
        <v>4080</v>
      </c>
      <c r="G542" s="104">
        <v>4105</v>
      </c>
      <c r="H542" s="104">
        <v>0</v>
      </c>
      <c r="I542" s="106">
        <v>0</v>
      </c>
      <c r="J542" s="107">
        <f t="shared" ref="J542" si="1478">(IF(E542="SHORT",F542-G542,IF(E542="LONG",G542-F542)))*D542</f>
        <v>2500</v>
      </c>
      <c r="K542" s="108">
        <v>0</v>
      </c>
      <c r="L542" s="108">
        <v>0</v>
      </c>
      <c r="M542" s="108">
        <f t="shared" ref="M542" si="1479">(K542+J542+L542)/D542</f>
        <v>25</v>
      </c>
      <c r="N542" s="109">
        <f t="shared" ref="N542" si="1480">M542*D542</f>
        <v>2500</v>
      </c>
    </row>
    <row r="543" spans="1:14" s="79" customFormat="1" ht="14.25" customHeight="1">
      <c r="A543" s="103">
        <v>43552</v>
      </c>
      <c r="B543" s="104" t="s">
        <v>6</v>
      </c>
      <c r="C543" s="104" t="s">
        <v>55</v>
      </c>
      <c r="D543" s="105">
        <v>5000</v>
      </c>
      <c r="E543" s="104" t="s">
        <v>1</v>
      </c>
      <c r="F543" s="104">
        <v>139.19999999999999</v>
      </c>
      <c r="G543" s="104">
        <v>138.5</v>
      </c>
      <c r="H543" s="104">
        <v>0</v>
      </c>
      <c r="I543" s="106">
        <v>0</v>
      </c>
      <c r="J543" s="107">
        <f t="shared" ref="J543" si="1481">(IF(E543="SHORT",F543-G543,IF(E543="LONG",G543-F543)))*D543</f>
        <v>-3499.9999999999432</v>
      </c>
      <c r="K543" s="108">
        <v>0</v>
      </c>
      <c r="L543" s="108">
        <v>0</v>
      </c>
      <c r="M543" s="108">
        <f t="shared" ref="M543" si="1482">(K543+J543+L543)/D543</f>
        <v>-0.69999999999998863</v>
      </c>
      <c r="N543" s="109">
        <f t="shared" ref="N543" si="1483">M543*D543</f>
        <v>-3499.9999999999432</v>
      </c>
    </row>
    <row r="544" spans="1:14" s="79" customFormat="1" ht="14.25" customHeight="1">
      <c r="A544" s="103">
        <v>43552</v>
      </c>
      <c r="B544" s="104" t="s">
        <v>0</v>
      </c>
      <c r="C544" s="104" t="s">
        <v>56</v>
      </c>
      <c r="D544" s="105">
        <v>100</v>
      </c>
      <c r="E544" s="104" t="s">
        <v>1</v>
      </c>
      <c r="F544" s="104">
        <v>31950</v>
      </c>
      <c r="G544" s="104">
        <v>32000</v>
      </c>
      <c r="H544" s="104">
        <v>0</v>
      </c>
      <c r="I544" s="106">
        <v>0</v>
      </c>
      <c r="J544" s="107">
        <f t="shared" ref="J544" si="1484">(IF(E544="SHORT",F544-G544,IF(E544="LONG",G544-F544)))*D544</f>
        <v>5000</v>
      </c>
      <c r="K544" s="108">
        <v>0</v>
      </c>
      <c r="L544" s="108">
        <v>0</v>
      </c>
      <c r="M544" s="108">
        <f t="shared" ref="M544" si="1485">(K544+J544+L544)/D544</f>
        <v>50</v>
      </c>
      <c r="N544" s="109">
        <f t="shared" ref="N544" si="1486">M544*D544</f>
        <v>5000</v>
      </c>
    </row>
    <row r="545" spans="1:14" s="79" customFormat="1" ht="14.25" customHeight="1">
      <c r="A545" s="103">
        <v>43552</v>
      </c>
      <c r="B545" s="104" t="s">
        <v>8</v>
      </c>
      <c r="C545" s="104" t="s">
        <v>56</v>
      </c>
      <c r="D545" s="105">
        <v>30</v>
      </c>
      <c r="E545" s="104" t="s">
        <v>1</v>
      </c>
      <c r="F545" s="104">
        <v>37900</v>
      </c>
      <c r="G545" s="104">
        <v>37650</v>
      </c>
      <c r="H545" s="104">
        <v>0</v>
      </c>
      <c r="I545" s="106">
        <v>0</v>
      </c>
      <c r="J545" s="107">
        <f t="shared" ref="J545" si="1487">(IF(E545="SHORT",F545-G545,IF(E545="LONG",G545-F545)))*D545</f>
        <v>-7500</v>
      </c>
      <c r="K545" s="108">
        <v>0</v>
      </c>
      <c r="L545" s="108">
        <v>0</v>
      </c>
      <c r="M545" s="108">
        <f t="shared" ref="M545" si="1488">(K545+J545+L545)/D545</f>
        <v>-250</v>
      </c>
      <c r="N545" s="109">
        <f t="shared" ref="N545" si="1489">M545*D545</f>
        <v>-7500</v>
      </c>
    </row>
    <row r="546" spans="1:14" s="79" customFormat="1" ht="14.25" customHeight="1">
      <c r="A546" s="103">
        <v>43552</v>
      </c>
      <c r="B546" s="104" t="s">
        <v>31</v>
      </c>
      <c r="C546" s="104" t="s">
        <v>53</v>
      </c>
      <c r="D546" s="105">
        <v>100</v>
      </c>
      <c r="E546" s="104" t="s">
        <v>1</v>
      </c>
      <c r="F546" s="104">
        <v>4100</v>
      </c>
      <c r="G546" s="104">
        <v>4070</v>
      </c>
      <c r="H546" s="104">
        <v>0</v>
      </c>
      <c r="I546" s="106">
        <v>0</v>
      </c>
      <c r="J546" s="107">
        <f t="shared" ref="J546" si="1490">(IF(E546="SHORT",F546-G546,IF(E546="LONG",G546-F546)))*D546</f>
        <v>-3000</v>
      </c>
      <c r="K546" s="108">
        <v>0</v>
      </c>
      <c r="L546" s="108">
        <v>0</v>
      </c>
      <c r="M546" s="108">
        <f t="shared" ref="M546" si="1491">(K546+J546+L546)/D546</f>
        <v>-30</v>
      </c>
      <c r="N546" s="109">
        <f t="shared" ref="N546" si="1492">M546*D546</f>
        <v>-3000</v>
      </c>
    </row>
    <row r="547" spans="1:14" s="79" customFormat="1" ht="14.25" customHeight="1">
      <c r="A547" s="103">
        <v>43551</v>
      </c>
      <c r="B547" s="104" t="s">
        <v>0</v>
      </c>
      <c r="C547" s="104" t="s">
        <v>56</v>
      </c>
      <c r="D547" s="105">
        <v>100</v>
      </c>
      <c r="E547" s="104" t="s">
        <v>2</v>
      </c>
      <c r="F547" s="104">
        <v>32150</v>
      </c>
      <c r="G547" s="104">
        <v>32100</v>
      </c>
      <c r="H547" s="104">
        <v>32050</v>
      </c>
      <c r="I547" s="106">
        <v>32000</v>
      </c>
      <c r="J547" s="107">
        <f t="shared" ref="J547" si="1493">(IF(E547="SHORT",F547-G547,IF(E547="LONG",G547-F547)))*D547</f>
        <v>5000</v>
      </c>
      <c r="K547" s="108">
        <f>(IF(E547="SHORT",IF(H547="",0,G547-H547),IF(E547="LONG",IF(H547="",0,H547-G547))))*D547</f>
        <v>5000</v>
      </c>
      <c r="L547" s="108">
        <v>2000</v>
      </c>
      <c r="M547" s="108">
        <f t="shared" ref="M547" si="1494">(K547+J547+L547)/D547</f>
        <v>120</v>
      </c>
      <c r="N547" s="109">
        <f t="shared" ref="N547" si="1495">M547*D547</f>
        <v>12000</v>
      </c>
    </row>
    <row r="548" spans="1:14" s="79" customFormat="1" ht="14.25" customHeight="1">
      <c r="A548" s="103">
        <v>43551</v>
      </c>
      <c r="B548" s="104" t="s">
        <v>31</v>
      </c>
      <c r="C548" s="104" t="s">
        <v>53</v>
      </c>
      <c r="D548" s="105">
        <v>100</v>
      </c>
      <c r="E548" s="104" t="s">
        <v>1</v>
      </c>
      <c r="F548" s="104">
        <v>4125</v>
      </c>
      <c r="G548" s="104">
        <v>4145</v>
      </c>
      <c r="H548" s="104">
        <v>4165</v>
      </c>
      <c r="I548" s="106">
        <v>0</v>
      </c>
      <c r="J548" s="107">
        <f t="shared" ref="J548" si="1496">(IF(E548="SHORT",F548-G548,IF(E548="LONG",G548-F548)))*D548</f>
        <v>2000</v>
      </c>
      <c r="K548" s="108">
        <f>(IF(E548="SHORT",IF(H548="",0,G548-H548),IF(E548="LONG",IF(H548="",0,H548-G548))))*D548</f>
        <v>2000</v>
      </c>
      <c r="L548" s="108">
        <v>0</v>
      </c>
      <c r="M548" s="108">
        <f t="shared" ref="M548" si="1497">(K548+J548+L548)/D548</f>
        <v>40</v>
      </c>
      <c r="N548" s="109">
        <f t="shared" ref="N548" si="1498">M548*D548</f>
        <v>4000</v>
      </c>
    </row>
    <row r="549" spans="1:14" s="79" customFormat="1" ht="14.25" customHeight="1">
      <c r="A549" s="103">
        <v>43551</v>
      </c>
      <c r="B549" s="104" t="s">
        <v>4</v>
      </c>
      <c r="C549" s="104" t="s">
        <v>56</v>
      </c>
      <c r="D549" s="105">
        <v>30</v>
      </c>
      <c r="E549" s="104" t="s">
        <v>2</v>
      </c>
      <c r="F549" s="104">
        <v>38200</v>
      </c>
      <c r="G549" s="104">
        <v>38050</v>
      </c>
      <c r="H549" s="104">
        <v>0</v>
      </c>
      <c r="I549" s="106">
        <v>0</v>
      </c>
      <c r="J549" s="107">
        <f t="shared" ref="J549" si="1499">(IF(E549="SHORT",F549-G549,IF(E549="LONG",G549-F549)))*D549</f>
        <v>4500</v>
      </c>
      <c r="K549" s="108">
        <v>0</v>
      </c>
      <c r="L549" s="108">
        <v>0</v>
      </c>
      <c r="M549" s="108">
        <f t="shared" ref="M549" si="1500">(K549+J549+L549)/D549</f>
        <v>150</v>
      </c>
      <c r="N549" s="109">
        <f t="shared" ref="N549" si="1501">M549*D549</f>
        <v>4500</v>
      </c>
    </row>
    <row r="550" spans="1:14" s="79" customFormat="1" ht="14.25" customHeight="1">
      <c r="A550" s="103">
        <v>43551</v>
      </c>
      <c r="B550" s="104" t="s">
        <v>6</v>
      </c>
      <c r="C550" s="104" t="s">
        <v>55</v>
      </c>
      <c r="D550" s="105">
        <v>5000</v>
      </c>
      <c r="E550" s="104" t="s">
        <v>1</v>
      </c>
      <c r="F550" s="104">
        <v>137.55000000000001</v>
      </c>
      <c r="G550" s="104">
        <v>138</v>
      </c>
      <c r="H550" s="104">
        <v>0</v>
      </c>
      <c r="I550" s="106">
        <v>0</v>
      </c>
      <c r="J550" s="107">
        <f t="shared" ref="J550" si="1502">(IF(E550="SHORT",F550-G550,IF(E550="LONG",G550-F550)))*D550</f>
        <v>2249.9999999999432</v>
      </c>
      <c r="K550" s="108">
        <v>0</v>
      </c>
      <c r="L550" s="108">
        <v>0</v>
      </c>
      <c r="M550" s="108">
        <f t="shared" ref="M550" si="1503">(K550+J550+L550)/D550</f>
        <v>0.44999999999998863</v>
      </c>
      <c r="N550" s="109">
        <f t="shared" ref="N550" si="1504">M550*D550</f>
        <v>2249.9999999999432</v>
      </c>
    </row>
    <row r="551" spans="1:14" s="79" customFormat="1" ht="14.25" customHeight="1">
      <c r="A551" s="103">
        <v>43550</v>
      </c>
      <c r="B551" s="104" t="s">
        <v>0</v>
      </c>
      <c r="C551" s="104" t="s">
        <v>56</v>
      </c>
      <c r="D551" s="105">
        <v>100</v>
      </c>
      <c r="E551" s="104" t="s">
        <v>1</v>
      </c>
      <c r="F551" s="104">
        <v>32130</v>
      </c>
      <c r="G551" s="104">
        <v>32050</v>
      </c>
      <c r="H551" s="104">
        <v>0</v>
      </c>
      <c r="I551" s="106">
        <v>0</v>
      </c>
      <c r="J551" s="107">
        <f t="shared" ref="J551" si="1505">(IF(E551="SHORT",F551-G551,IF(E551="LONG",G551-F551)))*D551</f>
        <v>-8000</v>
      </c>
      <c r="K551" s="108">
        <v>0</v>
      </c>
      <c r="L551" s="108">
        <v>0</v>
      </c>
      <c r="M551" s="108">
        <f t="shared" ref="M551" si="1506">(K551+J551+L551)/D551</f>
        <v>-80</v>
      </c>
      <c r="N551" s="109">
        <f t="shared" ref="N551" si="1507">M551*D551</f>
        <v>-8000</v>
      </c>
    </row>
    <row r="552" spans="1:14" s="79" customFormat="1" ht="14.25" customHeight="1">
      <c r="A552" s="103">
        <v>43550</v>
      </c>
      <c r="B552" s="104" t="s">
        <v>4</v>
      </c>
      <c r="C552" s="104" t="s">
        <v>56</v>
      </c>
      <c r="D552" s="105">
        <v>30</v>
      </c>
      <c r="E552" s="104" t="s">
        <v>1</v>
      </c>
      <c r="F552" s="104">
        <v>38400</v>
      </c>
      <c r="G552" s="104">
        <v>38540</v>
      </c>
      <c r="H552" s="104">
        <v>0</v>
      </c>
      <c r="I552" s="106">
        <v>0</v>
      </c>
      <c r="J552" s="107">
        <f t="shared" ref="J552" si="1508">(IF(E552="SHORT",F552-G552,IF(E552="LONG",G552-F552)))*D552</f>
        <v>4200</v>
      </c>
      <c r="K552" s="108">
        <v>0</v>
      </c>
      <c r="L552" s="108">
        <v>0</v>
      </c>
      <c r="M552" s="108">
        <f t="shared" ref="M552" si="1509">(K552+J552+L552)/D552</f>
        <v>140</v>
      </c>
      <c r="N552" s="109">
        <f t="shared" ref="N552" si="1510">M552*D552</f>
        <v>4200</v>
      </c>
    </row>
    <row r="553" spans="1:14" s="79" customFormat="1" ht="14.25" customHeight="1">
      <c r="A553" s="103">
        <v>43550</v>
      </c>
      <c r="B553" s="104" t="s">
        <v>92</v>
      </c>
      <c r="C553" s="104" t="s">
        <v>55</v>
      </c>
      <c r="D553" s="105">
        <v>5000</v>
      </c>
      <c r="E553" s="104" t="s">
        <v>1</v>
      </c>
      <c r="F553" s="104">
        <v>199.4</v>
      </c>
      <c r="G553" s="104">
        <v>200</v>
      </c>
      <c r="H553" s="104">
        <v>200.5</v>
      </c>
      <c r="I553" s="106">
        <v>0</v>
      </c>
      <c r="J553" s="107">
        <f t="shared" ref="J553" si="1511">(IF(E553="SHORT",F553-G553,IF(E553="LONG",G553-F553)))*D553</f>
        <v>2999.9999999999718</v>
      </c>
      <c r="K553" s="108">
        <f>(IF(E553="SHORT",IF(H553="",0,G553-H553),IF(E553="LONG",IF(H553="",0,H553-G553))))*D553</f>
        <v>2500</v>
      </c>
      <c r="L553" s="108">
        <v>0</v>
      </c>
      <c r="M553" s="108">
        <f t="shared" ref="M553" si="1512">(K553+J553+L553)/D553</f>
        <v>1.0999999999999943</v>
      </c>
      <c r="N553" s="109">
        <f t="shared" ref="N553" si="1513">M553*D553</f>
        <v>5499.9999999999718</v>
      </c>
    </row>
    <row r="554" spans="1:14" s="79" customFormat="1" ht="14.25" customHeight="1">
      <c r="A554" s="103">
        <v>43550</v>
      </c>
      <c r="B554" s="104" t="s">
        <v>31</v>
      </c>
      <c r="C554" s="104" t="s">
        <v>53</v>
      </c>
      <c r="D554" s="105">
        <v>100</v>
      </c>
      <c r="E554" s="104" t="s">
        <v>1</v>
      </c>
      <c r="F554" s="104">
        <v>4100</v>
      </c>
      <c r="G554" s="104">
        <v>4120</v>
      </c>
      <c r="H554" s="104">
        <v>4140</v>
      </c>
      <c r="I554" s="106">
        <v>4140</v>
      </c>
      <c r="J554" s="107">
        <f t="shared" ref="J554" si="1514">(IF(E554="SHORT",F554-G554,IF(E554="LONG",G554-F554)))*D554</f>
        <v>2000</v>
      </c>
      <c r="K554" s="108">
        <f>(IF(E554="SHORT",IF(H554="",0,G554-H554),IF(E554="LONG",IF(H554="",0,H554-G554))))*D554</f>
        <v>2000</v>
      </c>
      <c r="L554" s="108">
        <v>2000</v>
      </c>
      <c r="M554" s="108">
        <f t="shared" ref="M554" si="1515">(K554+J554+L554)/D554</f>
        <v>60</v>
      </c>
      <c r="N554" s="109">
        <f t="shared" ref="N554" si="1516">M554*D554</f>
        <v>6000</v>
      </c>
    </row>
    <row r="555" spans="1:14" s="79" customFormat="1" ht="14.25" customHeight="1">
      <c r="A555" s="103">
        <v>43549</v>
      </c>
      <c r="B555" s="104" t="s">
        <v>5</v>
      </c>
      <c r="C555" s="104" t="s">
        <v>55</v>
      </c>
      <c r="D555" s="105">
        <v>5000</v>
      </c>
      <c r="E555" s="104" t="s">
        <v>1</v>
      </c>
      <c r="F555" s="104">
        <v>196</v>
      </c>
      <c r="G555" s="104">
        <v>196.5</v>
      </c>
      <c r="H555" s="104">
        <v>0</v>
      </c>
      <c r="I555" s="106">
        <v>0</v>
      </c>
      <c r="J555" s="107">
        <f t="shared" ref="J555" si="1517">(IF(E555="SHORT",F555-G555,IF(E555="LONG",G555-F555)))*D555</f>
        <v>2500</v>
      </c>
      <c r="K555" s="108">
        <v>0</v>
      </c>
      <c r="L555" s="108">
        <v>0</v>
      </c>
      <c r="M555" s="108">
        <f t="shared" ref="M555" si="1518">(K555+J555+L555)/D555</f>
        <v>0.5</v>
      </c>
      <c r="N555" s="109">
        <f t="shared" ref="N555" si="1519">M555*D555</f>
        <v>2500</v>
      </c>
    </row>
    <row r="556" spans="1:14" s="79" customFormat="1" ht="14.25" customHeight="1">
      <c r="A556" s="103">
        <v>43549</v>
      </c>
      <c r="B556" s="104" t="s">
        <v>31</v>
      </c>
      <c r="C556" s="104" t="s">
        <v>53</v>
      </c>
      <c r="D556" s="105">
        <v>100</v>
      </c>
      <c r="E556" s="104" t="s">
        <v>1</v>
      </c>
      <c r="F556" s="104">
        <v>4070</v>
      </c>
      <c r="G556" s="104">
        <v>4090</v>
      </c>
      <c r="H556" s="104">
        <v>0</v>
      </c>
      <c r="I556" s="106">
        <v>0</v>
      </c>
      <c r="J556" s="107">
        <f t="shared" ref="J556" si="1520">(IF(E556="SHORT",F556-G556,IF(E556="LONG",G556-F556)))*D556</f>
        <v>2000</v>
      </c>
      <c r="K556" s="108">
        <v>0</v>
      </c>
      <c r="L556" s="108">
        <v>0</v>
      </c>
      <c r="M556" s="108">
        <f t="shared" ref="M556" si="1521">(K556+J556+L556)/D556</f>
        <v>20</v>
      </c>
      <c r="N556" s="109">
        <f t="shared" ref="N556" si="1522">M556*D556</f>
        <v>2000</v>
      </c>
    </row>
    <row r="557" spans="1:14" s="79" customFormat="1" ht="14.25" customHeight="1">
      <c r="A557" s="103">
        <v>43549</v>
      </c>
      <c r="B557" s="104" t="s">
        <v>0</v>
      </c>
      <c r="C557" s="104" t="s">
        <v>56</v>
      </c>
      <c r="D557" s="105">
        <v>100</v>
      </c>
      <c r="E557" s="104" t="s">
        <v>2</v>
      </c>
      <c r="F557" s="104">
        <v>32150</v>
      </c>
      <c r="G557" s="104">
        <v>32100</v>
      </c>
      <c r="H557" s="104">
        <v>0</v>
      </c>
      <c r="I557" s="106">
        <v>0</v>
      </c>
      <c r="J557" s="107">
        <f t="shared" ref="J557" si="1523">(IF(E557="SHORT",F557-G557,IF(E557="LONG",G557-F557)))*D557</f>
        <v>5000</v>
      </c>
      <c r="K557" s="108">
        <v>0</v>
      </c>
      <c r="L557" s="108">
        <v>0</v>
      </c>
      <c r="M557" s="108">
        <f t="shared" ref="M557" si="1524">(K557+J557+L557)/D557</f>
        <v>50</v>
      </c>
      <c r="N557" s="109">
        <f t="shared" ref="N557" si="1525">M557*D557</f>
        <v>5000</v>
      </c>
    </row>
    <row r="558" spans="1:14" s="79" customFormat="1" ht="14.25" customHeight="1">
      <c r="A558" s="103">
        <v>43546</v>
      </c>
      <c r="B558" s="104" t="s">
        <v>31</v>
      </c>
      <c r="C558" s="104" t="s">
        <v>53</v>
      </c>
      <c r="D558" s="105">
        <v>100</v>
      </c>
      <c r="E558" s="104" t="s">
        <v>1</v>
      </c>
      <c r="F558" s="104">
        <v>4125</v>
      </c>
      <c r="G558" s="104">
        <v>4095</v>
      </c>
      <c r="H558" s="104">
        <v>0</v>
      </c>
      <c r="I558" s="106">
        <v>0</v>
      </c>
      <c r="J558" s="107">
        <f t="shared" ref="J558" si="1526">(IF(E558="SHORT",F558-G558,IF(E558="LONG",G558-F558)))*D558</f>
        <v>-3000</v>
      </c>
      <c r="K558" s="108">
        <v>0</v>
      </c>
      <c r="L558" s="108">
        <v>0</v>
      </c>
      <c r="M558" s="108">
        <f t="shared" ref="M558" si="1527">(K558+J558+L558)/D558</f>
        <v>-30</v>
      </c>
      <c r="N558" s="109">
        <f t="shared" ref="N558" si="1528">M558*D558</f>
        <v>-3000</v>
      </c>
    </row>
    <row r="559" spans="1:14" s="79" customFormat="1" ht="14.25" customHeight="1">
      <c r="A559" s="103">
        <v>43546</v>
      </c>
      <c r="B559" s="104" t="s">
        <v>0</v>
      </c>
      <c r="C559" s="104" t="s">
        <v>56</v>
      </c>
      <c r="D559" s="105">
        <v>100</v>
      </c>
      <c r="E559" s="104" t="s">
        <v>1</v>
      </c>
      <c r="F559" s="104">
        <v>31840</v>
      </c>
      <c r="G559" s="104">
        <v>31900</v>
      </c>
      <c r="H559" s="104">
        <v>0</v>
      </c>
      <c r="I559" s="106">
        <v>0</v>
      </c>
      <c r="J559" s="107">
        <f t="shared" ref="J559" si="1529">(IF(E559="SHORT",F559-G559,IF(E559="LONG",G559-F559)))*D559</f>
        <v>6000</v>
      </c>
      <c r="K559" s="108">
        <v>0</v>
      </c>
      <c r="L559" s="108">
        <v>0</v>
      </c>
      <c r="M559" s="108">
        <f t="shared" ref="M559" si="1530">(K559+J559+L559)/D559</f>
        <v>60</v>
      </c>
      <c r="N559" s="109">
        <f t="shared" ref="N559" si="1531">M559*D559</f>
        <v>6000</v>
      </c>
    </row>
    <row r="560" spans="1:14" s="79" customFormat="1" ht="14.25" customHeight="1">
      <c r="A560" s="103">
        <v>43544</v>
      </c>
      <c r="B560" s="104" t="s">
        <v>4</v>
      </c>
      <c r="C560" s="104" t="s">
        <v>56</v>
      </c>
      <c r="D560" s="105">
        <v>30</v>
      </c>
      <c r="E560" s="104" t="s">
        <v>1</v>
      </c>
      <c r="F560" s="104">
        <v>37960</v>
      </c>
      <c r="G560" s="104">
        <v>37860</v>
      </c>
      <c r="H560" s="104">
        <v>0</v>
      </c>
      <c r="I560" s="106">
        <v>0</v>
      </c>
      <c r="J560" s="107">
        <f t="shared" ref="J560" si="1532">(IF(E560="SHORT",F560-G560,IF(E560="LONG",G560-F560)))*D560</f>
        <v>-3000</v>
      </c>
      <c r="K560" s="108">
        <v>0</v>
      </c>
      <c r="L560" s="108">
        <v>0</v>
      </c>
      <c r="M560" s="108">
        <f t="shared" ref="M560" si="1533">(K560+J560+L560)/D560</f>
        <v>-100</v>
      </c>
      <c r="N560" s="109">
        <f t="shared" ref="N560" si="1534">M560*D560</f>
        <v>-3000</v>
      </c>
    </row>
    <row r="561" spans="1:14" s="79" customFormat="1" ht="14.25" customHeight="1">
      <c r="A561" s="103">
        <v>43544</v>
      </c>
      <c r="B561" s="104" t="s">
        <v>0</v>
      </c>
      <c r="C561" s="104" t="s">
        <v>56</v>
      </c>
      <c r="D561" s="105">
        <v>100</v>
      </c>
      <c r="E561" s="104" t="s">
        <v>1</v>
      </c>
      <c r="F561" s="104">
        <v>31770</v>
      </c>
      <c r="G561" s="104">
        <v>31700</v>
      </c>
      <c r="H561" s="104">
        <v>0</v>
      </c>
      <c r="I561" s="106">
        <v>0</v>
      </c>
      <c r="J561" s="107">
        <f t="shared" ref="J561" si="1535">(IF(E561="SHORT",F561-G561,IF(E561="LONG",G561-F561)))*D561</f>
        <v>-7000</v>
      </c>
      <c r="K561" s="108">
        <v>0</v>
      </c>
      <c r="L561" s="108">
        <v>0</v>
      </c>
      <c r="M561" s="108">
        <f t="shared" ref="M561" si="1536">(K561+J561+L561)/D561</f>
        <v>-70</v>
      </c>
      <c r="N561" s="109">
        <f t="shared" ref="N561" si="1537">M561*D561</f>
        <v>-7000</v>
      </c>
    </row>
    <row r="562" spans="1:14" s="79" customFormat="1" ht="14.25" customHeight="1">
      <c r="A562" s="103">
        <v>43544</v>
      </c>
      <c r="B562" s="104" t="s">
        <v>0</v>
      </c>
      <c r="C562" s="104" t="s">
        <v>56</v>
      </c>
      <c r="D562" s="105">
        <v>100</v>
      </c>
      <c r="E562" s="104" t="s">
        <v>1</v>
      </c>
      <c r="F562" s="104">
        <v>31850</v>
      </c>
      <c r="G562" s="104">
        <v>31900</v>
      </c>
      <c r="H562" s="104">
        <v>0</v>
      </c>
      <c r="I562" s="106">
        <v>0</v>
      </c>
      <c r="J562" s="107">
        <f t="shared" ref="J562" si="1538">(IF(E562="SHORT",F562-G562,IF(E562="LONG",G562-F562)))*D562</f>
        <v>5000</v>
      </c>
      <c r="K562" s="108">
        <v>0</v>
      </c>
      <c r="L562" s="108">
        <v>0</v>
      </c>
      <c r="M562" s="108">
        <f t="shared" ref="M562" si="1539">(K562+J562+L562)/D562</f>
        <v>50</v>
      </c>
      <c r="N562" s="109">
        <f t="shared" ref="N562" si="1540">M562*D562</f>
        <v>5000</v>
      </c>
    </row>
    <row r="563" spans="1:14" s="79" customFormat="1" ht="14.25" customHeight="1">
      <c r="A563" s="103">
        <v>43544</v>
      </c>
      <c r="B563" s="104" t="s">
        <v>31</v>
      </c>
      <c r="C563" s="104" t="s">
        <v>53</v>
      </c>
      <c r="D563" s="105">
        <v>100</v>
      </c>
      <c r="E563" s="104" t="s">
        <v>1</v>
      </c>
      <c r="F563" s="104">
        <v>4095</v>
      </c>
      <c r="G563" s="104">
        <v>4065</v>
      </c>
      <c r="H563" s="104">
        <v>0</v>
      </c>
      <c r="I563" s="106">
        <v>0</v>
      </c>
      <c r="J563" s="107">
        <f t="shared" ref="J563" si="1541">(IF(E563="SHORT",F563-G563,IF(E563="LONG",G563-F563)))*D563</f>
        <v>-3000</v>
      </c>
      <c r="K563" s="108">
        <v>0</v>
      </c>
      <c r="L563" s="108">
        <v>0</v>
      </c>
      <c r="M563" s="108">
        <f t="shared" ref="M563" si="1542">(K563+J563+L563)/D563</f>
        <v>-30</v>
      </c>
      <c r="N563" s="109">
        <f t="shared" ref="N563" si="1543">M563*D563</f>
        <v>-3000</v>
      </c>
    </row>
    <row r="564" spans="1:14" s="79" customFormat="1" ht="14.25" customHeight="1">
      <c r="A564" s="103">
        <v>43543</v>
      </c>
      <c r="B564" s="104" t="s">
        <v>0</v>
      </c>
      <c r="C564" s="104" t="s">
        <v>56</v>
      </c>
      <c r="D564" s="105">
        <v>100</v>
      </c>
      <c r="E564" s="104" t="s">
        <v>1</v>
      </c>
      <c r="F564" s="104">
        <v>31950</v>
      </c>
      <c r="G564" s="104">
        <v>32000</v>
      </c>
      <c r="H564" s="104">
        <v>0</v>
      </c>
      <c r="I564" s="106">
        <v>0</v>
      </c>
      <c r="J564" s="107">
        <f t="shared" ref="J564" si="1544">(IF(E564="SHORT",F564-G564,IF(E564="LONG",G564-F564)))*D564</f>
        <v>5000</v>
      </c>
      <c r="K564" s="108">
        <v>0</v>
      </c>
      <c r="L564" s="108">
        <v>0</v>
      </c>
      <c r="M564" s="108">
        <f t="shared" ref="M564" si="1545">(K564+J564+L564)/D564</f>
        <v>50</v>
      </c>
      <c r="N564" s="109">
        <f t="shared" ref="N564" si="1546">M564*D564</f>
        <v>5000</v>
      </c>
    </row>
    <row r="565" spans="1:14" s="79" customFormat="1" ht="14.25" customHeight="1">
      <c r="A565" s="103">
        <v>43543</v>
      </c>
      <c r="B565" s="104" t="s">
        <v>32</v>
      </c>
      <c r="C565" s="104" t="s">
        <v>53</v>
      </c>
      <c r="D565" s="105">
        <v>1250</v>
      </c>
      <c r="E565" s="104" t="s">
        <v>1</v>
      </c>
      <c r="F565" s="104">
        <v>198</v>
      </c>
      <c r="G565" s="104">
        <v>199.8</v>
      </c>
      <c r="H565" s="104">
        <v>0</v>
      </c>
      <c r="I565" s="106">
        <v>0</v>
      </c>
      <c r="J565" s="107">
        <f t="shared" ref="J565" si="1547">(IF(E565="SHORT",F565-G565,IF(E565="LONG",G565-F565)))*D565</f>
        <v>2250.0000000000141</v>
      </c>
      <c r="K565" s="108">
        <v>0</v>
      </c>
      <c r="L565" s="108">
        <v>0</v>
      </c>
      <c r="M565" s="108">
        <f t="shared" ref="M565" si="1548">(K565+J565+L565)/D565</f>
        <v>1.8000000000000114</v>
      </c>
      <c r="N565" s="109">
        <f t="shared" ref="N565" si="1549">M565*D565</f>
        <v>2250.0000000000141</v>
      </c>
    </row>
    <row r="566" spans="1:14" s="79" customFormat="1" ht="14.25" customHeight="1">
      <c r="A566" s="103">
        <v>43543</v>
      </c>
      <c r="B566" s="104" t="s">
        <v>92</v>
      </c>
      <c r="C566" s="104" t="s">
        <v>55</v>
      </c>
      <c r="D566" s="105">
        <v>5000</v>
      </c>
      <c r="E566" s="104" t="s">
        <v>1</v>
      </c>
      <c r="F566" s="104">
        <v>194.5</v>
      </c>
      <c r="G566" s="104">
        <v>195</v>
      </c>
      <c r="H566" s="104">
        <v>195.5</v>
      </c>
      <c r="I566" s="106">
        <v>0</v>
      </c>
      <c r="J566" s="107">
        <f t="shared" ref="J566" si="1550">(IF(E566="SHORT",F566-G566,IF(E566="LONG",G566-F566)))*D566</f>
        <v>2500</v>
      </c>
      <c r="K566" s="108">
        <f>(IF(E566="SHORT",IF(H566="",0,G566-H566),IF(E566="LONG",IF(H566="",0,H566-G566))))*D566</f>
        <v>2500</v>
      </c>
      <c r="L566" s="108">
        <v>0</v>
      </c>
      <c r="M566" s="108">
        <f t="shared" ref="M566" si="1551">(K566+J566+L566)/D566</f>
        <v>1</v>
      </c>
      <c r="N566" s="109">
        <f t="shared" ref="N566" si="1552">M566*D566</f>
        <v>5000</v>
      </c>
    </row>
    <row r="567" spans="1:14" s="79" customFormat="1" ht="14.25" customHeight="1">
      <c r="A567" s="103">
        <v>43543</v>
      </c>
      <c r="B567" s="104" t="s">
        <v>31</v>
      </c>
      <c r="C567" s="104" t="s">
        <v>53</v>
      </c>
      <c r="D567" s="105">
        <v>100</v>
      </c>
      <c r="E567" s="104" t="s">
        <v>1</v>
      </c>
      <c r="F567" s="104">
        <v>4050</v>
      </c>
      <c r="G567" s="104">
        <v>4070</v>
      </c>
      <c r="H567" s="104">
        <v>0</v>
      </c>
      <c r="I567" s="106">
        <v>0</v>
      </c>
      <c r="J567" s="107">
        <f t="shared" ref="J567" si="1553">(IF(E567="SHORT",F567-G567,IF(E567="LONG",G567-F567)))*D567</f>
        <v>2000</v>
      </c>
      <c r="K567" s="108">
        <v>0</v>
      </c>
      <c r="L567" s="108">
        <v>0</v>
      </c>
      <c r="M567" s="108">
        <f t="shared" ref="M567" si="1554">(K567+J567+L567)/D567</f>
        <v>20</v>
      </c>
      <c r="N567" s="109">
        <f t="shared" ref="N567" si="1555">M567*D567</f>
        <v>2000</v>
      </c>
    </row>
    <row r="568" spans="1:14" s="79" customFormat="1" ht="14.25" customHeight="1">
      <c r="A568" s="103">
        <v>43542</v>
      </c>
      <c r="B568" s="104" t="s">
        <v>5</v>
      </c>
      <c r="C568" s="104" t="s">
        <v>55</v>
      </c>
      <c r="D568" s="105">
        <v>5000</v>
      </c>
      <c r="E568" s="104" t="s">
        <v>2</v>
      </c>
      <c r="F568" s="104">
        <v>193</v>
      </c>
      <c r="G568" s="104">
        <v>193.75</v>
      </c>
      <c r="H568" s="104">
        <v>0</v>
      </c>
      <c r="I568" s="106">
        <v>0</v>
      </c>
      <c r="J568" s="107">
        <f t="shared" ref="J568" si="1556">(IF(E568="SHORT",F568-G568,IF(E568="LONG",G568-F568)))*D568</f>
        <v>-3750</v>
      </c>
      <c r="K568" s="108">
        <v>0</v>
      </c>
      <c r="L568" s="108">
        <v>0</v>
      </c>
      <c r="M568" s="108">
        <f t="shared" ref="M568" si="1557">(K568+J568+L568)/D568</f>
        <v>-0.75</v>
      </c>
      <c r="N568" s="109">
        <f t="shared" ref="N568" si="1558">M568*D568</f>
        <v>-3750</v>
      </c>
    </row>
    <row r="569" spans="1:14" s="79" customFormat="1" ht="14.25" customHeight="1">
      <c r="A569" s="103">
        <v>43542</v>
      </c>
      <c r="B569" s="104" t="s">
        <v>0</v>
      </c>
      <c r="C569" s="104" t="s">
        <v>56</v>
      </c>
      <c r="D569" s="105">
        <v>100</v>
      </c>
      <c r="E569" s="104" t="s">
        <v>2</v>
      </c>
      <c r="F569" s="104">
        <v>31665</v>
      </c>
      <c r="G569" s="104">
        <v>31600</v>
      </c>
      <c r="H569" s="104">
        <v>0</v>
      </c>
      <c r="I569" s="106">
        <v>0</v>
      </c>
      <c r="J569" s="107">
        <f t="shared" ref="J569" si="1559">(IF(E569="SHORT",F569-G569,IF(E569="LONG",G569-F569)))*D569</f>
        <v>6500</v>
      </c>
      <c r="K569" s="108">
        <v>0</v>
      </c>
      <c r="L569" s="108">
        <v>0</v>
      </c>
      <c r="M569" s="108">
        <f t="shared" ref="M569" si="1560">(K569+J569+L569)/D569</f>
        <v>65</v>
      </c>
      <c r="N569" s="109">
        <f t="shared" ref="N569" si="1561">M569*D569</f>
        <v>6500</v>
      </c>
    </row>
    <row r="570" spans="1:14" s="79" customFormat="1" ht="14.25" customHeight="1">
      <c r="A570" s="103">
        <v>43542</v>
      </c>
      <c r="B570" s="104" t="s">
        <v>31</v>
      </c>
      <c r="C570" s="104" t="s">
        <v>53</v>
      </c>
      <c r="D570" s="105">
        <v>100</v>
      </c>
      <c r="E570" s="104" t="s">
        <v>1</v>
      </c>
      <c r="F570" s="104">
        <v>4020</v>
      </c>
      <c r="G570" s="104">
        <v>4040</v>
      </c>
      <c r="H570" s="104">
        <v>4060</v>
      </c>
      <c r="I570" s="106">
        <v>0</v>
      </c>
      <c r="J570" s="107">
        <f t="shared" ref="J570" si="1562">(IF(E570="SHORT",F570-G570,IF(E570="LONG",G570-F570)))*D570</f>
        <v>2000</v>
      </c>
      <c r="K570" s="108">
        <f>(IF(E570="SHORT",IF(H570="",0,G570-H570),IF(E570="LONG",IF(H570="",0,H570-G570))))*D570</f>
        <v>2000</v>
      </c>
      <c r="L570" s="108">
        <v>0</v>
      </c>
      <c r="M570" s="108">
        <f t="shared" ref="M570" si="1563">(K570+J570+L570)/D570</f>
        <v>40</v>
      </c>
      <c r="N570" s="109">
        <f t="shared" ref="N570" si="1564">M570*D570</f>
        <v>4000</v>
      </c>
    </row>
    <row r="571" spans="1:14" s="79" customFormat="1" ht="14.25" customHeight="1">
      <c r="A571" s="103">
        <v>43539</v>
      </c>
      <c r="B571" s="104" t="s">
        <v>0</v>
      </c>
      <c r="C571" s="104" t="s">
        <v>56</v>
      </c>
      <c r="D571" s="105">
        <v>100</v>
      </c>
      <c r="E571" s="104" t="s">
        <v>1</v>
      </c>
      <c r="F571" s="104">
        <v>31870</v>
      </c>
      <c r="G571" s="104">
        <v>31930</v>
      </c>
      <c r="H571" s="104">
        <v>0</v>
      </c>
      <c r="I571" s="106">
        <v>0</v>
      </c>
      <c r="J571" s="107">
        <f t="shared" ref="J571:J578" si="1565">(IF(E571="SHORT",F571-G571,IF(E571="LONG",G571-F571)))*D571</f>
        <v>6000</v>
      </c>
      <c r="K571" s="108">
        <v>0</v>
      </c>
      <c r="L571" s="108">
        <v>0</v>
      </c>
      <c r="M571" s="108">
        <f t="shared" ref="M571:M578" si="1566">(K571+J571+L571)/D571</f>
        <v>60</v>
      </c>
      <c r="N571" s="109">
        <f t="shared" ref="N571:N578" si="1567">M571*D571</f>
        <v>6000</v>
      </c>
    </row>
    <row r="572" spans="1:14" s="79" customFormat="1" ht="14.25" customHeight="1">
      <c r="A572" s="103">
        <v>43539</v>
      </c>
      <c r="B572" s="104" t="s">
        <v>31</v>
      </c>
      <c r="C572" s="104" t="s">
        <v>53</v>
      </c>
      <c r="D572" s="105">
        <v>100</v>
      </c>
      <c r="E572" s="104" t="s">
        <v>1</v>
      </c>
      <c r="F572" s="104">
        <v>4070</v>
      </c>
      <c r="G572" s="104">
        <v>4035</v>
      </c>
      <c r="H572" s="104">
        <v>0</v>
      </c>
      <c r="I572" s="106">
        <v>0</v>
      </c>
      <c r="J572" s="107">
        <f t="shared" si="1565"/>
        <v>-3500</v>
      </c>
      <c r="K572" s="108">
        <v>0</v>
      </c>
      <c r="L572" s="108">
        <v>0</v>
      </c>
      <c r="M572" s="108">
        <f t="shared" si="1566"/>
        <v>-35</v>
      </c>
      <c r="N572" s="109">
        <f t="shared" si="1567"/>
        <v>-3500</v>
      </c>
    </row>
    <row r="573" spans="1:14" s="79" customFormat="1" ht="14.25" customHeight="1">
      <c r="A573" s="103">
        <v>43539</v>
      </c>
      <c r="B573" s="104" t="s">
        <v>4</v>
      </c>
      <c r="C573" s="104" t="s">
        <v>56</v>
      </c>
      <c r="D573" s="105">
        <v>30</v>
      </c>
      <c r="E573" s="104" t="s">
        <v>2</v>
      </c>
      <c r="F573" s="104">
        <v>38250</v>
      </c>
      <c r="G573" s="104">
        <v>38150</v>
      </c>
      <c r="H573" s="104">
        <v>0</v>
      </c>
      <c r="I573" s="106">
        <v>0</v>
      </c>
      <c r="J573" s="107">
        <f t="shared" si="1565"/>
        <v>3000</v>
      </c>
      <c r="K573" s="108">
        <v>0</v>
      </c>
      <c r="L573" s="108">
        <v>0</v>
      </c>
      <c r="M573" s="108">
        <f t="shared" si="1566"/>
        <v>100</v>
      </c>
      <c r="N573" s="109">
        <f t="shared" si="1567"/>
        <v>3000</v>
      </c>
    </row>
    <row r="574" spans="1:14" s="87" customFormat="1" ht="14.25" customHeight="1">
      <c r="A574" s="103">
        <v>43539</v>
      </c>
      <c r="B574" s="104" t="s">
        <v>6</v>
      </c>
      <c r="C574" s="104" t="s">
        <v>55</v>
      </c>
      <c r="D574" s="105">
        <v>5000</v>
      </c>
      <c r="E574" s="104" t="s">
        <v>2</v>
      </c>
      <c r="F574" s="104">
        <v>144</v>
      </c>
      <c r="G574" s="104">
        <v>143.5</v>
      </c>
      <c r="H574" s="104">
        <v>143</v>
      </c>
      <c r="I574" s="106">
        <v>142.5</v>
      </c>
      <c r="J574" s="107">
        <f t="shared" si="1565"/>
        <v>2500</v>
      </c>
      <c r="K574" s="108">
        <f>(IF(E574="SHORT",IF(H574="",0,G574-H574),IF(E574="LONG",IF(H574="",0,H574-G574))))*D574</f>
        <v>2500</v>
      </c>
      <c r="L574" s="108">
        <f t="shared" ref="L574" si="1568">(IF(E574="SHORT",IF(I574="",0,H574-I574),IF(E574="LONG",IF(I574="",0,(I574-H574)))))*D574</f>
        <v>2500</v>
      </c>
      <c r="M574" s="108">
        <f t="shared" si="1566"/>
        <v>1.5</v>
      </c>
      <c r="N574" s="109">
        <f t="shared" si="1567"/>
        <v>7500</v>
      </c>
    </row>
    <row r="575" spans="1:14" s="79" customFormat="1" ht="14.25" customHeight="1">
      <c r="A575" s="103">
        <v>43538</v>
      </c>
      <c r="B575" s="104" t="s">
        <v>31</v>
      </c>
      <c r="C575" s="104" t="s">
        <v>53</v>
      </c>
      <c r="D575" s="105">
        <v>100</v>
      </c>
      <c r="E575" s="104" t="s">
        <v>1</v>
      </c>
      <c r="F575" s="104">
        <v>4080</v>
      </c>
      <c r="G575" s="104">
        <v>4045</v>
      </c>
      <c r="H575" s="104">
        <v>0</v>
      </c>
      <c r="I575" s="106">
        <v>0</v>
      </c>
      <c r="J575" s="107">
        <f t="shared" ref="J575" si="1569">(IF(E575="SHORT",F575-G575,IF(E575="LONG",G575-F575)))*D575</f>
        <v>-3500</v>
      </c>
      <c r="K575" s="108">
        <v>0</v>
      </c>
      <c r="L575" s="108">
        <v>0</v>
      </c>
      <c r="M575" s="108">
        <f t="shared" ref="M575" si="1570">(K575+J575+L575)/D575</f>
        <v>-35</v>
      </c>
      <c r="N575" s="109">
        <f t="shared" ref="N575" si="1571">M575*D575</f>
        <v>-3500</v>
      </c>
    </row>
    <row r="576" spans="1:14" s="79" customFormat="1" ht="14.25" customHeight="1">
      <c r="A576" s="103">
        <v>43538</v>
      </c>
      <c r="B576" s="104" t="s">
        <v>6</v>
      </c>
      <c r="C576" s="104" t="s">
        <v>55</v>
      </c>
      <c r="D576" s="105">
        <v>5000</v>
      </c>
      <c r="E576" s="104" t="s">
        <v>1</v>
      </c>
      <c r="F576" s="104">
        <v>147</v>
      </c>
      <c r="G576" s="104">
        <v>147.5</v>
      </c>
      <c r="H576" s="104">
        <v>0</v>
      </c>
      <c r="I576" s="106">
        <v>0</v>
      </c>
      <c r="J576" s="107">
        <f t="shared" ref="J576" si="1572">(IF(E576="SHORT",F576-G576,IF(E576="LONG",G576-F576)))*D576</f>
        <v>2500</v>
      </c>
      <c r="K576" s="108">
        <v>0</v>
      </c>
      <c r="L576" s="108">
        <v>0</v>
      </c>
      <c r="M576" s="108">
        <f t="shared" ref="M576" si="1573">(K576+J576+L576)/D576</f>
        <v>0.5</v>
      </c>
      <c r="N576" s="109">
        <f t="shared" ref="N576" si="1574">M576*D576</f>
        <v>2500</v>
      </c>
    </row>
    <row r="577" spans="1:14" s="79" customFormat="1" ht="14.25" customHeight="1">
      <c r="A577" s="103">
        <v>43538</v>
      </c>
      <c r="B577" s="104" t="s">
        <v>0</v>
      </c>
      <c r="C577" s="104" t="s">
        <v>56</v>
      </c>
      <c r="D577" s="105">
        <v>100</v>
      </c>
      <c r="E577" s="104" t="s">
        <v>1</v>
      </c>
      <c r="F577" s="104">
        <v>31940</v>
      </c>
      <c r="G577" s="104">
        <v>31860</v>
      </c>
      <c r="H577" s="104">
        <v>0</v>
      </c>
      <c r="I577" s="106">
        <v>0</v>
      </c>
      <c r="J577" s="107">
        <f t="shared" ref="J577" si="1575">(IF(E577="SHORT",F577-G577,IF(E577="LONG",G577-F577)))*D577</f>
        <v>-8000</v>
      </c>
      <c r="K577" s="108">
        <v>0</v>
      </c>
      <c r="L577" s="108">
        <v>0</v>
      </c>
      <c r="M577" s="108">
        <f t="shared" ref="M577" si="1576">(K577+J577+L577)/D577</f>
        <v>-80</v>
      </c>
      <c r="N577" s="109">
        <f t="shared" ref="N577" si="1577">M577*D577</f>
        <v>-8000</v>
      </c>
    </row>
    <row r="578" spans="1:14" s="79" customFormat="1" ht="14.25" customHeight="1">
      <c r="A578" s="103">
        <v>43538</v>
      </c>
      <c r="B578" s="104" t="s">
        <v>31</v>
      </c>
      <c r="C578" s="104" t="s">
        <v>53</v>
      </c>
      <c r="D578" s="105">
        <v>100</v>
      </c>
      <c r="E578" s="104" t="s">
        <v>1</v>
      </c>
      <c r="F578" s="104">
        <v>4080</v>
      </c>
      <c r="G578" s="104">
        <v>4045</v>
      </c>
      <c r="H578" s="104">
        <v>0</v>
      </c>
      <c r="I578" s="106">
        <v>0</v>
      </c>
      <c r="J578" s="107">
        <f t="shared" si="1565"/>
        <v>-3500</v>
      </c>
      <c r="K578" s="108">
        <v>0</v>
      </c>
      <c r="L578" s="108">
        <v>0</v>
      </c>
      <c r="M578" s="108">
        <f t="shared" si="1566"/>
        <v>-35</v>
      </c>
      <c r="N578" s="109">
        <f t="shared" si="1567"/>
        <v>-3500</v>
      </c>
    </row>
    <row r="579" spans="1:14" s="79" customFormat="1" ht="14.25" customHeight="1">
      <c r="A579" s="103">
        <v>43537</v>
      </c>
      <c r="B579" s="104" t="s">
        <v>31</v>
      </c>
      <c r="C579" s="104" t="s">
        <v>53</v>
      </c>
      <c r="D579" s="105">
        <v>100</v>
      </c>
      <c r="E579" s="104" t="s">
        <v>1</v>
      </c>
      <c r="F579" s="104">
        <v>3985</v>
      </c>
      <c r="G579" s="104">
        <v>4010</v>
      </c>
      <c r="H579" s="104">
        <v>4030</v>
      </c>
      <c r="I579" s="106">
        <v>0</v>
      </c>
      <c r="J579" s="107">
        <f t="shared" ref="J579" si="1578">(IF(E579="SHORT",F579-G579,IF(E579="LONG",G579-F579)))*D579</f>
        <v>2500</v>
      </c>
      <c r="K579" s="108">
        <f>(IF(E579="SHORT",IF(H579="",0,G579-H579),IF(E579="LONG",IF(H579="",0,H579-G579))))*D579</f>
        <v>2000</v>
      </c>
      <c r="L579" s="108">
        <v>0</v>
      </c>
      <c r="M579" s="108">
        <f t="shared" ref="M579" si="1579">(K579+J579+L579)/D579</f>
        <v>45</v>
      </c>
      <c r="N579" s="109">
        <f t="shared" ref="N579" si="1580">M579*D579</f>
        <v>4500</v>
      </c>
    </row>
    <row r="580" spans="1:14" s="79" customFormat="1" ht="14.25" customHeight="1">
      <c r="A580" s="103">
        <v>43537</v>
      </c>
      <c r="B580" s="104" t="s">
        <v>6</v>
      </c>
      <c r="C580" s="104" t="s">
        <v>55</v>
      </c>
      <c r="D580" s="105">
        <v>5000</v>
      </c>
      <c r="E580" s="104" t="s">
        <v>1</v>
      </c>
      <c r="F580" s="104">
        <v>147</v>
      </c>
      <c r="G580" s="104">
        <v>147.5</v>
      </c>
      <c r="H580" s="104">
        <v>148</v>
      </c>
      <c r="I580" s="106">
        <v>0</v>
      </c>
      <c r="J580" s="107">
        <f t="shared" ref="J580" si="1581">(IF(E580="SHORT",F580-G580,IF(E580="LONG",G580-F580)))*D580</f>
        <v>2500</v>
      </c>
      <c r="K580" s="108">
        <f>(IF(E580="SHORT",IF(H580="",0,G580-H580),IF(E580="LONG",IF(H580="",0,H580-G580))))*D580</f>
        <v>2500</v>
      </c>
      <c r="L580" s="108">
        <v>0</v>
      </c>
      <c r="M580" s="108">
        <f t="shared" ref="M580" si="1582">(K580+J580+L580)/D580</f>
        <v>1</v>
      </c>
      <c r="N580" s="109">
        <f t="shared" ref="N580" si="1583">M580*D580</f>
        <v>5000</v>
      </c>
    </row>
    <row r="581" spans="1:14" s="79" customFormat="1" ht="14.25" customHeight="1">
      <c r="A581" s="103">
        <v>43537</v>
      </c>
      <c r="B581" s="104" t="s">
        <v>0</v>
      </c>
      <c r="C581" s="104" t="s">
        <v>56</v>
      </c>
      <c r="D581" s="105">
        <v>100</v>
      </c>
      <c r="E581" s="104" t="s">
        <v>1</v>
      </c>
      <c r="F581" s="104">
        <v>32130</v>
      </c>
      <c r="G581" s="104">
        <v>32200</v>
      </c>
      <c r="H581" s="104">
        <v>0</v>
      </c>
      <c r="I581" s="106">
        <v>0</v>
      </c>
      <c r="J581" s="107">
        <f t="shared" ref="J581" si="1584">(IF(E581="SHORT",F581-G581,IF(E581="LONG",G581-F581)))*D581</f>
        <v>7000</v>
      </c>
      <c r="K581" s="108">
        <v>0</v>
      </c>
      <c r="L581" s="108">
        <v>0</v>
      </c>
      <c r="M581" s="108">
        <f t="shared" ref="M581" si="1585">(K581+J581+L581)/D581</f>
        <v>70</v>
      </c>
      <c r="N581" s="109">
        <f t="shared" ref="N581" si="1586">M581*D581</f>
        <v>7000</v>
      </c>
    </row>
    <row r="582" spans="1:14" s="79" customFormat="1" ht="14.25" customHeight="1">
      <c r="A582" s="103">
        <v>43537</v>
      </c>
      <c r="B582" s="104" t="s">
        <v>4</v>
      </c>
      <c r="C582" s="104" t="s">
        <v>56</v>
      </c>
      <c r="D582" s="105">
        <v>30</v>
      </c>
      <c r="E582" s="104" t="s">
        <v>1</v>
      </c>
      <c r="F582" s="104">
        <v>38800</v>
      </c>
      <c r="G582" s="104">
        <v>38950</v>
      </c>
      <c r="H582" s="104">
        <v>0</v>
      </c>
      <c r="I582" s="106">
        <v>0</v>
      </c>
      <c r="J582" s="107">
        <f t="shared" ref="J582" si="1587">(IF(E582="SHORT",F582-G582,IF(E582="LONG",G582-F582)))*D582</f>
        <v>4500</v>
      </c>
      <c r="K582" s="108">
        <v>0</v>
      </c>
      <c r="L582" s="108">
        <v>0</v>
      </c>
      <c r="M582" s="108">
        <f t="shared" ref="M582" si="1588">(K582+J582+L582)/D582</f>
        <v>150</v>
      </c>
      <c r="N582" s="109">
        <f t="shared" ref="N582" si="1589">M582*D582</f>
        <v>4500</v>
      </c>
    </row>
    <row r="583" spans="1:14" s="79" customFormat="1" ht="14.25" customHeight="1">
      <c r="A583" s="103">
        <v>43536</v>
      </c>
      <c r="B583" s="104" t="s">
        <v>0</v>
      </c>
      <c r="C583" s="104" t="s">
        <v>56</v>
      </c>
      <c r="D583" s="105">
        <v>100</v>
      </c>
      <c r="E583" s="104" t="s">
        <v>2</v>
      </c>
      <c r="F583" s="104">
        <v>31970</v>
      </c>
      <c r="G583" s="104">
        <v>31900</v>
      </c>
      <c r="H583" s="104">
        <v>0</v>
      </c>
      <c r="I583" s="106">
        <v>0</v>
      </c>
      <c r="J583" s="107">
        <f t="shared" ref="J583" si="1590">(IF(E583="SHORT",F583-G583,IF(E583="LONG",G583-F583)))*D583</f>
        <v>7000</v>
      </c>
      <c r="K583" s="108">
        <v>0</v>
      </c>
      <c r="L583" s="108">
        <v>0</v>
      </c>
      <c r="M583" s="108">
        <f t="shared" ref="M583" si="1591">(K583+J583+L583)/D583</f>
        <v>70</v>
      </c>
      <c r="N583" s="109">
        <f t="shared" ref="N583" si="1592">M583*D583</f>
        <v>7000</v>
      </c>
    </row>
    <row r="584" spans="1:14" s="79" customFormat="1" ht="14.25" customHeight="1">
      <c r="A584" s="103">
        <v>43536</v>
      </c>
      <c r="B584" s="104" t="s">
        <v>4</v>
      </c>
      <c r="C584" s="104" t="s">
        <v>56</v>
      </c>
      <c r="D584" s="105">
        <v>30</v>
      </c>
      <c r="E584" s="104" t="s">
        <v>2</v>
      </c>
      <c r="F584" s="104">
        <v>38630</v>
      </c>
      <c r="G584" s="104">
        <v>38800</v>
      </c>
      <c r="H584" s="104">
        <v>0</v>
      </c>
      <c r="I584" s="106">
        <v>0</v>
      </c>
      <c r="J584" s="107">
        <f t="shared" ref="J584" si="1593">(IF(E584="SHORT",F584-G584,IF(E584="LONG",G584-F584)))*D584</f>
        <v>-5100</v>
      </c>
      <c r="K584" s="108">
        <v>0</v>
      </c>
      <c r="L584" s="108">
        <v>0</v>
      </c>
      <c r="M584" s="108">
        <f t="shared" ref="M584" si="1594">(K584+J584+L584)/D584</f>
        <v>-170</v>
      </c>
      <c r="N584" s="109">
        <f t="shared" ref="N584" si="1595">M584*D584</f>
        <v>-5100</v>
      </c>
    </row>
    <row r="585" spans="1:14" s="79" customFormat="1" ht="14.25" customHeight="1">
      <c r="A585" s="103">
        <v>43536</v>
      </c>
      <c r="B585" s="104" t="s">
        <v>5</v>
      </c>
      <c r="C585" s="104" t="s">
        <v>55</v>
      </c>
      <c r="D585" s="105">
        <v>5000</v>
      </c>
      <c r="E585" s="104" t="s">
        <v>1</v>
      </c>
      <c r="F585" s="104">
        <v>194.85</v>
      </c>
      <c r="G585" s="104">
        <v>195.5</v>
      </c>
      <c r="H585" s="104">
        <v>196</v>
      </c>
      <c r="I585" s="106">
        <v>0</v>
      </c>
      <c r="J585" s="107">
        <f t="shared" ref="J585" si="1596">(IF(E585="SHORT",F585-G585,IF(E585="LONG",G585-F585)))*D585</f>
        <v>3250.0000000000282</v>
      </c>
      <c r="K585" s="108">
        <f>(IF(E585="SHORT",IF(H585="",0,G585-H585),IF(E585="LONG",IF(H585="",0,H585-G585))))*D585</f>
        <v>2500</v>
      </c>
      <c r="L585" s="108">
        <v>0</v>
      </c>
      <c r="M585" s="108">
        <f t="shared" ref="M585" si="1597">(K585+J585+L585)/D585</f>
        <v>1.1500000000000057</v>
      </c>
      <c r="N585" s="109">
        <f t="shared" ref="N585" si="1598">M585*D585</f>
        <v>5750.0000000000282</v>
      </c>
    </row>
    <row r="586" spans="1:14" s="79" customFormat="1" ht="14.25" customHeight="1">
      <c r="A586" s="103">
        <v>43536</v>
      </c>
      <c r="B586" s="104" t="s">
        <v>31</v>
      </c>
      <c r="C586" s="104" t="s">
        <v>53</v>
      </c>
      <c r="D586" s="105">
        <v>100</v>
      </c>
      <c r="E586" s="104" t="s">
        <v>1</v>
      </c>
      <c r="F586" s="104">
        <v>3980</v>
      </c>
      <c r="G586" s="104">
        <v>4000</v>
      </c>
      <c r="H586" s="104">
        <v>0</v>
      </c>
      <c r="I586" s="106">
        <v>0</v>
      </c>
      <c r="J586" s="107">
        <f t="shared" ref="J586" si="1599">(IF(E586="SHORT",F586-G586,IF(E586="LONG",G586-F586)))*D586</f>
        <v>2000</v>
      </c>
      <c r="K586" s="108">
        <v>0</v>
      </c>
      <c r="L586" s="108">
        <v>0</v>
      </c>
      <c r="M586" s="108">
        <f t="shared" ref="M586" si="1600">(K586+J586+L586)/D586</f>
        <v>20</v>
      </c>
      <c r="N586" s="109">
        <f t="shared" ref="N586" si="1601">M586*D586</f>
        <v>2000</v>
      </c>
    </row>
    <row r="587" spans="1:14" s="79" customFormat="1" ht="14.25" customHeight="1">
      <c r="A587" s="103">
        <v>43535</v>
      </c>
      <c r="B587" s="104" t="s">
        <v>0</v>
      </c>
      <c r="C587" s="104" t="s">
        <v>56</v>
      </c>
      <c r="D587" s="105">
        <v>100</v>
      </c>
      <c r="E587" s="104" t="s">
        <v>2</v>
      </c>
      <c r="F587" s="104">
        <v>32070</v>
      </c>
      <c r="G587" s="104">
        <v>32010</v>
      </c>
      <c r="H587" s="104">
        <v>0</v>
      </c>
      <c r="I587" s="106">
        <v>0</v>
      </c>
      <c r="J587" s="107">
        <f t="shared" ref="J587" si="1602">(IF(E587="SHORT",F587-G587,IF(E587="LONG",G587-F587)))*D587</f>
        <v>6000</v>
      </c>
      <c r="K587" s="108">
        <v>0</v>
      </c>
      <c r="L587" s="108">
        <v>0</v>
      </c>
      <c r="M587" s="108">
        <f t="shared" ref="M587" si="1603">(K587+J587+L587)/D587</f>
        <v>60</v>
      </c>
      <c r="N587" s="109">
        <f t="shared" ref="N587" si="1604">M587*D587</f>
        <v>6000</v>
      </c>
    </row>
    <row r="588" spans="1:14" s="79" customFormat="1" ht="14.25" customHeight="1">
      <c r="A588" s="103">
        <v>43535</v>
      </c>
      <c r="B588" s="104" t="s">
        <v>4</v>
      </c>
      <c r="C588" s="104" t="s">
        <v>56</v>
      </c>
      <c r="D588" s="105">
        <v>30</v>
      </c>
      <c r="E588" s="104" t="s">
        <v>2</v>
      </c>
      <c r="F588" s="104">
        <v>38630</v>
      </c>
      <c r="G588" s="104">
        <v>38530</v>
      </c>
      <c r="H588" s="104">
        <v>38350</v>
      </c>
      <c r="I588" s="106">
        <v>0</v>
      </c>
      <c r="J588" s="107">
        <f t="shared" ref="J588" si="1605">(IF(E588="SHORT",F588-G588,IF(E588="LONG",G588-F588)))*D588</f>
        <v>3000</v>
      </c>
      <c r="K588" s="108">
        <f>(IF(E588="SHORT",IF(H588="",0,G588-H588),IF(E588="LONG",IF(H588="",0,H588-G588))))*D588</f>
        <v>5400</v>
      </c>
      <c r="L588" s="108">
        <v>0</v>
      </c>
      <c r="M588" s="108">
        <f t="shared" ref="M588" si="1606">(K588+J588+L588)/D588</f>
        <v>280</v>
      </c>
      <c r="N588" s="109">
        <f t="shared" ref="N588" si="1607">M588*D588</f>
        <v>8400</v>
      </c>
    </row>
    <row r="589" spans="1:14" s="79" customFormat="1" ht="14.25" customHeight="1">
      <c r="A589" s="103">
        <v>43535</v>
      </c>
      <c r="B589" s="104" t="s">
        <v>31</v>
      </c>
      <c r="C589" s="104" t="s">
        <v>53</v>
      </c>
      <c r="D589" s="105">
        <v>100</v>
      </c>
      <c r="E589" s="104" t="s">
        <v>1</v>
      </c>
      <c r="F589" s="104">
        <v>3955</v>
      </c>
      <c r="G589" s="104">
        <v>3975</v>
      </c>
      <c r="H589" s="104">
        <v>0</v>
      </c>
      <c r="I589" s="106">
        <v>0</v>
      </c>
      <c r="J589" s="107">
        <f t="shared" ref="J589" si="1608">(IF(E589="SHORT",F589-G589,IF(E589="LONG",G589-F589)))*D589</f>
        <v>2000</v>
      </c>
      <c r="K589" s="108">
        <v>0</v>
      </c>
      <c r="L589" s="108">
        <v>0</v>
      </c>
      <c r="M589" s="108">
        <f t="shared" ref="M589" si="1609">(K589+J589+L589)/D589</f>
        <v>20</v>
      </c>
      <c r="N589" s="109">
        <f t="shared" ref="N589" si="1610">M589*D589</f>
        <v>2000</v>
      </c>
    </row>
    <row r="590" spans="1:14" s="79" customFormat="1" ht="14.25" customHeight="1">
      <c r="A590" s="103">
        <v>43532</v>
      </c>
      <c r="B590" s="104" t="s">
        <v>31</v>
      </c>
      <c r="C590" s="104" t="s">
        <v>53</v>
      </c>
      <c r="D590" s="105">
        <v>100</v>
      </c>
      <c r="E590" s="104" t="s">
        <v>1</v>
      </c>
      <c r="F590" s="104">
        <v>3910</v>
      </c>
      <c r="G590" s="104">
        <v>3875</v>
      </c>
      <c r="H590" s="104">
        <v>0</v>
      </c>
      <c r="I590" s="106">
        <v>0</v>
      </c>
      <c r="J590" s="107">
        <f t="shared" ref="J590" si="1611">(IF(E590="SHORT",F590-G590,IF(E590="LONG",G590-F590)))*D590</f>
        <v>-3500</v>
      </c>
      <c r="K590" s="108">
        <v>0</v>
      </c>
      <c r="L590" s="108">
        <v>0</v>
      </c>
      <c r="M590" s="108">
        <f t="shared" ref="M590" si="1612">(K590+J590+L590)/D590</f>
        <v>-35</v>
      </c>
      <c r="N590" s="109">
        <f t="shared" ref="N590" si="1613">M590*D590</f>
        <v>-3500</v>
      </c>
    </row>
    <row r="591" spans="1:14" s="79" customFormat="1" ht="14.25" customHeight="1">
      <c r="A591" s="103">
        <v>43532</v>
      </c>
      <c r="B591" s="104" t="s">
        <v>32</v>
      </c>
      <c r="C591" s="104" t="s">
        <v>53</v>
      </c>
      <c r="D591" s="105">
        <v>1250</v>
      </c>
      <c r="E591" s="104" t="s">
        <v>1</v>
      </c>
      <c r="F591" s="104">
        <v>202.6</v>
      </c>
      <c r="G591" s="104">
        <v>199.5</v>
      </c>
      <c r="H591" s="104">
        <v>0</v>
      </c>
      <c r="I591" s="106">
        <v>0</v>
      </c>
      <c r="J591" s="107">
        <f t="shared" ref="J591" si="1614">(IF(E591="SHORT",F591-G591,IF(E591="LONG",G591-F591)))*D591</f>
        <v>-3874.9999999999927</v>
      </c>
      <c r="K591" s="108">
        <v>0</v>
      </c>
      <c r="L591" s="108">
        <v>0</v>
      </c>
      <c r="M591" s="108">
        <f t="shared" ref="M591" si="1615">(K591+J591+L591)/D591</f>
        <v>-3.0999999999999943</v>
      </c>
      <c r="N591" s="109">
        <f t="shared" ref="N591" si="1616">M591*D591</f>
        <v>-3874.9999999999927</v>
      </c>
    </row>
    <row r="592" spans="1:14" s="79" customFormat="1" ht="14.25" customHeight="1">
      <c r="A592" s="103">
        <v>43532</v>
      </c>
      <c r="B592" s="104" t="s">
        <v>6</v>
      </c>
      <c r="C592" s="104" t="s">
        <v>55</v>
      </c>
      <c r="D592" s="105">
        <v>5000</v>
      </c>
      <c r="E592" s="104" t="s">
        <v>1</v>
      </c>
      <c r="F592" s="104">
        <v>146</v>
      </c>
      <c r="G592" s="104">
        <v>147</v>
      </c>
      <c r="H592" s="104">
        <v>0</v>
      </c>
      <c r="I592" s="106">
        <v>0</v>
      </c>
      <c r="J592" s="107">
        <f t="shared" ref="J592:J594" si="1617">(IF(E592="SHORT",F592-G592,IF(E592="LONG",G592-F592)))*D592</f>
        <v>5000</v>
      </c>
      <c r="K592" s="108">
        <v>0</v>
      </c>
      <c r="L592" s="108">
        <v>0</v>
      </c>
      <c r="M592" s="108">
        <f t="shared" ref="M592" si="1618">(K592+J592+L592)/D592</f>
        <v>1</v>
      </c>
      <c r="N592" s="109">
        <f t="shared" ref="N592" si="1619">M592*D592</f>
        <v>5000</v>
      </c>
    </row>
    <row r="593" spans="1:14" s="79" customFormat="1" ht="14.25" customHeight="1">
      <c r="A593" s="103">
        <v>43532</v>
      </c>
      <c r="B593" s="104" t="s">
        <v>4</v>
      </c>
      <c r="C593" s="104" t="s">
        <v>56</v>
      </c>
      <c r="D593" s="105">
        <v>100</v>
      </c>
      <c r="E593" s="104" t="s">
        <v>1</v>
      </c>
      <c r="F593" s="104">
        <v>38220</v>
      </c>
      <c r="G593" s="104">
        <v>38220</v>
      </c>
      <c r="H593" s="104">
        <v>0</v>
      </c>
      <c r="I593" s="106">
        <v>0</v>
      </c>
      <c r="J593" s="107">
        <v>0</v>
      </c>
      <c r="K593" s="108">
        <v>0</v>
      </c>
      <c r="L593" s="108">
        <v>0</v>
      </c>
      <c r="M593" s="108">
        <f t="shared" ref="M593" si="1620">(K593+J593+L593)/D593</f>
        <v>0</v>
      </c>
      <c r="N593" s="109">
        <f t="shared" ref="N593" si="1621">M593*D593</f>
        <v>0</v>
      </c>
    </row>
    <row r="594" spans="1:14" s="79" customFormat="1" ht="14.25" customHeight="1">
      <c r="A594" s="103">
        <v>43532</v>
      </c>
      <c r="B594" s="104" t="s">
        <v>4</v>
      </c>
      <c r="C594" s="104" t="s">
        <v>56</v>
      </c>
      <c r="D594" s="105">
        <v>100</v>
      </c>
      <c r="E594" s="104" t="s">
        <v>1</v>
      </c>
      <c r="F594" s="104">
        <v>38250</v>
      </c>
      <c r="G594" s="104">
        <v>38350</v>
      </c>
      <c r="H594" s="104">
        <v>38450</v>
      </c>
      <c r="I594" s="106">
        <v>0</v>
      </c>
      <c r="J594" s="107">
        <f t="shared" si="1617"/>
        <v>10000</v>
      </c>
      <c r="K594" s="108">
        <f>(IF(E594="SHORT",IF(H594="",0,G594-H594),IF(E594="LONG",IF(H594="",0,H594-G594))))*D594</f>
        <v>10000</v>
      </c>
      <c r="L594" s="108">
        <v>0</v>
      </c>
      <c r="M594" s="108">
        <f t="shared" ref="M594" si="1622">(K594+J594+L594)/D594</f>
        <v>200</v>
      </c>
      <c r="N594" s="109">
        <f t="shared" ref="N594" si="1623">M594*D594</f>
        <v>20000</v>
      </c>
    </row>
    <row r="595" spans="1:14" s="79" customFormat="1" ht="14.25" customHeight="1">
      <c r="A595" s="103">
        <v>43531</v>
      </c>
      <c r="B595" s="104" t="s">
        <v>0</v>
      </c>
      <c r="C595" s="104" t="s">
        <v>56</v>
      </c>
      <c r="D595" s="105">
        <v>100</v>
      </c>
      <c r="E595" s="104" t="s">
        <v>2</v>
      </c>
      <c r="F595" s="104">
        <v>31860</v>
      </c>
      <c r="G595" s="104">
        <v>31800</v>
      </c>
      <c r="H595" s="104">
        <v>0</v>
      </c>
      <c r="I595" s="106">
        <v>0</v>
      </c>
      <c r="J595" s="107">
        <f t="shared" ref="J595" si="1624">(IF(E595="SHORT",F595-G595,IF(E595="LONG",G595-F595)))*D595</f>
        <v>6000</v>
      </c>
      <c r="K595" s="108">
        <v>0</v>
      </c>
      <c r="L595" s="108">
        <v>0</v>
      </c>
      <c r="M595" s="108">
        <f t="shared" ref="M595" si="1625">(K595+J595+L595)/D595</f>
        <v>60</v>
      </c>
      <c r="N595" s="109">
        <f t="shared" ref="N595" si="1626">M595*D595</f>
        <v>6000</v>
      </c>
    </row>
    <row r="596" spans="1:14" s="79" customFormat="1" ht="14.25" customHeight="1">
      <c r="A596" s="103">
        <v>43531</v>
      </c>
      <c r="B596" s="104" t="s">
        <v>4</v>
      </c>
      <c r="C596" s="104" t="s">
        <v>56</v>
      </c>
      <c r="D596" s="105">
        <v>30</v>
      </c>
      <c r="E596" s="104" t="s">
        <v>1</v>
      </c>
      <c r="F596" s="104">
        <v>38200</v>
      </c>
      <c r="G596" s="104">
        <v>38000</v>
      </c>
      <c r="H596" s="104">
        <v>0</v>
      </c>
      <c r="I596" s="106">
        <v>0</v>
      </c>
      <c r="J596" s="107">
        <f t="shared" ref="J596" si="1627">(IF(E596="SHORT",F596-G596,IF(E596="LONG",G596-F596)))*D596</f>
        <v>-6000</v>
      </c>
      <c r="K596" s="108">
        <v>0</v>
      </c>
      <c r="L596" s="108">
        <v>0</v>
      </c>
      <c r="M596" s="108">
        <f t="shared" ref="M596" si="1628">(K596+J596+L596)/D596</f>
        <v>-200</v>
      </c>
      <c r="N596" s="109">
        <f t="shared" ref="N596" si="1629">M596*D596</f>
        <v>-6000</v>
      </c>
    </row>
    <row r="597" spans="1:14" s="79" customFormat="1" ht="14.25" customHeight="1">
      <c r="A597" s="103">
        <v>43531</v>
      </c>
      <c r="B597" s="104" t="s">
        <v>31</v>
      </c>
      <c r="C597" s="104" t="s">
        <v>53</v>
      </c>
      <c r="D597" s="105">
        <v>100</v>
      </c>
      <c r="E597" s="104" t="s">
        <v>1</v>
      </c>
      <c r="F597" s="104">
        <v>3965</v>
      </c>
      <c r="G597" s="104">
        <v>3985</v>
      </c>
      <c r="H597" s="104">
        <v>0</v>
      </c>
      <c r="I597" s="106">
        <v>0</v>
      </c>
      <c r="J597" s="107">
        <f t="shared" ref="J597" si="1630">(IF(E597="SHORT",F597-G597,IF(E597="LONG",G597-F597)))*D597</f>
        <v>2000</v>
      </c>
      <c r="K597" s="108">
        <v>0</v>
      </c>
      <c r="L597" s="108">
        <v>0</v>
      </c>
      <c r="M597" s="108">
        <f t="shared" ref="M597" si="1631">(K597+J597+L597)/D597</f>
        <v>20</v>
      </c>
      <c r="N597" s="109">
        <f t="shared" ref="N597" si="1632">M597*D597</f>
        <v>2000</v>
      </c>
    </row>
    <row r="598" spans="1:14" s="79" customFormat="1" ht="14.25" customHeight="1">
      <c r="A598" s="103">
        <v>43530</v>
      </c>
      <c r="B598" s="104" t="s">
        <v>0</v>
      </c>
      <c r="C598" s="104" t="s">
        <v>56</v>
      </c>
      <c r="D598" s="105">
        <v>100</v>
      </c>
      <c r="E598" s="104" t="s">
        <v>1</v>
      </c>
      <c r="F598" s="104">
        <v>32020</v>
      </c>
      <c r="G598" s="104">
        <v>31950</v>
      </c>
      <c r="H598" s="104">
        <v>0</v>
      </c>
      <c r="I598" s="106">
        <v>0</v>
      </c>
      <c r="J598" s="107">
        <f t="shared" ref="J598" si="1633">(IF(E598="SHORT",F598-G598,IF(E598="LONG",G598-F598)))*D598</f>
        <v>-7000</v>
      </c>
      <c r="K598" s="108">
        <v>0</v>
      </c>
      <c r="L598" s="108">
        <v>0</v>
      </c>
      <c r="M598" s="108">
        <f t="shared" ref="M598" si="1634">(K598+J598+L598)/D598</f>
        <v>-70</v>
      </c>
      <c r="N598" s="109">
        <f t="shared" ref="N598" si="1635">M598*D598</f>
        <v>-7000</v>
      </c>
    </row>
    <row r="599" spans="1:14" s="79" customFormat="1" ht="14.25" customHeight="1">
      <c r="A599" s="103">
        <v>43530</v>
      </c>
      <c r="B599" s="104" t="s">
        <v>4</v>
      </c>
      <c r="C599" s="104" t="s">
        <v>56</v>
      </c>
      <c r="D599" s="105">
        <v>30</v>
      </c>
      <c r="E599" s="104" t="s">
        <v>1</v>
      </c>
      <c r="F599" s="104">
        <v>38350</v>
      </c>
      <c r="G599" s="104">
        <v>38200</v>
      </c>
      <c r="H599" s="104">
        <v>0</v>
      </c>
      <c r="I599" s="106">
        <v>0</v>
      </c>
      <c r="J599" s="107">
        <f t="shared" ref="J599" si="1636">(IF(E599="SHORT",F599-G599,IF(E599="LONG",G599-F599)))*D599</f>
        <v>-4500</v>
      </c>
      <c r="K599" s="108">
        <v>0</v>
      </c>
      <c r="L599" s="108">
        <v>0</v>
      </c>
      <c r="M599" s="108">
        <f t="shared" ref="M599" si="1637">(K599+J599+L599)/D599</f>
        <v>-150</v>
      </c>
      <c r="N599" s="109">
        <f t="shared" ref="N599" si="1638">M599*D599</f>
        <v>-4500</v>
      </c>
    </row>
    <row r="600" spans="1:14" s="79" customFormat="1" ht="14.25" customHeight="1">
      <c r="A600" s="103">
        <v>43530</v>
      </c>
      <c r="B600" s="104" t="s">
        <v>31</v>
      </c>
      <c r="C600" s="104" t="s">
        <v>53</v>
      </c>
      <c r="D600" s="105">
        <v>100</v>
      </c>
      <c r="E600" s="104" t="s">
        <v>1</v>
      </c>
      <c r="F600" s="104">
        <v>3975</v>
      </c>
      <c r="G600" s="104">
        <v>3940</v>
      </c>
      <c r="H600" s="104">
        <v>0</v>
      </c>
      <c r="I600" s="106">
        <v>0</v>
      </c>
      <c r="J600" s="107">
        <f t="shared" ref="J600" si="1639">(IF(E600="SHORT",F600-G600,IF(E600="LONG",G600-F600)))*D600</f>
        <v>-3500</v>
      </c>
      <c r="K600" s="108">
        <v>0</v>
      </c>
      <c r="L600" s="108">
        <v>0</v>
      </c>
      <c r="M600" s="108">
        <f t="shared" ref="M600" si="1640">(K600+J600+L600)/D600</f>
        <v>-35</v>
      </c>
      <c r="N600" s="109">
        <f t="shared" ref="N600" si="1641">M600*D600</f>
        <v>-3500</v>
      </c>
    </row>
    <row r="601" spans="1:14" s="79" customFormat="1" ht="14.25" customHeight="1">
      <c r="A601" s="103">
        <v>43529</v>
      </c>
      <c r="B601" s="104" t="s">
        <v>4</v>
      </c>
      <c r="C601" s="104" t="s">
        <v>56</v>
      </c>
      <c r="D601" s="105">
        <v>30</v>
      </c>
      <c r="E601" s="104" t="s">
        <v>2</v>
      </c>
      <c r="F601" s="104">
        <v>38430</v>
      </c>
      <c r="G601" s="104">
        <v>38280</v>
      </c>
      <c r="H601" s="104">
        <v>38100</v>
      </c>
      <c r="I601" s="106">
        <v>0</v>
      </c>
      <c r="J601" s="107">
        <f t="shared" ref="J601:J602" si="1642">(IF(E601="SHORT",F601-G601,IF(E601="LONG",G601-F601)))*D601</f>
        <v>4500</v>
      </c>
      <c r="K601" s="108">
        <f>(IF(E601="SHORT",IF(H601="",0,G601-H601),IF(E601="LONG",IF(H601="",0,H601-G601))))*D601</f>
        <v>5400</v>
      </c>
      <c r="L601" s="108">
        <v>0</v>
      </c>
      <c r="M601" s="108">
        <f t="shared" ref="M601" si="1643">(K601+J601+L601)/D601</f>
        <v>330</v>
      </c>
      <c r="N601" s="109">
        <f t="shared" ref="N601" si="1644">M601*D601</f>
        <v>9900</v>
      </c>
    </row>
    <row r="602" spans="1:14" s="79" customFormat="1" ht="14.25" customHeight="1">
      <c r="A602" s="103">
        <v>43529</v>
      </c>
      <c r="B602" s="104" t="s">
        <v>31</v>
      </c>
      <c r="C602" s="104" t="s">
        <v>53</v>
      </c>
      <c r="D602" s="105">
        <v>100</v>
      </c>
      <c r="E602" s="104" t="s">
        <v>1</v>
      </c>
      <c r="F602" s="104">
        <v>4005</v>
      </c>
      <c r="G602" s="104">
        <v>4025</v>
      </c>
      <c r="H602" s="104">
        <v>4040</v>
      </c>
      <c r="I602" s="106">
        <v>0</v>
      </c>
      <c r="J602" s="107">
        <f t="shared" si="1642"/>
        <v>2000</v>
      </c>
      <c r="K602" s="108">
        <f>(IF(E602="SHORT",IF(H602="",0,G602-H602),IF(E602="LONG",IF(H602="",0,H602-G602))))*D602</f>
        <v>1500</v>
      </c>
      <c r="L602" s="108">
        <v>0</v>
      </c>
      <c r="M602" s="108">
        <f t="shared" ref="M602" si="1645">(K602+J602+L602)/D602</f>
        <v>35</v>
      </c>
      <c r="N602" s="109">
        <f t="shared" ref="N602" si="1646">M602*D602</f>
        <v>3500</v>
      </c>
    </row>
    <row r="603" spans="1:14" s="79" customFormat="1" ht="14.25" customHeight="1">
      <c r="A603" s="103">
        <v>43529</v>
      </c>
      <c r="B603" s="104" t="s">
        <v>0</v>
      </c>
      <c r="C603" s="104" t="s">
        <v>56</v>
      </c>
      <c r="D603" s="105">
        <v>100</v>
      </c>
      <c r="E603" s="104" t="s">
        <v>2</v>
      </c>
      <c r="F603" s="104">
        <v>32100</v>
      </c>
      <c r="G603" s="104">
        <v>32200</v>
      </c>
      <c r="H603" s="104">
        <v>0</v>
      </c>
      <c r="I603" s="106">
        <v>0</v>
      </c>
      <c r="J603" s="107">
        <f>(IF(E603="SHORT",F603-G603,IF(E603="LONG",G603-F603)))*D603</f>
        <v>-10000</v>
      </c>
      <c r="K603" s="108">
        <v>0</v>
      </c>
      <c r="L603" s="108">
        <v>0</v>
      </c>
      <c r="M603" s="108">
        <f t="shared" ref="M603" si="1647">(K603+J603+L603)/D603</f>
        <v>-100</v>
      </c>
      <c r="N603" s="109">
        <f t="shared" ref="N603" si="1648">M603*D603</f>
        <v>-10000</v>
      </c>
    </row>
    <row r="604" spans="1:14" s="79" customFormat="1" ht="14.25" customHeight="1">
      <c r="A604" s="103">
        <v>43525</v>
      </c>
      <c r="B604" s="104" t="s">
        <v>0</v>
      </c>
      <c r="C604" s="104" t="s">
        <v>56</v>
      </c>
      <c r="D604" s="105">
        <v>100</v>
      </c>
      <c r="E604" s="104" t="s">
        <v>2</v>
      </c>
      <c r="F604" s="104">
        <v>32950</v>
      </c>
      <c r="G604" s="104">
        <v>32870</v>
      </c>
      <c r="H604" s="104">
        <v>32800</v>
      </c>
      <c r="I604" s="106">
        <v>0</v>
      </c>
      <c r="J604" s="107">
        <f t="shared" ref="J604" si="1649">(IF(E604="SHORT",F604-G604,IF(E604="LONG",G604-F604)))*D604</f>
        <v>8000</v>
      </c>
      <c r="K604" s="108">
        <f>(IF(E604="SHORT",IF(H604="",0,G604-H604),IF(E604="LONG",IF(H604="",0,H604-G604))))*D604</f>
        <v>7000</v>
      </c>
      <c r="L604" s="108">
        <v>0</v>
      </c>
      <c r="M604" s="108">
        <f t="shared" ref="M604" si="1650">(K604+J604+L604)/D604</f>
        <v>150</v>
      </c>
      <c r="N604" s="109">
        <f t="shared" ref="N604" si="1651">M604*D604</f>
        <v>15000</v>
      </c>
    </row>
    <row r="605" spans="1:14" s="79" customFormat="1" ht="14.25" customHeight="1">
      <c r="A605" s="103">
        <v>43525</v>
      </c>
      <c r="B605" s="104" t="s">
        <v>4</v>
      </c>
      <c r="C605" s="104" t="s">
        <v>56</v>
      </c>
      <c r="D605" s="105">
        <v>30</v>
      </c>
      <c r="E605" s="104" t="s">
        <v>2</v>
      </c>
      <c r="F605" s="104">
        <v>39100</v>
      </c>
      <c r="G605" s="104">
        <v>38950</v>
      </c>
      <c r="H605" s="104">
        <v>38750</v>
      </c>
      <c r="I605" s="106">
        <v>0</v>
      </c>
      <c r="J605" s="107">
        <f t="shared" ref="J605" si="1652">(IF(E605="SHORT",F605-G605,IF(E605="LONG",G605-F605)))*D605</f>
        <v>4500</v>
      </c>
      <c r="K605" s="108">
        <f>(IF(E605="SHORT",IF(H605="",0,G605-H605),IF(E605="LONG",IF(H605="",0,H605-G605))))*D605</f>
        <v>6000</v>
      </c>
      <c r="L605" s="108">
        <v>0</v>
      </c>
      <c r="M605" s="108">
        <f t="shared" ref="M605" si="1653">(K605+J605+L605)/D605</f>
        <v>350</v>
      </c>
      <c r="N605" s="109">
        <f t="shared" ref="N605" si="1654">M605*D605</f>
        <v>10500</v>
      </c>
    </row>
    <row r="606" spans="1:14" s="79" customFormat="1" ht="14.25" customHeight="1">
      <c r="A606" s="103">
        <v>43525</v>
      </c>
      <c r="B606" s="104" t="s">
        <v>6</v>
      </c>
      <c r="C606" s="104" t="s">
        <v>53</v>
      </c>
      <c r="D606" s="105">
        <v>5000</v>
      </c>
      <c r="E606" s="104" t="s">
        <v>1</v>
      </c>
      <c r="F606" s="104">
        <v>153</v>
      </c>
      <c r="G606" s="104">
        <v>154</v>
      </c>
      <c r="H606" s="104">
        <v>0</v>
      </c>
      <c r="I606" s="106">
        <v>0</v>
      </c>
      <c r="J606" s="107">
        <f t="shared" ref="J606" si="1655">(IF(E606="SHORT",F606-G606,IF(E606="LONG",G606-F606)))*D606</f>
        <v>5000</v>
      </c>
      <c r="K606" s="108">
        <v>0</v>
      </c>
      <c r="L606" s="108">
        <v>0</v>
      </c>
      <c r="M606" s="108">
        <f t="shared" ref="M606" si="1656">(K606+J606+L606)/D606</f>
        <v>1</v>
      </c>
      <c r="N606" s="109">
        <f t="shared" ref="N606" si="1657">M606*D606</f>
        <v>5000</v>
      </c>
    </row>
    <row r="607" spans="1:14" s="79" customFormat="1" ht="14.25" customHeight="1">
      <c r="A607" s="103">
        <v>43525</v>
      </c>
      <c r="B607" s="104" t="s">
        <v>31</v>
      </c>
      <c r="C607" s="104" t="s">
        <v>53</v>
      </c>
      <c r="D607" s="105">
        <v>100</v>
      </c>
      <c r="E607" s="104" t="s">
        <v>1</v>
      </c>
      <c r="F607" s="104">
        <v>4085</v>
      </c>
      <c r="G607" s="104">
        <v>4105</v>
      </c>
      <c r="H607" s="104">
        <v>0</v>
      </c>
      <c r="I607" s="106">
        <v>0</v>
      </c>
      <c r="J607" s="107">
        <f t="shared" ref="J607" si="1658">(IF(E607="SHORT",F607-G607,IF(E607="LONG",G607-F607)))*D607</f>
        <v>2000</v>
      </c>
      <c r="K607" s="108">
        <v>0</v>
      </c>
      <c r="L607" s="108">
        <v>0</v>
      </c>
      <c r="M607" s="108">
        <f t="shared" ref="M607" si="1659">(K607+J607+L607)/D607</f>
        <v>20</v>
      </c>
      <c r="N607" s="109">
        <f t="shared" ref="N607" si="1660">M607*D607</f>
        <v>2000</v>
      </c>
    </row>
    <row r="608" spans="1:14" s="79" customFormat="1" ht="14.25" customHeight="1">
      <c r="A608" s="110"/>
      <c r="B608" s="111"/>
      <c r="C608" s="111"/>
      <c r="D608" s="112"/>
      <c r="E608" s="111"/>
      <c r="F608" s="111"/>
      <c r="G608" s="111"/>
      <c r="H608" s="111"/>
      <c r="I608" s="130" t="s">
        <v>97</v>
      </c>
      <c r="J608" s="131">
        <f>SUM(J539:J607)</f>
        <v>79725.000000000029</v>
      </c>
      <c r="K608" s="131"/>
      <c r="L608" s="131"/>
      <c r="M608" s="131" t="s">
        <v>22</v>
      </c>
      <c r="N608" s="131">
        <f>SUM(N539:N607)</f>
        <v>151525.00000000003</v>
      </c>
    </row>
    <row r="609" spans="1:14" s="79" customFormat="1" ht="14.25" customHeight="1">
      <c r="A609" s="103"/>
      <c r="B609" s="104"/>
      <c r="C609" s="104"/>
      <c r="D609" s="105"/>
      <c r="E609" s="104"/>
      <c r="F609" s="104"/>
      <c r="G609" s="104"/>
      <c r="H609" s="104"/>
      <c r="I609" s="106"/>
      <c r="J609" s="107"/>
      <c r="K609" s="108"/>
      <c r="L609" s="108"/>
      <c r="M609" s="108"/>
      <c r="N609" s="109"/>
    </row>
    <row r="610" spans="1:14" s="79" customFormat="1" ht="14.25" customHeight="1">
      <c r="A610" s="110"/>
      <c r="B610" s="111"/>
      <c r="C610" s="111"/>
      <c r="D610" s="112"/>
      <c r="E610" s="111"/>
      <c r="F610" s="111"/>
      <c r="G610" s="132">
        <v>43497</v>
      </c>
      <c r="H610" s="111"/>
      <c r="I610" s="113"/>
      <c r="J610" s="114"/>
      <c r="K610" s="115"/>
      <c r="L610" s="115"/>
      <c r="M610" s="115"/>
      <c r="N610" s="116"/>
    </row>
    <row r="611" spans="1:14" s="79" customFormat="1" ht="14.25" customHeight="1">
      <c r="A611" s="121"/>
      <c r="B611" s="121"/>
      <c r="C611" s="121"/>
      <c r="D611" s="121"/>
      <c r="E611" s="121"/>
      <c r="F611" s="121"/>
      <c r="G611" s="121"/>
      <c r="H611" s="121"/>
      <c r="I611" s="121"/>
      <c r="J611" s="121"/>
      <c r="K611" s="121"/>
      <c r="L611" s="122" t="s">
        <v>107</v>
      </c>
      <c r="M611" s="115"/>
      <c r="N611" s="137">
        <v>0.84</v>
      </c>
    </row>
    <row r="612" spans="1:14" s="79" customFormat="1" ht="14.25" customHeight="1">
      <c r="A612" s="103">
        <v>43524</v>
      </c>
      <c r="B612" s="104" t="s">
        <v>0</v>
      </c>
      <c r="C612" s="104" t="s">
        <v>56</v>
      </c>
      <c r="D612" s="105">
        <v>100</v>
      </c>
      <c r="E612" s="104" t="s">
        <v>1</v>
      </c>
      <c r="F612" s="104">
        <v>33300</v>
      </c>
      <c r="G612" s="104">
        <v>33370</v>
      </c>
      <c r="H612" s="104">
        <v>0</v>
      </c>
      <c r="I612" s="106">
        <v>0</v>
      </c>
      <c r="J612" s="107">
        <f>(IF(E612="SHORT",F612-G612,IF(E612="LONG",G612-F612)))*D612</f>
        <v>7000</v>
      </c>
      <c r="K612" s="108">
        <v>0</v>
      </c>
      <c r="L612" s="108">
        <v>0</v>
      </c>
      <c r="M612" s="108">
        <f>(K612+J612+L612)/D612</f>
        <v>70</v>
      </c>
      <c r="N612" s="109">
        <f>M612*D612</f>
        <v>7000</v>
      </c>
    </row>
    <row r="613" spans="1:14" s="79" customFormat="1" ht="14.25" customHeight="1">
      <c r="A613" s="103">
        <v>43524</v>
      </c>
      <c r="B613" s="104" t="s">
        <v>5</v>
      </c>
      <c r="C613" s="104" t="s">
        <v>55</v>
      </c>
      <c r="D613" s="105">
        <v>5000</v>
      </c>
      <c r="E613" s="104" t="s">
        <v>1</v>
      </c>
      <c r="F613" s="104">
        <v>197</v>
      </c>
      <c r="G613" s="104">
        <v>197.9</v>
      </c>
      <c r="H613" s="104">
        <v>0</v>
      </c>
      <c r="I613" s="106">
        <v>0</v>
      </c>
      <c r="J613" s="107">
        <f t="shared" ref="J613:J642" si="1661">(IF(E613="SHORT",F613-G613,IF(E613="LONG",G613-F613)))*D613</f>
        <v>4500.0000000000282</v>
      </c>
      <c r="K613" s="108">
        <v>0</v>
      </c>
      <c r="L613" s="108">
        <v>0</v>
      </c>
      <c r="M613" s="108">
        <f t="shared" ref="M613:M642" si="1662">(K613+J613+L613)/D613</f>
        <v>0.90000000000000568</v>
      </c>
      <c r="N613" s="109">
        <f t="shared" ref="N613:N642" si="1663">M613*D613</f>
        <v>4500.0000000000282</v>
      </c>
    </row>
    <row r="614" spans="1:14" s="79" customFormat="1" ht="14.25" customHeight="1">
      <c r="A614" s="103">
        <v>43524</v>
      </c>
      <c r="B614" s="104" t="s">
        <v>31</v>
      </c>
      <c r="C614" s="104" t="s">
        <v>53</v>
      </c>
      <c r="D614" s="105">
        <v>100</v>
      </c>
      <c r="E614" s="104" t="s">
        <v>1</v>
      </c>
      <c r="F614" s="104">
        <v>4030</v>
      </c>
      <c r="G614" s="104">
        <v>4055</v>
      </c>
      <c r="H614" s="104">
        <v>0</v>
      </c>
      <c r="I614" s="106">
        <v>0</v>
      </c>
      <c r="J614" s="107">
        <f t="shared" si="1661"/>
        <v>2500</v>
      </c>
      <c r="K614" s="108">
        <v>0</v>
      </c>
      <c r="L614" s="108">
        <v>0</v>
      </c>
      <c r="M614" s="108">
        <f t="shared" si="1662"/>
        <v>25</v>
      </c>
      <c r="N614" s="109">
        <f t="shared" si="1663"/>
        <v>2500</v>
      </c>
    </row>
    <row r="615" spans="1:14" s="79" customFormat="1" ht="14.25" customHeight="1">
      <c r="A615" s="103">
        <v>43524</v>
      </c>
      <c r="B615" s="104" t="s">
        <v>4</v>
      </c>
      <c r="C615" s="104" t="s">
        <v>56</v>
      </c>
      <c r="D615" s="105">
        <v>30</v>
      </c>
      <c r="E615" s="104" t="s">
        <v>1</v>
      </c>
      <c r="F615" s="104">
        <v>39830</v>
      </c>
      <c r="G615" s="104">
        <v>39550</v>
      </c>
      <c r="H615" s="104">
        <v>0</v>
      </c>
      <c r="I615" s="106">
        <v>0</v>
      </c>
      <c r="J615" s="107">
        <f t="shared" ref="J615" si="1664">(IF(E615="SHORT",F615-G615,IF(E615="LONG",G615-F615)))*D615</f>
        <v>-8400</v>
      </c>
      <c r="K615" s="108">
        <v>0</v>
      </c>
      <c r="L615" s="108">
        <v>0</v>
      </c>
      <c r="M615" s="108">
        <f t="shared" ref="M615" si="1665">(K615+J615+L615)/D615</f>
        <v>-280</v>
      </c>
      <c r="N615" s="109">
        <f t="shared" ref="N615" si="1666">M615*D615</f>
        <v>-8400</v>
      </c>
    </row>
    <row r="616" spans="1:14" s="79" customFormat="1" ht="14.25" customHeight="1">
      <c r="A616" s="103">
        <v>43523</v>
      </c>
      <c r="B616" s="104" t="s">
        <v>0</v>
      </c>
      <c r="C616" s="104" t="s">
        <v>56</v>
      </c>
      <c r="D616" s="105">
        <v>100</v>
      </c>
      <c r="E616" s="104" t="s">
        <v>1</v>
      </c>
      <c r="F616" s="104">
        <v>33500</v>
      </c>
      <c r="G616" s="104">
        <v>33570</v>
      </c>
      <c r="H616" s="104">
        <v>0</v>
      </c>
      <c r="I616" s="106">
        <v>0</v>
      </c>
      <c r="J616" s="107">
        <f t="shared" si="1661"/>
        <v>7000</v>
      </c>
      <c r="K616" s="108">
        <v>0</v>
      </c>
      <c r="L616" s="108">
        <v>0</v>
      </c>
      <c r="M616" s="108">
        <f t="shared" si="1662"/>
        <v>70</v>
      </c>
      <c r="N616" s="109">
        <f t="shared" si="1663"/>
        <v>7000</v>
      </c>
    </row>
    <row r="617" spans="1:14" s="79" customFormat="1" ht="14.25" customHeight="1">
      <c r="A617" s="103">
        <v>43523</v>
      </c>
      <c r="B617" s="104" t="s">
        <v>4</v>
      </c>
      <c r="C617" s="104" t="s">
        <v>56</v>
      </c>
      <c r="D617" s="105">
        <v>30</v>
      </c>
      <c r="E617" s="104" t="s">
        <v>1</v>
      </c>
      <c r="F617" s="104">
        <v>40180</v>
      </c>
      <c r="G617" s="104">
        <v>39950</v>
      </c>
      <c r="H617" s="104">
        <v>0</v>
      </c>
      <c r="I617" s="106">
        <v>0</v>
      </c>
      <c r="J617" s="107">
        <f t="shared" si="1661"/>
        <v>-6900</v>
      </c>
      <c r="K617" s="108">
        <v>0</v>
      </c>
      <c r="L617" s="108">
        <v>0</v>
      </c>
      <c r="M617" s="108">
        <f t="shared" si="1662"/>
        <v>-230</v>
      </c>
      <c r="N617" s="109">
        <f t="shared" si="1663"/>
        <v>-6900</v>
      </c>
    </row>
    <row r="618" spans="1:14" s="79" customFormat="1" ht="14.25" customHeight="1">
      <c r="A618" s="103">
        <v>43523</v>
      </c>
      <c r="B618" s="104" t="s">
        <v>6</v>
      </c>
      <c r="C618" s="104" t="s">
        <v>55</v>
      </c>
      <c r="D618" s="105">
        <v>5000</v>
      </c>
      <c r="E618" s="104" t="s">
        <v>1</v>
      </c>
      <c r="F618" s="104">
        <v>148</v>
      </c>
      <c r="G618" s="104">
        <v>149</v>
      </c>
      <c r="H618" s="104">
        <v>150</v>
      </c>
      <c r="I618" s="106">
        <v>0</v>
      </c>
      <c r="J618" s="107">
        <f t="shared" si="1661"/>
        <v>5000</v>
      </c>
      <c r="K618" s="108">
        <f>(IF(E618="SHORT",IF(H618="",0,G618-H618),IF(E618="LONG",IF(H618="",0,H618-G618))))*D618</f>
        <v>5000</v>
      </c>
      <c r="L618" s="108">
        <v>0</v>
      </c>
      <c r="M618" s="108">
        <f t="shared" si="1662"/>
        <v>2</v>
      </c>
      <c r="N618" s="109">
        <f t="shared" si="1663"/>
        <v>10000</v>
      </c>
    </row>
    <row r="619" spans="1:14" s="79" customFormat="1" ht="14.25" customHeight="1">
      <c r="A619" s="103">
        <v>43523</v>
      </c>
      <c r="B619" s="104" t="s">
        <v>31</v>
      </c>
      <c r="C619" s="104" t="s">
        <v>53</v>
      </c>
      <c r="D619" s="105">
        <v>100</v>
      </c>
      <c r="E619" s="104" t="s">
        <v>1</v>
      </c>
      <c r="F619" s="104">
        <v>4002</v>
      </c>
      <c r="G619" s="104">
        <v>4022</v>
      </c>
      <c r="H619" s="104">
        <v>0</v>
      </c>
      <c r="I619" s="106">
        <v>0</v>
      </c>
      <c r="J619" s="107">
        <f t="shared" si="1661"/>
        <v>2000</v>
      </c>
      <c r="K619" s="108">
        <v>0</v>
      </c>
      <c r="L619" s="108">
        <f t="shared" ref="L619:L642" si="1667">(IF(E619="SHORT",IF(I619="",0,H619-I619),IF(E619="LONG",IF(I619="",0,(I619-H619)))))*D619</f>
        <v>0</v>
      </c>
      <c r="M619" s="108">
        <f t="shared" si="1662"/>
        <v>20</v>
      </c>
      <c r="N619" s="109">
        <f t="shared" si="1663"/>
        <v>2000</v>
      </c>
    </row>
    <row r="620" spans="1:14" s="79" customFormat="1" ht="14.25" customHeight="1">
      <c r="A620" s="103">
        <v>43522</v>
      </c>
      <c r="B620" s="104" t="s">
        <v>0</v>
      </c>
      <c r="C620" s="104" t="s">
        <v>56</v>
      </c>
      <c r="D620" s="105">
        <v>100</v>
      </c>
      <c r="E620" s="104" t="s">
        <v>1</v>
      </c>
      <c r="F620" s="104">
        <v>33400</v>
      </c>
      <c r="G620" s="104">
        <v>33470</v>
      </c>
      <c r="H620" s="104">
        <v>0</v>
      </c>
      <c r="I620" s="106">
        <v>0</v>
      </c>
      <c r="J620" s="107">
        <f t="shared" si="1661"/>
        <v>7000</v>
      </c>
      <c r="K620" s="108">
        <v>0</v>
      </c>
      <c r="L620" s="108">
        <f t="shared" si="1667"/>
        <v>0</v>
      </c>
      <c r="M620" s="108">
        <f t="shared" si="1662"/>
        <v>70</v>
      </c>
      <c r="N620" s="109">
        <f t="shared" si="1663"/>
        <v>7000</v>
      </c>
    </row>
    <row r="621" spans="1:14" s="79" customFormat="1" ht="14.25" customHeight="1">
      <c r="A621" s="103">
        <v>43522</v>
      </c>
      <c r="B621" s="104" t="s">
        <v>6</v>
      </c>
      <c r="C621" s="104" t="s">
        <v>55</v>
      </c>
      <c r="D621" s="105">
        <v>5000</v>
      </c>
      <c r="E621" s="104" t="s">
        <v>1</v>
      </c>
      <c r="F621" s="104">
        <v>147.5</v>
      </c>
      <c r="G621" s="104">
        <v>148.5</v>
      </c>
      <c r="H621" s="104">
        <v>0</v>
      </c>
      <c r="I621" s="106">
        <v>0</v>
      </c>
      <c r="J621" s="107">
        <f t="shared" si="1661"/>
        <v>5000</v>
      </c>
      <c r="K621" s="108">
        <v>0</v>
      </c>
      <c r="L621" s="108">
        <f t="shared" si="1667"/>
        <v>0</v>
      </c>
      <c r="M621" s="108">
        <f t="shared" si="1662"/>
        <v>1</v>
      </c>
      <c r="N621" s="109">
        <f t="shared" si="1663"/>
        <v>5000</v>
      </c>
    </row>
    <row r="622" spans="1:14" s="79" customFormat="1" ht="14.25" customHeight="1">
      <c r="A622" s="103">
        <v>43522</v>
      </c>
      <c r="B622" s="104" t="s">
        <v>5</v>
      </c>
      <c r="C622" s="104" t="s">
        <v>55</v>
      </c>
      <c r="D622" s="105">
        <v>5000</v>
      </c>
      <c r="E622" s="104" t="s">
        <v>1</v>
      </c>
      <c r="F622" s="104">
        <v>194.5</v>
      </c>
      <c r="G622" s="104">
        <v>195.5</v>
      </c>
      <c r="H622" s="104">
        <v>0</v>
      </c>
      <c r="I622" s="106">
        <v>0</v>
      </c>
      <c r="J622" s="107">
        <f t="shared" si="1661"/>
        <v>5000</v>
      </c>
      <c r="K622" s="108">
        <v>0</v>
      </c>
      <c r="L622" s="108">
        <f t="shared" si="1667"/>
        <v>0</v>
      </c>
      <c r="M622" s="108">
        <f t="shared" si="1662"/>
        <v>1</v>
      </c>
      <c r="N622" s="109">
        <f t="shared" si="1663"/>
        <v>5000</v>
      </c>
    </row>
    <row r="623" spans="1:14" s="79" customFormat="1" ht="14.25" customHeight="1">
      <c r="A623" s="103">
        <v>43522</v>
      </c>
      <c r="B623" s="104" t="s">
        <v>31</v>
      </c>
      <c r="C623" s="104" t="s">
        <v>53</v>
      </c>
      <c r="D623" s="105">
        <v>100</v>
      </c>
      <c r="E623" s="104" t="s">
        <v>1</v>
      </c>
      <c r="F623" s="104">
        <v>3945</v>
      </c>
      <c r="G623" s="104">
        <v>3965</v>
      </c>
      <c r="H623" s="104">
        <v>0</v>
      </c>
      <c r="I623" s="106">
        <v>0</v>
      </c>
      <c r="J623" s="107">
        <f t="shared" si="1661"/>
        <v>2000</v>
      </c>
      <c r="K623" s="108">
        <v>0</v>
      </c>
      <c r="L623" s="108">
        <f t="shared" si="1667"/>
        <v>0</v>
      </c>
      <c r="M623" s="108">
        <f t="shared" si="1662"/>
        <v>20</v>
      </c>
      <c r="N623" s="109">
        <f t="shared" si="1663"/>
        <v>2000</v>
      </c>
    </row>
    <row r="624" spans="1:14" s="79" customFormat="1" ht="14.25" customHeight="1">
      <c r="A624" s="103">
        <v>43521</v>
      </c>
      <c r="B624" s="104" t="s">
        <v>31</v>
      </c>
      <c r="C624" s="104" t="s">
        <v>53</v>
      </c>
      <c r="D624" s="105">
        <v>100</v>
      </c>
      <c r="E624" s="104" t="s">
        <v>1</v>
      </c>
      <c r="F624" s="104">
        <v>4080</v>
      </c>
      <c r="G624" s="104">
        <v>4100</v>
      </c>
      <c r="H624" s="104">
        <v>0</v>
      </c>
      <c r="I624" s="106">
        <v>0</v>
      </c>
      <c r="J624" s="107">
        <f t="shared" si="1661"/>
        <v>2000</v>
      </c>
      <c r="K624" s="108">
        <v>0</v>
      </c>
      <c r="L624" s="108">
        <f t="shared" si="1667"/>
        <v>0</v>
      </c>
      <c r="M624" s="108">
        <f t="shared" si="1662"/>
        <v>20</v>
      </c>
      <c r="N624" s="109">
        <f t="shared" si="1663"/>
        <v>2000</v>
      </c>
    </row>
    <row r="625" spans="1:14" s="79" customFormat="1" ht="14.25" customHeight="1">
      <c r="A625" s="103">
        <v>43518</v>
      </c>
      <c r="B625" s="104" t="s">
        <v>0</v>
      </c>
      <c r="C625" s="104" t="s">
        <v>56</v>
      </c>
      <c r="D625" s="105">
        <v>100</v>
      </c>
      <c r="E625" s="104" t="s">
        <v>1</v>
      </c>
      <c r="F625" s="104">
        <v>33400</v>
      </c>
      <c r="G625" s="104">
        <v>33470</v>
      </c>
      <c r="H625" s="104">
        <v>0</v>
      </c>
      <c r="I625" s="106">
        <v>0</v>
      </c>
      <c r="J625" s="107">
        <f t="shared" si="1661"/>
        <v>7000</v>
      </c>
      <c r="K625" s="108">
        <v>0</v>
      </c>
      <c r="L625" s="108">
        <f t="shared" si="1667"/>
        <v>0</v>
      </c>
      <c r="M625" s="108">
        <f t="shared" si="1662"/>
        <v>70</v>
      </c>
      <c r="N625" s="109">
        <f t="shared" si="1663"/>
        <v>7000</v>
      </c>
    </row>
    <row r="626" spans="1:14" s="79" customFormat="1" ht="14.25" customHeight="1">
      <c r="A626" s="103">
        <v>43518</v>
      </c>
      <c r="B626" s="104" t="s">
        <v>0</v>
      </c>
      <c r="C626" s="104" t="s">
        <v>56</v>
      </c>
      <c r="D626" s="105">
        <v>100</v>
      </c>
      <c r="E626" s="104" t="s">
        <v>1</v>
      </c>
      <c r="F626" s="104">
        <v>33400</v>
      </c>
      <c r="G626" s="104">
        <v>33470</v>
      </c>
      <c r="H626" s="104">
        <v>0</v>
      </c>
      <c r="I626" s="106">
        <v>0</v>
      </c>
      <c r="J626" s="107">
        <f t="shared" si="1661"/>
        <v>7000</v>
      </c>
      <c r="K626" s="108">
        <v>0</v>
      </c>
      <c r="L626" s="108">
        <f t="shared" si="1667"/>
        <v>0</v>
      </c>
      <c r="M626" s="108">
        <f t="shared" si="1662"/>
        <v>70</v>
      </c>
      <c r="N626" s="109">
        <f t="shared" si="1663"/>
        <v>7000</v>
      </c>
    </row>
    <row r="627" spans="1:14" s="79" customFormat="1" ht="14.25" customHeight="1">
      <c r="A627" s="103">
        <v>43518</v>
      </c>
      <c r="B627" s="104" t="s">
        <v>5</v>
      </c>
      <c r="C627" s="104" t="s">
        <v>55</v>
      </c>
      <c r="D627" s="105">
        <v>5000</v>
      </c>
      <c r="E627" s="104" t="s">
        <v>1</v>
      </c>
      <c r="F627" s="104">
        <v>193.5</v>
      </c>
      <c r="G627" s="104">
        <v>194.5</v>
      </c>
      <c r="H627" s="104">
        <v>0</v>
      </c>
      <c r="I627" s="106">
        <v>0</v>
      </c>
      <c r="J627" s="107">
        <f t="shared" si="1661"/>
        <v>5000</v>
      </c>
      <c r="K627" s="108">
        <v>0</v>
      </c>
      <c r="L627" s="108">
        <f t="shared" si="1667"/>
        <v>0</v>
      </c>
      <c r="M627" s="108">
        <f t="shared" si="1662"/>
        <v>1</v>
      </c>
      <c r="N627" s="109">
        <f t="shared" si="1663"/>
        <v>5000</v>
      </c>
    </row>
    <row r="628" spans="1:14" s="79" customFormat="1" ht="14.25" customHeight="1">
      <c r="A628" s="103">
        <v>43518</v>
      </c>
      <c r="B628" s="104" t="s">
        <v>31</v>
      </c>
      <c r="C628" s="104" t="s">
        <v>53</v>
      </c>
      <c r="D628" s="105">
        <v>100</v>
      </c>
      <c r="E628" s="104" t="s">
        <v>1</v>
      </c>
      <c r="F628" s="104">
        <v>4075</v>
      </c>
      <c r="G628" s="104">
        <v>4100</v>
      </c>
      <c r="H628" s="104">
        <v>0</v>
      </c>
      <c r="I628" s="106">
        <v>0</v>
      </c>
      <c r="J628" s="107">
        <f t="shared" si="1661"/>
        <v>2500</v>
      </c>
      <c r="K628" s="108">
        <v>0</v>
      </c>
      <c r="L628" s="108">
        <f t="shared" si="1667"/>
        <v>0</v>
      </c>
      <c r="M628" s="108">
        <f t="shared" si="1662"/>
        <v>25</v>
      </c>
      <c r="N628" s="109">
        <f t="shared" si="1663"/>
        <v>2500</v>
      </c>
    </row>
    <row r="629" spans="1:14" s="79" customFormat="1" ht="14.25" customHeight="1">
      <c r="A629" s="103">
        <v>43517</v>
      </c>
      <c r="B629" s="104" t="s">
        <v>4</v>
      </c>
      <c r="C629" s="104" t="s">
        <v>56</v>
      </c>
      <c r="D629" s="105">
        <v>30</v>
      </c>
      <c r="E629" s="104" t="s">
        <v>2</v>
      </c>
      <c r="F629" s="104">
        <v>40300</v>
      </c>
      <c r="G629" s="104">
        <v>40150</v>
      </c>
      <c r="H629" s="104">
        <v>0</v>
      </c>
      <c r="I629" s="106">
        <v>0</v>
      </c>
      <c r="J629" s="107">
        <f t="shared" si="1661"/>
        <v>4500</v>
      </c>
      <c r="K629" s="108">
        <v>0</v>
      </c>
      <c r="L629" s="108">
        <f t="shared" si="1667"/>
        <v>0</v>
      </c>
      <c r="M629" s="108">
        <f t="shared" si="1662"/>
        <v>150</v>
      </c>
      <c r="N629" s="109">
        <f t="shared" si="1663"/>
        <v>4500</v>
      </c>
    </row>
    <row r="630" spans="1:14" s="79" customFormat="1" ht="14.25" customHeight="1">
      <c r="A630" s="103">
        <v>43517</v>
      </c>
      <c r="B630" s="104" t="s">
        <v>0</v>
      </c>
      <c r="C630" s="104" t="s">
        <v>56</v>
      </c>
      <c r="D630" s="105">
        <v>100</v>
      </c>
      <c r="E630" s="104" t="s">
        <v>2</v>
      </c>
      <c r="F630" s="104">
        <v>33760</v>
      </c>
      <c r="G630" s="104">
        <v>33700</v>
      </c>
      <c r="H630" s="104">
        <v>0</v>
      </c>
      <c r="I630" s="106">
        <v>0</v>
      </c>
      <c r="J630" s="107">
        <f t="shared" si="1661"/>
        <v>6000</v>
      </c>
      <c r="K630" s="108">
        <v>0</v>
      </c>
      <c r="L630" s="108">
        <f t="shared" si="1667"/>
        <v>0</v>
      </c>
      <c r="M630" s="108">
        <f t="shared" si="1662"/>
        <v>60</v>
      </c>
      <c r="N630" s="109">
        <f t="shared" si="1663"/>
        <v>6000</v>
      </c>
    </row>
    <row r="631" spans="1:14" s="79" customFormat="1" ht="14.25" customHeight="1">
      <c r="A631" s="103">
        <v>43517</v>
      </c>
      <c r="B631" s="104" t="s">
        <v>6</v>
      </c>
      <c r="C631" s="104" t="s">
        <v>55</v>
      </c>
      <c r="D631" s="105">
        <v>5000</v>
      </c>
      <c r="E631" s="104" t="s">
        <v>1</v>
      </c>
      <c r="F631" s="104">
        <v>145</v>
      </c>
      <c r="G631" s="104">
        <v>146</v>
      </c>
      <c r="H631" s="104">
        <v>0</v>
      </c>
      <c r="I631" s="106">
        <v>0</v>
      </c>
      <c r="J631" s="107">
        <f t="shared" si="1661"/>
        <v>5000</v>
      </c>
      <c r="K631" s="108">
        <v>0</v>
      </c>
      <c r="L631" s="108">
        <f t="shared" si="1667"/>
        <v>0</v>
      </c>
      <c r="M631" s="108">
        <f t="shared" si="1662"/>
        <v>1</v>
      </c>
      <c r="N631" s="109">
        <f t="shared" si="1663"/>
        <v>5000</v>
      </c>
    </row>
    <row r="632" spans="1:14" s="79" customFormat="1" ht="14.25" customHeight="1">
      <c r="A632" s="103">
        <v>43517</v>
      </c>
      <c r="B632" s="104" t="s">
        <v>31</v>
      </c>
      <c r="C632" s="104" t="s">
        <v>53</v>
      </c>
      <c r="D632" s="105">
        <v>100</v>
      </c>
      <c r="E632" s="104" t="s">
        <v>1</v>
      </c>
      <c r="F632" s="104">
        <v>4100</v>
      </c>
      <c r="G632" s="104">
        <v>4120</v>
      </c>
      <c r="H632" s="104">
        <v>0</v>
      </c>
      <c r="I632" s="106">
        <v>0</v>
      </c>
      <c r="J632" s="107">
        <f t="shared" si="1661"/>
        <v>2000</v>
      </c>
      <c r="K632" s="108">
        <v>0</v>
      </c>
      <c r="L632" s="108">
        <f t="shared" si="1667"/>
        <v>0</v>
      </c>
      <c r="M632" s="108">
        <f t="shared" si="1662"/>
        <v>20</v>
      </c>
      <c r="N632" s="109">
        <f t="shared" si="1663"/>
        <v>2000</v>
      </c>
    </row>
    <row r="633" spans="1:14" s="79" customFormat="1" ht="14.25" customHeight="1">
      <c r="A633" s="103">
        <v>43516</v>
      </c>
      <c r="B633" s="104" t="s">
        <v>6</v>
      </c>
      <c r="C633" s="104" t="s">
        <v>55</v>
      </c>
      <c r="D633" s="105">
        <v>5000</v>
      </c>
      <c r="E633" s="104" t="s">
        <v>1</v>
      </c>
      <c r="F633" s="104">
        <v>145</v>
      </c>
      <c r="G633" s="104">
        <v>146</v>
      </c>
      <c r="H633" s="104">
        <v>0</v>
      </c>
      <c r="I633" s="106">
        <v>0</v>
      </c>
      <c r="J633" s="107">
        <f t="shared" si="1661"/>
        <v>5000</v>
      </c>
      <c r="K633" s="108">
        <v>0</v>
      </c>
      <c r="L633" s="108">
        <f t="shared" si="1667"/>
        <v>0</v>
      </c>
      <c r="M633" s="108">
        <f t="shared" si="1662"/>
        <v>1</v>
      </c>
      <c r="N633" s="109">
        <f t="shared" si="1663"/>
        <v>5000</v>
      </c>
    </row>
    <row r="634" spans="1:14" s="79" customFormat="1" ht="14.25" customHeight="1">
      <c r="A634" s="103">
        <v>43516</v>
      </c>
      <c r="B634" s="104" t="s">
        <v>4</v>
      </c>
      <c r="C634" s="104" t="s">
        <v>56</v>
      </c>
      <c r="D634" s="105">
        <v>30</v>
      </c>
      <c r="E634" s="104" t="s">
        <v>2</v>
      </c>
      <c r="F634" s="104">
        <v>40550</v>
      </c>
      <c r="G634" s="104">
        <v>40400</v>
      </c>
      <c r="H634" s="104">
        <v>0</v>
      </c>
      <c r="I634" s="106">
        <v>0</v>
      </c>
      <c r="J634" s="107">
        <f t="shared" si="1661"/>
        <v>4500</v>
      </c>
      <c r="K634" s="108">
        <v>0</v>
      </c>
      <c r="L634" s="108">
        <f t="shared" si="1667"/>
        <v>0</v>
      </c>
      <c r="M634" s="108">
        <f t="shared" si="1662"/>
        <v>150</v>
      </c>
      <c r="N634" s="109">
        <f t="shared" si="1663"/>
        <v>4500</v>
      </c>
    </row>
    <row r="635" spans="1:14" s="79" customFormat="1" ht="14.25" customHeight="1">
      <c r="A635" s="103">
        <v>43516</v>
      </c>
      <c r="B635" s="104" t="s">
        <v>0</v>
      </c>
      <c r="C635" s="104" t="s">
        <v>56</v>
      </c>
      <c r="D635" s="105">
        <v>100</v>
      </c>
      <c r="E635" s="104" t="s">
        <v>2</v>
      </c>
      <c r="F635" s="104">
        <v>33860</v>
      </c>
      <c r="G635" s="104">
        <v>33960</v>
      </c>
      <c r="H635" s="104">
        <v>0</v>
      </c>
      <c r="I635" s="106">
        <v>0</v>
      </c>
      <c r="J635" s="107">
        <f t="shared" si="1661"/>
        <v>-10000</v>
      </c>
      <c r="K635" s="108">
        <v>0</v>
      </c>
      <c r="L635" s="108">
        <f t="shared" si="1667"/>
        <v>0</v>
      </c>
      <c r="M635" s="108">
        <f t="shared" si="1662"/>
        <v>-100</v>
      </c>
      <c r="N635" s="109">
        <f t="shared" si="1663"/>
        <v>-10000</v>
      </c>
    </row>
    <row r="636" spans="1:14" s="79" customFormat="1" ht="14.25" customHeight="1">
      <c r="A636" s="103">
        <v>43515</v>
      </c>
      <c r="B636" s="104" t="s">
        <v>4</v>
      </c>
      <c r="C636" s="104" t="s">
        <v>56</v>
      </c>
      <c r="D636" s="105">
        <v>30</v>
      </c>
      <c r="E636" s="104" t="s">
        <v>1</v>
      </c>
      <c r="F636" s="104">
        <v>40280</v>
      </c>
      <c r="G636" s="104">
        <v>40400</v>
      </c>
      <c r="H636" s="104">
        <v>0</v>
      </c>
      <c r="I636" s="106">
        <v>0</v>
      </c>
      <c r="J636" s="107">
        <f t="shared" si="1661"/>
        <v>3600</v>
      </c>
      <c r="K636" s="108">
        <v>0</v>
      </c>
      <c r="L636" s="108">
        <f t="shared" si="1667"/>
        <v>0</v>
      </c>
      <c r="M636" s="108">
        <f t="shared" si="1662"/>
        <v>120</v>
      </c>
      <c r="N636" s="109">
        <f t="shared" si="1663"/>
        <v>3600</v>
      </c>
    </row>
    <row r="637" spans="1:14" s="79" customFormat="1" ht="14.25" customHeight="1">
      <c r="A637" s="103">
        <v>43515</v>
      </c>
      <c r="B637" s="104" t="s">
        <v>31</v>
      </c>
      <c r="C637" s="104" t="s">
        <v>53</v>
      </c>
      <c r="D637" s="105">
        <v>100</v>
      </c>
      <c r="E637" s="104" t="s">
        <v>1</v>
      </c>
      <c r="F637" s="104">
        <v>4000</v>
      </c>
      <c r="G637" s="104">
        <v>3965</v>
      </c>
      <c r="H637" s="104">
        <v>0</v>
      </c>
      <c r="I637" s="106">
        <v>0</v>
      </c>
      <c r="J637" s="107">
        <f t="shared" si="1661"/>
        <v>-3500</v>
      </c>
      <c r="K637" s="108">
        <v>0</v>
      </c>
      <c r="L637" s="108">
        <f t="shared" si="1667"/>
        <v>0</v>
      </c>
      <c r="M637" s="108">
        <f t="shared" si="1662"/>
        <v>-35</v>
      </c>
      <c r="N637" s="109">
        <f t="shared" si="1663"/>
        <v>-3500</v>
      </c>
    </row>
    <row r="638" spans="1:14" s="79" customFormat="1" ht="14.25" customHeight="1">
      <c r="A638" s="103">
        <v>43515</v>
      </c>
      <c r="B638" s="104" t="s">
        <v>92</v>
      </c>
      <c r="C638" s="104" t="s">
        <v>55</v>
      </c>
      <c r="D638" s="105">
        <v>5000</v>
      </c>
      <c r="E638" s="104" t="s">
        <v>1</v>
      </c>
      <c r="F638" s="104">
        <v>190.5</v>
      </c>
      <c r="G638" s="104">
        <v>191.5</v>
      </c>
      <c r="H638" s="104">
        <v>0</v>
      </c>
      <c r="I638" s="106">
        <v>0</v>
      </c>
      <c r="J638" s="107">
        <f t="shared" si="1661"/>
        <v>5000</v>
      </c>
      <c r="K638" s="108">
        <v>0</v>
      </c>
      <c r="L638" s="108">
        <f t="shared" si="1667"/>
        <v>0</v>
      </c>
      <c r="M638" s="108">
        <f t="shared" si="1662"/>
        <v>1</v>
      </c>
      <c r="N638" s="109">
        <f t="shared" si="1663"/>
        <v>5000</v>
      </c>
    </row>
    <row r="639" spans="1:14" s="87" customFormat="1" ht="14.25" customHeight="1">
      <c r="A639" s="103">
        <v>43514</v>
      </c>
      <c r="B639" s="104" t="s">
        <v>6</v>
      </c>
      <c r="C639" s="104" t="s">
        <v>55</v>
      </c>
      <c r="D639" s="105">
        <v>5000</v>
      </c>
      <c r="E639" s="104" t="s">
        <v>2</v>
      </c>
      <c r="F639" s="104">
        <v>146.4</v>
      </c>
      <c r="G639" s="104">
        <v>145.5</v>
      </c>
      <c r="H639" s="104">
        <v>0</v>
      </c>
      <c r="I639" s="106">
        <v>0</v>
      </c>
      <c r="J639" s="107">
        <f t="shared" si="1661"/>
        <v>4500.0000000000282</v>
      </c>
      <c r="K639" s="108">
        <v>0</v>
      </c>
      <c r="L639" s="108">
        <f t="shared" si="1667"/>
        <v>0</v>
      </c>
      <c r="M639" s="108">
        <f t="shared" si="1662"/>
        <v>0.90000000000000568</v>
      </c>
      <c r="N639" s="109">
        <f t="shared" si="1663"/>
        <v>4500.0000000000282</v>
      </c>
    </row>
    <row r="640" spans="1:14" s="87" customFormat="1" ht="14.25" customHeight="1">
      <c r="A640" s="103">
        <v>43514</v>
      </c>
      <c r="B640" s="104" t="s">
        <v>4</v>
      </c>
      <c r="C640" s="104" t="s">
        <v>56</v>
      </c>
      <c r="D640" s="105">
        <v>30</v>
      </c>
      <c r="E640" s="104" t="s">
        <v>1</v>
      </c>
      <c r="F640" s="104">
        <v>40300</v>
      </c>
      <c r="G640" s="104">
        <v>40450</v>
      </c>
      <c r="H640" s="104">
        <v>0</v>
      </c>
      <c r="I640" s="106">
        <v>0</v>
      </c>
      <c r="J640" s="107">
        <f t="shared" si="1661"/>
        <v>4500</v>
      </c>
      <c r="K640" s="108">
        <v>0</v>
      </c>
      <c r="L640" s="108">
        <f t="shared" si="1667"/>
        <v>0</v>
      </c>
      <c r="M640" s="108">
        <f t="shared" si="1662"/>
        <v>150</v>
      </c>
      <c r="N640" s="109">
        <f t="shared" si="1663"/>
        <v>4500</v>
      </c>
    </row>
    <row r="641" spans="1:14" s="87" customFormat="1" ht="14.25" customHeight="1">
      <c r="A641" s="103">
        <v>43514</v>
      </c>
      <c r="B641" s="104" t="s">
        <v>0</v>
      </c>
      <c r="C641" s="104" t="s">
        <v>56</v>
      </c>
      <c r="D641" s="105">
        <v>100</v>
      </c>
      <c r="E641" s="104" t="s">
        <v>1</v>
      </c>
      <c r="F641" s="104">
        <v>33560</v>
      </c>
      <c r="G641" s="104">
        <v>33630</v>
      </c>
      <c r="H641" s="104">
        <v>0</v>
      </c>
      <c r="I641" s="106">
        <v>0</v>
      </c>
      <c r="J641" s="107">
        <f t="shared" si="1661"/>
        <v>7000</v>
      </c>
      <c r="K641" s="108">
        <v>0</v>
      </c>
      <c r="L641" s="108">
        <f t="shared" si="1667"/>
        <v>0</v>
      </c>
      <c r="M641" s="108">
        <f t="shared" si="1662"/>
        <v>70</v>
      </c>
      <c r="N641" s="109">
        <f t="shared" si="1663"/>
        <v>7000</v>
      </c>
    </row>
    <row r="642" spans="1:14" s="87" customFormat="1" ht="14.25" customHeight="1">
      <c r="A642" s="103">
        <v>43511</v>
      </c>
      <c r="B642" s="104" t="s">
        <v>31</v>
      </c>
      <c r="C642" s="104" t="s">
        <v>53</v>
      </c>
      <c r="D642" s="105">
        <v>200</v>
      </c>
      <c r="E642" s="104" t="s">
        <v>1</v>
      </c>
      <c r="F642" s="104">
        <v>3890</v>
      </c>
      <c r="G642" s="104">
        <v>3915</v>
      </c>
      <c r="H642" s="104">
        <v>3950</v>
      </c>
      <c r="I642" s="106">
        <v>3979</v>
      </c>
      <c r="J642" s="107">
        <f t="shared" si="1661"/>
        <v>5000</v>
      </c>
      <c r="K642" s="108">
        <f>(IF(E642="SHORT",IF(H642="",0,G642-H642),IF(E642="LONG",IF(H642="",0,H642-G642))))*D642</f>
        <v>7000</v>
      </c>
      <c r="L642" s="108">
        <f t="shared" si="1667"/>
        <v>5800</v>
      </c>
      <c r="M642" s="108">
        <f t="shared" si="1662"/>
        <v>89</v>
      </c>
      <c r="N642" s="109">
        <f t="shared" si="1663"/>
        <v>17800</v>
      </c>
    </row>
    <row r="643" spans="1:14" s="87" customFormat="1" ht="14.25" customHeight="1">
      <c r="A643" s="103">
        <v>43511</v>
      </c>
      <c r="B643" s="104" t="s">
        <v>32</v>
      </c>
      <c r="C643" s="104" t="s">
        <v>53</v>
      </c>
      <c r="D643" s="105">
        <v>2500</v>
      </c>
      <c r="E643" s="104" t="s">
        <v>1</v>
      </c>
      <c r="F643" s="104">
        <v>184.2</v>
      </c>
      <c r="G643" s="104">
        <v>185.5</v>
      </c>
      <c r="H643" s="104">
        <v>187</v>
      </c>
      <c r="I643" s="106"/>
      <c r="J643" s="107">
        <f t="shared" ref="J643:J686" si="1668">(IF(E643="SHORT",F643-G643,IF(E643="LONG",G643-F643)))*D643</f>
        <v>3250.0000000000282</v>
      </c>
      <c r="K643" s="108">
        <f t="shared" ref="K643:K684" si="1669">(IF(E643="SHORT",IF(H643="",0,G643-H643),IF(E643="LONG",IF(H643="",0,H643-G643))))*D643</f>
        <v>3750</v>
      </c>
      <c r="L643" s="108"/>
      <c r="M643" s="108">
        <f t="shared" ref="M643:M686" si="1670">(K643+J643+L643)/D643</f>
        <v>2.8000000000000114</v>
      </c>
      <c r="N643" s="109">
        <f t="shared" ref="N643:N686" si="1671">M643*D643</f>
        <v>7000.0000000000282</v>
      </c>
    </row>
    <row r="644" spans="1:14" s="87" customFormat="1" ht="14.25" customHeight="1">
      <c r="A644" s="103">
        <v>43511</v>
      </c>
      <c r="B644" s="104" t="s">
        <v>48</v>
      </c>
      <c r="C644" s="104" t="s">
        <v>55</v>
      </c>
      <c r="D644" s="105">
        <v>500</v>
      </c>
      <c r="E644" s="104" t="s">
        <v>1</v>
      </c>
      <c r="F644" s="104">
        <v>864.65</v>
      </c>
      <c r="G644" s="104">
        <v>871.15</v>
      </c>
      <c r="H644" s="104">
        <v>878.65</v>
      </c>
      <c r="I644" s="106"/>
      <c r="J644" s="107">
        <f t="shared" si="1668"/>
        <v>3250</v>
      </c>
      <c r="K644" s="108">
        <f t="shared" si="1669"/>
        <v>3750</v>
      </c>
      <c r="L644" s="108"/>
      <c r="M644" s="108">
        <f t="shared" si="1670"/>
        <v>14</v>
      </c>
      <c r="N644" s="109">
        <f t="shared" si="1671"/>
        <v>7000</v>
      </c>
    </row>
    <row r="645" spans="1:14" s="79" customFormat="1" ht="14.25" customHeight="1">
      <c r="A645" s="103">
        <v>43511</v>
      </c>
      <c r="B645" s="104" t="s">
        <v>3</v>
      </c>
      <c r="C645" s="104" t="s">
        <v>55</v>
      </c>
      <c r="D645" s="105">
        <v>2000</v>
      </c>
      <c r="E645" s="104" t="s">
        <v>1</v>
      </c>
      <c r="F645" s="104">
        <v>435.8</v>
      </c>
      <c r="G645" s="104">
        <v>438.8</v>
      </c>
      <c r="H645" s="104"/>
      <c r="I645" s="106"/>
      <c r="J645" s="107">
        <f t="shared" si="1668"/>
        <v>6000</v>
      </c>
      <c r="K645" s="108"/>
      <c r="L645" s="108"/>
      <c r="M645" s="108">
        <f t="shared" si="1670"/>
        <v>3</v>
      </c>
      <c r="N645" s="109">
        <f t="shared" si="1671"/>
        <v>6000</v>
      </c>
    </row>
    <row r="646" spans="1:14" s="87" customFormat="1" ht="14.25" customHeight="1">
      <c r="A646" s="103">
        <v>43510</v>
      </c>
      <c r="B646" s="104" t="s">
        <v>0</v>
      </c>
      <c r="C646" s="104" t="s">
        <v>56</v>
      </c>
      <c r="D646" s="105">
        <v>100</v>
      </c>
      <c r="E646" s="104" t="s">
        <v>1</v>
      </c>
      <c r="F646" s="104">
        <v>32935</v>
      </c>
      <c r="G646" s="104">
        <v>33000</v>
      </c>
      <c r="H646" s="104"/>
      <c r="I646" s="106"/>
      <c r="J646" s="107">
        <f t="shared" si="1668"/>
        <v>6500</v>
      </c>
      <c r="K646" s="108"/>
      <c r="L646" s="108"/>
      <c r="M646" s="108">
        <f t="shared" si="1670"/>
        <v>65</v>
      </c>
      <c r="N646" s="109">
        <f t="shared" si="1671"/>
        <v>6500</v>
      </c>
    </row>
    <row r="647" spans="1:14" s="87" customFormat="1" ht="14.25" customHeight="1">
      <c r="A647" s="103">
        <v>43510</v>
      </c>
      <c r="B647" s="104" t="s">
        <v>31</v>
      </c>
      <c r="C647" s="104" t="s">
        <v>53</v>
      </c>
      <c r="D647" s="105">
        <v>200</v>
      </c>
      <c r="E647" s="104" t="s">
        <v>1</v>
      </c>
      <c r="F647" s="104">
        <v>3854</v>
      </c>
      <c r="G647" s="104">
        <v>3880</v>
      </c>
      <c r="H647" s="104"/>
      <c r="I647" s="106"/>
      <c r="J647" s="107">
        <f t="shared" si="1668"/>
        <v>5200</v>
      </c>
      <c r="K647" s="108"/>
      <c r="L647" s="108"/>
      <c r="M647" s="108">
        <f t="shared" si="1670"/>
        <v>26</v>
      </c>
      <c r="N647" s="109">
        <f t="shared" si="1671"/>
        <v>5200</v>
      </c>
    </row>
    <row r="648" spans="1:14" s="87" customFormat="1" ht="14.25" customHeight="1">
      <c r="A648" s="103">
        <v>43509</v>
      </c>
      <c r="B648" s="104" t="s">
        <v>4</v>
      </c>
      <c r="C648" s="104" t="s">
        <v>56</v>
      </c>
      <c r="D648" s="105">
        <v>30</v>
      </c>
      <c r="E648" s="104" t="s">
        <v>1</v>
      </c>
      <c r="F648" s="104">
        <v>39562</v>
      </c>
      <c r="G648" s="104">
        <v>39662</v>
      </c>
      <c r="H648" s="104">
        <v>39787</v>
      </c>
      <c r="I648" s="106"/>
      <c r="J648" s="107">
        <f t="shared" ref="J648" si="1672">(IF(E648="SHORT",F648-G648,IF(E648="LONG",G648-F648)))*D648</f>
        <v>3000</v>
      </c>
      <c r="K648" s="108">
        <f t="shared" ref="K648" si="1673">(IF(E648="SHORT",IF(H648="",0,G648-H648),IF(E648="LONG",IF(H648="",0,H648-G648))))*D648</f>
        <v>3750</v>
      </c>
      <c r="L648" s="108"/>
      <c r="M648" s="108">
        <f t="shared" ref="M648" si="1674">(K648+J648+L648)/D648</f>
        <v>225</v>
      </c>
      <c r="N648" s="109">
        <f t="shared" ref="N648" si="1675">M648*D648</f>
        <v>6750</v>
      </c>
    </row>
    <row r="649" spans="1:14" s="87" customFormat="1" ht="14.25" customHeight="1">
      <c r="A649" s="123">
        <v>43509</v>
      </c>
      <c r="B649" s="124" t="s">
        <v>0</v>
      </c>
      <c r="C649" s="124" t="s">
        <v>56</v>
      </c>
      <c r="D649" s="125">
        <v>100</v>
      </c>
      <c r="E649" s="124" t="s">
        <v>1</v>
      </c>
      <c r="F649" s="124">
        <v>32864</v>
      </c>
      <c r="G649" s="124">
        <v>32929</v>
      </c>
      <c r="H649" s="124">
        <v>33004</v>
      </c>
      <c r="I649" s="126">
        <v>33074</v>
      </c>
      <c r="J649" s="127">
        <f t="shared" si="1668"/>
        <v>6500</v>
      </c>
      <c r="K649" s="128">
        <f t="shared" si="1669"/>
        <v>7500</v>
      </c>
      <c r="L649" s="128">
        <f t="shared" ref="L649:L672" si="1676">(IF(E649="SHORT",IF(I649="",0,H649-I649),IF(E649="LONG",IF(I649="",0,(I649-H649)))))*D649</f>
        <v>7000</v>
      </c>
      <c r="M649" s="128">
        <f t="shared" si="1670"/>
        <v>210</v>
      </c>
      <c r="N649" s="129">
        <f t="shared" si="1671"/>
        <v>21000</v>
      </c>
    </row>
    <row r="650" spans="1:14" s="87" customFormat="1" ht="14.25" customHeight="1">
      <c r="A650" s="103">
        <v>43509</v>
      </c>
      <c r="B650" s="104" t="s">
        <v>6</v>
      </c>
      <c r="C650" s="104" t="s">
        <v>55</v>
      </c>
      <c r="D650" s="105">
        <v>10000</v>
      </c>
      <c r="E650" s="104" t="s">
        <v>2</v>
      </c>
      <c r="F650" s="104">
        <v>143.44999999999999</v>
      </c>
      <c r="G650" s="104">
        <v>142.9</v>
      </c>
      <c r="H650" s="104"/>
      <c r="I650" s="106"/>
      <c r="J650" s="107">
        <f t="shared" si="1668"/>
        <v>5499.999999999829</v>
      </c>
      <c r="K650" s="108"/>
      <c r="L650" s="108"/>
      <c r="M650" s="108">
        <f t="shared" si="1670"/>
        <v>0.54999999999998295</v>
      </c>
      <c r="N650" s="109">
        <f t="shared" si="1671"/>
        <v>5499.999999999829</v>
      </c>
    </row>
    <row r="651" spans="1:14" s="87" customFormat="1" ht="14.25" customHeight="1">
      <c r="A651" s="103">
        <v>43509</v>
      </c>
      <c r="B651" s="104" t="s">
        <v>5</v>
      </c>
      <c r="C651" s="104" t="s">
        <v>55</v>
      </c>
      <c r="D651" s="105">
        <v>10000</v>
      </c>
      <c r="E651" s="104" t="s">
        <v>2</v>
      </c>
      <c r="F651" s="104">
        <v>184.4</v>
      </c>
      <c r="G651" s="104">
        <v>185</v>
      </c>
      <c r="H651" s="104"/>
      <c r="I651" s="106"/>
      <c r="J651" s="107">
        <f t="shared" si="1668"/>
        <v>-5999.9999999999436</v>
      </c>
      <c r="K651" s="108"/>
      <c r="L651" s="108"/>
      <c r="M651" s="108">
        <f t="shared" si="1670"/>
        <v>-0.59999999999999432</v>
      </c>
      <c r="N651" s="109">
        <f t="shared" si="1671"/>
        <v>-5999.9999999999436</v>
      </c>
    </row>
    <row r="652" spans="1:14" s="87" customFormat="1" ht="14.25" customHeight="1">
      <c r="A652" s="103">
        <v>43509</v>
      </c>
      <c r="B652" s="104" t="s">
        <v>48</v>
      </c>
      <c r="C652" s="104" t="s">
        <v>55</v>
      </c>
      <c r="D652" s="105">
        <v>500</v>
      </c>
      <c r="E652" s="104" t="s">
        <v>2</v>
      </c>
      <c r="F652" s="104">
        <v>870.7</v>
      </c>
      <c r="G652" s="104">
        <v>877.7</v>
      </c>
      <c r="H652" s="104"/>
      <c r="I652" s="106"/>
      <c r="J652" s="107">
        <f t="shared" si="1668"/>
        <v>-3500</v>
      </c>
      <c r="K652" s="108"/>
      <c r="L652" s="108"/>
      <c r="M652" s="108">
        <f t="shared" si="1670"/>
        <v>-7</v>
      </c>
      <c r="N652" s="109">
        <f t="shared" si="1671"/>
        <v>-3500</v>
      </c>
    </row>
    <row r="653" spans="1:14" s="87" customFormat="1" ht="14.25" customHeight="1">
      <c r="A653" s="103">
        <v>43509</v>
      </c>
      <c r="B653" s="104" t="s">
        <v>3</v>
      </c>
      <c r="C653" s="104" t="s">
        <v>55</v>
      </c>
      <c r="D653" s="105">
        <v>2000</v>
      </c>
      <c r="E653" s="104" t="s">
        <v>2</v>
      </c>
      <c r="F653" s="104">
        <v>433.15</v>
      </c>
      <c r="G653" s="104">
        <v>434.4</v>
      </c>
      <c r="H653" s="104"/>
      <c r="I653" s="106"/>
      <c r="J653" s="107">
        <f t="shared" si="1668"/>
        <v>-2500</v>
      </c>
      <c r="K653" s="108"/>
      <c r="L653" s="108"/>
      <c r="M653" s="108">
        <f t="shared" si="1670"/>
        <v>-1.25</v>
      </c>
      <c r="N653" s="109">
        <f t="shared" si="1671"/>
        <v>-2500</v>
      </c>
    </row>
    <row r="654" spans="1:14" s="87" customFormat="1" ht="14.25" customHeight="1">
      <c r="A654" s="103">
        <v>43509</v>
      </c>
      <c r="B654" s="104" t="s">
        <v>31</v>
      </c>
      <c r="C654" s="104" t="s">
        <v>53</v>
      </c>
      <c r="D654" s="105">
        <v>200</v>
      </c>
      <c r="E654" s="104" t="s">
        <v>1</v>
      </c>
      <c r="F654" s="104">
        <v>3791</v>
      </c>
      <c r="G654" s="104">
        <v>3816</v>
      </c>
      <c r="H654" s="104">
        <v>3851</v>
      </c>
      <c r="I654" s="106"/>
      <c r="J654" s="107">
        <f t="shared" si="1668"/>
        <v>5000</v>
      </c>
      <c r="K654" s="108">
        <f t="shared" si="1669"/>
        <v>7000</v>
      </c>
      <c r="L654" s="108"/>
      <c r="M654" s="108">
        <f t="shared" si="1670"/>
        <v>60</v>
      </c>
      <c r="N654" s="109">
        <f t="shared" si="1671"/>
        <v>12000</v>
      </c>
    </row>
    <row r="655" spans="1:14" s="87" customFormat="1" ht="14.25" customHeight="1">
      <c r="A655" s="103">
        <v>43508</v>
      </c>
      <c r="B655" s="104" t="s">
        <v>0</v>
      </c>
      <c r="C655" s="104" t="s">
        <v>56</v>
      </c>
      <c r="D655" s="105">
        <v>100</v>
      </c>
      <c r="E655" s="104" t="s">
        <v>2</v>
      </c>
      <c r="F655" s="104">
        <v>32997</v>
      </c>
      <c r="G655" s="104">
        <v>32932</v>
      </c>
      <c r="H655" s="104">
        <v>32857</v>
      </c>
      <c r="I655" s="106"/>
      <c r="J655" s="107">
        <f t="shared" si="1668"/>
        <v>6500</v>
      </c>
      <c r="K655" s="108">
        <f t="shared" si="1669"/>
        <v>7500</v>
      </c>
      <c r="L655" s="108"/>
      <c r="M655" s="108">
        <f t="shared" si="1670"/>
        <v>140</v>
      </c>
      <c r="N655" s="109">
        <f t="shared" si="1671"/>
        <v>14000</v>
      </c>
    </row>
    <row r="656" spans="1:14" s="79" customFormat="1" ht="14.25" customHeight="1">
      <c r="A656" s="103">
        <v>43508</v>
      </c>
      <c r="B656" s="104" t="s">
        <v>4</v>
      </c>
      <c r="C656" s="104" t="s">
        <v>56</v>
      </c>
      <c r="D656" s="105">
        <v>30</v>
      </c>
      <c r="E656" s="104" t="s">
        <v>1</v>
      </c>
      <c r="F656" s="104">
        <v>39876</v>
      </c>
      <c r="G656" s="104">
        <v>39751</v>
      </c>
      <c r="H656" s="104"/>
      <c r="I656" s="106"/>
      <c r="J656" s="107">
        <f t="shared" si="1668"/>
        <v>-3750</v>
      </c>
      <c r="K656" s="108"/>
      <c r="L656" s="108"/>
      <c r="M656" s="108">
        <f t="shared" si="1670"/>
        <v>-125</v>
      </c>
      <c r="N656" s="109">
        <f t="shared" si="1671"/>
        <v>-3750</v>
      </c>
    </row>
    <row r="657" spans="1:14" s="87" customFormat="1" ht="14.25" customHeight="1">
      <c r="A657" s="103">
        <v>43508</v>
      </c>
      <c r="B657" s="104" t="s">
        <v>49</v>
      </c>
      <c r="C657" s="104" t="s">
        <v>55</v>
      </c>
      <c r="D657" s="105">
        <v>10000</v>
      </c>
      <c r="E657" s="104" t="s">
        <v>2</v>
      </c>
      <c r="F657" s="104">
        <v>132.85</v>
      </c>
      <c r="G657" s="104">
        <v>132.30000000000001</v>
      </c>
      <c r="H657" s="104">
        <v>131.6</v>
      </c>
      <c r="I657" s="106"/>
      <c r="J657" s="107">
        <f t="shared" si="1668"/>
        <v>5499.999999999829</v>
      </c>
      <c r="K657" s="108">
        <f t="shared" si="1669"/>
        <v>7000.000000000171</v>
      </c>
      <c r="L657" s="108"/>
      <c r="M657" s="108">
        <f t="shared" si="1670"/>
        <v>1.25</v>
      </c>
      <c r="N657" s="109">
        <f t="shared" si="1671"/>
        <v>12500</v>
      </c>
    </row>
    <row r="658" spans="1:14" s="87" customFormat="1" ht="14.25" customHeight="1">
      <c r="A658" s="103">
        <v>43508</v>
      </c>
      <c r="B658" s="104" t="s">
        <v>31</v>
      </c>
      <c r="C658" s="104" t="s">
        <v>53</v>
      </c>
      <c r="D658" s="105">
        <v>200</v>
      </c>
      <c r="E658" s="104" t="s">
        <v>1</v>
      </c>
      <c r="F658" s="104">
        <v>3741</v>
      </c>
      <c r="G658" s="104">
        <v>3766</v>
      </c>
      <c r="H658" s="104">
        <v>3801</v>
      </c>
      <c r="I658" s="106"/>
      <c r="J658" s="107">
        <f t="shared" si="1668"/>
        <v>5000</v>
      </c>
      <c r="K658" s="108">
        <f t="shared" si="1669"/>
        <v>7000</v>
      </c>
      <c r="L658" s="108"/>
      <c r="M658" s="108">
        <f t="shared" si="1670"/>
        <v>60</v>
      </c>
      <c r="N658" s="109">
        <f t="shared" si="1671"/>
        <v>12000</v>
      </c>
    </row>
    <row r="659" spans="1:14" s="87" customFormat="1" ht="14.25" customHeight="1">
      <c r="A659" s="103">
        <v>43507</v>
      </c>
      <c r="B659" s="104" t="s">
        <v>4</v>
      </c>
      <c r="C659" s="104" t="s">
        <v>56</v>
      </c>
      <c r="D659" s="105">
        <v>30</v>
      </c>
      <c r="E659" s="104" t="s">
        <v>2</v>
      </c>
      <c r="F659" s="104">
        <v>39979</v>
      </c>
      <c r="G659" s="104">
        <v>39879</v>
      </c>
      <c r="H659" s="104">
        <v>39754</v>
      </c>
      <c r="I659" s="106"/>
      <c r="J659" s="107">
        <f t="shared" ref="J659:J663" si="1677">(IF(E659="SHORT",F659-G659,IF(E659="LONG",G659-F659)))*D659</f>
        <v>3000</v>
      </c>
      <c r="K659" s="108">
        <f t="shared" ref="K659:K661" si="1678">(IF(E659="SHORT",IF(H659="",0,G659-H659),IF(E659="LONG",IF(H659="",0,H659-G659))))*D659</f>
        <v>3750</v>
      </c>
      <c r="L659" s="108"/>
      <c r="M659" s="108">
        <f t="shared" ref="M659:M663" si="1679">(K659+J659+L659)/D659</f>
        <v>225</v>
      </c>
      <c r="N659" s="109">
        <f t="shared" ref="N659:N663" si="1680">M659*D659</f>
        <v>6750</v>
      </c>
    </row>
    <row r="660" spans="1:14" s="87" customFormat="1" ht="14.25" customHeight="1">
      <c r="A660" s="123">
        <v>43507</v>
      </c>
      <c r="B660" s="124" t="s">
        <v>0</v>
      </c>
      <c r="C660" s="124" t="s">
        <v>56</v>
      </c>
      <c r="D660" s="125">
        <v>100</v>
      </c>
      <c r="E660" s="124" t="s">
        <v>2</v>
      </c>
      <c r="F660" s="124">
        <v>33138</v>
      </c>
      <c r="G660" s="124">
        <v>33073</v>
      </c>
      <c r="H660" s="124">
        <v>32993</v>
      </c>
      <c r="I660" s="126">
        <v>32918</v>
      </c>
      <c r="J660" s="127">
        <f t="shared" si="1677"/>
        <v>6500</v>
      </c>
      <c r="K660" s="128">
        <f t="shared" si="1678"/>
        <v>8000</v>
      </c>
      <c r="L660" s="128">
        <f t="shared" ref="L660" si="1681">(IF(E660="SHORT",IF(I660="",0,H660-I660),IF(E660="LONG",IF(I660="",0,(I660-H660)))))*D660</f>
        <v>7500</v>
      </c>
      <c r="M660" s="128">
        <f t="shared" si="1679"/>
        <v>220</v>
      </c>
      <c r="N660" s="129">
        <f t="shared" si="1680"/>
        <v>22000</v>
      </c>
    </row>
    <row r="661" spans="1:14" s="87" customFormat="1" ht="14.25" customHeight="1">
      <c r="A661" s="103">
        <v>43507</v>
      </c>
      <c r="B661" s="104" t="s">
        <v>6</v>
      </c>
      <c r="C661" s="104" t="s">
        <v>55</v>
      </c>
      <c r="D661" s="105">
        <v>10000</v>
      </c>
      <c r="E661" s="104" t="s">
        <v>2</v>
      </c>
      <c r="F661" s="104">
        <v>146.5</v>
      </c>
      <c r="G661" s="104">
        <v>145.94999999999999</v>
      </c>
      <c r="H661" s="104">
        <v>145.30000000000001</v>
      </c>
      <c r="I661" s="106"/>
      <c r="J661" s="107">
        <f t="shared" si="1677"/>
        <v>5500.0000000001137</v>
      </c>
      <c r="K661" s="108">
        <f t="shared" si="1678"/>
        <v>6499.9999999997726</v>
      </c>
      <c r="L661" s="108"/>
      <c r="M661" s="108">
        <f t="shared" si="1679"/>
        <v>1.1999999999999886</v>
      </c>
      <c r="N661" s="109">
        <f t="shared" si="1680"/>
        <v>11999.999999999887</v>
      </c>
    </row>
    <row r="662" spans="1:14" s="87" customFormat="1" ht="14.25" customHeight="1">
      <c r="A662" s="103">
        <v>43507</v>
      </c>
      <c r="B662" s="104" t="s">
        <v>49</v>
      </c>
      <c r="C662" s="104" t="s">
        <v>55</v>
      </c>
      <c r="D662" s="105">
        <v>10000</v>
      </c>
      <c r="E662" s="104" t="s">
        <v>2</v>
      </c>
      <c r="F662" s="104">
        <v>133.1</v>
      </c>
      <c r="G662" s="104">
        <v>132.55000000000001</v>
      </c>
      <c r="H662" s="104"/>
      <c r="I662" s="106"/>
      <c r="J662" s="107">
        <f t="shared" si="1677"/>
        <v>5499.999999999829</v>
      </c>
      <c r="K662" s="108"/>
      <c r="L662" s="108"/>
      <c r="M662" s="108">
        <f t="shared" si="1679"/>
        <v>0.54999999999998295</v>
      </c>
      <c r="N662" s="109">
        <f t="shared" si="1680"/>
        <v>5499.999999999829</v>
      </c>
    </row>
    <row r="663" spans="1:14" s="87" customFormat="1" ht="14.25" customHeight="1">
      <c r="A663" s="103">
        <v>43507</v>
      </c>
      <c r="B663" s="104" t="s">
        <v>31</v>
      </c>
      <c r="C663" s="104" t="s">
        <v>53</v>
      </c>
      <c r="D663" s="105">
        <v>200</v>
      </c>
      <c r="E663" s="104" t="s">
        <v>1</v>
      </c>
      <c r="F663" s="104">
        <v>3721</v>
      </c>
      <c r="G663" s="104">
        <v>3746</v>
      </c>
      <c r="H663" s="104"/>
      <c r="I663" s="106"/>
      <c r="J663" s="107">
        <f t="shared" si="1677"/>
        <v>5000</v>
      </c>
      <c r="K663" s="108"/>
      <c r="L663" s="108"/>
      <c r="M663" s="108">
        <f t="shared" si="1679"/>
        <v>25</v>
      </c>
      <c r="N663" s="109">
        <f t="shared" si="1680"/>
        <v>5000</v>
      </c>
    </row>
    <row r="664" spans="1:14" s="87" customFormat="1" ht="14.25" customHeight="1">
      <c r="A664" s="103"/>
      <c r="B664" s="104"/>
      <c r="C664" s="104"/>
      <c r="D664" s="105"/>
      <c r="E664" s="104"/>
      <c r="F664" s="104"/>
      <c r="G664" s="104"/>
      <c r="H664" s="104"/>
      <c r="I664" s="106"/>
      <c r="J664" s="107"/>
      <c r="K664" s="108"/>
      <c r="L664" s="108"/>
      <c r="M664" s="108"/>
      <c r="N664" s="109"/>
    </row>
    <row r="665" spans="1:14" s="87" customFormat="1" ht="14.25" customHeight="1">
      <c r="A665" s="110"/>
      <c r="B665" s="111"/>
      <c r="C665" s="111"/>
      <c r="D665" s="112"/>
      <c r="E665" s="111"/>
      <c r="F665" s="111"/>
      <c r="G665" s="111"/>
      <c r="H665" s="111"/>
      <c r="I665" s="130" t="s">
        <v>97</v>
      </c>
      <c r="J665" s="131">
        <f>SUM(J612:J663)</f>
        <v>169249.99999999974</v>
      </c>
      <c r="K665" s="131"/>
      <c r="L665" s="131"/>
      <c r="M665" s="131" t="s">
        <v>22</v>
      </c>
      <c r="N665" s="131">
        <f>SUM(N612:N663)</f>
        <v>267049.99999999965</v>
      </c>
    </row>
    <row r="666" spans="1:14" s="87" customFormat="1" ht="14.25" customHeight="1">
      <c r="A666" s="103"/>
      <c r="B666" s="104"/>
      <c r="C666" s="104"/>
      <c r="D666" s="105"/>
      <c r="E666" s="104"/>
      <c r="F666" s="104"/>
      <c r="G666" s="104"/>
      <c r="H666" s="104"/>
      <c r="I666" s="106"/>
      <c r="J666" s="107"/>
      <c r="K666" s="108"/>
      <c r="L666" s="108"/>
      <c r="M666" s="108"/>
      <c r="N666" s="109"/>
    </row>
    <row r="667" spans="1:14" s="79" customFormat="1" ht="14.25" customHeight="1">
      <c r="A667" s="110"/>
      <c r="B667" s="111"/>
      <c r="C667" s="111"/>
      <c r="D667" s="112"/>
      <c r="E667" s="111"/>
      <c r="F667" s="111"/>
      <c r="G667" s="132">
        <v>43466</v>
      </c>
      <c r="H667" s="111"/>
      <c r="I667" s="113"/>
      <c r="J667" s="114"/>
      <c r="K667" s="115"/>
      <c r="L667" s="115"/>
      <c r="M667" s="115"/>
      <c r="N667" s="116"/>
    </row>
    <row r="668" spans="1:14" s="87" customFormat="1" ht="14.25" customHeight="1">
      <c r="A668" s="103"/>
      <c r="B668" s="104"/>
      <c r="C668" s="104"/>
      <c r="D668" s="105"/>
      <c r="E668" s="104"/>
      <c r="F668" s="104"/>
      <c r="G668" s="104"/>
      <c r="H668" s="104"/>
      <c r="I668" s="106"/>
      <c r="J668" s="107"/>
      <c r="K668" s="108"/>
      <c r="L668" s="122" t="s">
        <v>107</v>
      </c>
      <c r="M668" s="115"/>
      <c r="N668" s="137">
        <v>0.77</v>
      </c>
    </row>
    <row r="669" spans="1:14" s="87" customFormat="1" ht="14.25" customHeight="1">
      <c r="A669" s="103">
        <v>43496</v>
      </c>
      <c r="B669" s="104" t="s">
        <v>6</v>
      </c>
      <c r="C669" s="104" t="s">
        <v>55</v>
      </c>
      <c r="D669" s="105">
        <v>10000</v>
      </c>
      <c r="E669" s="104" t="s">
        <v>1</v>
      </c>
      <c r="F669" s="104">
        <v>147.9</v>
      </c>
      <c r="G669" s="104">
        <v>148.44999999999999</v>
      </c>
      <c r="H669" s="104"/>
      <c r="I669" s="106"/>
      <c r="J669" s="107">
        <f t="shared" si="1668"/>
        <v>5499.999999999829</v>
      </c>
      <c r="K669" s="108"/>
      <c r="L669" s="108"/>
      <c r="M669" s="108">
        <f t="shared" si="1670"/>
        <v>0.54999999999998295</v>
      </c>
      <c r="N669" s="109">
        <f t="shared" si="1671"/>
        <v>5499.999999999829</v>
      </c>
    </row>
    <row r="670" spans="1:14" s="87" customFormat="1" ht="14.25" customHeight="1">
      <c r="A670" s="103">
        <v>43496</v>
      </c>
      <c r="B670" s="104" t="s">
        <v>49</v>
      </c>
      <c r="C670" s="104" t="s">
        <v>55</v>
      </c>
      <c r="D670" s="105">
        <v>10000</v>
      </c>
      <c r="E670" s="104" t="s">
        <v>1</v>
      </c>
      <c r="F670" s="104">
        <v>134.6</v>
      </c>
      <c r="G670" s="104">
        <v>135.15</v>
      </c>
      <c r="H670" s="104"/>
      <c r="I670" s="106"/>
      <c r="J670" s="107">
        <f t="shared" si="1668"/>
        <v>5500.0000000001137</v>
      </c>
      <c r="K670" s="108"/>
      <c r="L670" s="108"/>
      <c r="M670" s="108">
        <f t="shared" si="1670"/>
        <v>0.55000000000001137</v>
      </c>
      <c r="N670" s="109">
        <f t="shared" si="1671"/>
        <v>5500.0000000001137</v>
      </c>
    </row>
    <row r="671" spans="1:14" s="87" customFormat="1" ht="14.25" customHeight="1">
      <c r="A671" s="103">
        <v>43496</v>
      </c>
      <c r="B671" s="104" t="s">
        <v>48</v>
      </c>
      <c r="C671" s="104" t="s">
        <v>55</v>
      </c>
      <c r="D671" s="105">
        <v>500</v>
      </c>
      <c r="E671" s="104" t="s">
        <v>1</v>
      </c>
      <c r="F671" s="104">
        <v>877.65</v>
      </c>
      <c r="G671" s="104">
        <v>884.15</v>
      </c>
      <c r="H671" s="104"/>
      <c r="I671" s="106"/>
      <c r="J671" s="107">
        <f t="shared" si="1668"/>
        <v>3250</v>
      </c>
      <c r="K671" s="108"/>
      <c r="L671" s="108"/>
      <c r="M671" s="108">
        <f t="shared" si="1670"/>
        <v>6.5</v>
      </c>
      <c r="N671" s="109">
        <f t="shared" si="1671"/>
        <v>3250</v>
      </c>
    </row>
    <row r="672" spans="1:14" s="87" customFormat="1" ht="14.25" customHeight="1">
      <c r="A672" s="123">
        <v>43496</v>
      </c>
      <c r="B672" s="124" t="s">
        <v>31</v>
      </c>
      <c r="C672" s="124" t="s">
        <v>53</v>
      </c>
      <c r="D672" s="125">
        <v>200</v>
      </c>
      <c r="E672" s="124" t="s">
        <v>2</v>
      </c>
      <c r="F672" s="124">
        <v>3892</v>
      </c>
      <c r="G672" s="124">
        <v>3867</v>
      </c>
      <c r="H672" s="124">
        <v>3832</v>
      </c>
      <c r="I672" s="126">
        <v>3802</v>
      </c>
      <c r="J672" s="127">
        <f t="shared" si="1668"/>
        <v>5000</v>
      </c>
      <c r="K672" s="128">
        <f t="shared" si="1669"/>
        <v>7000</v>
      </c>
      <c r="L672" s="128">
        <f t="shared" si="1676"/>
        <v>6000</v>
      </c>
      <c r="M672" s="128">
        <f t="shared" si="1670"/>
        <v>90</v>
      </c>
      <c r="N672" s="129">
        <f t="shared" si="1671"/>
        <v>18000</v>
      </c>
    </row>
    <row r="673" spans="1:14" s="87" customFormat="1" ht="14.25" customHeight="1">
      <c r="A673" s="103">
        <v>43489</v>
      </c>
      <c r="B673" s="104" t="s">
        <v>4</v>
      </c>
      <c r="C673" s="104" t="s">
        <v>56</v>
      </c>
      <c r="D673" s="105">
        <v>30</v>
      </c>
      <c r="E673" s="104" t="s">
        <v>2</v>
      </c>
      <c r="F673" s="104">
        <v>39046</v>
      </c>
      <c r="G673" s="104">
        <v>38946</v>
      </c>
      <c r="H673" s="104"/>
      <c r="I673" s="106"/>
      <c r="J673" s="107">
        <f t="shared" si="1668"/>
        <v>3000</v>
      </c>
      <c r="K673" s="108"/>
      <c r="L673" s="108"/>
      <c r="M673" s="108">
        <f t="shared" si="1670"/>
        <v>100</v>
      </c>
      <c r="N673" s="109">
        <f t="shared" si="1671"/>
        <v>3000</v>
      </c>
    </row>
    <row r="674" spans="1:14" s="87" customFormat="1" ht="14.25" customHeight="1">
      <c r="A674" s="103">
        <v>43489</v>
      </c>
      <c r="B674" s="104" t="s">
        <v>48</v>
      </c>
      <c r="C674" s="104" t="s">
        <v>55</v>
      </c>
      <c r="D674" s="105">
        <v>500</v>
      </c>
      <c r="E674" s="104" t="s">
        <v>2</v>
      </c>
      <c r="F674" s="104">
        <v>827.6</v>
      </c>
      <c r="G674" s="104">
        <v>821.1</v>
      </c>
      <c r="H674" s="104"/>
      <c r="I674" s="106"/>
      <c r="J674" s="107">
        <f t="shared" si="1668"/>
        <v>3250</v>
      </c>
      <c r="K674" s="108"/>
      <c r="L674" s="108"/>
      <c r="M674" s="108">
        <f t="shared" si="1670"/>
        <v>6.5</v>
      </c>
      <c r="N674" s="109">
        <f t="shared" si="1671"/>
        <v>3250</v>
      </c>
    </row>
    <row r="675" spans="1:14" s="87" customFormat="1" ht="14.25" customHeight="1">
      <c r="A675" s="103">
        <v>43489</v>
      </c>
      <c r="B675" s="104" t="s">
        <v>6</v>
      </c>
      <c r="C675" s="104" t="s">
        <v>55</v>
      </c>
      <c r="D675" s="105">
        <v>10000</v>
      </c>
      <c r="E675" s="104" t="s">
        <v>2</v>
      </c>
      <c r="F675" s="104">
        <v>144.15</v>
      </c>
      <c r="G675" s="104">
        <v>143.6</v>
      </c>
      <c r="H675" s="104"/>
      <c r="I675" s="106"/>
      <c r="J675" s="107">
        <f t="shared" si="1668"/>
        <v>5500.0000000001137</v>
      </c>
      <c r="K675" s="108"/>
      <c r="L675" s="108"/>
      <c r="M675" s="108">
        <f t="shared" si="1670"/>
        <v>0.55000000000001137</v>
      </c>
      <c r="N675" s="109">
        <f t="shared" si="1671"/>
        <v>5500.0000000001137</v>
      </c>
    </row>
    <row r="676" spans="1:14" s="87" customFormat="1" ht="14.25" customHeight="1">
      <c r="A676" s="103">
        <v>43489</v>
      </c>
      <c r="B676" s="104" t="s">
        <v>31</v>
      </c>
      <c r="C676" s="104" t="s">
        <v>53</v>
      </c>
      <c r="D676" s="105">
        <v>200</v>
      </c>
      <c r="E676" s="104" t="s">
        <v>1</v>
      </c>
      <c r="F676" s="104">
        <v>3767</v>
      </c>
      <c r="G676" s="104">
        <v>3792</v>
      </c>
      <c r="H676" s="104">
        <v>3827</v>
      </c>
      <c r="I676" s="106"/>
      <c r="J676" s="107">
        <f t="shared" si="1668"/>
        <v>5000</v>
      </c>
      <c r="K676" s="108">
        <f t="shared" si="1669"/>
        <v>7000</v>
      </c>
      <c r="L676" s="108"/>
      <c r="M676" s="108">
        <f t="shared" si="1670"/>
        <v>60</v>
      </c>
      <c r="N676" s="109">
        <f t="shared" si="1671"/>
        <v>12000</v>
      </c>
    </row>
    <row r="677" spans="1:14" s="87" customFormat="1" ht="14.25" customHeight="1">
      <c r="A677" s="103">
        <v>43489</v>
      </c>
      <c r="B677" s="104" t="s">
        <v>32</v>
      </c>
      <c r="C677" s="104" t="s">
        <v>53</v>
      </c>
      <c r="D677" s="105">
        <v>2500</v>
      </c>
      <c r="E677" s="104" t="s">
        <v>1</v>
      </c>
      <c r="F677" s="104">
        <v>216.05</v>
      </c>
      <c r="G677" s="104">
        <v>217.55</v>
      </c>
      <c r="H677" s="104"/>
      <c r="I677" s="106"/>
      <c r="J677" s="107">
        <f t="shared" si="1668"/>
        <v>3750</v>
      </c>
      <c r="K677" s="108"/>
      <c r="L677" s="108"/>
      <c r="M677" s="108">
        <f t="shared" si="1670"/>
        <v>1.5</v>
      </c>
      <c r="N677" s="109">
        <f t="shared" si="1671"/>
        <v>3750</v>
      </c>
    </row>
    <row r="678" spans="1:14" s="87" customFormat="1" ht="14.25" customHeight="1">
      <c r="A678" s="103">
        <v>43488</v>
      </c>
      <c r="B678" s="104" t="s">
        <v>31</v>
      </c>
      <c r="C678" s="104" t="s">
        <v>53</v>
      </c>
      <c r="D678" s="105">
        <v>200</v>
      </c>
      <c r="E678" s="104" t="s">
        <v>1</v>
      </c>
      <c r="F678" s="104">
        <v>3795</v>
      </c>
      <c r="G678" s="104">
        <v>3820</v>
      </c>
      <c r="H678" s="104">
        <v>3855</v>
      </c>
      <c r="I678" s="106"/>
      <c r="J678" s="107">
        <f t="shared" si="1668"/>
        <v>5000</v>
      </c>
      <c r="K678" s="108">
        <f t="shared" si="1669"/>
        <v>7000</v>
      </c>
      <c r="L678" s="108"/>
      <c r="M678" s="108">
        <f t="shared" si="1670"/>
        <v>60</v>
      </c>
      <c r="N678" s="109">
        <f t="shared" si="1671"/>
        <v>12000</v>
      </c>
    </row>
    <row r="679" spans="1:14" s="87" customFormat="1" ht="14.25" customHeight="1">
      <c r="A679" s="103">
        <v>43488</v>
      </c>
      <c r="B679" s="104" t="s">
        <v>32</v>
      </c>
      <c r="C679" s="104" t="s">
        <v>53</v>
      </c>
      <c r="D679" s="105">
        <v>2500</v>
      </c>
      <c r="E679" s="104" t="s">
        <v>1</v>
      </c>
      <c r="F679" s="104">
        <v>223.05</v>
      </c>
      <c r="G679" s="104">
        <v>224.55</v>
      </c>
      <c r="H679" s="104"/>
      <c r="I679" s="106"/>
      <c r="J679" s="107">
        <f t="shared" si="1668"/>
        <v>3750</v>
      </c>
      <c r="K679" s="108"/>
      <c r="L679" s="108"/>
      <c r="M679" s="108">
        <f t="shared" si="1670"/>
        <v>1.5</v>
      </c>
      <c r="N679" s="109">
        <f t="shared" si="1671"/>
        <v>3750</v>
      </c>
    </row>
    <row r="680" spans="1:14" s="87" customFormat="1" ht="14.25" customHeight="1">
      <c r="A680" s="103">
        <v>43488</v>
      </c>
      <c r="B680" s="104" t="s">
        <v>48</v>
      </c>
      <c r="C680" s="104" t="s">
        <v>55</v>
      </c>
      <c r="D680" s="105">
        <v>500</v>
      </c>
      <c r="E680" s="104" t="s">
        <v>1</v>
      </c>
      <c r="F680" s="104">
        <v>826.2</v>
      </c>
      <c r="G680" s="104">
        <v>832.7</v>
      </c>
      <c r="H680" s="104"/>
      <c r="I680" s="106"/>
      <c r="J680" s="107">
        <f t="shared" si="1668"/>
        <v>3250</v>
      </c>
      <c r="K680" s="108"/>
      <c r="L680" s="108"/>
      <c r="M680" s="108">
        <f t="shared" si="1670"/>
        <v>6.5</v>
      </c>
      <c r="N680" s="109">
        <f t="shared" si="1671"/>
        <v>3250</v>
      </c>
    </row>
    <row r="681" spans="1:14" s="87" customFormat="1" ht="14.25" customHeight="1">
      <c r="A681" s="103">
        <v>43487</v>
      </c>
      <c r="B681" s="104" t="s">
        <v>31</v>
      </c>
      <c r="C681" s="104" t="s">
        <v>53</v>
      </c>
      <c r="D681" s="105">
        <v>200</v>
      </c>
      <c r="E681" s="104" t="s">
        <v>1</v>
      </c>
      <c r="F681" s="104">
        <v>3844</v>
      </c>
      <c r="G681" s="104">
        <v>3869</v>
      </c>
      <c r="H681" s="104">
        <v>3904</v>
      </c>
      <c r="I681" s="106"/>
      <c r="J681" s="107">
        <f t="shared" si="1668"/>
        <v>5000</v>
      </c>
      <c r="K681" s="108">
        <f t="shared" si="1669"/>
        <v>7000</v>
      </c>
      <c r="L681" s="108"/>
      <c r="M681" s="108">
        <f t="shared" si="1670"/>
        <v>60</v>
      </c>
      <c r="N681" s="109">
        <f t="shared" si="1671"/>
        <v>12000</v>
      </c>
    </row>
    <row r="682" spans="1:14" s="87" customFormat="1" ht="14.25" customHeight="1">
      <c r="A682" s="103">
        <v>43487</v>
      </c>
      <c r="B682" s="104" t="s">
        <v>32</v>
      </c>
      <c r="C682" s="104" t="s">
        <v>53</v>
      </c>
      <c r="D682" s="105">
        <v>2500</v>
      </c>
      <c r="E682" s="104" t="s">
        <v>2</v>
      </c>
      <c r="F682" s="104">
        <v>235.9</v>
      </c>
      <c r="G682" s="104">
        <v>234.4</v>
      </c>
      <c r="H682" s="104"/>
      <c r="I682" s="106"/>
      <c r="J682" s="107">
        <f t="shared" si="1668"/>
        <v>3750</v>
      </c>
      <c r="K682" s="108"/>
      <c r="L682" s="108"/>
      <c r="M682" s="108">
        <f t="shared" si="1670"/>
        <v>1.5</v>
      </c>
      <c r="N682" s="109">
        <f t="shared" si="1671"/>
        <v>3750</v>
      </c>
    </row>
    <row r="683" spans="1:14" s="79" customFormat="1" ht="14.25" customHeight="1">
      <c r="A683" s="103">
        <v>43487</v>
      </c>
      <c r="B683" s="104" t="s">
        <v>6</v>
      </c>
      <c r="C683" s="104" t="s">
        <v>55</v>
      </c>
      <c r="D683" s="105">
        <v>10000</v>
      </c>
      <c r="E683" s="104" t="s">
        <v>1</v>
      </c>
      <c r="F683" s="104">
        <v>143.15</v>
      </c>
      <c r="G683" s="104">
        <v>144.4</v>
      </c>
      <c r="H683" s="104"/>
      <c r="I683" s="106"/>
      <c r="J683" s="107">
        <f t="shared" si="1668"/>
        <v>12500</v>
      </c>
      <c r="K683" s="108"/>
      <c r="L683" s="108"/>
      <c r="M683" s="108">
        <f t="shared" si="1670"/>
        <v>1.25</v>
      </c>
      <c r="N683" s="109">
        <f t="shared" si="1671"/>
        <v>12500</v>
      </c>
    </row>
    <row r="684" spans="1:14" s="87" customFormat="1" ht="14.25" customHeight="1">
      <c r="A684" s="103">
        <v>43487</v>
      </c>
      <c r="B684" s="104" t="s">
        <v>49</v>
      </c>
      <c r="C684" s="104" t="s">
        <v>55</v>
      </c>
      <c r="D684" s="105">
        <v>10000</v>
      </c>
      <c r="E684" s="104" t="s">
        <v>1</v>
      </c>
      <c r="F684" s="104">
        <v>133.19999999999999</v>
      </c>
      <c r="G684" s="104">
        <v>133.75</v>
      </c>
      <c r="H684" s="104">
        <v>134.44999999999999</v>
      </c>
      <c r="I684" s="106"/>
      <c r="J684" s="107">
        <f t="shared" si="1668"/>
        <v>5500.0000000001137</v>
      </c>
      <c r="K684" s="108">
        <f t="shared" si="1669"/>
        <v>6999.9999999998863</v>
      </c>
      <c r="L684" s="108"/>
      <c r="M684" s="108">
        <f t="shared" si="1670"/>
        <v>1.25</v>
      </c>
      <c r="N684" s="109">
        <f t="shared" si="1671"/>
        <v>12500</v>
      </c>
    </row>
    <row r="685" spans="1:14" s="87" customFormat="1" ht="14.25" customHeight="1">
      <c r="A685" s="103">
        <v>43487</v>
      </c>
      <c r="B685" s="104" t="s">
        <v>4</v>
      </c>
      <c r="C685" s="104" t="s">
        <v>56</v>
      </c>
      <c r="D685" s="105">
        <v>30</v>
      </c>
      <c r="E685" s="104" t="s">
        <v>1</v>
      </c>
      <c r="F685" s="104">
        <v>39022</v>
      </c>
      <c r="G685" s="104">
        <v>39122</v>
      </c>
      <c r="H685" s="104"/>
      <c r="I685" s="106"/>
      <c r="J685" s="107">
        <f t="shared" si="1668"/>
        <v>3000</v>
      </c>
      <c r="K685" s="108"/>
      <c r="L685" s="108"/>
      <c r="M685" s="108">
        <f t="shared" si="1670"/>
        <v>100</v>
      </c>
      <c r="N685" s="109">
        <f t="shared" si="1671"/>
        <v>3000</v>
      </c>
    </row>
    <row r="686" spans="1:14" s="87" customFormat="1" ht="14.25" customHeight="1">
      <c r="A686" s="103">
        <v>43486</v>
      </c>
      <c r="B686" s="104" t="s">
        <v>3</v>
      </c>
      <c r="C686" s="104" t="s">
        <v>55</v>
      </c>
      <c r="D686" s="105">
        <v>2000</v>
      </c>
      <c r="E686" s="104" t="s">
        <v>2</v>
      </c>
      <c r="F686" s="104">
        <v>428.4</v>
      </c>
      <c r="G686" s="104">
        <v>425.4</v>
      </c>
      <c r="H686" s="104"/>
      <c r="I686" s="106"/>
      <c r="J686" s="107">
        <f t="shared" si="1668"/>
        <v>6000</v>
      </c>
      <c r="K686" s="108"/>
      <c r="L686" s="108"/>
      <c r="M686" s="108">
        <f t="shared" si="1670"/>
        <v>3</v>
      </c>
      <c r="N686" s="109">
        <f t="shared" si="1671"/>
        <v>6000</v>
      </c>
    </row>
    <row r="687" spans="1:14" s="87" customFormat="1" ht="14.25" customHeight="1">
      <c r="A687" s="103">
        <v>43486</v>
      </c>
      <c r="B687" s="104" t="s">
        <v>48</v>
      </c>
      <c r="C687" s="104" t="s">
        <v>55</v>
      </c>
      <c r="D687" s="105">
        <v>500</v>
      </c>
      <c r="E687" s="104" t="s">
        <v>2</v>
      </c>
      <c r="F687" s="104">
        <v>837.2</v>
      </c>
      <c r="G687" s="104">
        <v>838.2</v>
      </c>
      <c r="H687" s="104"/>
      <c r="I687" s="106"/>
      <c r="J687" s="107">
        <f t="shared" ref="J687:J692" si="1682">(IF(E687="SHORT",F687-G687,IF(E687="LONG",G687-F687)))*D687</f>
        <v>-500</v>
      </c>
      <c r="K687" s="108"/>
      <c r="L687" s="108"/>
      <c r="M687" s="108">
        <f t="shared" ref="M687:M692" si="1683">(K687+J687+L687)/D687</f>
        <v>-1</v>
      </c>
      <c r="N687" s="109">
        <f t="shared" ref="N687:N692" si="1684">M687*D687</f>
        <v>-500</v>
      </c>
    </row>
    <row r="688" spans="1:14" s="87" customFormat="1" ht="14.25" customHeight="1">
      <c r="A688" s="123">
        <v>43486</v>
      </c>
      <c r="B688" s="124" t="s">
        <v>49</v>
      </c>
      <c r="C688" s="124" t="s">
        <v>55</v>
      </c>
      <c r="D688" s="125">
        <v>10000</v>
      </c>
      <c r="E688" s="124" t="s">
        <v>2</v>
      </c>
      <c r="F688" s="124">
        <v>133.25</v>
      </c>
      <c r="G688" s="124">
        <v>132.69999999999999</v>
      </c>
      <c r="H688" s="124">
        <v>132.1</v>
      </c>
      <c r="I688" s="126">
        <v>131.55000000000001</v>
      </c>
      <c r="J688" s="127">
        <f t="shared" si="1682"/>
        <v>5500.0000000001137</v>
      </c>
      <c r="K688" s="128">
        <f t="shared" ref="K688:K689" si="1685">(IF(E688="SHORT",IF(H688="",0,G688-H688),IF(E688="LONG",IF(H688="",0,H688-G688))))*D688</f>
        <v>5999.9999999999436</v>
      </c>
      <c r="L688" s="128">
        <f t="shared" ref="L688" si="1686">(IF(E688="SHORT",IF(I688="",0,H688-I688),IF(E688="LONG",IF(I688="",0,(I688-H688)))))*D688</f>
        <v>5499.999999999829</v>
      </c>
      <c r="M688" s="128">
        <f t="shared" si="1683"/>
        <v>1.6999999999999886</v>
      </c>
      <c r="N688" s="129">
        <f t="shared" si="1684"/>
        <v>16999.999999999887</v>
      </c>
    </row>
    <row r="689" spans="1:14" s="87" customFormat="1" ht="14.25" customHeight="1">
      <c r="A689" s="103">
        <v>43486</v>
      </c>
      <c r="B689" s="104" t="s">
        <v>5</v>
      </c>
      <c r="C689" s="104" t="s">
        <v>55</v>
      </c>
      <c r="D689" s="105">
        <v>10000</v>
      </c>
      <c r="E689" s="104" t="s">
        <v>2</v>
      </c>
      <c r="F689" s="104">
        <v>185.15</v>
      </c>
      <c r="G689" s="104">
        <v>184.6</v>
      </c>
      <c r="H689" s="104">
        <v>183.9</v>
      </c>
      <c r="I689" s="106"/>
      <c r="J689" s="107">
        <f t="shared" si="1682"/>
        <v>5500.0000000001137</v>
      </c>
      <c r="K689" s="108">
        <f t="shared" si="1685"/>
        <v>6999.9999999998863</v>
      </c>
      <c r="L689" s="108"/>
      <c r="M689" s="108">
        <f t="shared" si="1683"/>
        <v>1.25</v>
      </c>
      <c r="N689" s="109">
        <f t="shared" si="1684"/>
        <v>12500</v>
      </c>
    </row>
    <row r="690" spans="1:14" s="87" customFormat="1" ht="14.25" customHeight="1">
      <c r="A690" s="103">
        <v>43486</v>
      </c>
      <c r="B690" s="104" t="s">
        <v>0</v>
      </c>
      <c r="C690" s="104" t="s">
        <v>56</v>
      </c>
      <c r="D690" s="105">
        <v>100</v>
      </c>
      <c r="E690" s="104" t="s">
        <v>2</v>
      </c>
      <c r="F690" s="104">
        <v>32112</v>
      </c>
      <c r="G690" s="104">
        <v>32047</v>
      </c>
      <c r="H690" s="104"/>
      <c r="I690" s="106"/>
      <c r="J690" s="107">
        <f t="shared" si="1682"/>
        <v>6500</v>
      </c>
      <c r="K690" s="108"/>
      <c r="L690" s="108"/>
      <c r="M690" s="108">
        <f t="shared" si="1683"/>
        <v>65</v>
      </c>
      <c r="N690" s="109">
        <f t="shared" si="1684"/>
        <v>6500</v>
      </c>
    </row>
    <row r="691" spans="1:14" s="87" customFormat="1" ht="14.25" customHeight="1">
      <c r="A691" s="103">
        <v>43486</v>
      </c>
      <c r="B691" s="104" t="s">
        <v>32</v>
      </c>
      <c r="C691" s="104" t="s">
        <v>53</v>
      </c>
      <c r="D691" s="105">
        <v>2500</v>
      </c>
      <c r="E691" s="104" t="s">
        <v>2</v>
      </c>
      <c r="F691" s="104">
        <v>237.05</v>
      </c>
      <c r="G691" s="104">
        <v>235.55</v>
      </c>
      <c r="H691" s="104"/>
      <c r="I691" s="106"/>
      <c r="J691" s="107">
        <f t="shared" si="1682"/>
        <v>3750</v>
      </c>
      <c r="K691" s="108"/>
      <c r="L691" s="108"/>
      <c r="M691" s="108">
        <f t="shared" si="1683"/>
        <v>1.5</v>
      </c>
      <c r="N691" s="109">
        <f t="shared" si="1684"/>
        <v>3750</v>
      </c>
    </row>
    <row r="692" spans="1:14" s="87" customFormat="1" ht="14.25" customHeight="1">
      <c r="A692" s="103">
        <v>43486</v>
      </c>
      <c r="B692" s="104" t="s">
        <v>31</v>
      </c>
      <c r="C692" s="104" t="s">
        <v>53</v>
      </c>
      <c r="D692" s="105">
        <v>200</v>
      </c>
      <c r="E692" s="104" t="s">
        <v>2</v>
      </c>
      <c r="F692" s="104">
        <v>3858</v>
      </c>
      <c r="G692" s="104">
        <v>3888</v>
      </c>
      <c r="H692" s="104"/>
      <c r="I692" s="106"/>
      <c r="J692" s="107">
        <f t="shared" si="1682"/>
        <v>-6000</v>
      </c>
      <c r="K692" s="108"/>
      <c r="L692" s="108"/>
      <c r="M692" s="108">
        <f t="shared" si="1683"/>
        <v>-30</v>
      </c>
      <c r="N692" s="109">
        <f t="shared" si="1684"/>
        <v>-6000</v>
      </c>
    </row>
    <row r="693" spans="1:14" s="87" customFormat="1" ht="14.25" customHeight="1">
      <c r="A693" s="103">
        <v>43483</v>
      </c>
      <c r="B693" s="104" t="s">
        <v>49</v>
      </c>
      <c r="C693" s="104" t="s">
        <v>55</v>
      </c>
      <c r="D693" s="105">
        <v>10000</v>
      </c>
      <c r="E693" s="104" t="s">
        <v>2</v>
      </c>
      <c r="F693" s="104">
        <v>132.19999999999999</v>
      </c>
      <c r="G693" s="104">
        <v>131.85</v>
      </c>
      <c r="H693" s="104"/>
      <c r="I693" s="106"/>
      <c r="J693" s="107">
        <f t="shared" ref="J693:J696" si="1687">(IF(E693="SHORT",F693-G693,IF(E693="LONG",G693-F693)))*D693</f>
        <v>3499.9999999999432</v>
      </c>
      <c r="K693" s="108"/>
      <c r="L693" s="108"/>
      <c r="M693" s="108">
        <f t="shared" ref="M693:M696" si="1688">(K693+J693+L693)/D693</f>
        <v>0.34999999999999432</v>
      </c>
      <c r="N693" s="109">
        <f t="shared" ref="N693:N696" si="1689">M693*D693</f>
        <v>3499.9999999999432</v>
      </c>
    </row>
    <row r="694" spans="1:14" s="87" customFormat="1" ht="14.25" customHeight="1">
      <c r="A694" s="103">
        <v>43483</v>
      </c>
      <c r="B694" s="104" t="s">
        <v>48</v>
      </c>
      <c r="C694" s="104" t="s">
        <v>55</v>
      </c>
      <c r="D694" s="105">
        <v>500</v>
      </c>
      <c r="E694" s="104" t="s">
        <v>2</v>
      </c>
      <c r="F694" s="104">
        <v>828.55</v>
      </c>
      <c r="G694" s="104">
        <v>836.55</v>
      </c>
      <c r="H694" s="104"/>
      <c r="I694" s="106"/>
      <c r="J694" s="107">
        <f t="shared" si="1687"/>
        <v>-4000</v>
      </c>
      <c r="K694" s="108"/>
      <c r="L694" s="108"/>
      <c r="M694" s="108">
        <f t="shared" si="1688"/>
        <v>-8</v>
      </c>
      <c r="N694" s="109">
        <f t="shared" si="1689"/>
        <v>-4000</v>
      </c>
    </row>
    <row r="695" spans="1:14" s="87" customFormat="1" ht="14.25" customHeight="1">
      <c r="A695" s="103">
        <v>43483</v>
      </c>
      <c r="B695" s="104" t="s">
        <v>4</v>
      </c>
      <c r="C695" s="104" t="s">
        <v>56</v>
      </c>
      <c r="D695" s="105">
        <v>30</v>
      </c>
      <c r="E695" s="104" t="s">
        <v>2</v>
      </c>
      <c r="F695" s="104">
        <v>39445</v>
      </c>
      <c r="G695" s="104">
        <v>39345</v>
      </c>
      <c r="H695" s="104">
        <v>39220</v>
      </c>
      <c r="I695" s="106"/>
      <c r="J695" s="107">
        <f t="shared" si="1687"/>
        <v>3000</v>
      </c>
      <c r="K695" s="108">
        <f t="shared" ref="K695" si="1690">(IF(E695="SHORT",IF(H695="",0,G695-H695),IF(E695="LONG",IF(H695="",0,H695-G695))))*D695</f>
        <v>3750</v>
      </c>
      <c r="L695" s="108"/>
      <c r="M695" s="108">
        <f t="shared" si="1688"/>
        <v>225</v>
      </c>
      <c r="N695" s="109">
        <f t="shared" si="1689"/>
        <v>6750</v>
      </c>
    </row>
    <row r="696" spans="1:14" s="87" customFormat="1" ht="14.25" customHeight="1">
      <c r="A696" s="103">
        <v>43483</v>
      </c>
      <c r="B696" s="104" t="s">
        <v>31</v>
      </c>
      <c r="C696" s="104" t="s">
        <v>53</v>
      </c>
      <c r="D696" s="105">
        <v>200</v>
      </c>
      <c r="E696" s="104" t="s">
        <v>2</v>
      </c>
      <c r="F696" s="104">
        <v>3741</v>
      </c>
      <c r="G696" s="104">
        <v>3771</v>
      </c>
      <c r="H696" s="104"/>
      <c r="I696" s="106"/>
      <c r="J696" s="107">
        <f t="shared" si="1687"/>
        <v>-6000</v>
      </c>
      <c r="K696" s="108"/>
      <c r="L696" s="108"/>
      <c r="M696" s="108">
        <f t="shared" si="1688"/>
        <v>-30</v>
      </c>
      <c r="N696" s="109">
        <f t="shared" si="1689"/>
        <v>-6000</v>
      </c>
    </row>
    <row r="697" spans="1:14" s="87" customFormat="1" ht="14.25" customHeight="1">
      <c r="A697" s="103">
        <v>43482</v>
      </c>
      <c r="B697" s="104" t="s">
        <v>0</v>
      </c>
      <c r="C697" s="104" t="s">
        <v>56</v>
      </c>
      <c r="D697" s="105">
        <v>100</v>
      </c>
      <c r="E697" s="104" t="s">
        <v>2</v>
      </c>
      <c r="F697" s="104">
        <v>32298</v>
      </c>
      <c r="G697" s="104">
        <v>32233</v>
      </c>
      <c r="H697" s="104"/>
      <c r="I697" s="106"/>
      <c r="J697" s="107">
        <f t="shared" ref="J697:J703" si="1691">(IF(E697="SHORT",F697-G697,IF(E697="LONG",G697-F697)))*D697</f>
        <v>6500</v>
      </c>
      <c r="K697" s="108"/>
      <c r="L697" s="108"/>
      <c r="M697" s="108">
        <f t="shared" ref="M697:M703" si="1692">(K697+J697+L697)/D697</f>
        <v>65</v>
      </c>
      <c r="N697" s="109">
        <f t="shared" ref="N697:N703" si="1693">M697*D697</f>
        <v>6500</v>
      </c>
    </row>
    <row r="698" spans="1:14" s="87" customFormat="1" ht="14.25" customHeight="1">
      <c r="A698" s="103">
        <v>43482</v>
      </c>
      <c r="B698" s="104" t="s">
        <v>4</v>
      </c>
      <c r="C698" s="104" t="s">
        <v>56</v>
      </c>
      <c r="D698" s="105">
        <v>30</v>
      </c>
      <c r="E698" s="104" t="s">
        <v>2</v>
      </c>
      <c r="F698" s="104">
        <v>39637</v>
      </c>
      <c r="G698" s="104">
        <v>39537</v>
      </c>
      <c r="H698" s="104">
        <v>39412</v>
      </c>
      <c r="I698" s="106"/>
      <c r="J698" s="107">
        <f t="shared" si="1691"/>
        <v>3000</v>
      </c>
      <c r="K698" s="108">
        <f t="shared" ref="K698" si="1694">(IF(E698="SHORT",IF(H698="",0,G698-H698),IF(E698="LONG",IF(H698="",0,H698-G698))))*D698</f>
        <v>3750</v>
      </c>
      <c r="L698" s="108"/>
      <c r="M698" s="108">
        <f t="shared" si="1692"/>
        <v>225</v>
      </c>
      <c r="N698" s="109">
        <f t="shared" si="1693"/>
        <v>6750</v>
      </c>
    </row>
    <row r="699" spans="1:14" s="87" customFormat="1" ht="14.25" customHeight="1">
      <c r="A699" s="103">
        <v>43482</v>
      </c>
      <c r="B699" s="104" t="s">
        <v>31</v>
      </c>
      <c r="C699" s="104" t="s">
        <v>53</v>
      </c>
      <c r="D699" s="105">
        <v>200</v>
      </c>
      <c r="E699" s="104" t="s">
        <v>2</v>
      </c>
      <c r="F699" s="104">
        <v>3699</v>
      </c>
      <c r="G699" s="104">
        <v>3674</v>
      </c>
      <c r="H699" s="104"/>
      <c r="I699" s="106"/>
      <c r="J699" s="107">
        <f t="shared" si="1691"/>
        <v>5000</v>
      </c>
      <c r="K699" s="108"/>
      <c r="L699" s="108"/>
      <c r="M699" s="108">
        <f t="shared" si="1692"/>
        <v>25</v>
      </c>
      <c r="N699" s="109">
        <f t="shared" si="1693"/>
        <v>5000</v>
      </c>
    </row>
    <row r="700" spans="1:14" s="87" customFormat="1" ht="14.25" customHeight="1">
      <c r="A700" s="103">
        <v>43482</v>
      </c>
      <c r="B700" s="104" t="s">
        <v>32</v>
      </c>
      <c r="C700" s="104" t="s">
        <v>53</v>
      </c>
      <c r="D700" s="105">
        <v>2500</v>
      </c>
      <c r="E700" s="104" t="s">
        <v>1</v>
      </c>
      <c r="F700" s="104">
        <v>251.6</v>
      </c>
      <c r="G700" s="104">
        <v>253.35</v>
      </c>
      <c r="H700" s="104"/>
      <c r="I700" s="106"/>
      <c r="J700" s="107">
        <f t="shared" si="1691"/>
        <v>4375</v>
      </c>
      <c r="K700" s="108"/>
      <c r="L700" s="108"/>
      <c r="M700" s="108">
        <f t="shared" si="1692"/>
        <v>1.75</v>
      </c>
      <c r="N700" s="109">
        <f t="shared" si="1693"/>
        <v>4375</v>
      </c>
    </row>
    <row r="701" spans="1:14" s="79" customFormat="1" ht="14.25" customHeight="1">
      <c r="A701" s="103">
        <v>43482</v>
      </c>
      <c r="B701" s="104" t="s">
        <v>3</v>
      </c>
      <c r="C701" s="104" t="s">
        <v>55</v>
      </c>
      <c r="D701" s="105">
        <v>2000</v>
      </c>
      <c r="E701" s="104" t="s">
        <v>2</v>
      </c>
      <c r="F701" s="104">
        <v>421</v>
      </c>
      <c r="G701" s="104">
        <v>423.6</v>
      </c>
      <c r="H701" s="104"/>
      <c r="I701" s="106"/>
      <c r="J701" s="107">
        <f t="shared" si="1691"/>
        <v>-5200.0000000000455</v>
      </c>
      <c r="K701" s="108"/>
      <c r="L701" s="108"/>
      <c r="M701" s="108">
        <f t="shared" si="1692"/>
        <v>-2.6000000000000227</v>
      </c>
      <c r="N701" s="109">
        <f t="shared" si="1693"/>
        <v>-5200.0000000000455</v>
      </c>
    </row>
    <row r="702" spans="1:14" s="87" customFormat="1" ht="14.25" customHeight="1">
      <c r="A702" s="103">
        <v>43482</v>
      </c>
      <c r="B702" s="104" t="s">
        <v>5</v>
      </c>
      <c r="C702" s="104" t="s">
        <v>55</v>
      </c>
      <c r="D702" s="105">
        <v>10000</v>
      </c>
      <c r="E702" s="104" t="s">
        <v>2</v>
      </c>
      <c r="F702" s="104">
        <v>178.3</v>
      </c>
      <c r="G702" s="104">
        <v>178.9</v>
      </c>
      <c r="H702" s="104"/>
      <c r="I702" s="106"/>
      <c r="J702" s="107">
        <f t="shared" si="1691"/>
        <v>-5999.9999999999436</v>
      </c>
      <c r="K702" s="108"/>
      <c r="L702" s="108"/>
      <c r="M702" s="108">
        <f t="shared" si="1692"/>
        <v>-0.59999999999999432</v>
      </c>
      <c r="N702" s="109">
        <f t="shared" si="1693"/>
        <v>-5999.9999999999436</v>
      </c>
    </row>
    <row r="703" spans="1:14" s="87" customFormat="1" ht="14.25" customHeight="1">
      <c r="A703" s="103">
        <v>43482</v>
      </c>
      <c r="B703" s="104" t="s">
        <v>6</v>
      </c>
      <c r="C703" s="104" t="s">
        <v>55</v>
      </c>
      <c r="D703" s="105">
        <v>10000</v>
      </c>
      <c r="E703" s="104" t="s">
        <v>1</v>
      </c>
      <c r="F703" s="104">
        <v>139.75</v>
      </c>
      <c r="G703" s="104">
        <v>139.15</v>
      </c>
      <c r="H703" s="104"/>
      <c r="I703" s="106"/>
      <c r="J703" s="107">
        <f t="shared" si="1691"/>
        <v>-5999.9999999999436</v>
      </c>
      <c r="K703" s="108"/>
      <c r="L703" s="108"/>
      <c r="M703" s="108">
        <f t="shared" si="1692"/>
        <v>-0.59999999999999432</v>
      </c>
      <c r="N703" s="109">
        <f t="shared" si="1693"/>
        <v>-5999.9999999999436</v>
      </c>
    </row>
    <row r="704" spans="1:14" s="87" customFormat="1" ht="14.25" customHeight="1">
      <c r="A704" s="103">
        <v>43481</v>
      </c>
      <c r="B704" s="104" t="s">
        <v>6</v>
      </c>
      <c r="C704" s="104" t="s">
        <v>55</v>
      </c>
      <c r="D704" s="105">
        <v>10000</v>
      </c>
      <c r="E704" s="104" t="s">
        <v>1</v>
      </c>
      <c r="F704" s="104">
        <v>140.55000000000001</v>
      </c>
      <c r="G704" s="104">
        <v>139.94999999999999</v>
      </c>
      <c r="H704" s="104"/>
      <c r="I704" s="106"/>
      <c r="J704" s="107">
        <f t="shared" ref="J704:J706" si="1695">(IF(E704="SHORT",F704-G704,IF(E704="LONG",G704-F704)))*D704</f>
        <v>-6000.0000000002274</v>
      </c>
      <c r="K704" s="108"/>
      <c r="L704" s="108"/>
      <c r="M704" s="108">
        <f t="shared" ref="M704:M706" si="1696">(K704+J704+L704)/D704</f>
        <v>-0.60000000000002274</v>
      </c>
      <c r="N704" s="109">
        <f t="shared" ref="N704:N706" si="1697">M704*D704</f>
        <v>-6000.0000000002274</v>
      </c>
    </row>
    <row r="705" spans="1:14" s="87" customFormat="1" ht="14.25" customHeight="1">
      <c r="A705" s="103">
        <v>43481</v>
      </c>
      <c r="B705" s="104" t="s">
        <v>31</v>
      </c>
      <c r="C705" s="104" t="s">
        <v>53</v>
      </c>
      <c r="D705" s="105">
        <v>200</v>
      </c>
      <c r="E705" s="104" t="s">
        <v>2</v>
      </c>
      <c r="F705" s="104">
        <v>3706</v>
      </c>
      <c r="G705" s="104">
        <v>3681</v>
      </c>
      <c r="H705" s="104">
        <v>3646</v>
      </c>
      <c r="I705" s="106"/>
      <c r="J705" s="107">
        <f t="shared" si="1695"/>
        <v>5000</v>
      </c>
      <c r="K705" s="108">
        <f t="shared" ref="K705:K706" si="1698">(IF(E705="SHORT",IF(H705="",0,G705-H705),IF(E705="LONG",IF(H705="",0,H705-G705))))*D705</f>
        <v>7000</v>
      </c>
      <c r="L705" s="108"/>
      <c r="M705" s="108">
        <f t="shared" si="1696"/>
        <v>60</v>
      </c>
      <c r="N705" s="109">
        <f t="shared" si="1697"/>
        <v>12000</v>
      </c>
    </row>
    <row r="706" spans="1:14" s="87" customFormat="1" ht="14.25" customHeight="1">
      <c r="A706" s="123">
        <v>43481</v>
      </c>
      <c r="B706" s="124" t="s">
        <v>32</v>
      </c>
      <c r="C706" s="124" t="s">
        <v>53</v>
      </c>
      <c r="D706" s="125">
        <v>2500</v>
      </c>
      <c r="E706" s="124" t="s">
        <v>1</v>
      </c>
      <c r="F706" s="124">
        <v>247.6</v>
      </c>
      <c r="G706" s="124">
        <v>249.35</v>
      </c>
      <c r="H706" s="124">
        <v>251.6</v>
      </c>
      <c r="I706" s="126">
        <v>253.6</v>
      </c>
      <c r="J706" s="127">
        <f t="shared" si="1695"/>
        <v>4375</v>
      </c>
      <c r="K706" s="128">
        <f t="shared" si="1698"/>
        <v>5625</v>
      </c>
      <c r="L706" s="128">
        <f t="shared" ref="L706" si="1699">(IF(E706="SHORT",IF(I706="",0,H706-I706),IF(E706="LONG",IF(I706="",0,(I706-H706)))))*D706</f>
        <v>5000</v>
      </c>
      <c r="M706" s="128">
        <f t="shared" si="1696"/>
        <v>6</v>
      </c>
      <c r="N706" s="129">
        <f t="shared" si="1697"/>
        <v>15000</v>
      </c>
    </row>
    <row r="707" spans="1:14" s="87" customFormat="1" ht="14.25" customHeight="1">
      <c r="A707" s="103">
        <v>43480</v>
      </c>
      <c r="B707" s="104" t="s">
        <v>3</v>
      </c>
      <c r="C707" s="104" t="s">
        <v>55</v>
      </c>
      <c r="D707" s="105">
        <v>2000</v>
      </c>
      <c r="E707" s="104" t="s">
        <v>2</v>
      </c>
      <c r="F707" s="104">
        <v>416.8</v>
      </c>
      <c r="G707" s="104">
        <v>416.2</v>
      </c>
      <c r="H707" s="104"/>
      <c r="I707" s="106"/>
      <c r="J707" s="107">
        <f t="shared" ref="J707:J710" si="1700">(IF(E707="SHORT",F707-G707,IF(E707="LONG",G707-F707)))*D707</f>
        <v>1200.0000000000455</v>
      </c>
      <c r="K707" s="108"/>
      <c r="L707" s="108"/>
      <c r="M707" s="108">
        <f t="shared" ref="M707:M710" si="1701">(K707+J707+L707)/D707</f>
        <v>0.60000000000002274</v>
      </c>
      <c r="N707" s="109">
        <f t="shared" ref="N707:N710" si="1702">M707*D707</f>
        <v>1200.0000000000455</v>
      </c>
    </row>
    <row r="708" spans="1:14" s="87" customFormat="1" ht="14.25" customHeight="1">
      <c r="A708" s="103">
        <v>43480</v>
      </c>
      <c r="B708" s="104" t="s">
        <v>4</v>
      </c>
      <c r="C708" s="104" t="s">
        <v>56</v>
      </c>
      <c r="D708" s="105">
        <v>30</v>
      </c>
      <c r="E708" s="104" t="s">
        <v>2</v>
      </c>
      <c r="F708" s="104">
        <v>39561</v>
      </c>
      <c r="G708" s="104">
        <v>39462</v>
      </c>
      <c r="H708" s="104"/>
      <c r="I708" s="106"/>
      <c r="J708" s="107">
        <f t="shared" si="1700"/>
        <v>2970</v>
      </c>
      <c r="K708" s="108"/>
      <c r="L708" s="108"/>
      <c r="M708" s="108">
        <f t="shared" si="1701"/>
        <v>99</v>
      </c>
      <c r="N708" s="109">
        <f t="shared" si="1702"/>
        <v>2970</v>
      </c>
    </row>
    <row r="709" spans="1:14" s="87" customFormat="1" ht="14.25" customHeight="1">
      <c r="A709" s="103">
        <v>43480</v>
      </c>
      <c r="B709" s="104" t="s">
        <v>31</v>
      </c>
      <c r="C709" s="104" t="s">
        <v>53</v>
      </c>
      <c r="D709" s="105">
        <v>200</v>
      </c>
      <c r="E709" s="104" t="s">
        <v>2</v>
      </c>
      <c r="F709" s="104">
        <v>3622</v>
      </c>
      <c r="G709" s="104">
        <v>3652</v>
      </c>
      <c r="H709" s="104"/>
      <c r="I709" s="106"/>
      <c r="J709" s="107">
        <f t="shared" si="1700"/>
        <v>-6000</v>
      </c>
      <c r="K709" s="108"/>
      <c r="L709" s="108"/>
      <c r="M709" s="108">
        <f t="shared" si="1701"/>
        <v>-30</v>
      </c>
      <c r="N709" s="109">
        <f t="shared" si="1702"/>
        <v>-6000</v>
      </c>
    </row>
    <row r="710" spans="1:14" s="87" customFormat="1" ht="14.25" customHeight="1">
      <c r="A710" s="103">
        <v>43480</v>
      </c>
      <c r="B710" s="104" t="s">
        <v>32</v>
      </c>
      <c r="C710" s="104" t="s">
        <v>53</v>
      </c>
      <c r="D710" s="105">
        <v>2500</v>
      </c>
      <c r="E710" s="104" t="s">
        <v>1</v>
      </c>
      <c r="F710" s="104">
        <v>263</v>
      </c>
      <c r="G710" s="104">
        <v>260.39999999999998</v>
      </c>
      <c r="H710" s="104"/>
      <c r="I710" s="106"/>
      <c r="J710" s="107">
        <f t="shared" si="1700"/>
        <v>-6500.0000000000564</v>
      </c>
      <c r="K710" s="108"/>
      <c r="L710" s="108"/>
      <c r="M710" s="108">
        <f t="shared" si="1701"/>
        <v>-2.6000000000000227</v>
      </c>
      <c r="N710" s="109">
        <f t="shared" si="1702"/>
        <v>-6500.0000000000564</v>
      </c>
    </row>
    <row r="711" spans="1:14" s="87" customFormat="1" ht="14.25" customHeight="1">
      <c r="A711" s="103">
        <v>43479</v>
      </c>
      <c r="B711" s="104" t="s">
        <v>31</v>
      </c>
      <c r="C711" s="104" t="s">
        <v>53</v>
      </c>
      <c r="D711" s="105">
        <v>200</v>
      </c>
      <c r="E711" s="104" t="s">
        <v>1</v>
      </c>
      <c r="F711" s="104">
        <v>3622</v>
      </c>
      <c r="G711" s="104">
        <v>3647</v>
      </c>
      <c r="H711" s="104"/>
      <c r="I711" s="106"/>
      <c r="J711" s="107">
        <f t="shared" ref="J711" si="1703">(IF(E711="SHORT",F711-G711,IF(E711="LONG",G711-F711)))*D711</f>
        <v>5000</v>
      </c>
      <c r="K711" s="108"/>
      <c r="L711" s="108"/>
      <c r="M711" s="108">
        <f t="shared" ref="M711" si="1704">(K711+J711+L711)/D711</f>
        <v>25</v>
      </c>
      <c r="N711" s="109">
        <f t="shared" ref="N711" si="1705">M711*D711</f>
        <v>5000</v>
      </c>
    </row>
    <row r="712" spans="1:14" s="79" customFormat="1" ht="14.25" customHeight="1">
      <c r="A712" s="103">
        <v>43479</v>
      </c>
      <c r="B712" s="104" t="s">
        <v>4</v>
      </c>
      <c r="C712" s="104" t="s">
        <v>56</v>
      </c>
      <c r="D712" s="105">
        <v>30</v>
      </c>
      <c r="E712" s="104" t="s">
        <v>1</v>
      </c>
      <c r="F712" s="104">
        <v>39431</v>
      </c>
      <c r="G712" s="104">
        <v>39531</v>
      </c>
      <c r="H712" s="104"/>
      <c r="I712" s="106"/>
      <c r="J712" s="107">
        <f t="shared" ref="J712" si="1706">(IF(E712="SHORT",F712-G712,IF(E712="LONG",G712-F712)))*D712</f>
        <v>3000</v>
      </c>
      <c r="K712" s="108"/>
      <c r="L712" s="108"/>
      <c r="M712" s="108">
        <f t="shared" ref="M712" si="1707">(K712+J712+L712)/D712</f>
        <v>100</v>
      </c>
      <c r="N712" s="109">
        <f t="shared" ref="N712" si="1708">M712*D712</f>
        <v>3000</v>
      </c>
    </row>
    <row r="713" spans="1:14" s="87" customFormat="1" ht="14.25" customHeight="1">
      <c r="A713" s="103">
        <v>43479</v>
      </c>
      <c r="B713" s="104" t="s">
        <v>48</v>
      </c>
      <c r="C713" s="104" t="s">
        <v>55</v>
      </c>
      <c r="D713" s="105">
        <v>500</v>
      </c>
      <c r="E713" s="104" t="s">
        <v>2</v>
      </c>
      <c r="F713" s="104">
        <v>803</v>
      </c>
      <c r="G713" s="104">
        <v>805</v>
      </c>
      <c r="H713" s="104"/>
      <c r="I713" s="106"/>
      <c r="J713" s="107">
        <f t="shared" ref="J713:J714" si="1709">(IF(E713="SHORT",F713-G713,IF(E713="LONG",G713-F713)))*D713</f>
        <v>-1000</v>
      </c>
      <c r="K713" s="108"/>
      <c r="L713" s="108"/>
      <c r="M713" s="108">
        <f t="shared" ref="M713:M714" si="1710">(K713+J713+L713)/D713</f>
        <v>-2</v>
      </c>
      <c r="N713" s="109">
        <f t="shared" ref="N713:N714" si="1711">M713*D713</f>
        <v>-1000</v>
      </c>
    </row>
    <row r="714" spans="1:14" s="87" customFormat="1" ht="14.25" customHeight="1">
      <c r="A714" s="103">
        <v>43479</v>
      </c>
      <c r="B714" s="104" t="s">
        <v>5</v>
      </c>
      <c r="C714" s="104" t="s">
        <v>55</v>
      </c>
      <c r="D714" s="105">
        <v>10000</v>
      </c>
      <c r="E714" s="104" t="s">
        <v>2</v>
      </c>
      <c r="F714" s="104">
        <v>175.4</v>
      </c>
      <c r="G714" s="104">
        <v>174.85</v>
      </c>
      <c r="H714" s="104">
        <v>174.15</v>
      </c>
      <c r="I714" s="106"/>
      <c r="J714" s="107">
        <f t="shared" si="1709"/>
        <v>5500.0000000001137</v>
      </c>
      <c r="K714" s="108">
        <f t="shared" ref="K714" si="1712">(IF(E714="SHORT",IF(H714="",0,G714-H714),IF(E714="LONG",IF(H714="",0,H714-G714))))*D714</f>
        <v>6999.9999999998863</v>
      </c>
      <c r="L714" s="108"/>
      <c r="M714" s="108">
        <f t="shared" si="1710"/>
        <v>1.25</v>
      </c>
      <c r="N714" s="109">
        <f t="shared" si="1711"/>
        <v>12500</v>
      </c>
    </row>
    <row r="715" spans="1:14" s="87" customFormat="1" ht="14.25" customHeight="1">
      <c r="A715" s="103">
        <v>43476</v>
      </c>
      <c r="B715" s="104" t="s">
        <v>6</v>
      </c>
      <c r="C715" s="104" t="s">
        <v>55</v>
      </c>
      <c r="D715" s="105">
        <v>10000</v>
      </c>
      <c r="E715" s="104" t="s">
        <v>2</v>
      </c>
      <c r="F715" s="104">
        <v>139.44999999999999</v>
      </c>
      <c r="G715" s="104">
        <v>138.9</v>
      </c>
      <c r="H715" s="104"/>
      <c r="I715" s="106"/>
      <c r="J715" s="107">
        <f t="shared" ref="J715:J719" si="1713">(IF(E715="SHORT",F715-G715,IF(E715="LONG",G715-F715)))*D715</f>
        <v>5499.999999999829</v>
      </c>
      <c r="K715" s="108"/>
      <c r="L715" s="108"/>
      <c r="M715" s="108">
        <f t="shared" ref="M715:M719" si="1714">(K715+J715+L715)/D715</f>
        <v>0.54999999999998295</v>
      </c>
      <c r="N715" s="109">
        <f t="shared" ref="N715:N719" si="1715">M715*D715</f>
        <v>5499.999999999829</v>
      </c>
    </row>
    <row r="716" spans="1:14" s="87" customFormat="1" ht="14.25" customHeight="1">
      <c r="A716" s="103">
        <v>43476</v>
      </c>
      <c r="B716" s="104" t="s">
        <v>5</v>
      </c>
      <c r="C716" s="104" t="s">
        <v>55</v>
      </c>
      <c r="D716" s="105">
        <v>10000</v>
      </c>
      <c r="E716" s="104" t="s">
        <v>2</v>
      </c>
      <c r="F716" s="104">
        <v>175</v>
      </c>
      <c r="G716" s="104">
        <v>175.6</v>
      </c>
      <c r="H716" s="104"/>
      <c r="I716" s="106"/>
      <c r="J716" s="107">
        <f t="shared" si="1713"/>
        <v>-5999.9999999999436</v>
      </c>
      <c r="K716" s="108"/>
      <c r="L716" s="108"/>
      <c r="M716" s="108">
        <f t="shared" si="1714"/>
        <v>-0.59999999999999432</v>
      </c>
      <c r="N716" s="109">
        <f t="shared" si="1715"/>
        <v>-5999.9999999999436</v>
      </c>
    </row>
    <row r="717" spans="1:14" s="87" customFormat="1" ht="14.25" customHeight="1">
      <c r="A717" s="123">
        <v>43476</v>
      </c>
      <c r="B717" s="124" t="s">
        <v>49</v>
      </c>
      <c r="C717" s="124" t="s">
        <v>55</v>
      </c>
      <c r="D717" s="125">
        <v>10000</v>
      </c>
      <c r="E717" s="124" t="s">
        <v>2</v>
      </c>
      <c r="F717" s="124">
        <v>130.5</v>
      </c>
      <c r="G717" s="124">
        <v>129.94999999999999</v>
      </c>
      <c r="H717" s="124">
        <v>129.25</v>
      </c>
      <c r="I717" s="126">
        <v>128.65</v>
      </c>
      <c r="J717" s="127">
        <f t="shared" si="1713"/>
        <v>5500.0000000001137</v>
      </c>
      <c r="K717" s="128">
        <f t="shared" ref="K717:K719" si="1716">(IF(E717="SHORT",IF(H717="",0,G717-H717),IF(E717="LONG",IF(H717="",0,H717-G717))))*D717</f>
        <v>6999.9999999998863</v>
      </c>
      <c r="L717" s="128">
        <f t="shared" ref="L717" si="1717">(IF(E717="SHORT",IF(I717="",0,H717-I717),IF(E717="LONG",IF(I717="",0,(I717-H717)))))*D717</f>
        <v>5999.9999999999436</v>
      </c>
      <c r="M717" s="128">
        <f t="shared" si="1714"/>
        <v>1.8499999999999941</v>
      </c>
      <c r="N717" s="129">
        <f t="shared" si="1715"/>
        <v>18499.999999999942</v>
      </c>
    </row>
    <row r="718" spans="1:14" s="87" customFormat="1" ht="14.25" customHeight="1">
      <c r="A718" s="103">
        <v>43476</v>
      </c>
      <c r="B718" s="104" t="s">
        <v>31</v>
      </c>
      <c r="C718" s="104" t="s">
        <v>53</v>
      </c>
      <c r="D718" s="105">
        <v>200</v>
      </c>
      <c r="E718" s="104" t="s">
        <v>1</v>
      </c>
      <c r="F718" s="104">
        <v>3745</v>
      </c>
      <c r="G718" s="104">
        <v>3715</v>
      </c>
      <c r="H718" s="104"/>
      <c r="I718" s="106"/>
      <c r="J718" s="107">
        <f t="shared" si="1713"/>
        <v>-6000</v>
      </c>
      <c r="K718" s="108"/>
      <c r="L718" s="108"/>
      <c r="M718" s="108">
        <f t="shared" si="1714"/>
        <v>-30</v>
      </c>
      <c r="N718" s="109">
        <f t="shared" si="1715"/>
        <v>-6000</v>
      </c>
    </row>
    <row r="719" spans="1:14" s="87" customFormat="1" ht="14.25" customHeight="1">
      <c r="A719" s="103">
        <v>43476</v>
      </c>
      <c r="B719" s="104" t="s">
        <v>32</v>
      </c>
      <c r="C719" s="104" t="s">
        <v>53</v>
      </c>
      <c r="D719" s="105">
        <v>2500</v>
      </c>
      <c r="E719" s="104" t="s">
        <v>1</v>
      </c>
      <c r="F719" s="104">
        <v>214.2</v>
      </c>
      <c r="G719" s="104">
        <v>215.7</v>
      </c>
      <c r="H719" s="104">
        <v>217.7</v>
      </c>
      <c r="I719" s="106"/>
      <c r="J719" s="107">
        <f t="shared" si="1713"/>
        <v>3750</v>
      </c>
      <c r="K719" s="108">
        <f t="shared" si="1716"/>
        <v>5000</v>
      </c>
      <c r="L719" s="108"/>
      <c r="M719" s="108">
        <f t="shared" si="1714"/>
        <v>3.5</v>
      </c>
      <c r="N719" s="109">
        <f t="shared" si="1715"/>
        <v>8750</v>
      </c>
    </row>
    <row r="720" spans="1:14" s="87" customFormat="1" ht="14.25" customHeight="1">
      <c r="A720" s="103">
        <v>43475</v>
      </c>
      <c r="B720" s="104" t="s">
        <v>4</v>
      </c>
      <c r="C720" s="104" t="s">
        <v>56</v>
      </c>
      <c r="D720" s="105">
        <v>30</v>
      </c>
      <c r="E720" s="104" t="s">
        <v>2</v>
      </c>
      <c r="F720" s="104">
        <v>39550</v>
      </c>
      <c r="G720" s="104">
        <v>39450</v>
      </c>
      <c r="H720" s="104">
        <v>39325</v>
      </c>
      <c r="I720" s="106"/>
      <c r="J720" s="107">
        <f t="shared" ref="J720:J725" si="1718">(IF(E720="SHORT",F720-G720,IF(E720="LONG",G720-F720)))*D720</f>
        <v>3000</v>
      </c>
      <c r="K720" s="108">
        <f t="shared" ref="K720" si="1719">(IF(E720="SHORT",IF(H720="",0,G720-H720),IF(E720="LONG",IF(H720="",0,H720-G720))))*D720</f>
        <v>3750</v>
      </c>
      <c r="L720" s="108"/>
      <c r="M720" s="108">
        <f t="shared" ref="M720:M725" si="1720">(K720+J720+L720)/D720</f>
        <v>225</v>
      </c>
      <c r="N720" s="109">
        <f t="shared" ref="N720:N725" si="1721">M720*D720</f>
        <v>6750</v>
      </c>
    </row>
    <row r="721" spans="1:14" s="87" customFormat="1" ht="14.25" customHeight="1">
      <c r="A721" s="103">
        <v>43475</v>
      </c>
      <c r="B721" s="104" t="s">
        <v>31</v>
      </c>
      <c r="C721" s="104" t="s">
        <v>53</v>
      </c>
      <c r="D721" s="105">
        <v>200</v>
      </c>
      <c r="E721" s="104" t="s">
        <v>2</v>
      </c>
      <c r="F721" s="104">
        <v>3648</v>
      </c>
      <c r="G721" s="104">
        <v>3678</v>
      </c>
      <c r="H721" s="104"/>
      <c r="I721" s="106"/>
      <c r="J721" s="107">
        <f t="shared" si="1718"/>
        <v>-6000</v>
      </c>
      <c r="K721" s="108"/>
      <c r="L721" s="108"/>
      <c r="M721" s="108">
        <f t="shared" si="1720"/>
        <v>-30</v>
      </c>
      <c r="N721" s="109">
        <f t="shared" si="1721"/>
        <v>-6000</v>
      </c>
    </row>
    <row r="722" spans="1:14" s="79" customFormat="1" ht="14.25" customHeight="1">
      <c r="A722" s="103">
        <v>43475</v>
      </c>
      <c r="B722" s="104" t="s">
        <v>5</v>
      </c>
      <c r="C722" s="104" t="s">
        <v>55</v>
      </c>
      <c r="D722" s="105">
        <v>10000</v>
      </c>
      <c r="E722" s="104" t="s">
        <v>1</v>
      </c>
      <c r="F722" s="104">
        <v>176.5</v>
      </c>
      <c r="G722" s="104">
        <v>177.05</v>
      </c>
      <c r="H722" s="104"/>
      <c r="I722" s="106"/>
      <c r="J722" s="107">
        <f t="shared" ref="J722:J723" si="1722">(IF(E722="SHORT",F722-G722,IF(E722="LONG",G722-F722)))*D722</f>
        <v>5500.0000000001137</v>
      </c>
      <c r="K722" s="108"/>
      <c r="L722" s="108"/>
      <c r="M722" s="108">
        <f t="shared" ref="M722:M723" si="1723">(K722+J722+L722)/D722</f>
        <v>0.55000000000001137</v>
      </c>
      <c r="N722" s="109">
        <f t="shared" ref="N722:N723" si="1724">M722*D722</f>
        <v>5500.0000000001137</v>
      </c>
    </row>
    <row r="723" spans="1:14" s="79" customFormat="1" ht="14.25" customHeight="1">
      <c r="A723" s="103">
        <v>43475</v>
      </c>
      <c r="B723" s="104" t="s">
        <v>6</v>
      </c>
      <c r="C723" s="104" t="s">
        <v>55</v>
      </c>
      <c r="D723" s="105">
        <v>10000</v>
      </c>
      <c r="E723" s="104" t="s">
        <v>1</v>
      </c>
      <c r="F723" s="104">
        <v>139.35</v>
      </c>
      <c r="G723" s="104">
        <v>139.9</v>
      </c>
      <c r="H723" s="104"/>
      <c r="I723" s="106"/>
      <c r="J723" s="107">
        <f t="shared" si="1722"/>
        <v>5500.0000000001137</v>
      </c>
      <c r="K723" s="108"/>
      <c r="L723" s="108"/>
      <c r="M723" s="108">
        <f t="shared" si="1723"/>
        <v>0.55000000000001137</v>
      </c>
      <c r="N723" s="109">
        <f t="shared" si="1724"/>
        <v>5500.0000000001137</v>
      </c>
    </row>
    <row r="724" spans="1:14" s="87" customFormat="1" ht="14.25" customHeight="1">
      <c r="A724" s="103">
        <v>43475</v>
      </c>
      <c r="B724" s="104" t="s">
        <v>3</v>
      </c>
      <c r="C724" s="104" t="s">
        <v>55</v>
      </c>
      <c r="D724" s="105">
        <v>2000</v>
      </c>
      <c r="E724" s="104" t="s">
        <v>2</v>
      </c>
      <c r="F724" s="104">
        <v>415</v>
      </c>
      <c r="G724" s="104">
        <v>412</v>
      </c>
      <c r="H724" s="104"/>
      <c r="I724" s="106"/>
      <c r="J724" s="107">
        <f t="shared" si="1718"/>
        <v>6000</v>
      </c>
      <c r="K724" s="108"/>
      <c r="L724" s="108"/>
      <c r="M724" s="108">
        <f t="shared" si="1720"/>
        <v>3</v>
      </c>
      <c r="N724" s="109">
        <f t="shared" si="1721"/>
        <v>6000</v>
      </c>
    </row>
    <row r="725" spans="1:14" s="79" customFormat="1" ht="14.25" customHeight="1">
      <c r="A725" s="103">
        <v>43475</v>
      </c>
      <c r="B725" s="104" t="s">
        <v>48</v>
      </c>
      <c r="C725" s="104" t="s">
        <v>55</v>
      </c>
      <c r="D725" s="105">
        <v>500</v>
      </c>
      <c r="E725" s="104" t="s">
        <v>2</v>
      </c>
      <c r="F725" s="104">
        <v>792.5</v>
      </c>
      <c r="G725" s="104">
        <v>787.5</v>
      </c>
      <c r="H725" s="104"/>
      <c r="I725" s="106"/>
      <c r="J725" s="107">
        <f t="shared" si="1718"/>
        <v>2500</v>
      </c>
      <c r="K725" s="108"/>
      <c r="L725" s="108"/>
      <c r="M725" s="108">
        <f t="shared" si="1720"/>
        <v>5</v>
      </c>
      <c r="N725" s="109">
        <f t="shared" si="1721"/>
        <v>2500</v>
      </c>
    </row>
    <row r="726" spans="1:14" s="87" customFormat="1" ht="14.25" customHeight="1">
      <c r="A726" s="103">
        <v>43474</v>
      </c>
      <c r="B726" s="104" t="s">
        <v>48</v>
      </c>
      <c r="C726" s="104" t="s">
        <v>55</v>
      </c>
      <c r="D726" s="105">
        <v>500</v>
      </c>
      <c r="E726" s="104" t="s">
        <v>2</v>
      </c>
      <c r="F726" s="104">
        <v>793.25</v>
      </c>
      <c r="G726" s="104">
        <v>787.25</v>
      </c>
      <c r="H726" s="104"/>
      <c r="I726" s="106"/>
      <c r="J726" s="107">
        <f t="shared" ref="J726:J730" si="1725">(IF(E726="SHORT",F726-G726,IF(E726="LONG",G726-F726)))*D726</f>
        <v>3000</v>
      </c>
      <c r="K726" s="108"/>
      <c r="L726" s="108"/>
      <c r="M726" s="108">
        <f t="shared" ref="M726:M730" si="1726">(K726+J726+L726)/D726</f>
        <v>6</v>
      </c>
      <c r="N726" s="109">
        <f t="shared" ref="N726:N730" si="1727">M726*D726</f>
        <v>3000</v>
      </c>
    </row>
    <row r="727" spans="1:14" s="87" customFormat="1" ht="14.25" customHeight="1">
      <c r="A727" s="123">
        <v>43474</v>
      </c>
      <c r="B727" s="124" t="s">
        <v>49</v>
      </c>
      <c r="C727" s="124" t="s">
        <v>55</v>
      </c>
      <c r="D727" s="125">
        <v>10000</v>
      </c>
      <c r="E727" s="124" t="s">
        <v>2</v>
      </c>
      <c r="F727" s="124">
        <v>131.25</v>
      </c>
      <c r="G727" s="124">
        <v>130.69999999999999</v>
      </c>
      <c r="H727" s="124">
        <v>130</v>
      </c>
      <c r="I727" s="126">
        <v>129.4</v>
      </c>
      <c r="J727" s="127">
        <f t="shared" si="1725"/>
        <v>5500.0000000001137</v>
      </c>
      <c r="K727" s="128">
        <f t="shared" ref="K727:K730" si="1728">(IF(E727="SHORT",IF(H727="",0,G727-H727),IF(E727="LONG",IF(H727="",0,H727-G727))))*D727</f>
        <v>6999.9999999998863</v>
      </c>
      <c r="L727" s="128">
        <f t="shared" ref="L727:L730" si="1729">(IF(E727="SHORT",IF(I727="",0,H727-I727),IF(E727="LONG",IF(I727="",0,(I727-H727)))))*D727</f>
        <v>5999.9999999999436</v>
      </c>
      <c r="M727" s="128">
        <f t="shared" si="1726"/>
        <v>1.8499999999999941</v>
      </c>
      <c r="N727" s="129">
        <f t="shared" si="1727"/>
        <v>18499.999999999942</v>
      </c>
    </row>
    <row r="728" spans="1:14" s="87" customFormat="1" ht="14.25" customHeight="1">
      <c r="A728" s="123">
        <v>43474</v>
      </c>
      <c r="B728" s="124" t="s">
        <v>5</v>
      </c>
      <c r="C728" s="124" t="s">
        <v>55</v>
      </c>
      <c r="D728" s="125">
        <v>10000</v>
      </c>
      <c r="E728" s="124" t="s">
        <v>2</v>
      </c>
      <c r="F728" s="124">
        <v>177.2</v>
      </c>
      <c r="G728" s="124">
        <v>176.65</v>
      </c>
      <c r="H728" s="124">
        <v>175.95</v>
      </c>
      <c r="I728" s="126">
        <v>175.35</v>
      </c>
      <c r="J728" s="127">
        <f t="shared" si="1725"/>
        <v>5499.999999999829</v>
      </c>
      <c r="K728" s="128">
        <f t="shared" si="1728"/>
        <v>7000.000000000171</v>
      </c>
      <c r="L728" s="128">
        <f t="shared" si="1729"/>
        <v>5999.9999999999436</v>
      </c>
      <c r="M728" s="128">
        <f t="shared" si="1726"/>
        <v>1.8499999999999941</v>
      </c>
      <c r="N728" s="129">
        <f t="shared" si="1727"/>
        <v>18499.999999999942</v>
      </c>
    </row>
    <row r="729" spans="1:14" s="87" customFormat="1" ht="14.25" customHeight="1">
      <c r="A729" s="103">
        <v>43474</v>
      </c>
      <c r="B729" s="104" t="s">
        <v>32</v>
      </c>
      <c r="C729" s="104" t="s">
        <v>53</v>
      </c>
      <c r="D729" s="105">
        <v>2500</v>
      </c>
      <c r="E729" s="104" t="s">
        <v>1</v>
      </c>
      <c r="F729" s="104">
        <v>212</v>
      </c>
      <c r="G729" s="104">
        <v>213.5</v>
      </c>
      <c r="H729" s="104"/>
      <c r="I729" s="106"/>
      <c r="J729" s="107">
        <f t="shared" si="1725"/>
        <v>3750</v>
      </c>
      <c r="K729" s="108"/>
      <c r="L729" s="108"/>
      <c r="M729" s="108">
        <f t="shared" si="1726"/>
        <v>1.5</v>
      </c>
      <c r="N729" s="109">
        <f t="shared" si="1727"/>
        <v>3750</v>
      </c>
    </row>
    <row r="730" spans="1:14" s="87" customFormat="1" ht="14.25" customHeight="1">
      <c r="A730" s="123">
        <v>43474</v>
      </c>
      <c r="B730" s="124" t="s">
        <v>31</v>
      </c>
      <c r="C730" s="124" t="s">
        <v>53</v>
      </c>
      <c r="D730" s="125">
        <v>200</v>
      </c>
      <c r="E730" s="124" t="s">
        <v>1</v>
      </c>
      <c r="F730" s="124">
        <v>3562</v>
      </c>
      <c r="G730" s="124">
        <v>3587</v>
      </c>
      <c r="H730" s="124">
        <v>3622</v>
      </c>
      <c r="I730" s="126">
        <v>3652</v>
      </c>
      <c r="J730" s="127">
        <f t="shared" si="1725"/>
        <v>5000</v>
      </c>
      <c r="K730" s="128">
        <f t="shared" si="1728"/>
        <v>7000</v>
      </c>
      <c r="L730" s="128">
        <f t="shared" si="1729"/>
        <v>6000</v>
      </c>
      <c r="M730" s="128">
        <f t="shared" si="1726"/>
        <v>90</v>
      </c>
      <c r="N730" s="129">
        <f t="shared" si="1727"/>
        <v>18000</v>
      </c>
    </row>
    <row r="731" spans="1:14" s="87" customFormat="1" ht="14.25" customHeight="1">
      <c r="A731" s="103">
        <v>43473</v>
      </c>
      <c r="B731" s="104" t="s">
        <v>0</v>
      </c>
      <c r="C731" s="104" t="s">
        <v>56</v>
      </c>
      <c r="D731" s="105">
        <v>100</v>
      </c>
      <c r="E731" s="104" t="s">
        <v>1</v>
      </c>
      <c r="F731" s="104">
        <v>31644</v>
      </c>
      <c r="G731" s="104">
        <v>31709</v>
      </c>
      <c r="H731" s="104"/>
      <c r="I731" s="106"/>
      <c r="J731" s="107">
        <f t="shared" ref="J731:J732" si="1730">(IF(E731="SHORT",F731-G731,IF(E731="LONG",G731-F731)))*D731</f>
        <v>6500</v>
      </c>
      <c r="K731" s="108"/>
      <c r="L731" s="108"/>
      <c r="M731" s="108">
        <f t="shared" ref="M731:M732" si="1731">(K731+J731+L731)/D731</f>
        <v>65</v>
      </c>
      <c r="N731" s="109">
        <f t="shared" ref="N731:N732" si="1732">M731*D731</f>
        <v>6500</v>
      </c>
    </row>
    <row r="732" spans="1:14" s="79" customFormat="1" ht="14.25" customHeight="1">
      <c r="A732" s="103">
        <v>43473</v>
      </c>
      <c r="B732" s="104" t="s">
        <v>4</v>
      </c>
      <c r="C732" s="104" t="s">
        <v>56</v>
      </c>
      <c r="D732" s="105">
        <v>30</v>
      </c>
      <c r="E732" s="104" t="s">
        <v>1</v>
      </c>
      <c r="F732" s="104">
        <v>39114</v>
      </c>
      <c r="G732" s="104">
        <v>39214</v>
      </c>
      <c r="H732" s="104">
        <v>39339</v>
      </c>
      <c r="I732" s="106"/>
      <c r="J732" s="107">
        <f t="shared" si="1730"/>
        <v>3000</v>
      </c>
      <c r="K732" s="108">
        <f t="shared" ref="K732" si="1733">(IF(E732="SHORT",IF(H732="",0,G732-H732),IF(E732="LONG",IF(H732="",0,H732-G732))))*D732</f>
        <v>3750</v>
      </c>
      <c r="L732" s="108"/>
      <c r="M732" s="108">
        <f t="shared" si="1731"/>
        <v>225</v>
      </c>
      <c r="N732" s="109">
        <f t="shared" si="1732"/>
        <v>6750</v>
      </c>
    </row>
    <row r="733" spans="1:14" s="87" customFormat="1" ht="14.25" customHeight="1">
      <c r="A733" s="103">
        <v>43472</v>
      </c>
      <c r="B733" s="104" t="s">
        <v>48</v>
      </c>
      <c r="C733" s="104" t="s">
        <v>55</v>
      </c>
      <c r="D733" s="105">
        <v>500</v>
      </c>
      <c r="E733" s="104" t="s">
        <v>2</v>
      </c>
      <c r="F733" s="104">
        <v>775.3</v>
      </c>
      <c r="G733" s="104">
        <v>769.6</v>
      </c>
      <c r="H733" s="104"/>
      <c r="I733" s="106"/>
      <c r="J733" s="107">
        <f t="shared" ref="J733:J738" si="1734">(IF(E733="SHORT",F733-G733,IF(E733="LONG",G733-F733)))*D733</f>
        <v>2849.9999999999659</v>
      </c>
      <c r="K733" s="108"/>
      <c r="L733" s="108"/>
      <c r="M733" s="108">
        <f t="shared" ref="M733:M738" si="1735">(K733+J733+L733)/D733</f>
        <v>5.6999999999999318</v>
      </c>
      <c r="N733" s="109">
        <f t="shared" ref="N733:N738" si="1736">M733*D733</f>
        <v>2849.9999999999659</v>
      </c>
    </row>
    <row r="734" spans="1:14" s="87" customFormat="1" ht="14.25" customHeight="1">
      <c r="A734" s="103">
        <v>43472</v>
      </c>
      <c r="B734" s="104" t="s">
        <v>6</v>
      </c>
      <c r="C734" s="104" t="s">
        <v>55</v>
      </c>
      <c r="D734" s="105">
        <v>10000</v>
      </c>
      <c r="E734" s="104" t="s">
        <v>2</v>
      </c>
      <c r="F734" s="104">
        <v>136.25</v>
      </c>
      <c r="G734" s="104">
        <v>135.69999999999999</v>
      </c>
      <c r="H734" s="104"/>
      <c r="I734" s="106"/>
      <c r="J734" s="107">
        <f t="shared" si="1734"/>
        <v>5500.0000000001137</v>
      </c>
      <c r="K734" s="108"/>
      <c r="L734" s="108"/>
      <c r="M734" s="108">
        <f t="shared" si="1735"/>
        <v>0.55000000000001137</v>
      </c>
      <c r="N734" s="109">
        <f t="shared" si="1736"/>
        <v>5500.0000000001137</v>
      </c>
    </row>
    <row r="735" spans="1:14" s="87" customFormat="1" ht="14.25" customHeight="1">
      <c r="A735" s="103">
        <v>43472</v>
      </c>
      <c r="B735" s="104" t="s">
        <v>0</v>
      </c>
      <c r="C735" s="104" t="s">
        <v>56</v>
      </c>
      <c r="D735" s="105">
        <v>100</v>
      </c>
      <c r="E735" s="104" t="s">
        <v>1</v>
      </c>
      <c r="F735" s="104">
        <v>31547</v>
      </c>
      <c r="G735" s="104">
        <v>31612</v>
      </c>
      <c r="H735" s="104">
        <v>31692</v>
      </c>
      <c r="I735" s="106"/>
      <c r="J735" s="107">
        <f t="shared" si="1734"/>
        <v>6500</v>
      </c>
      <c r="K735" s="108">
        <f t="shared" ref="K735:K737" si="1737">(IF(E735="SHORT",IF(H735="",0,G735-H735),IF(E735="LONG",IF(H735="",0,H735-G735))))*D735</f>
        <v>8000</v>
      </c>
      <c r="L735" s="108"/>
      <c r="M735" s="108">
        <f t="shared" si="1735"/>
        <v>145</v>
      </c>
      <c r="N735" s="109">
        <f t="shared" si="1736"/>
        <v>14500</v>
      </c>
    </row>
    <row r="736" spans="1:14" s="87" customFormat="1" ht="14.25" customHeight="1">
      <c r="A736" s="103">
        <v>43472</v>
      </c>
      <c r="B736" s="104" t="s">
        <v>4</v>
      </c>
      <c r="C736" s="104" t="s">
        <v>56</v>
      </c>
      <c r="D736" s="105">
        <v>30</v>
      </c>
      <c r="E736" s="104" t="s">
        <v>1</v>
      </c>
      <c r="F736" s="104">
        <v>39301</v>
      </c>
      <c r="G736" s="104">
        <v>39401</v>
      </c>
      <c r="H736" s="104"/>
      <c r="I736" s="106"/>
      <c r="J736" s="107">
        <f t="shared" si="1734"/>
        <v>3000</v>
      </c>
      <c r="K736" s="108"/>
      <c r="L736" s="108"/>
      <c r="M736" s="108">
        <f t="shared" si="1735"/>
        <v>100</v>
      </c>
      <c r="N736" s="109">
        <f t="shared" si="1736"/>
        <v>3000</v>
      </c>
    </row>
    <row r="737" spans="1:14" s="87" customFormat="1" ht="14.25" customHeight="1">
      <c r="A737" s="123">
        <v>43472</v>
      </c>
      <c r="B737" s="124" t="s">
        <v>31</v>
      </c>
      <c r="C737" s="124" t="s">
        <v>53</v>
      </c>
      <c r="D737" s="125">
        <v>200</v>
      </c>
      <c r="E737" s="124" t="s">
        <v>1</v>
      </c>
      <c r="F737" s="124">
        <v>3387</v>
      </c>
      <c r="G737" s="124">
        <v>3412</v>
      </c>
      <c r="H737" s="124">
        <v>3447</v>
      </c>
      <c r="I737" s="126">
        <v>3477</v>
      </c>
      <c r="J737" s="127">
        <f t="shared" si="1734"/>
        <v>5000</v>
      </c>
      <c r="K737" s="128">
        <f t="shared" si="1737"/>
        <v>7000</v>
      </c>
      <c r="L737" s="128">
        <f t="shared" ref="L737" si="1738">(IF(E737="SHORT",IF(I737="",0,H737-I737),IF(E737="LONG",IF(I737="",0,(I737-H737)))))*D737</f>
        <v>6000</v>
      </c>
      <c r="M737" s="128">
        <f t="shared" si="1735"/>
        <v>90</v>
      </c>
      <c r="N737" s="129">
        <f t="shared" si="1736"/>
        <v>18000</v>
      </c>
    </row>
    <row r="738" spans="1:14" s="79" customFormat="1" ht="14.25" customHeight="1">
      <c r="A738" s="103">
        <v>43472</v>
      </c>
      <c r="B738" s="104" t="s">
        <v>32</v>
      </c>
      <c r="C738" s="104" t="s">
        <v>53</v>
      </c>
      <c r="D738" s="105">
        <v>2500</v>
      </c>
      <c r="E738" s="104" t="s">
        <v>1</v>
      </c>
      <c r="F738" s="104">
        <v>206.5</v>
      </c>
      <c r="G738" s="104">
        <v>208</v>
      </c>
      <c r="H738" s="104"/>
      <c r="I738" s="106"/>
      <c r="J738" s="107">
        <f t="shared" si="1734"/>
        <v>3750</v>
      </c>
      <c r="K738" s="108"/>
      <c r="L738" s="108"/>
      <c r="M738" s="108">
        <f t="shared" si="1735"/>
        <v>1.5</v>
      </c>
      <c r="N738" s="109">
        <f t="shared" si="1736"/>
        <v>3750</v>
      </c>
    </row>
    <row r="739" spans="1:14" s="87" customFormat="1" ht="14.25" customHeight="1">
      <c r="A739" s="103">
        <v>43469</v>
      </c>
      <c r="B739" s="104" t="s">
        <v>31</v>
      </c>
      <c r="C739" s="104" t="s">
        <v>53</v>
      </c>
      <c r="D739" s="105">
        <v>200</v>
      </c>
      <c r="E739" s="104" t="s">
        <v>1</v>
      </c>
      <c r="F739" s="104">
        <v>3352</v>
      </c>
      <c r="G739" s="104">
        <v>3377</v>
      </c>
      <c r="H739" s="104">
        <v>3412</v>
      </c>
      <c r="I739" s="106"/>
      <c r="J739" s="107">
        <f t="shared" ref="J739:J740" si="1739">(IF(E739="SHORT",F739-G739,IF(E739="LONG",G739-F739)))*D739</f>
        <v>5000</v>
      </c>
      <c r="K739" s="108">
        <f t="shared" ref="K739" si="1740">(IF(E739="SHORT",IF(H739="",0,G739-H739),IF(E739="LONG",IF(H739="",0,H739-G739))))*D739</f>
        <v>7000</v>
      </c>
      <c r="L739" s="108"/>
      <c r="M739" s="108">
        <f t="shared" ref="M739:M740" si="1741">(K739+J739+L739)/D739</f>
        <v>60</v>
      </c>
      <c r="N739" s="109">
        <f t="shared" ref="N739:N740" si="1742">M739*D739</f>
        <v>12000</v>
      </c>
    </row>
    <row r="740" spans="1:14" s="79" customFormat="1" ht="14.25" customHeight="1">
      <c r="A740" s="103">
        <v>43469</v>
      </c>
      <c r="B740" s="104" t="s">
        <v>4</v>
      </c>
      <c r="C740" s="104" t="s">
        <v>56</v>
      </c>
      <c r="D740" s="105">
        <v>30</v>
      </c>
      <c r="E740" s="104" t="s">
        <v>2</v>
      </c>
      <c r="F740" s="104">
        <v>39365</v>
      </c>
      <c r="G740" s="104">
        <v>39265</v>
      </c>
      <c r="H740" s="104"/>
      <c r="I740" s="106"/>
      <c r="J740" s="107">
        <f t="shared" si="1739"/>
        <v>3000</v>
      </c>
      <c r="K740" s="108"/>
      <c r="L740" s="108"/>
      <c r="M740" s="108">
        <f t="shared" si="1741"/>
        <v>100</v>
      </c>
      <c r="N740" s="109">
        <f t="shared" si="1742"/>
        <v>3000</v>
      </c>
    </row>
    <row r="741" spans="1:14" s="79" customFormat="1" ht="14.25" customHeight="1">
      <c r="A741" s="103">
        <v>43468</v>
      </c>
      <c r="B741" s="104" t="s">
        <v>6</v>
      </c>
      <c r="C741" s="104" t="s">
        <v>55</v>
      </c>
      <c r="D741" s="105">
        <v>20000</v>
      </c>
      <c r="E741" s="104" t="s">
        <v>1</v>
      </c>
      <c r="F741" s="104">
        <v>138.4</v>
      </c>
      <c r="G741" s="104">
        <v>137.80000000000001</v>
      </c>
      <c r="H741" s="104"/>
      <c r="I741" s="106"/>
      <c r="J741" s="107">
        <f t="shared" ref="J741:J744" si="1743">(IF(E741="SHORT",F741-G741,IF(E741="LONG",G741-F741)))*D741</f>
        <v>-11999.999999999887</v>
      </c>
      <c r="K741" s="108"/>
      <c r="L741" s="108"/>
      <c r="M741" s="108">
        <f t="shared" ref="M741:M744" si="1744">(K741+J741+L741)/D741</f>
        <v>-0.59999999999999432</v>
      </c>
      <c r="N741" s="109">
        <f t="shared" ref="N741:N744" si="1745">M741*D741</f>
        <v>-11999.999999999887</v>
      </c>
    </row>
    <row r="742" spans="1:14" s="79" customFormat="1" ht="14.25" customHeight="1">
      <c r="A742" s="103">
        <v>43468</v>
      </c>
      <c r="B742" s="104" t="s">
        <v>3</v>
      </c>
      <c r="C742" s="104" t="s">
        <v>55</v>
      </c>
      <c r="D742" s="105">
        <v>2000</v>
      </c>
      <c r="E742" s="104" t="s">
        <v>1</v>
      </c>
      <c r="F742" s="104">
        <v>409.2</v>
      </c>
      <c r="G742" s="104">
        <v>405.2</v>
      </c>
      <c r="H742" s="104"/>
      <c r="I742" s="106"/>
      <c r="J742" s="107">
        <f t="shared" si="1743"/>
        <v>-8000</v>
      </c>
      <c r="K742" s="108"/>
      <c r="L742" s="108"/>
      <c r="M742" s="108">
        <f t="shared" si="1744"/>
        <v>-4</v>
      </c>
      <c r="N742" s="109">
        <f t="shared" si="1745"/>
        <v>-8000</v>
      </c>
    </row>
    <row r="743" spans="1:14" s="87" customFormat="1" ht="14.25" customHeight="1">
      <c r="A743" s="123">
        <v>43468</v>
      </c>
      <c r="B743" s="124" t="s">
        <v>31</v>
      </c>
      <c r="C743" s="124" t="s">
        <v>53</v>
      </c>
      <c r="D743" s="125">
        <v>200</v>
      </c>
      <c r="E743" s="124" t="s">
        <v>1</v>
      </c>
      <c r="F743" s="124">
        <v>3227</v>
      </c>
      <c r="G743" s="124">
        <v>3252</v>
      </c>
      <c r="H743" s="124">
        <v>3287</v>
      </c>
      <c r="I743" s="126">
        <v>3317</v>
      </c>
      <c r="J743" s="127">
        <f t="shared" si="1743"/>
        <v>5000</v>
      </c>
      <c r="K743" s="128">
        <f t="shared" ref="K743" si="1746">(IF(E743="SHORT",IF(H743="",0,G743-H743),IF(E743="LONG",IF(H743="",0,H743-G743))))*D743</f>
        <v>7000</v>
      </c>
      <c r="L743" s="128">
        <f t="shared" ref="L743" si="1747">(IF(E743="SHORT",IF(I743="",0,H743-I743),IF(E743="LONG",IF(I743="",0,(I743-H743)))))*D743</f>
        <v>6000</v>
      </c>
      <c r="M743" s="128">
        <f t="shared" si="1744"/>
        <v>90</v>
      </c>
      <c r="N743" s="129">
        <f t="shared" si="1745"/>
        <v>18000</v>
      </c>
    </row>
    <row r="744" spans="1:14" s="87" customFormat="1" ht="14.25" customHeight="1">
      <c r="A744" s="103">
        <v>43468</v>
      </c>
      <c r="B744" s="104" t="s">
        <v>32</v>
      </c>
      <c r="C744" s="104" t="s">
        <v>53</v>
      </c>
      <c r="D744" s="105">
        <v>2500</v>
      </c>
      <c r="E744" s="104" t="s">
        <v>1</v>
      </c>
      <c r="F744" s="104">
        <v>208.4</v>
      </c>
      <c r="G744" s="104">
        <v>206.4</v>
      </c>
      <c r="H744" s="104"/>
      <c r="I744" s="106"/>
      <c r="J744" s="107">
        <f t="shared" si="1743"/>
        <v>-5000</v>
      </c>
      <c r="K744" s="108"/>
      <c r="L744" s="108"/>
      <c r="M744" s="108">
        <f t="shared" si="1744"/>
        <v>-2</v>
      </c>
      <c r="N744" s="109">
        <f t="shared" si="1745"/>
        <v>-5000</v>
      </c>
    </row>
    <row r="745" spans="1:14" s="87" customFormat="1" ht="14.25" customHeight="1">
      <c r="A745" s="123">
        <v>43467</v>
      </c>
      <c r="B745" s="124" t="s">
        <v>4</v>
      </c>
      <c r="C745" s="124" t="s">
        <v>56</v>
      </c>
      <c r="D745" s="125">
        <v>30</v>
      </c>
      <c r="E745" s="124" t="s">
        <v>1</v>
      </c>
      <c r="F745" s="124">
        <v>38912</v>
      </c>
      <c r="G745" s="124">
        <v>39012</v>
      </c>
      <c r="H745" s="124">
        <v>39137</v>
      </c>
      <c r="I745" s="126">
        <v>39252</v>
      </c>
      <c r="J745" s="127">
        <f t="shared" ref="J745:J749" si="1748">(IF(E745="SHORT",F745-G745,IF(E745="LONG",G745-F745)))*D745</f>
        <v>3000</v>
      </c>
      <c r="K745" s="128">
        <f t="shared" ref="K745:K747" si="1749">(IF(E745="SHORT",IF(H745="",0,G745-H745),IF(E745="LONG",IF(H745="",0,H745-G745))))*D745</f>
        <v>3750</v>
      </c>
      <c r="L745" s="128">
        <f t="shared" ref="L745:L747" si="1750">(IF(E745="SHORT",IF(I745="",0,H745-I745),IF(E745="LONG",IF(I745="",0,(I745-H745)))))*D745</f>
        <v>3450</v>
      </c>
      <c r="M745" s="128">
        <f t="shared" ref="M745:M749" si="1751">(K745+J745+L745)/D745</f>
        <v>340</v>
      </c>
      <c r="N745" s="129">
        <f t="shared" ref="N745:N749" si="1752">M745*D745</f>
        <v>10200</v>
      </c>
    </row>
    <row r="746" spans="1:14" s="87" customFormat="1" ht="14.25" customHeight="1">
      <c r="A746" s="123">
        <v>43467</v>
      </c>
      <c r="B746" s="124" t="s">
        <v>32</v>
      </c>
      <c r="C746" s="124" t="s">
        <v>53</v>
      </c>
      <c r="D746" s="125">
        <v>2500</v>
      </c>
      <c r="E746" s="124" t="s">
        <v>2</v>
      </c>
      <c r="F746" s="124">
        <v>210.4</v>
      </c>
      <c r="G746" s="124">
        <v>208.9</v>
      </c>
      <c r="H746" s="124">
        <v>206.9</v>
      </c>
      <c r="I746" s="126">
        <v>205.15</v>
      </c>
      <c r="J746" s="127">
        <f t="shared" si="1748"/>
        <v>3750</v>
      </c>
      <c r="K746" s="128">
        <f t="shared" si="1749"/>
        <v>5000</v>
      </c>
      <c r="L746" s="128">
        <f t="shared" si="1750"/>
        <v>4375</v>
      </c>
      <c r="M746" s="128">
        <f t="shared" si="1751"/>
        <v>5.25</v>
      </c>
      <c r="N746" s="129">
        <f t="shared" si="1752"/>
        <v>13125</v>
      </c>
    </row>
    <row r="747" spans="1:14" s="87" customFormat="1">
      <c r="A747" s="123">
        <v>43467</v>
      </c>
      <c r="B747" s="124" t="s">
        <v>31</v>
      </c>
      <c r="C747" s="124" t="s">
        <v>53</v>
      </c>
      <c r="D747" s="125">
        <v>200</v>
      </c>
      <c r="E747" s="124" t="s">
        <v>1</v>
      </c>
      <c r="F747" s="124">
        <v>3157</v>
      </c>
      <c r="G747" s="124">
        <v>3182</v>
      </c>
      <c r="H747" s="124">
        <v>3217</v>
      </c>
      <c r="I747" s="126">
        <v>3247</v>
      </c>
      <c r="J747" s="127">
        <f t="shared" si="1748"/>
        <v>5000</v>
      </c>
      <c r="K747" s="128">
        <f t="shared" si="1749"/>
        <v>7000</v>
      </c>
      <c r="L747" s="128">
        <f t="shared" si="1750"/>
        <v>6000</v>
      </c>
      <c r="M747" s="128">
        <f t="shared" si="1751"/>
        <v>90</v>
      </c>
      <c r="N747" s="129">
        <f t="shared" si="1752"/>
        <v>18000</v>
      </c>
    </row>
    <row r="748" spans="1:14" s="87" customFormat="1">
      <c r="A748" s="103">
        <v>43467</v>
      </c>
      <c r="B748" s="104" t="s">
        <v>48</v>
      </c>
      <c r="C748" s="104" t="s">
        <v>55</v>
      </c>
      <c r="D748" s="105">
        <v>500</v>
      </c>
      <c r="E748" s="104" t="s">
        <v>2</v>
      </c>
      <c r="F748" s="104">
        <v>740</v>
      </c>
      <c r="G748" s="104">
        <v>747</v>
      </c>
      <c r="H748" s="104"/>
      <c r="I748" s="106"/>
      <c r="J748" s="107">
        <f t="shared" si="1748"/>
        <v>-3500</v>
      </c>
      <c r="K748" s="108"/>
      <c r="L748" s="108"/>
      <c r="M748" s="108">
        <f t="shared" si="1751"/>
        <v>-7</v>
      </c>
      <c r="N748" s="109">
        <f t="shared" si="1752"/>
        <v>-3500</v>
      </c>
    </row>
    <row r="749" spans="1:14" s="79" customFormat="1" ht="14.25" customHeight="1">
      <c r="A749" s="103">
        <v>43467</v>
      </c>
      <c r="B749" s="104" t="s">
        <v>3</v>
      </c>
      <c r="C749" s="104" t="s">
        <v>55</v>
      </c>
      <c r="D749" s="105">
        <v>2000</v>
      </c>
      <c r="E749" s="104" t="s">
        <v>2</v>
      </c>
      <c r="F749" s="104">
        <v>409.7</v>
      </c>
      <c r="G749" s="104">
        <v>406.7</v>
      </c>
      <c r="H749" s="104"/>
      <c r="I749" s="106"/>
      <c r="J749" s="107">
        <f t="shared" si="1748"/>
        <v>6000</v>
      </c>
      <c r="K749" s="108"/>
      <c r="L749" s="108"/>
      <c r="M749" s="108">
        <f t="shared" si="1751"/>
        <v>3</v>
      </c>
      <c r="N749" s="109">
        <f t="shared" si="1752"/>
        <v>6000</v>
      </c>
    </row>
    <row r="750" spans="1:14" s="87" customFormat="1" ht="14.25" customHeight="1">
      <c r="A750" s="110"/>
      <c r="B750" s="111"/>
      <c r="C750" s="111"/>
      <c r="D750" s="112"/>
      <c r="E750" s="111"/>
      <c r="F750" s="111"/>
      <c r="G750" s="111"/>
      <c r="H750" s="111"/>
      <c r="I750" s="130" t="s">
        <v>97</v>
      </c>
      <c r="J750" s="131">
        <f>SUM(J669:J749)</f>
        <v>188320.00000000067</v>
      </c>
      <c r="K750" s="131"/>
      <c r="L750" s="131"/>
      <c r="M750" s="131" t="s">
        <v>22</v>
      </c>
      <c r="N750" s="131">
        <f>SUM(N669:N749)</f>
        <v>415019.99999999983</v>
      </c>
    </row>
    <row r="751" spans="1:14" s="87" customFormat="1" ht="14.25" customHeight="1">
      <c r="A751" s="103"/>
      <c r="B751" s="104"/>
      <c r="C751" s="104"/>
      <c r="D751" s="105"/>
      <c r="E751" s="104"/>
      <c r="F751" s="104"/>
      <c r="G751" s="104"/>
      <c r="H751" s="104"/>
      <c r="I751" s="106"/>
      <c r="J751" s="107"/>
      <c r="K751" s="108"/>
      <c r="L751" s="108"/>
      <c r="M751" s="108"/>
      <c r="N751" s="109"/>
    </row>
    <row r="752" spans="1:14" s="79" customFormat="1" ht="14.25" customHeight="1">
      <c r="A752" s="110"/>
      <c r="B752" s="111"/>
      <c r="C752" s="111"/>
      <c r="D752" s="112"/>
      <c r="E752" s="111"/>
      <c r="F752" s="111"/>
      <c r="G752" s="132">
        <v>43435</v>
      </c>
      <c r="H752" s="111"/>
      <c r="I752" s="113"/>
      <c r="J752" s="114"/>
      <c r="K752" s="115"/>
      <c r="L752" s="115"/>
      <c r="M752" s="115"/>
      <c r="N752" s="116"/>
    </row>
    <row r="753" spans="1:14" s="87" customFormat="1" ht="14.25" customHeight="1">
      <c r="A753" s="103"/>
      <c r="B753" s="104"/>
      <c r="C753" s="104"/>
      <c r="D753" s="105"/>
      <c r="E753" s="104"/>
      <c r="F753" s="104"/>
      <c r="G753" s="104"/>
      <c r="H753" s="104"/>
      <c r="I753" s="106"/>
      <c r="J753" s="107"/>
      <c r="K753" s="108"/>
      <c r="L753" s="108"/>
      <c r="M753" s="108"/>
      <c r="N753" s="109"/>
    </row>
    <row r="754" spans="1:14" s="87" customFormat="1" ht="14.25" customHeight="1">
      <c r="A754" s="103">
        <v>43465</v>
      </c>
      <c r="B754" s="104" t="s">
        <v>31</v>
      </c>
      <c r="C754" s="104" t="s">
        <v>53</v>
      </c>
      <c r="D754" s="105">
        <v>200</v>
      </c>
      <c r="E754" s="104" t="s">
        <v>2</v>
      </c>
      <c r="F754" s="104">
        <v>3219</v>
      </c>
      <c r="G754" s="104">
        <v>3249</v>
      </c>
      <c r="H754" s="104"/>
      <c r="I754" s="106"/>
      <c r="J754" s="107">
        <f t="shared" ref="J754:J756" si="1753">(IF(E754="SHORT",F754-G754,IF(E754="LONG",G754-F754)))*D754</f>
        <v>-6000</v>
      </c>
      <c r="K754" s="108"/>
      <c r="L754" s="108"/>
      <c r="M754" s="108">
        <f t="shared" ref="M754:M756" si="1754">(K754+J754+L754)/D754</f>
        <v>-30</v>
      </c>
      <c r="N754" s="109">
        <f t="shared" ref="N754:N755" si="1755">M754*D754</f>
        <v>-6000</v>
      </c>
    </row>
    <row r="755" spans="1:14" s="87" customFormat="1" ht="14.25" customHeight="1">
      <c r="A755" s="103">
        <v>43465</v>
      </c>
      <c r="B755" s="104" t="s">
        <v>4</v>
      </c>
      <c r="C755" s="104" t="s">
        <v>56</v>
      </c>
      <c r="D755" s="105">
        <v>30</v>
      </c>
      <c r="E755" s="104" t="s">
        <v>2</v>
      </c>
      <c r="F755" s="104">
        <v>38765</v>
      </c>
      <c r="G755" s="104">
        <v>38665</v>
      </c>
      <c r="H755" s="104"/>
      <c r="I755" s="106"/>
      <c r="J755" s="107">
        <f t="shared" si="1753"/>
        <v>3000</v>
      </c>
      <c r="K755" s="108"/>
      <c r="L755" s="108"/>
      <c r="M755" s="108">
        <f t="shared" si="1754"/>
        <v>100</v>
      </c>
      <c r="N755" s="109">
        <f t="shared" si="1755"/>
        <v>3000</v>
      </c>
    </row>
    <row r="756" spans="1:14" s="87" customFormat="1" ht="14.25" customHeight="1">
      <c r="A756" s="103">
        <v>43465</v>
      </c>
      <c r="B756" s="104" t="s">
        <v>5</v>
      </c>
      <c r="C756" s="104" t="s">
        <v>55</v>
      </c>
      <c r="D756" s="105">
        <v>10000</v>
      </c>
      <c r="E756" s="104" t="s">
        <v>2</v>
      </c>
      <c r="F756" s="104">
        <v>174.85</v>
      </c>
      <c r="G756" s="104">
        <v>174.3</v>
      </c>
      <c r="H756" s="104">
        <v>173.6</v>
      </c>
      <c r="I756" s="106"/>
      <c r="J756" s="107">
        <f t="shared" si="1753"/>
        <v>5499.999999999829</v>
      </c>
      <c r="K756" s="108">
        <f t="shared" ref="K756" si="1756">(IF(E756="SHORT",IF(H756="",0,G756-H756),IF(E756="LONG",IF(H756="",0,H756-G756))))*D756</f>
        <v>7000.000000000171</v>
      </c>
      <c r="L756" s="108"/>
      <c r="M756" s="108">
        <f t="shared" si="1754"/>
        <v>1.25</v>
      </c>
      <c r="N756" s="109">
        <f>M756*D756</f>
        <v>12500</v>
      </c>
    </row>
    <row r="757" spans="1:14" s="87" customFormat="1" ht="14.25" customHeight="1">
      <c r="A757" s="123">
        <v>43462</v>
      </c>
      <c r="B757" s="124" t="s">
        <v>5</v>
      </c>
      <c r="C757" s="124" t="s">
        <v>55</v>
      </c>
      <c r="D757" s="125">
        <v>10000</v>
      </c>
      <c r="E757" s="124" t="s">
        <v>2</v>
      </c>
      <c r="F757" s="124">
        <v>179</v>
      </c>
      <c r="G757" s="124">
        <v>178.45</v>
      </c>
      <c r="H757" s="124">
        <v>177.75</v>
      </c>
      <c r="I757" s="126">
        <v>177.15</v>
      </c>
      <c r="J757" s="127">
        <f t="shared" ref="J757:J761" si="1757">(IF(E757="SHORT",F757-G757,IF(E757="LONG",G757-F757)))*D757</f>
        <v>5500.0000000001137</v>
      </c>
      <c r="K757" s="128">
        <f t="shared" ref="K757:K760" si="1758">(IF(E757="SHORT",IF(H757="",0,G757-H757),IF(E757="LONG",IF(H757="",0,H757-G757))))*D757</f>
        <v>6999.9999999998863</v>
      </c>
      <c r="L757" s="128">
        <f t="shared" ref="L757:L760" si="1759">(IF(E757="SHORT",IF(I757="",0,H757-I757),IF(E757="LONG",IF(I757="",0,(I757-H757)))))*D757</f>
        <v>5999.9999999999436</v>
      </c>
      <c r="M757" s="128">
        <f t="shared" ref="M757:M761" si="1760">(K757+J757+L757)/D757</f>
        <v>1.8499999999999941</v>
      </c>
      <c r="N757" s="129">
        <f t="shared" ref="N757:N761" si="1761">M757*D757</f>
        <v>18499.999999999942</v>
      </c>
    </row>
    <row r="758" spans="1:14" s="87" customFormat="1" ht="14.25" customHeight="1">
      <c r="A758" s="103">
        <v>43462</v>
      </c>
      <c r="B758" s="104" t="s">
        <v>3</v>
      </c>
      <c r="C758" s="104" t="s">
        <v>55</v>
      </c>
      <c r="D758" s="105">
        <v>2000</v>
      </c>
      <c r="E758" s="104" t="s">
        <v>1</v>
      </c>
      <c r="F758" s="104">
        <v>419.9</v>
      </c>
      <c r="G758" s="104">
        <v>422.9</v>
      </c>
      <c r="H758" s="104"/>
      <c r="I758" s="106"/>
      <c r="J758" s="107">
        <f t="shared" si="1757"/>
        <v>6000</v>
      </c>
      <c r="K758" s="108"/>
      <c r="L758" s="108"/>
      <c r="M758" s="108">
        <f t="shared" si="1760"/>
        <v>3</v>
      </c>
      <c r="N758" s="109">
        <f t="shared" si="1761"/>
        <v>6000</v>
      </c>
    </row>
    <row r="759" spans="1:14" s="79" customFormat="1" ht="14.25" customHeight="1">
      <c r="A759" s="103">
        <v>43462</v>
      </c>
      <c r="B759" s="104" t="s">
        <v>31</v>
      </c>
      <c r="C759" s="104" t="s">
        <v>53</v>
      </c>
      <c r="D759" s="105">
        <v>200</v>
      </c>
      <c r="E759" s="104" t="s">
        <v>2</v>
      </c>
      <c r="F759" s="104">
        <v>3170</v>
      </c>
      <c r="G759" s="104">
        <v>3145</v>
      </c>
      <c r="H759" s="104"/>
      <c r="I759" s="106"/>
      <c r="J759" s="107">
        <f t="shared" si="1757"/>
        <v>5000</v>
      </c>
      <c r="K759" s="108"/>
      <c r="L759" s="108"/>
      <c r="M759" s="108">
        <f t="shared" si="1760"/>
        <v>25</v>
      </c>
      <c r="N759" s="109">
        <f>M759*D759</f>
        <v>5000</v>
      </c>
    </row>
    <row r="760" spans="1:14" s="87" customFormat="1" ht="14.25" customHeight="1">
      <c r="A760" s="123">
        <v>43462</v>
      </c>
      <c r="B760" s="124" t="s">
        <v>32</v>
      </c>
      <c r="C760" s="124" t="s">
        <v>53</v>
      </c>
      <c r="D760" s="125">
        <v>2500</v>
      </c>
      <c r="E760" s="124" t="s">
        <v>2</v>
      </c>
      <c r="F760" s="124">
        <v>242.3</v>
      </c>
      <c r="G760" s="124">
        <v>240.3</v>
      </c>
      <c r="H760" s="124">
        <v>237.9</v>
      </c>
      <c r="I760" s="126">
        <v>235.7</v>
      </c>
      <c r="J760" s="127">
        <f t="shared" si="1757"/>
        <v>5000</v>
      </c>
      <c r="K760" s="128">
        <f t="shared" si="1758"/>
        <v>6000.0000000000146</v>
      </c>
      <c r="L760" s="128">
        <f t="shared" si="1759"/>
        <v>5500.0000000000427</v>
      </c>
      <c r="M760" s="128">
        <f t="shared" si="1760"/>
        <v>6.6000000000000236</v>
      </c>
      <c r="N760" s="129">
        <f t="shared" si="1761"/>
        <v>16500.000000000058</v>
      </c>
    </row>
    <row r="761" spans="1:14" s="79" customFormat="1" ht="14.25" customHeight="1">
      <c r="A761" s="103">
        <v>43462</v>
      </c>
      <c r="B761" s="104" t="s">
        <v>31</v>
      </c>
      <c r="C761" s="104" t="s">
        <v>53</v>
      </c>
      <c r="D761" s="105">
        <v>200</v>
      </c>
      <c r="E761" s="104" t="s">
        <v>1</v>
      </c>
      <c r="F761" s="104">
        <v>3220</v>
      </c>
      <c r="G761" s="104">
        <v>3190</v>
      </c>
      <c r="H761" s="104"/>
      <c r="I761" s="106"/>
      <c r="J761" s="107">
        <f t="shared" si="1757"/>
        <v>-6000</v>
      </c>
      <c r="K761" s="108"/>
      <c r="L761" s="108"/>
      <c r="M761" s="108">
        <f t="shared" si="1760"/>
        <v>-30</v>
      </c>
      <c r="N761" s="109">
        <f t="shared" si="1761"/>
        <v>-6000</v>
      </c>
    </row>
    <row r="762" spans="1:14" s="87" customFormat="1" ht="14.25" customHeight="1">
      <c r="A762" s="103">
        <v>43461</v>
      </c>
      <c r="B762" s="104" t="s">
        <v>3</v>
      </c>
      <c r="C762" s="104" t="s">
        <v>55</v>
      </c>
      <c r="D762" s="105">
        <v>2000</v>
      </c>
      <c r="E762" s="104" t="s">
        <v>2</v>
      </c>
      <c r="F762" s="104">
        <v>420.4</v>
      </c>
      <c r="G762" s="104">
        <v>417.4</v>
      </c>
      <c r="H762" s="104"/>
      <c r="I762" s="106"/>
      <c r="J762" s="107">
        <f t="shared" ref="J762:J768" si="1762">(IF(E762="SHORT",F762-G762,IF(E762="LONG",G762-F762)))*D762</f>
        <v>6000</v>
      </c>
      <c r="K762" s="108"/>
      <c r="L762" s="108"/>
      <c r="M762" s="108">
        <f t="shared" ref="M762:M768" si="1763">(K762+J762+L762)/D762</f>
        <v>3</v>
      </c>
      <c r="N762" s="109">
        <f t="shared" ref="N762:N768" si="1764">M762*D762</f>
        <v>6000</v>
      </c>
    </row>
    <row r="763" spans="1:14" s="87" customFormat="1" ht="14.25" customHeight="1">
      <c r="A763" s="103">
        <v>43461</v>
      </c>
      <c r="B763" s="104" t="s">
        <v>5</v>
      </c>
      <c r="C763" s="104" t="s">
        <v>55</v>
      </c>
      <c r="D763" s="105">
        <v>10000</v>
      </c>
      <c r="E763" s="104" t="s">
        <v>2</v>
      </c>
      <c r="F763" s="104">
        <v>178</v>
      </c>
      <c r="G763" s="104">
        <v>177.45</v>
      </c>
      <c r="H763" s="104"/>
      <c r="I763" s="106"/>
      <c r="J763" s="107">
        <f t="shared" si="1762"/>
        <v>5500.0000000001137</v>
      </c>
      <c r="K763" s="108"/>
      <c r="L763" s="108"/>
      <c r="M763" s="108">
        <f t="shared" si="1763"/>
        <v>0.55000000000001137</v>
      </c>
      <c r="N763" s="109">
        <f t="shared" si="1764"/>
        <v>5500.0000000001137</v>
      </c>
    </row>
    <row r="764" spans="1:14" s="87" customFormat="1" ht="14.25" customHeight="1">
      <c r="A764" s="103">
        <v>43461</v>
      </c>
      <c r="B764" s="104" t="s">
        <v>48</v>
      </c>
      <c r="C764" s="104" t="s">
        <v>55</v>
      </c>
      <c r="D764" s="105">
        <v>500</v>
      </c>
      <c r="E764" s="104" t="s">
        <v>2</v>
      </c>
      <c r="F764" s="104">
        <v>749.65</v>
      </c>
      <c r="G764" s="104">
        <v>745.5</v>
      </c>
      <c r="H764" s="104"/>
      <c r="I764" s="106"/>
      <c r="J764" s="107">
        <f t="shared" si="1762"/>
        <v>2074.9999999999886</v>
      </c>
      <c r="K764" s="108"/>
      <c r="L764" s="108"/>
      <c r="M764" s="108">
        <f t="shared" si="1763"/>
        <v>4.1499999999999773</v>
      </c>
      <c r="N764" s="109">
        <f t="shared" si="1764"/>
        <v>2074.9999999999886</v>
      </c>
    </row>
    <row r="765" spans="1:14" s="87" customFormat="1" ht="14.25" customHeight="1">
      <c r="A765" s="103">
        <v>43461</v>
      </c>
      <c r="B765" s="104" t="s">
        <v>0</v>
      </c>
      <c r="C765" s="104" t="s">
        <v>56</v>
      </c>
      <c r="D765" s="105">
        <v>100</v>
      </c>
      <c r="E765" s="104" t="s">
        <v>1</v>
      </c>
      <c r="F765" s="104">
        <v>31620</v>
      </c>
      <c r="G765" s="104">
        <v>31685</v>
      </c>
      <c r="H765" s="104">
        <v>31765</v>
      </c>
      <c r="I765" s="106"/>
      <c r="J765" s="107">
        <f t="shared" si="1762"/>
        <v>6500</v>
      </c>
      <c r="K765" s="108">
        <f t="shared" ref="K765:K767" si="1765">(IF(E765="SHORT",IF(H765="",0,G765-H765),IF(E765="LONG",IF(H765="",0,H765-G765))))*D765</f>
        <v>8000</v>
      </c>
      <c r="L765" s="108"/>
      <c r="M765" s="108">
        <f t="shared" si="1763"/>
        <v>145</v>
      </c>
      <c r="N765" s="109">
        <f t="shared" si="1764"/>
        <v>14500</v>
      </c>
    </row>
    <row r="766" spans="1:14" s="87" customFormat="1" ht="14.25" customHeight="1">
      <c r="A766" s="103">
        <v>43461</v>
      </c>
      <c r="B766" s="104" t="s">
        <v>4</v>
      </c>
      <c r="C766" s="104" t="s">
        <v>56</v>
      </c>
      <c r="D766" s="105">
        <v>30</v>
      </c>
      <c r="E766" s="104" t="s">
        <v>2</v>
      </c>
      <c r="F766" s="104">
        <v>38200</v>
      </c>
      <c r="G766" s="104">
        <v>38100</v>
      </c>
      <c r="H766" s="104"/>
      <c r="I766" s="106"/>
      <c r="J766" s="107">
        <f t="shared" si="1762"/>
        <v>3000</v>
      </c>
      <c r="K766" s="108"/>
      <c r="L766" s="108"/>
      <c r="M766" s="108">
        <f t="shared" si="1763"/>
        <v>100</v>
      </c>
      <c r="N766" s="109">
        <f t="shared" si="1764"/>
        <v>3000</v>
      </c>
    </row>
    <row r="767" spans="1:14" s="79" customFormat="1" ht="14.25" customHeight="1">
      <c r="A767" s="123">
        <v>43461</v>
      </c>
      <c r="B767" s="124" t="s">
        <v>31</v>
      </c>
      <c r="C767" s="124" t="s">
        <v>53</v>
      </c>
      <c r="D767" s="125">
        <v>200</v>
      </c>
      <c r="E767" s="124" t="s">
        <v>2</v>
      </c>
      <c r="F767" s="124">
        <v>3245</v>
      </c>
      <c r="G767" s="124">
        <v>3220</v>
      </c>
      <c r="H767" s="124">
        <v>3185</v>
      </c>
      <c r="I767" s="126">
        <v>3155</v>
      </c>
      <c r="J767" s="127">
        <f t="shared" si="1762"/>
        <v>5000</v>
      </c>
      <c r="K767" s="128">
        <f t="shared" si="1765"/>
        <v>7000</v>
      </c>
      <c r="L767" s="128">
        <f t="shared" ref="L767" si="1766">(IF(E767="SHORT",IF(I767="",0,H767-I767),IF(E767="LONG",IF(I767="",0,(I767-H767)))))*D767</f>
        <v>6000</v>
      </c>
      <c r="M767" s="128">
        <f t="shared" si="1763"/>
        <v>90</v>
      </c>
      <c r="N767" s="129">
        <f t="shared" si="1764"/>
        <v>18000</v>
      </c>
    </row>
    <row r="768" spans="1:14" s="79" customFormat="1" ht="14.25" customHeight="1">
      <c r="A768" s="103">
        <v>43461</v>
      </c>
      <c r="B768" s="104" t="s">
        <v>32</v>
      </c>
      <c r="C768" s="104" t="s">
        <v>53</v>
      </c>
      <c r="D768" s="105">
        <v>2500</v>
      </c>
      <c r="E768" s="104" t="s">
        <v>2</v>
      </c>
      <c r="F768" s="104">
        <v>240.15</v>
      </c>
      <c r="G768" s="104">
        <v>238.15</v>
      </c>
      <c r="H768" s="104"/>
      <c r="I768" s="106"/>
      <c r="J768" s="107">
        <f t="shared" si="1762"/>
        <v>5000</v>
      </c>
      <c r="K768" s="108"/>
      <c r="L768" s="108"/>
      <c r="M768" s="108">
        <f t="shared" si="1763"/>
        <v>2</v>
      </c>
      <c r="N768" s="109">
        <f t="shared" si="1764"/>
        <v>5000</v>
      </c>
    </row>
    <row r="769" spans="1:14" s="87" customFormat="1" ht="14.25" customHeight="1">
      <c r="A769" s="123">
        <v>43460</v>
      </c>
      <c r="B769" s="124" t="s">
        <v>31</v>
      </c>
      <c r="C769" s="124" t="s">
        <v>53</v>
      </c>
      <c r="D769" s="125">
        <v>200</v>
      </c>
      <c r="E769" s="124" t="s">
        <v>1</v>
      </c>
      <c r="F769" s="124">
        <v>3038</v>
      </c>
      <c r="G769" s="124">
        <v>3063</v>
      </c>
      <c r="H769" s="124">
        <v>3098</v>
      </c>
      <c r="I769" s="126">
        <v>3128</v>
      </c>
      <c r="J769" s="127">
        <f t="shared" ref="J769:J774" si="1767">(IF(E769="SHORT",F769-G769,IF(E769="LONG",G769-F769)))*D769</f>
        <v>5000</v>
      </c>
      <c r="K769" s="128">
        <f t="shared" ref="K769:K772" si="1768">(IF(E769="SHORT",IF(H769="",0,G769-H769),IF(E769="LONG",IF(H769="",0,H769-G769))))*D769</f>
        <v>7000</v>
      </c>
      <c r="L769" s="128">
        <f t="shared" ref="L769" si="1769">(IF(E769="SHORT",IF(I769="",0,H769-I769),IF(E769="LONG",IF(I769="",0,(I769-H769)))))*D769</f>
        <v>6000</v>
      </c>
      <c r="M769" s="128">
        <f t="shared" ref="M769:M774" si="1770">(K769+J769+L769)/D769</f>
        <v>90</v>
      </c>
      <c r="N769" s="129">
        <f t="shared" ref="N769:N774" si="1771">M769*D769</f>
        <v>18000</v>
      </c>
    </row>
    <row r="770" spans="1:14" s="79" customFormat="1" ht="14.25" customHeight="1">
      <c r="A770" s="103">
        <v>43460</v>
      </c>
      <c r="B770" s="104" t="s">
        <v>6</v>
      </c>
      <c r="C770" s="104" t="s">
        <v>55</v>
      </c>
      <c r="D770" s="105">
        <v>10000</v>
      </c>
      <c r="E770" s="104" t="s">
        <v>1</v>
      </c>
      <c r="F770" s="104">
        <v>139.15</v>
      </c>
      <c r="G770" s="104">
        <v>139.69999999999999</v>
      </c>
      <c r="H770" s="104"/>
      <c r="I770" s="106"/>
      <c r="J770" s="107">
        <f t="shared" si="1767"/>
        <v>5499.999999999829</v>
      </c>
      <c r="K770" s="108"/>
      <c r="L770" s="108"/>
      <c r="M770" s="108">
        <f t="shared" si="1770"/>
        <v>0.54999999999998295</v>
      </c>
      <c r="N770" s="109">
        <f t="shared" si="1771"/>
        <v>5499.999999999829</v>
      </c>
    </row>
    <row r="771" spans="1:14" s="87" customFormat="1" ht="14.25" customHeight="1">
      <c r="A771" s="103">
        <v>43460</v>
      </c>
      <c r="B771" s="104" t="s">
        <v>48</v>
      </c>
      <c r="C771" s="104" t="s">
        <v>55</v>
      </c>
      <c r="D771" s="105">
        <v>500</v>
      </c>
      <c r="E771" s="104" t="s">
        <v>1</v>
      </c>
      <c r="F771" s="104">
        <v>747.25</v>
      </c>
      <c r="G771" s="104">
        <v>753.25</v>
      </c>
      <c r="H771" s="104"/>
      <c r="I771" s="106"/>
      <c r="J771" s="107">
        <f t="shared" si="1767"/>
        <v>3000</v>
      </c>
      <c r="K771" s="108"/>
      <c r="L771" s="108"/>
      <c r="M771" s="108">
        <f t="shared" si="1770"/>
        <v>6</v>
      </c>
      <c r="N771" s="109">
        <f t="shared" si="1771"/>
        <v>3000</v>
      </c>
    </row>
    <row r="772" spans="1:14" s="87" customFormat="1" ht="14.25" customHeight="1">
      <c r="A772" s="103">
        <v>43460</v>
      </c>
      <c r="B772" s="104" t="s">
        <v>3</v>
      </c>
      <c r="C772" s="104" t="s">
        <v>55</v>
      </c>
      <c r="D772" s="105">
        <v>2000</v>
      </c>
      <c r="E772" s="104" t="s">
        <v>1</v>
      </c>
      <c r="F772" s="104">
        <v>416.35</v>
      </c>
      <c r="G772" s="104">
        <v>419.35</v>
      </c>
      <c r="H772" s="104">
        <v>423.35</v>
      </c>
      <c r="I772" s="106"/>
      <c r="J772" s="107">
        <f t="shared" si="1767"/>
        <v>6000</v>
      </c>
      <c r="K772" s="108">
        <f t="shared" si="1768"/>
        <v>8000</v>
      </c>
      <c r="L772" s="108"/>
      <c r="M772" s="108">
        <f t="shared" si="1770"/>
        <v>7</v>
      </c>
      <c r="N772" s="109">
        <f t="shared" si="1771"/>
        <v>14000</v>
      </c>
    </row>
    <row r="773" spans="1:14" s="87" customFormat="1" ht="14.25" customHeight="1">
      <c r="A773" s="103">
        <v>43460</v>
      </c>
      <c r="B773" s="104" t="s">
        <v>49</v>
      </c>
      <c r="C773" s="104" t="s">
        <v>55</v>
      </c>
      <c r="D773" s="105">
        <v>10000</v>
      </c>
      <c r="E773" s="104" t="s">
        <v>1</v>
      </c>
      <c r="F773" s="104">
        <v>131.55000000000001</v>
      </c>
      <c r="G773" s="104">
        <v>132.1</v>
      </c>
      <c r="H773" s="104"/>
      <c r="I773" s="106"/>
      <c r="J773" s="107">
        <f t="shared" si="1767"/>
        <v>5499.999999999829</v>
      </c>
      <c r="K773" s="108"/>
      <c r="L773" s="108"/>
      <c r="M773" s="108">
        <f t="shared" si="1770"/>
        <v>0.54999999999998295</v>
      </c>
      <c r="N773" s="109">
        <f t="shared" si="1771"/>
        <v>5499.999999999829</v>
      </c>
    </row>
    <row r="774" spans="1:14" s="87" customFormat="1" ht="14.25" customHeight="1">
      <c r="A774" s="103">
        <v>43460</v>
      </c>
      <c r="B774" s="104" t="s">
        <v>5</v>
      </c>
      <c r="C774" s="104" t="s">
        <v>55</v>
      </c>
      <c r="D774" s="105">
        <v>10000</v>
      </c>
      <c r="E774" s="104" t="s">
        <v>2</v>
      </c>
      <c r="F774" s="104">
        <v>176.65</v>
      </c>
      <c r="G774" s="104">
        <v>177.25</v>
      </c>
      <c r="H774" s="104"/>
      <c r="I774" s="106"/>
      <c r="J774" s="107">
        <f t="shared" si="1767"/>
        <v>-5999.9999999999436</v>
      </c>
      <c r="K774" s="108"/>
      <c r="L774" s="108"/>
      <c r="M774" s="108">
        <f t="shared" si="1770"/>
        <v>-0.59999999999999432</v>
      </c>
      <c r="N774" s="109">
        <f t="shared" si="1771"/>
        <v>-5999.9999999999436</v>
      </c>
    </row>
    <row r="775" spans="1:14" s="87" customFormat="1" ht="14.25" customHeight="1">
      <c r="A775" s="123">
        <v>43458</v>
      </c>
      <c r="B775" s="124" t="s">
        <v>32</v>
      </c>
      <c r="C775" s="124" t="s">
        <v>53</v>
      </c>
      <c r="D775" s="125">
        <v>2500</v>
      </c>
      <c r="E775" s="124" t="s">
        <v>2</v>
      </c>
      <c r="F775" s="124">
        <v>264.75</v>
      </c>
      <c r="G775" s="124">
        <v>262.75</v>
      </c>
      <c r="H775" s="124">
        <v>260.05</v>
      </c>
      <c r="I775" s="126">
        <v>257.75</v>
      </c>
      <c r="J775" s="127">
        <f t="shared" ref="J775:J779" si="1772">(IF(E775="SHORT",F775-G775,IF(E775="LONG",G775-F775)))*D775</f>
        <v>5000</v>
      </c>
      <c r="K775" s="128">
        <f t="shared" ref="K775:K778" si="1773">(IF(E775="SHORT",IF(H775="",0,G775-H775),IF(E775="LONG",IF(H775="",0,H775-G775))))*D775</f>
        <v>6749.9999999999718</v>
      </c>
      <c r="L775" s="128">
        <f t="shared" ref="L775:L778" si="1774">(IF(E775="SHORT",IF(I775="",0,H775-I775),IF(E775="LONG",IF(I775="",0,(I775-H775)))))*D775</f>
        <v>5750.0000000000282</v>
      </c>
      <c r="M775" s="128">
        <f t="shared" ref="M775:M779" si="1775">(K775+J775+L775)/D775</f>
        <v>7</v>
      </c>
      <c r="N775" s="129">
        <f t="shared" ref="N775:N779" si="1776">M775*D775</f>
        <v>17500</v>
      </c>
    </row>
    <row r="776" spans="1:14" s="87" customFormat="1" ht="14.25" customHeight="1">
      <c r="A776" s="123">
        <v>43458</v>
      </c>
      <c r="B776" s="124" t="s">
        <v>31</v>
      </c>
      <c r="C776" s="124" t="s">
        <v>53</v>
      </c>
      <c r="D776" s="125">
        <v>200</v>
      </c>
      <c r="E776" s="124" t="s">
        <v>2</v>
      </c>
      <c r="F776" s="124">
        <v>3235</v>
      </c>
      <c r="G776" s="124">
        <v>3210</v>
      </c>
      <c r="H776" s="124">
        <v>3175</v>
      </c>
      <c r="I776" s="126">
        <v>3145</v>
      </c>
      <c r="J776" s="127">
        <f t="shared" si="1772"/>
        <v>5000</v>
      </c>
      <c r="K776" s="128">
        <f t="shared" si="1773"/>
        <v>7000</v>
      </c>
      <c r="L776" s="128">
        <f t="shared" si="1774"/>
        <v>6000</v>
      </c>
      <c r="M776" s="128">
        <f t="shared" si="1775"/>
        <v>90</v>
      </c>
      <c r="N776" s="129">
        <f t="shared" si="1776"/>
        <v>18000</v>
      </c>
    </row>
    <row r="777" spans="1:14" s="87" customFormat="1" ht="14.25" customHeight="1">
      <c r="A777" s="103">
        <v>43458</v>
      </c>
      <c r="B777" s="104" t="s">
        <v>48</v>
      </c>
      <c r="C777" s="104" t="s">
        <v>55</v>
      </c>
      <c r="D777" s="105">
        <v>500</v>
      </c>
      <c r="E777" s="104" t="s">
        <v>2</v>
      </c>
      <c r="F777" s="104">
        <v>762.2</v>
      </c>
      <c r="G777" s="104">
        <v>756.2</v>
      </c>
      <c r="H777" s="104"/>
      <c r="I777" s="106"/>
      <c r="J777" s="107">
        <f t="shared" si="1772"/>
        <v>3000</v>
      </c>
      <c r="K777" s="108"/>
      <c r="L777" s="108"/>
      <c r="M777" s="108">
        <f t="shared" si="1775"/>
        <v>6</v>
      </c>
      <c r="N777" s="109">
        <f t="shared" si="1776"/>
        <v>3000</v>
      </c>
    </row>
    <row r="778" spans="1:14" s="87" customFormat="1" ht="14.25" customHeight="1">
      <c r="A778" s="123">
        <v>43458</v>
      </c>
      <c r="B778" s="124" t="s">
        <v>5</v>
      </c>
      <c r="C778" s="124" t="s">
        <v>55</v>
      </c>
      <c r="D778" s="125">
        <v>10000</v>
      </c>
      <c r="E778" s="124" t="s">
        <v>2</v>
      </c>
      <c r="F778" s="124">
        <v>177.9</v>
      </c>
      <c r="G778" s="124">
        <v>177.35</v>
      </c>
      <c r="H778" s="124">
        <v>176.75</v>
      </c>
      <c r="I778" s="126">
        <v>176.05</v>
      </c>
      <c r="J778" s="127">
        <f t="shared" si="1772"/>
        <v>5500.0000000001137</v>
      </c>
      <c r="K778" s="128">
        <f t="shared" si="1773"/>
        <v>5999.9999999999436</v>
      </c>
      <c r="L778" s="128">
        <f t="shared" si="1774"/>
        <v>6999.9999999998863</v>
      </c>
      <c r="M778" s="128">
        <f t="shared" si="1775"/>
        <v>1.8499999999999945</v>
      </c>
      <c r="N778" s="129">
        <f t="shared" si="1776"/>
        <v>18499.999999999945</v>
      </c>
    </row>
    <row r="779" spans="1:14" s="87" customFormat="1" ht="14.25" customHeight="1">
      <c r="A779" s="103">
        <v>43458</v>
      </c>
      <c r="B779" s="104" t="s">
        <v>4</v>
      </c>
      <c r="C779" s="104" t="s">
        <v>56</v>
      </c>
      <c r="D779" s="105">
        <v>30</v>
      </c>
      <c r="E779" s="104" t="s">
        <v>2</v>
      </c>
      <c r="F779" s="104">
        <v>37388</v>
      </c>
      <c r="G779" s="104">
        <v>37513</v>
      </c>
      <c r="H779" s="104"/>
      <c r="I779" s="106"/>
      <c r="J779" s="107">
        <f t="shared" si="1772"/>
        <v>-3750</v>
      </c>
      <c r="K779" s="108"/>
      <c r="L779" s="108"/>
      <c r="M779" s="108">
        <f t="shared" si="1775"/>
        <v>-125</v>
      </c>
      <c r="N779" s="109">
        <f t="shared" si="1776"/>
        <v>-3750</v>
      </c>
    </row>
    <row r="780" spans="1:14" s="87" customFormat="1" ht="14.25" customHeight="1">
      <c r="A780" s="103">
        <v>43458</v>
      </c>
      <c r="B780" s="104" t="s">
        <v>0</v>
      </c>
      <c r="C780" s="104" t="s">
        <v>56</v>
      </c>
      <c r="D780" s="105">
        <v>100</v>
      </c>
      <c r="E780" s="104" t="s">
        <v>2</v>
      </c>
      <c r="F780" s="104">
        <v>31330</v>
      </c>
      <c r="G780" s="104">
        <v>31405</v>
      </c>
      <c r="H780" s="104"/>
      <c r="I780" s="106"/>
      <c r="J780" s="107">
        <f t="shared" ref="J780:J781" si="1777">(IF(E780="SHORT",F780-G780,IF(E780="LONG",G780-F780)))*D780</f>
        <v>-7500</v>
      </c>
      <c r="K780" s="108"/>
      <c r="L780" s="108"/>
      <c r="M780" s="108">
        <f t="shared" ref="M780:M781" si="1778">(K780+J780+L780)/D780</f>
        <v>-75</v>
      </c>
      <c r="N780" s="109">
        <f t="shared" ref="N780:N781" si="1779">M780*D780</f>
        <v>-7500</v>
      </c>
    </row>
    <row r="781" spans="1:14" s="87" customFormat="1" ht="14.25" customHeight="1">
      <c r="A781" s="103">
        <v>43455</v>
      </c>
      <c r="B781" s="104" t="s">
        <v>31</v>
      </c>
      <c r="C781" s="104" t="s">
        <v>53</v>
      </c>
      <c r="D781" s="105">
        <v>200</v>
      </c>
      <c r="E781" s="104" t="s">
        <v>1</v>
      </c>
      <c r="F781" s="104">
        <v>3255</v>
      </c>
      <c r="G781" s="104">
        <v>3225</v>
      </c>
      <c r="H781" s="104"/>
      <c r="I781" s="106"/>
      <c r="J781" s="107">
        <f t="shared" si="1777"/>
        <v>-6000</v>
      </c>
      <c r="K781" s="108"/>
      <c r="L781" s="108"/>
      <c r="M781" s="108">
        <f t="shared" si="1778"/>
        <v>-30</v>
      </c>
      <c r="N781" s="109">
        <f t="shared" si="1779"/>
        <v>-6000</v>
      </c>
    </row>
    <row r="782" spans="1:14" s="87" customFormat="1" ht="14.25" customHeight="1">
      <c r="A782" s="103">
        <v>43454</v>
      </c>
      <c r="B782" s="104" t="s">
        <v>4</v>
      </c>
      <c r="C782" s="104" t="s">
        <v>56</v>
      </c>
      <c r="D782" s="105">
        <v>30</v>
      </c>
      <c r="E782" s="104" t="s">
        <v>1</v>
      </c>
      <c r="F782" s="104">
        <v>37458</v>
      </c>
      <c r="G782" s="104">
        <v>37333</v>
      </c>
      <c r="H782" s="104"/>
      <c r="I782" s="106"/>
      <c r="J782" s="107">
        <f t="shared" ref="J782:J784" si="1780">(IF(E782="SHORT",F782-G782,IF(E782="LONG",G782-F782)))*D782</f>
        <v>-3750</v>
      </c>
      <c r="K782" s="108"/>
      <c r="L782" s="108"/>
      <c r="M782" s="108">
        <f t="shared" ref="M782:M784" si="1781">(K782+J782+L782)/D782</f>
        <v>-125</v>
      </c>
      <c r="N782" s="109">
        <f t="shared" ref="N782:N784" si="1782">M782*D782</f>
        <v>-3750</v>
      </c>
    </row>
    <row r="783" spans="1:14" s="87" customFormat="1" ht="14.25" customHeight="1">
      <c r="A783" s="103">
        <v>43454</v>
      </c>
      <c r="B783" s="104" t="s">
        <v>5</v>
      </c>
      <c r="C783" s="104" t="s">
        <v>55</v>
      </c>
      <c r="D783" s="105">
        <v>10000</v>
      </c>
      <c r="E783" s="104" t="s">
        <v>1</v>
      </c>
      <c r="F783" s="104">
        <v>180.65</v>
      </c>
      <c r="G783" s="104">
        <v>181.2</v>
      </c>
      <c r="H783" s="104">
        <v>181.9</v>
      </c>
      <c r="I783" s="106"/>
      <c r="J783" s="107">
        <f t="shared" si="1780"/>
        <v>5499.999999999829</v>
      </c>
      <c r="K783" s="108">
        <f t="shared" ref="K783" si="1783">(IF(E783="SHORT",IF(H783="",0,G783-H783),IF(E783="LONG",IF(H783="",0,H783-G783))))*D783</f>
        <v>7000.000000000171</v>
      </c>
      <c r="L783" s="108"/>
      <c r="M783" s="108">
        <f t="shared" si="1781"/>
        <v>1.25</v>
      </c>
      <c r="N783" s="109">
        <f t="shared" si="1782"/>
        <v>12500</v>
      </c>
    </row>
    <row r="784" spans="1:14" s="79" customFormat="1" ht="14.25" customHeight="1">
      <c r="A784" s="103">
        <v>43454</v>
      </c>
      <c r="B784" s="104" t="s">
        <v>31</v>
      </c>
      <c r="C784" s="104" t="s">
        <v>53</v>
      </c>
      <c r="D784" s="105">
        <v>200</v>
      </c>
      <c r="E784" s="104" t="s">
        <v>2</v>
      </c>
      <c r="F784" s="104">
        <v>3269</v>
      </c>
      <c r="G784" s="104">
        <v>3299</v>
      </c>
      <c r="H784" s="104"/>
      <c r="I784" s="106"/>
      <c r="J784" s="107">
        <f t="shared" si="1780"/>
        <v>-6000</v>
      </c>
      <c r="K784" s="108"/>
      <c r="L784" s="108"/>
      <c r="M784" s="108">
        <f t="shared" si="1781"/>
        <v>-30</v>
      </c>
      <c r="N784" s="109">
        <f t="shared" si="1782"/>
        <v>-6000</v>
      </c>
    </row>
    <row r="785" spans="1:14" s="87" customFormat="1" ht="14.25" customHeight="1">
      <c r="A785" s="103">
        <v>43453</v>
      </c>
      <c r="B785" s="104" t="s">
        <v>4</v>
      </c>
      <c r="C785" s="104" t="s">
        <v>56</v>
      </c>
      <c r="D785" s="105">
        <v>30</v>
      </c>
      <c r="E785" s="104" t="s">
        <v>1</v>
      </c>
      <c r="F785" s="104">
        <v>37527</v>
      </c>
      <c r="G785" s="104">
        <v>37402</v>
      </c>
      <c r="H785" s="104"/>
      <c r="I785" s="106"/>
      <c r="J785" s="107">
        <f t="shared" ref="J785:J791" si="1784">(IF(E785="SHORT",F785-G785,IF(E785="LONG",G785-F785)))*D785</f>
        <v>-3750</v>
      </c>
      <c r="K785" s="108"/>
      <c r="L785" s="108"/>
      <c r="M785" s="108">
        <f t="shared" ref="M785:M791" si="1785">(K785+J785+L785)/D785</f>
        <v>-125</v>
      </c>
      <c r="N785" s="109">
        <f t="shared" ref="N785:N791" si="1786">M785*D785</f>
        <v>-3750</v>
      </c>
    </row>
    <row r="786" spans="1:14" s="79" customFormat="1" ht="14.25" customHeight="1">
      <c r="A786" s="103">
        <v>43453</v>
      </c>
      <c r="B786" s="104" t="s">
        <v>0</v>
      </c>
      <c r="C786" s="104" t="s">
        <v>56</v>
      </c>
      <c r="D786" s="105">
        <v>100</v>
      </c>
      <c r="E786" s="104" t="s">
        <v>1</v>
      </c>
      <c r="F786" s="104">
        <v>31168</v>
      </c>
      <c r="G786" s="104">
        <v>31098</v>
      </c>
      <c r="H786" s="104"/>
      <c r="I786" s="106"/>
      <c r="J786" s="107">
        <f t="shared" si="1784"/>
        <v>-7000</v>
      </c>
      <c r="K786" s="108"/>
      <c r="L786" s="108"/>
      <c r="M786" s="108">
        <f t="shared" si="1785"/>
        <v>-70</v>
      </c>
      <c r="N786" s="109">
        <f t="shared" si="1786"/>
        <v>-7000</v>
      </c>
    </row>
    <row r="787" spans="1:14" s="79" customFormat="1" ht="14.25" customHeight="1">
      <c r="A787" s="103">
        <v>43453</v>
      </c>
      <c r="B787" s="104" t="s">
        <v>31</v>
      </c>
      <c r="C787" s="104" t="s">
        <v>53</v>
      </c>
      <c r="D787" s="105">
        <v>200</v>
      </c>
      <c r="E787" s="104" t="s">
        <v>2</v>
      </c>
      <c r="F787" s="104">
        <v>3315</v>
      </c>
      <c r="G787" s="104">
        <v>3290</v>
      </c>
      <c r="H787" s="104"/>
      <c r="I787" s="106"/>
      <c r="J787" s="107">
        <f t="shared" si="1784"/>
        <v>5000</v>
      </c>
      <c r="K787" s="108"/>
      <c r="L787" s="108"/>
      <c r="M787" s="108">
        <f t="shared" si="1785"/>
        <v>25</v>
      </c>
      <c r="N787" s="109">
        <f t="shared" si="1786"/>
        <v>5000</v>
      </c>
    </row>
    <row r="788" spans="1:14" s="87" customFormat="1" ht="14.25" customHeight="1">
      <c r="A788" s="103">
        <v>43453</v>
      </c>
      <c r="B788" s="104" t="s">
        <v>6</v>
      </c>
      <c r="C788" s="104" t="s">
        <v>55</v>
      </c>
      <c r="D788" s="105">
        <v>10000</v>
      </c>
      <c r="E788" s="104" t="s">
        <v>1</v>
      </c>
      <c r="F788" s="104">
        <v>138.15</v>
      </c>
      <c r="G788" s="104">
        <v>137.55000000000001</v>
      </c>
      <c r="H788" s="104"/>
      <c r="I788" s="106"/>
      <c r="J788" s="107">
        <f t="shared" si="1784"/>
        <v>-5999.9999999999436</v>
      </c>
      <c r="K788" s="108"/>
      <c r="L788" s="108"/>
      <c r="M788" s="108">
        <f t="shared" si="1785"/>
        <v>-0.59999999999999432</v>
      </c>
      <c r="N788" s="109">
        <f t="shared" si="1786"/>
        <v>-5999.9999999999436</v>
      </c>
    </row>
    <row r="789" spans="1:14" s="79" customFormat="1" ht="14.25" customHeight="1">
      <c r="A789" s="103">
        <v>43453</v>
      </c>
      <c r="B789" s="104" t="s">
        <v>3</v>
      </c>
      <c r="C789" s="104" t="s">
        <v>55</v>
      </c>
      <c r="D789" s="105">
        <v>2000</v>
      </c>
      <c r="E789" s="104" t="s">
        <v>1</v>
      </c>
      <c r="F789" s="104">
        <v>419.8</v>
      </c>
      <c r="G789" s="104">
        <v>422.8</v>
      </c>
      <c r="H789" s="104"/>
      <c r="I789" s="106"/>
      <c r="J789" s="107">
        <f t="shared" si="1784"/>
        <v>6000</v>
      </c>
      <c r="K789" s="108"/>
      <c r="L789" s="108"/>
      <c r="M789" s="108">
        <f t="shared" si="1785"/>
        <v>3</v>
      </c>
      <c r="N789" s="109">
        <f t="shared" si="1786"/>
        <v>6000</v>
      </c>
    </row>
    <row r="790" spans="1:14" s="79" customFormat="1" ht="14.25" customHeight="1">
      <c r="A790" s="103">
        <v>43453</v>
      </c>
      <c r="B790" s="104" t="s">
        <v>48</v>
      </c>
      <c r="C790" s="104" t="s">
        <v>55</v>
      </c>
      <c r="D790" s="105">
        <v>500</v>
      </c>
      <c r="E790" s="104" t="s">
        <v>1</v>
      </c>
      <c r="F790" s="104">
        <v>758.15</v>
      </c>
      <c r="G790" s="104">
        <v>764.15</v>
      </c>
      <c r="H790" s="104"/>
      <c r="I790" s="106"/>
      <c r="J790" s="107">
        <f t="shared" si="1784"/>
        <v>3000</v>
      </c>
      <c r="K790" s="108"/>
      <c r="L790" s="108"/>
      <c r="M790" s="108">
        <f t="shared" si="1785"/>
        <v>6</v>
      </c>
      <c r="N790" s="109">
        <f t="shared" si="1786"/>
        <v>3000</v>
      </c>
    </row>
    <row r="791" spans="1:14" s="87" customFormat="1" ht="14.25" customHeight="1">
      <c r="A791" s="103">
        <v>43453</v>
      </c>
      <c r="B791" s="104" t="s">
        <v>5</v>
      </c>
      <c r="C791" s="104" t="s">
        <v>55</v>
      </c>
      <c r="D791" s="105">
        <v>10000</v>
      </c>
      <c r="E791" s="104" t="s">
        <v>1</v>
      </c>
      <c r="F791" s="104">
        <v>180.9</v>
      </c>
      <c r="G791" s="104">
        <v>181.45</v>
      </c>
      <c r="H791" s="104"/>
      <c r="I791" s="106"/>
      <c r="J791" s="107">
        <f t="shared" si="1784"/>
        <v>5499.999999999829</v>
      </c>
      <c r="K791" s="108"/>
      <c r="L791" s="108"/>
      <c r="M791" s="108">
        <f t="shared" si="1785"/>
        <v>0.54999999999998295</v>
      </c>
      <c r="N791" s="109">
        <f t="shared" si="1786"/>
        <v>5499.999999999829</v>
      </c>
    </row>
    <row r="792" spans="1:14" s="87" customFormat="1" ht="14.25" customHeight="1">
      <c r="A792" s="123">
        <v>43452</v>
      </c>
      <c r="B792" s="124" t="s">
        <v>31</v>
      </c>
      <c r="C792" s="124" t="s">
        <v>53</v>
      </c>
      <c r="D792" s="125">
        <v>200</v>
      </c>
      <c r="E792" s="124" t="s">
        <v>2</v>
      </c>
      <c r="F792" s="124">
        <v>3495</v>
      </c>
      <c r="G792" s="124">
        <v>3470</v>
      </c>
      <c r="H792" s="124">
        <v>3435</v>
      </c>
      <c r="I792" s="126">
        <v>3405</v>
      </c>
      <c r="J792" s="127">
        <f t="shared" ref="J792:J798" si="1787">(IF(E792="SHORT",F792-G792,IF(E792="LONG",G792-F792)))*D792</f>
        <v>5000</v>
      </c>
      <c r="K792" s="128">
        <f t="shared" ref="K792:K798" si="1788">(IF(E792="SHORT",IF(H792="",0,G792-H792),IF(E792="LONG",IF(H792="",0,H792-G792))))*D792</f>
        <v>7000</v>
      </c>
      <c r="L792" s="128">
        <f t="shared" ref="L792:L798" si="1789">(IF(E792="SHORT",IF(I792="",0,H792-I792),IF(E792="LONG",IF(I792="",0,(I792-H792)))))*D792</f>
        <v>6000</v>
      </c>
      <c r="M792" s="128">
        <f t="shared" ref="M792:M798" si="1790">(K792+J792+L792)/D792</f>
        <v>90</v>
      </c>
      <c r="N792" s="129">
        <f t="shared" ref="N792:N798" si="1791">M792*D792</f>
        <v>18000</v>
      </c>
    </row>
    <row r="793" spans="1:14" s="87" customFormat="1" ht="14.25" customHeight="1">
      <c r="A793" s="103">
        <v>43452</v>
      </c>
      <c r="B793" s="104" t="s">
        <v>32</v>
      </c>
      <c r="C793" s="104" t="s">
        <v>53</v>
      </c>
      <c r="D793" s="105">
        <v>2500</v>
      </c>
      <c r="E793" s="104" t="s">
        <v>2</v>
      </c>
      <c r="F793" s="104">
        <v>259</v>
      </c>
      <c r="G793" s="104">
        <v>257</v>
      </c>
      <c r="H793" s="104">
        <v>254.5</v>
      </c>
      <c r="I793" s="106"/>
      <c r="J793" s="107">
        <f t="shared" si="1787"/>
        <v>5000</v>
      </c>
      <c r="K793" s="108">
        <f t="shared" si="1788"/>
        <v>6250</v>
      </c>
      <c r="L793" s="108"/>
      <c r="M793" s="108">
        <f t="shared" si="1790"/>
        <v>4.5</v>
      </c>
      <c r="N793" s="109">
        <f t="shared" si="1791"/>
        <v>11250</v>
      </c>
    </row>
    <row r="794" spans="1:14" s="87" customFormat="1" ht="14.25" customHeight="1">
      <c r="A794" s="123">
        <v>43452</v>
      </c>
      <c r="B794" s="124" t="s">
        <v>4</v>
      </c>
      <c r="C794" s="124" t="s">
        <v>56</v>
      </c>
      <c r="D794" s="125">
        <v>30</v>
      </c>
      <c r="E794" s="124" t="s">
        <v>2</v>
      </c>
      <c r="F794" s="124">
        <v>37838</v>
      </c>
      <c r="G794" s="124">
        <v>37738</v>
      </c>
      <c r="H794" s="124">
        <v>37613</v>
      </c>
      <c r="I794" s="126">
        <v>37498</v>
      </c>
      <c r="J794" s="127">
        <f t="shared" si="1787"/>
        <v>3000</v>
      </c>
      <c r="K794" s="128">
        <f t="shared" si="1788"/>
        <v>3750</v>
      </c>
      <c r="L794" s="128">
        <f t="shared" si="1789"/>
        <v>3450</v>
      </c>
      <c r="M794" s="128">
        <f t="shared" si="1790"/>
        <v>340</v>
      </c>
      <c r="N794" s="129">
        <f t="shared" si="1791"/>
        <v>10200</v>
      </c>
    </row>
    <row r="795" spans="1:14" s="87" customFormat="1" ht="14.25" customHeight="1">
      <c r="A795" s="123">
        <v>43452</v>
      </c>
      <c r="B795" s="124" t="s">
        <v>0</v>
      </c>
      <c r="C795" s="124" t="s">
        <v>56</v>
      </c>
      <c r="D795" s="125">
        <v>100</v>
      </c>
      <c r="E795" s="124" t="s">
        <v>2</v>
      </c>
      <c r="F795" s="124">
        <v>31483</v>
      </c>
      <c r="G795" s="124">
        <v>31418</v>
      </c>
      <c r="H795" s="124">
        <v>31343</v>
      </c>
      <c r="I795" s="126">
        <v>31273</v>
      </c>
      <c r="J795" s="127">
        <f t="shared" si="1787"/>
        <v>6500</v>
      </c>
      <c r="K795" s="128">
        <f t="shared" si="1788"/>
        <v>7500</v>
      </c>
      <c r="L795" s="128">
        <f t="shared" si="1789"/>
        <v>7000</v>
      </c>
      <c r="M795" s="128">
        <f t="shared" si="1790"/>
        <v>210</v>
      </c>
      <c r="N795" s="129">
        <f t="shared" si="1791"/>
        <v>21000</v>
      </c>
    </row>
    <row r="796" spans="1:14" s="79" customFormat="1" ht="14.25" customHeight="1">
      <c r="A796" s="103">
        <v>43452</v>
      </c>
      <c r="B796" s="104" t="s">
        <v>6</v>
      </c>
      <c r="C796" s="104" t="s">
        <v>55</v>
      </c>
      <c r="D796" s="105">
        <v>10000</v>
      </c>
      <c r="E796" s="104" t="s">
        <v>2</v>
      </c>
      <c r="F796" s="104">
        <v>136.85</v>
      </c>
      <c r="G796" s="104">
        <v>137.44999999999999</v>
      </c>
      <c r="H796" s="104"/>
      <c r="I796" s="106"/>
      <c r="J796" s="107">
        <f t="shared" si="1787"/>
        <v>-5999.9999999999436</v>
      </c>
      <c r="K796" s="108"/>
      <c r="L796" s="108"/>
      <c r="M796" s="108">
        <f t="shared" si="1790"/>
        <v>-0.59999999999999432</v>
      </c>
      <c r="N796" s="109">
        <f t="shared" si="1791"/>
        <v>-5999.9999999999436</v>
      </c>
    </row>
    <row r="797" spans="1:14" s="87" customFormat="1" ht="14.25" customHeight="1">
      <c r="A797" s="123">
        <v>43452</v>
      </c>
      <c r="B797" s="124" t="s">
        <v>49</v>
      </c>
      <c r="C797" s="124" t="s">
        <v>55</v>
      </c>
      <c r="D797" s="125">
        <v>10000</v>
      </c>
      <c r="E797" s="124" t="s">
        <v>2</v>
      </c>
      <c r="F797" s="124">
        <v>138.25</v>
      </c>
      <c r="G797" s="124">
        <v>137.69999999999999</v>
      </c>
      <c r="H797" s="124">
        <v>137</v>
      </c>
      <c r="I797" s="126">
        <v>136.4</v>
      </c>
      <c r="J797" s="127">
        <f t="shared" si="1787"/>
        <v>5500.0000000001137</v>
      </c>
      <c r="K797" s="128">
        <f t="shared" si="1788"/>
        <v>6999.9999999998863</v>
      </c>
      <c r="L797" s="128">
        <f t="shared" si="1789"/>
        <v>5999.9999999999436</v>
      </c>
      <c r="M797" s="128">
        <f t="shared" si="1790"/>
        <v>1.8499999999999941</v>
      </c>
      <c r="N797" s="129">
        <f t="shared" si="1791"/>
        <v>18499.999999999942</v>
      </c>
    </row>
    <row r="798" spans="1:14" s="87" customFormat="1" ht="14.25" customHeight="1">
      <c r="A798" s="123">
        <v>43452</v>
      </c>
      <c r="B798" s="124" t="s">
        <v>5</v>
      </c>
      <c r="C798" s="124" t="s">
        <v>55</v>
      </c>
      <c r="D798" s="125">
        <v>10000</v>
      </c>
      <c r="E798" s="124" t="s">
        <v>2</v>
      </c>
      <c r="F798" s="124">
        <v>184.1</v>
      </c>
      <c r="G798" s="124">
        <v>183.55</v>
      </c>
      <c r="H798" s="124">
        <v>182.85</v>
      </c>
      <c r="I798" s="126">
        <v>182.25</v>
      </c>
      <c r="J798" s="127">
        <f t="shared" si="1787"/>
        <v>5499.999999999829</v>
      </c>
      <c r="K798" s="128">
        <f t="shared" si="1788"/>
        <v>7000.000000000171</v>
      </c>
      <c r="L798" s="128">
        <f t="shared" si="1789"/>
        <v>5999.9999999999436</v>
      </c>
      <c r="M798" s="128">
        <f t="shared" si="1790"/>
        <v>1.8499999999999941</v>
      </c>
      <c r="N798" s="129">
        <f t="shared" si="1791"/>
        <v>18499.999999999942</v>
      </c>
    </row>
    <row r="799" spans="1:14" s="87" customFormat="1" ht="14.25" customHeight="1">
      <c r="A799" s="103">
        <v>43451</v>
      </c>
      <c r="B799" s="104" t="s">
        <v>0</v>
      </c>
      <c r="C799" s="104" t="s">
        <v>56</v>
      </c>
      <c r="D799" s="105">
        <v>100</v>
      </c>
      <c r="E799" s="104" t="s">
        <v>1</v>
      </c>
      <c r="F799" s="104">
        <v>31444</v>
      </c>
      <c r="G799" s="104">
        <v>31589</v>
      </c>
      <c r="H799" s="104"/>
      <c r="I799" s="106"/>
      <c r="J799" s="107">
        <f t="shared" ref="J799:J807" si="1792">(IF(E799="SHORT",F799-G799,IF(E799="LONG",G799-F799)))*D799</f>
        <v>14500</v>
      </c>
      <c r="K799" s="108"/>
      <c r="L799" s="108"/>
      <c r="M799" s="108">
        <f t="shared" ref="M799:M807" si="1793">(K799+J799+L799)/D799</f>
        <v>145</v>
      </c>
      <c r="N799" s="109">
        <f t="shared" ref="N799:N807" si="1794">M799*D799</f>
        <v>14500</v>
      </c>
    </row>
    <row r="800" spans="1:14" s="87" customFormat="1" ht="14.25" customHeight="1">
      <c r="A800" s="103">
        <v>43451</v>
      </c>
      <c r="B800" s="104" t="s">
        <v>4</v>
      </c>
      <c r="C800" s="104" t="s">
        <v>56</v>
      </c>
      <c r="D800" s="105">
        <v>30</v>
      </c>
      <c r="E800" s="104" t="s">
        <v>1</v>
      </c>
      <c r="F800" s="104">
        <v>38015</v>
      </c>
      <c r="G800" s="104">
        <v>38115</v>
      </c>
      <c r="H800" s="104"/>
      <c r="I800" s="106"/>
      <c r="J800" s="107">
        <f t="shared" si="1792"/>
        <v>3000</v>
      </c>
      <c r="K800" s="108"/>
      <c r="L800" s="108"/>
      <c r="M800" s="108">
        <f t="shared" si="1793"/>
        <v>100</v>
      </c>
      <c r="N800" s="109">
        <f t="shared" si="1794"/>
        <v>3000</v>
      </c>
    </row>
    <row r="801" spans="1:14" s="87" customFormat="1" ht="14.25" customHeight="1">
      <c r="A801" s="103">
        <v>43451</v>
      </c>
      <c r="B801" s="104" t="s">
        <v>48</v>
      </c>
      <c r="C801" s="104" t="s">
        <v>55</v>
      </c>
      <c r="D801" s="105">
        <v>500</v>
      </c>
      <c r="E801" s="104" t="s">
        <v>2</v>
      </c>
      <c r="F801" s="104">
        <v>789.95</v>
      </c>
      <c r="G801" s="104">
        <v>783.95</v>
      </c>
      <c r="H801" s="104"/>
      <c r="I801" s="106"/>
      <c r="J801" s="107">
        <f t="shared" si="1792"/>
        <v>3000</v>
      </c>
      <c r="K801" s="108"/>
      <c r="L801" s="108"/>
      <c r="M801" s="108">
        <f t="shared" si="1793"/>
        <v>6</v>
      </c>
      <c r="N801" s="109">
        <f t="shared" si="1794"/>
        <v>3000</v>
      </c>
    </row>
    <row r="802" spans="1:14" s="87" customFormat="1" ht="14.25" customHeight="1">
      <c r="A802" s="103">
        <v>43451</v>
      </c>
      <c r="B802" s="104" t="s">
        <v>5</v>
      </c>
      <c r="C802" s="104" t="s">
        <v>55</v>
      </c>
      <c r="D802" s="105">
        <v>10000</v>
      </c>
      <c r="E802" s="104" t="s">
        <v>2</v>
      </c>
      <c r="F802" s="104">
        <v>184.25</v>
      </c>
      <c r="G802" s="104">
        <v>183.7</v>
      </c>
      <c r="H802" s="104">
        <v>183</v>
      </c>
      <c r="I802" s="106"/>
      <c r="J802" s="107">
        <f t="shared" si="1792"/>
        <v>5500.0000000001137</v>
      </c>
      <c r="K802" s="108">
        <f t="shared" ref="K802:K806" si="1795">(IF(E802="SHORT",IF(H802="",0,G802-H802),IF(E802="LONG",IF(H802="",0,H802-G802))))*D802</f>
        <v>6999.9999999998863</v>
      </c>
      <c r="L802" s="108"/>
      <c r="M802" s="108">
        <f t="shared" si="1793"/>
        <v>1.25</v>
      </c>
      <c r="N802" s="109">
        <f t="shared" si="1794"/>
        <v>12500</v>
      </c>
    </row>
    <row r="803" spans="1:14" s="87" customFormat="1" ht="14.25" customHeight="1">
      <c r="A803" s="103">
        <v>43451</v>
      </c>
      <c r="B803" s="104" t="s">
        <v>3</v>
      </c>
      <c r="C803" s="104" t="s">
        <v>55</v>
      </c>
      <c r="D803" s="105">
        <v>2000</v>
      </c>
      <c r="E803" s="104" t="s">
        <v>2</v>
      </c>
      <c r="F803" s="104">
        <v>440.05</v>
      </c>
      <c r="G803" s="104">
        <v>437.05</v>
      </c>
      <c r="H803" s="104"/>
      <c r="I803" s="106"/>
      <c r="J803" s="107">
        <f t="shared" si="1792"/>
        <v>6000</v>
      </c>
      <c r="K803" s="108"/>
      <c r="L803" s="108"/>
      <c r="M803" s="108">
        <f t="shared" si="1793"/>
        <v>3</v>
      </c>
      <c r="N803" s="109">
        <f t="shared" si="1794"/>
        <v>6000</v>
      </c>
    </row>
    <row r="804" spans="1:14" s="87" customFormat="1" ht="14.25" customHeight="1">
      <c r="A804" s="123">
        <v>43451</v>
      </c>
      <c r="B804" s="124" t="s">
        <v>49</v>
      </c>
      <c r="C804" s="124" t="s">
        <v>55</v>
      </c>
      <c r="D804" s="125">
        <v>10000</v>
      </c>
      <c r="E804" s="124" t="s">
        <v>1</v>
      </c>
      <c r="F804" s="124">
        <v>137.25</v>
      </c>
      <c r="G804" s="124">
        <v>137.80000000000001</v>
      </c>
      <c r="H804" s="124">
        <v>138.5</v>
      </c>
      <c r="I804" s="126">
        <v>139.1</v>
      </c>
      <c r="J804" s="127">
        <f t="shared" si="1792"/>
        <v>5500.0000000001137</v>
      </c>
      <c r="K804" s="128">
        <f t="shared" si="1795"/>
        <v>6999.9999999998863</v>
      </c>
      <c r="L804" s="128">
        <f t="shared" ref="L804" si="1796">(IF(E804="SHORT",IF(I804="",0,H804-I804),IF(E804="LONG",IF(I804="",0,(I804-H804)))))*D804</f>
        <v>5999.9999999999436</v>
      </c>
      <c r="M804" s="128">
        <f t="shared" si="1793"/>
        <v>1.8499999999999941</v>
      </c>
      <c r="N804" s="129">
        <f t="shared" si="1794"/>
        <v>18499.999999999942</v>
      </c>
    </row>
    <row r="805" spans="1:14" s="87" customFormat="1" ht="14.25" customHeight="1">
      <c r="A805" s="103">
        <v>43451</v>
      </c>
      <c r="B805" s="104" t="s">
        <v>6</v>
      </c>
      <c r="C805" s="104" t="s">
        <v>55</v>
      </c>
      <c r="D805" s="105">
        <v>10000</v>
      </c>
      <c r="E805" s="104" t="s">
        <v>1</v>
      </c>
      <c r="F805" s="104">
        <v>140.25</v>
      </c>
      <c r="G805" s="104">
        <v>139.65</v>
      </c>
      <c r="H805" s="104"/>
      <c r="I805" s="106"/>
      <c r="J805" s="107">
        <f t="shared" si="1792"/>
        <v>-5999.9999999999436</v>
      </c>
      <c r="K805" s="108"/>
      <c r="L805" s="108"/>
      <c r="M805" s="108">
        <f t="shared" si="1793"/>
        <v>-0.59999999999999432</v>
      </c>
      <c r="N805" s="109">
        <f t="shared" si="1794"/>
        <v>-5999.9999999999436</v>
      </c>
    </row>
    <row r="806" spans="1:14" s="87" customFormat="1" ht="14.25" customHeight="1">
      <c r="A806" s="103">
        <v>43451</v>
      </c>
      <c r="B806" s="104" t="s">
        <v>32</v>
      </c>
      <c r="C806" s="104" t="s">
        <v>53</v>
      </c>
      <c r="D806" s="105">
        <v>2500</v>
      </c>
      <c r="E806" s="104" t="s">
        <v>1</v>
      </c>
      <c r="F806" s="104">
        <v>261.5</v>
      </c>
      <c r="G806" s="104">
        <v>263.5</v>
      </c>
      <c r="H806" s="104">
        <v>266</v>
      </c>
      <c r="I806" s="106"/>
      <c r="J806" s="107">
        <f t="shared" si="1792"/>
        <v>5000</v>
      </c>
      <c r="K806" s="108">
        <f t="shared" si="1795"/>
        <v>6250</v>
      </c>
      <c r="L806" s="108"/>
      <c r="M806" s="108">
        <f t="shared" si="1793"/>
        <v>4.5</v>
      </c>
      <c r="N806" s="109">
        <f t="shared" si="1794"/>
        <v>11250</v>
      </c>
    </row>
    <row r="807" spans="1:14" s="87" customFormat="1" ht="14.25" customHeight="1">
      <c r="A807" s="103">
        <v>43451</v>
      </c>
      <c r="B807" s="104" t="s">
        <v>31</v>
      </c>
      <c r="C807" s="104" t="s">
        <v>53</v>
      </c>
      <c r="D807" s="105">
        <v>200</v>
      </c>
      <c r="E807" s="104" t="s">
        <v>2</v>
      </c>
      <c r="F807" s="104">
        <v>3673</v>
      </c>
      <c r="G807" s="104">
        <v>3703</v>
      </c>
      <c r="H807" s="104"/>
      <c r="I807" s="106"/>
      <c r="J807" s="107">
        <f t="shared" si="1792"/>
        <v>-6000</v>
      </c>
      <c r="K807" s="108"/>
      <c r="L807" s="108"/>
      <c r="M807" s="108">
        <f t="shared" si="1793"/>
        <v>-30</v>
      </c>
      <c r="N807" s="109">
        <f t="shared" si="1794"/>
        <v>-6000</v>
      </c>
    </row>
    <row r="808" spans="1:14" s="87" customFormat="1" ht="14.25" customHeight="1">
      <c r="A808" s="103">
        <v>43448</v>
      </c>
      <c r="B808" s="104" t="s">
        <v>0</v>
      </c>
      <c r="C808" s="104" t="s">
        <v>56</v>
      </c>
      <c r="D808" s="105">
        <v>100</v>
      </c>
      <c r="E808" s="104" t="s">
        <v>1</v>
      </c>
      <c r="F808" s="104">
        <v>31557</v>
      </c>
      <c r="G808" s="104">
        <v>31622</v>
      </c>
      <c r="H808" s="104"/>
      <c r="I808" s="106"/>
      <c r="J808" s="107">
        <f t="shared" ref="J808:J814" si="1797">(IF(E808="SHORT",F808-G808,IF(E808="LONG",G808-F808)))*D808</f>
        <v>6500</v>
      </c>
      <c r="K808" s="108"/>
      <c r="L808" s="108"/>
      <c r="M808" s="108">
        <f t="shared" ref="M808:M814" si="1798">(K808+J808+L808)/D808</f>
        <v>65</v>
      </c>
      <c r="N808" s="109">
        <f t="shared" ref="N808:N814" si="1799">M808*D808</f>
        <v>6500</v>
      </c>
    </row>
    <row r="809" spans="1:14" s="87" customFormat="1" ht="14.25" customHeight="1">
      <c r="A809" s="103">
        <v>43448</v>
      </c>
      <c r="B809" s="104" t="s">
        <v>32</v>
      </c>
      <c r="C809" s="104" t="s">
        <v>53</v>
      </c>
      <c r="D809" s="105">
        <v>2500</v>
      </c>
      <c r="E809" s="104" t="s">
        <v>1</v>
      </c>
      <c r="F809" s="104">
        <v>285.2</v>
      </c>
      <c r="G809" s="104">
        <v>282.7</v>
      </c>
      <c r="H809" s="104"/>
      <c r="I809" s="106"/>
      <c r="J809" s="107">
        <f t="shared" si="1797"/>
        <v>-6250</v>
      </c>
      <c r="K809" s="108"/>
      <c r="L809" s="108"/>
      <c r="M809" s="108">
        <f t="shared" si="1798"/>
        <v>-2.5</v>
      </c>
      <c r="N809" s="109">
        <f t="shared" si="1799"/>
        <v>-6250</v>
      </c>
    </row>
    <row r="810" spans="1:14" s="87" customFormat="1" ht="14.25" customHeight="1">
      <c r="A810" s="103">
        <v>43448</v>
      </c>
      <c r="B810" s="104" t="s">
        <v>3</v>
      </c>
      <c r="C810" s="104" t="s">
        <v>55</v>
      </c>
      <c r="D810" s="105">
        <v>2000</v>
      </c>
      <c r="E810" s="104" t="s">
        <v>1</v>
      </c>
      <c r="F810" s="104">
        <v>439</v>
      </c>
      <c r="G810" s="104">
        <v>442</v>
      </c>
      <c r="H810" s="104"/>
      <c r="I810" s="106"/>
      <c r="J810" s="107">
        <f t="shared" si="1797"/>
        <v>6000</v>
      </c>
      <c r="K810" s="108"/>
      <c r="L810" s="108"/>
      <c r="M810" s="108">
        <f t="shared" si="1798"/>
        <v>3</v>
      </c>
      <c r="N810" s="109">
        <f t="shared" si="1799"/>
        <v>6000</v>
      </c>
    </row>
    <row r="811" spans="1:14" s="79" customFormat="1" ht="14.25" customHeight="1">
      <c r="A811" s="103">
        <v>43448</v>
      </c>
      <c r="B811" s="104" t="s">
        <v>6</v>
      </c>
      <c r="C811" s="104" t="s">
        <v>55</v>
      </c>
      <c r="D811" s="105">
        <v>10000</v>
      </c>
      <c r="E811" s="104" t="s">
        <v>1</v>
      </c>
      <c r="F811" s="104">
        <v>139.9</v>
      </c>
      <c r="G811" s="104">
        <v>140.44999999999999</v>
      </c>
      <c r="H811" s="104"/>
      <c r="I811" s="106"/>
      <c r="J811" s="107">
        <f t="shared" si="1797"/>
        <v>5499.999999999829</v>
      </c>
      <c r="K811" s="108"/>
      <c r="L811" s="108"/>
      <c r="M811" s="108">
        <f t="shared" si="1798"/>
        <v>0.54999999999998295</v>
      </c>
      <c r="N811" s="109">
        <f t="shared" si="1799"/>
        <v>5499.999999999829</v>
      </c>
    </row>
    <row r="812" spans="1:14" s="87" customFormat="1" ht="14.25" customHeight="1">
      <c r="A812" s="103">
        <v>43448</v>
      </c>
      <c r="B812" s="104" t="s">
        <v>49</v>
      </c>
      <c r="C812" s="104" t="s">
        <v>55</v>
      </c>
      <c r="D812" s="105">
        <v>10000</v>
      </c>
      <c r="E812" s="104" t="s">
        <v>2</v>
      </c>
      <c r="F812" s="104">
        <v>137.65</v>
      </c>
      <c r="G812" s="104">
        <v>137.5</v>
      </c>
      <c r="H812" s="104"/>
      <c r="I812" s="106"/>
      <c r="J812" s="107">
        <f t="shared" si="1797"/>
        <v>1500.0000000000568</v>
      </c>
      <c r="K812" s="108"/>
      <c r="L812" s="108"/>
      <c r="M812" s="108">
        <f t="shared" si="1798"/>
        <v>0.15000000000000568</v>
      </c>
      <c r="N812" s="109">
        <f t="shared" si="1799"/>
        <v>1500.0000000000568</v>
      </c>
    </row>
    <row r="813" spans="1:14" s="87" customFormat="1" ht="14.25" customHeight="1">
      <c r="A813" s="103">
        <v>43448</v>
      </c>
      <c r="B813" s="104" t="s">
        <v>48</v>
      </c>
      <c r="C813" s="104" t="s">
        <v>55</v>
      </c>
      <c r="D813" s="105">
        <v>500</v>
      </c>
      <c r="E813" s="104" t="s">
        <v>2</v>
      </c>
      <c r="F813" s="104">
        <v>773.5</v>
      </c>
      <c r="G813" s="104">
        <v>780.5</v>
      </c>
      <c r="H813" s="104"/>
      <c r="I813" s="106"/>
      <c r="J813" s="107">
        <f t="shared" si="1797"/>
        <v>-3500</v>
      </c>
      <c r="K813" s="108"/>
      <c r="L813" s="108"/>
      <c r="M813" s="108">
        <f t="shared" si="1798"/>
        <v>-7</v>
      </c>
      <c r="N813" s="109">
        <f t="shared" si="1799"/>
        <v>-3500</v>
      </c>
    </row>
    <row r="814" spans="1:14" s="87" customFormat="1" ht="14.25" customHeight="1">
      <c r="A814" s="103">
        <v>43448</v>
      </c>
      <c r="B814" s="104" t="s">
        <v>31</v>
      </c>
      <c r="C814" s="104" t="s">
        <v>53</v>
      </c>
      <c r="D814" s="105">
        <v>200</v>
      </c>
      <c r="E814" s="104" t="s">
        <v>1</v>
      </c>
      <c r="F814" s="104">
        <v>3774</v>
      </c>
      <c r="G814" s="104">
        <v>3798</v>
      </c>
      <c r="H814" s="104"/>
      <c r="I814" s="106"/>
      <c r="J814" s="107">
        <f t="shared" si="1797"/>
        <v>4800</v>
      </c>
      <c r="K814" s="108"/>
      <c r="L814" s="108"/>
      <c r="M814" s="108">
        <f t="shared" si="1798"/>
        <v>24</v>
      </c>
      <c r="N814" s="109">
        <f t="shared" si="1799"/>
        <v>4800</v>
      </c>
    </row>
    <row r="815" spans="1:14" s="87" customFormat="1" ht="14.25" customHeight="1">
      <c r="A815" s="103">
        <v>43447</v>
      </c>
      <c r="B815" s="104" t="s">
        <v>0</v>
      </c>
      <c r="C815" s="104" t="s">
        <v>56</v>
      </c>
      <c r="D815" s="105">
        <v>100</v>
      </c>
      <c r="E815" s="104" t="s">
        <v>1</v>
      </c>
      <c r="F815" s="104">
        <v>31615</v>
      </c>
      <c r="G815" s="104">
        <v>31680</v>
      </c>
      <c r="H815" s="104"/>
      <c r="I815" s="106"/>
      <c r="J815" s="107">
        <f t="shared" ref="J815:J821" si="1800">(IF(E815="SHORT",F815-G815,IF(E815="LONG",G815-F815)))*D815</f>
        <v>6500</v>
      </c>
      <c r="K815" s="108"/>
      <c r="L815" s="108"/>
      <c r="M815" s="108">
        <f t="shared" ref="M815:M821" si="1801">(K815+J815+L815)/D815</f>
        <v>65</v>
      </c>
      <c r="N815" s="109">
        <f t="shared" ref="N815:N821" si="1802">M815*D815</f>
        <v>6500</v>
      </c>
    </row>
    <row r="816" spans="1:14" s="87" customFormat="1" ht="14.25" customHeight="1">
      <c r="A816" s="103">
        <v>43447</v>
      </c>
      <c r="B816" s="104" t="s">
        <v>4</v>
      </c>
      <c r="C816" s="104" t="s">
        <v>56</v>
      </c>
      <c r="D816" s="105">
        <v>30</v>
      </c>
      <c r="E816" s="104" t="s">
        <v>1</v>
      </c>
      <c r="F816" s="104">
        <v>38380</v>
      </c>
      <c r="G816" s="104">
        <v>38480</v>
      </c>
      <c r="H816" s="104"/>
      <c r="I816" s="106"/>
      <c r="J816" s="107">
        <f t="shared" si="1800"/>
        <v>3000</v>
      </c>
      <c r="K816" s="108"/>
      <c r="L816" s="108"/>
      <c r="M816" s="108">
        <f t="shared" si="1801"/>
        <v>100</v>
      </c>
      <c r="N816" s="109">
        <f t="shared" si="1802"/>
        <v>3000</v>
      </c>
    </row>
    <row r="817" spans="1:14" s="87" customFormat="1" ht="14.25" customHeight="1">
      <c r="A817" s="103">
        <v>43447</v>
      </c>
      <c r="B817" s="104" t="s">
        <v>3</v>
      </c>
      <c r="C817" s="104" t="s">
        <v>55</v>
      </c>
      <c r="D817" s="105">
        <v>2000</v>
      </c>
      <c r="E817" s="104" t="s">
        <v>2</v>
      </c>
      <c r="F817" s="104">
        <v>445.25</v>
      </c>
      <c r="G817" s="104">
        <v>442.25</v>
      </c>
      <c r="H817" s="104"/>
      <c r="I817" s="106"/>
      <c r="J817" s="107">
        <f t="shared" si="1800"/>
        <v>6000</v>
      </c>
      <c r="K817" s="108"/>
      <c r="L817" s="108"/>
      <c r="M817" s="108">
        <f t="shared" si="1801"/>
        <v>3</v>
      </c>
      <c r="N817" s="109">
        <f t="shared" si="1802"/>
        <v>6000</v>
      </c>
    </row>
    <row r="818" spans="1:14" s="87" customFormat="1" ht="14.25" customHeight="1">
      <c r="A818" s="103">
        <v>43447</v>
      </c>
      <c r="B818" s="104" t="s">
        <v>5</v>
      </c>
      <c r="C818" s="104" t="s">
        <v>55</v>
      </c>
      <c r="D818" s="105">
        <v>10000</v>
      </c>
      <c r="E818" s="104" t="s">
        <v>2</v>
      </c>
      <c r="F818" s="104">
        <v>187.95</v>
      </c>
      <c r="G818" s="104">
        <v>187.4</v>
      </c>
      <c r="H818" s="104"/>
      <c r="I818" s="106"/>
      <c r="J818" s="107">
        <f t="shared" si="1800"/>
        <v>5499.999999999829</v>
      </c>
      <c r="K818" s="108"/>
      <c r="L818" s="108"/>
      <c r="M818" s="108">
        <f t="shared" si="1801"/>
        <v>0.54999999999998295</v>
      </c>
      <c r="N818" s="109">
        <f t="shared" si="1802"/>
        <v>5499.999999999829</v>
      </c>
    </row>
    <row r="819" spans="1:14" s="87" customFormat="1" ht="14.25" customHeight="1">
      <c r="A819" s="123">
        <v>43447</v>
      </c>
      <c r="B819" s="124" t="s">
        <v>6</v>
      </c>
      <c r="C819" s="124" t="s">
        <v>55</v>
      </c>
      <c r="D819" s="125">
        <v>10000</v>
      </c>
      <c r="E819" s="124" t="s">
        <v>2</v>
      </c>
      <c r="F819" s="124">
        <v>141.80000000000001</v>
      </c>
      <c r="G819" s="124">
        <v>141.25</v>
      </c>
      <c r="H819" s="124">
        <v>140.55000000000001</v>
      </c>
      <c r="I819" s="126">
        <v>139.9</v>
      </c>
      <c r="J819" s="127">
        <f t="shared" si="1800"/>
        <v>5500.0000000001137</v>
      </c>
      <c r="K819" s="128">
        <f t="shared" ref="K819" si="1803">(IF(E819="SHORT",IF(H819="",0,G819-H819),IF(E819="LONG",IF(H819="",0,H819-G819))))*D819</f>
        <v>6999.9999999998863</v>
      </c>
      <c r="L819" s="128">
        <f t="shared" ref="L819" si="1804">(IF(E819="SHORT",IF(I819="",0,H819-I819),IF(E819="LONG",IF(I819="",0,(I819-H819)))))*D819</f>
        <v>6500.0000000000564</v>
      </c>
      <c r="M819" s="128">
        <f t="shared" si="1801"/>
        <v>1.9000000000000059</v>
      </c>
      <c r="N819" s="129">
        <f t="shared" si="1802"/>
        <v>19000.000000000058</v>
      </c>
    </row>
    <row r="820" spans="1:14" s="79" customFormat="1" ht="14.25" customHeight="1">
      <c r="A820" s="103">
        <v>43447</v>
      </c>
      <c r="B820" s="104" t="s">
        <v>32</v>
      </c>
      <c r="C820" s="104" t="s">
        <v>53</v>
      </c>
      <c r="D820" s="105">
        <v>2500</v>
      </c>
      <c r="E820" s="104" t="s">
        <v>2</v>
      </c>
      <c r="F820" s="104">
        <v>295.5</v>
      </c>
      <c r="G820" s="104">
        <v>292.75</v>
      </c>
      <c r="H820" s="104"/>
      <c r="I820" s="106"/>
      <c r="J820" s="107">
        <f t="shared" si="1800"/>
        <v>6875</v>
      </c>
      <c r="K820" s="108"/>
      <c r="L820" s="108"/>
      <c r="M820" s="108">
        <f t="shared" si="1801"/>
        <v>2.75</v>
      </c>
      <c r="N820" s="109">
        <f t="shared" si="1802"/>
        <v>6875</v>
      </c>
    </row>
    <row r="821" spans="1:14" s="87" customFormat="1" ht="14.25" customHeight="1">
      <c r="A821" s="103">
        <v>43447</v>
      </c>
      <c r="B821" s="104" t="s">
        <v>31</v>
      </c>
      <c r="C821" s="104" t="s">
        <v>53</v>
      </c>
      <c r="D821" s="105">
        <v>200</v>
      </c>
      <c r="E821" s="104" t="s">
        <v>1</v>
      </c>
      <c r="F821" s="104">
        <v>3689</v>
      </c>
      <c r="G821" s="104">
        <v>3659</v>
      </c>
      <c r="H821" s="104"/>
      <c r="I821" s="106"/>
      <c r="J821" s="107">
        <f t="shared" si="1800"/>
        <v>-6000</v>
      </c>
      <c r="K821" s="108"/>
      <c r="L821" s="108"/>
      <c r="M821" s="108">
        <f t="shared" si="1801"/>
        <v>-30</v>
      </c>
      <c r="N821" s="109">
        <f t="shared" si="1802"/>
        <v>-6000</v>
      </c>
    </row>
    <row r="822" spans="1:14" s="79" customFormat="1" ht="14.25" customHeight="1">
      <c r="A822" s="103">
        <v>43446</v>
      </c>
      <c r="B822" s="104" t="s">
        <v>4</v>
      </c>
      <c r="C822" s="104" t="s">
        <v>56</v>
      </c>
      <c r="D822" s="105">
        <v>30</v>
      </c>
      <c r="E822" s="104" t="s">
        <v>1</v>
      </c>
      <c r="F822" s="104">
        <v>38341</v>
      </c>
      <c r="G822" s="104">
        <v>38441</v>
      </c>
      <c r="H822" s="104">
        <v>38566</v>
      </c>
      <c r="I822" s="106"/>
      <c r="J822" s="107">
        <f t="shared" ref="J822:J827" si="1805">(IF(E822="SHORT",F822-G822,IF(E822="LONG",G822-F822)))*D822</f>
        <v>3000</v>
      </c>
      <c r="K822" s="108">
        <f t="shared" ref="K822:K827" si="1806">(IF(E822="SHORT",IF(H822="",0,G822-H822),IF(E822="LONG",IF(H822="",0,H822-G822))))*D822</f>
        <v>3750</v>
      </c>
      <c r="L822" s="108"/>
      <c r="M822" s="108">
        <f t="shared" ref="M822:M827" si="1807">(K822+J822+L822)/D822</f>
        <v>225</v>
      </c>
      <c r="N822" s="109">
        <f t="shared" ref="N822:N827" si="1808">M822*D822</f>
        <v>6750</v>
      </c>
    </row>
    <row r="823" spans="1:14" s="87" customFormat="1" ht="14.25" customHeight="1">
      <c r="A823" s="103">
        <v>43446</v>
      </c>
      <c r="B823" s="104" t="s">
        <v>31</v>
      </c>
      <c r="C823" s="104" t="s">
        <v>53</v>
      </c>
      <c r="D823" s="105">
        <v>200</v>
      </c>
      <c r="E823" s="104" t="s">
        <v>1</v>
      </c>
      <c r="F823" s="104">
        <v>3782</v>
      </c>
      <c r="G823" s="104">
        <v>3807</v>
      </c>
      <c r="H823" s="104"/>
      <c r="I823" s="106"/>
      <c r="J823" s="107">
        <f t="shared" si="1805"/>
        <v>5000</v>
      </c>
      <c r="K823" s="108"/>
      <c r="L823" s="108"/>
      <c r="M823" s="108">
        <f t="shared" si="1807"/>
        <v>25</v>
      </c>
      <c r="N823" s="109">
        <f t="shared" si="1808"/>
        <v>5000</v>
      </c>
    </row>
    <row r="824" spans="1:14" s="87" customFormat="1" ht="14.25" customHeight="1">
      <c r="A824" s="103">
        <v>43446</v>
      </c>
      <c r="B824" s="104" t="s">
        <v>48</v>
      </c>
      <c r="C824" s="104" t="s">
        <v>55</v>
      </c>
      <c r="D824" s="105">
        <v>500</v>
      </c>
      <c r="E824" s="104" t="s">
        <v>2</v>
      </c>
      <c r="F824" s="104">
        <v>776.5</v>
      </c>
      <c r="G824" s="104">
        <v>773.3</v>
      </c>
      <c r="H824" s="104"/>
      <c r="I824" s="106"/>
      <c r="J824" s="107">
        <f t="shared" si="1805"/>
        <v>1600.0000000000227</v>
      </c>
      <c r="K824" s="108"/>
      <c r="L824" s="108"/>
      <c r="M824" s="108">
        <f t="shared" si="1807"/>
        <v>3.2000000000000455</v>
      </c>
      <c r="N824" s="109">
        <f t="shared" si="1808"/>
        <v>1600.0000000000227</v>
      </c>
    </row>
    <row r="825" spans="1:14" s="87" customFormat="1" ht="14.25" customHeight="1">
      <c r="A825" s="103">
        <v>43446</v>
      </c>
      <c r="B825" s="104" t="s">
        <v>49</v>
      </c>
      <c r="C825" s="104" t="s">
        <v>55</v>
      </c>
      <c r="D825" s="105">
        <v>10000</v>
      </c>
      <c r="E825" s="104" t="s">
        <v>2</v>
      </c>
      <c r="F825" s="104">
        <v>139.44999999999999</v>
      </c>
      <c r="G825" s="104">
        <v>138.9</v>
      </c>
      <c r="H825" s="104">
        <v>138.25</v>
      </c>
      <c r="I825" s="106"/>
      <c r="J825" s="107">
        <f t="shared" si="1805"/>
        <v>5499.999999999829</v>
      </c>
      <c r="K825" s="108">
        <f t="shared" si="1806"/>
        <v>6500.0000000000564</v>
      </c>
      <c r="L825" s="108"/>
      <c r="M825" s="108">
        <f t="shared" si="1807"/>
        <v>1.1999999999999886</v>
      </c>
      <c r="N825" s="109">
        <f t="shared" si="1808"/>
        <v>11999.999999999887</v>
      </c>
    </row>
    <row r="826" spans="1:14" s="87" customFormat="1" ht="14.25" customHeight="1">
      <c r="A826" s="103">
        <v>43446</v>
      </c>
      <c r="B826" s="104" t="s">
        <v>3</v>
      </c>
      <c r="C826" s="104" t="s">
        <v>55</v>
      </c>
      <c r="D826" s="105">
        <v>2000</v>
      </c>
      <c r="E826" s="104" t="s">
        <v>2</v>
      </c>
      <c r="F826" s="104">
        <v>444.5</v>
      </c>
      <c r="G826" s="104">
        <v>443</v>
      </c>
      <c r="H826" s="104"/>
      <c r="I826" s="106"/>
      <c r="J826" s="107">
        <f t="shared" si="1805"/>
        <v>3000</v>
      </c>
      <c r="K826" s="108"/>
      <c r="L826" s="108"/>
      <c r="M826" s="108">
        <f t="shared" si="1807"/>
        <v>1.5</v>
      </c>
      <c r="N826" s="109">
        <f t="shared" si="1808"/>
        <v>3000</v>
      </c>
    </row>
    <row r="827" spans="1:14" s="87" customFormat="1" ht="14.25" customHeight="1">
      <c r="A827" s="103">
        <v>43446</v>
      </c>
      <c r="B827" s="104" t="s">
        <v>6</v>
      </c>
      <c r="C827" s="104" t="s">
        <v>55</v>
      </c>
      <c r="D827" s="105">
        <v>10000</v>
      </c>
      <c r="E827" s="104" t="s">
        <v>2</v>
      </c>
      <c r="F827" s="104">
        <v>142.94999999999999</v>
      </c>
      <c r="G827" s="104">
        <v>142.4</v>
      </c>
      <c r="H827" s="104">
        <v>141.69999999999999</v>
      </c>
      <c r="I827" s="106"/>
      <c r="J827" s="107">
        <f t="shared" si="1805"/>
        <v>5499.999999999829</v>
      </c>
      <c r="K827" s="108">
        <f t="shared" si="1806"/>
        <v>7000.000000000171</v>
      </c>
      <c r="L827" s="108"/>
      <c r="M827" s="108">
        <f t="shared" si="1807"/>
        <v>1.25</v>
      </c>
      <c r="N827" s="109">
        <f t="shared" si="1808"/>
        <v>12500</v>
      </c>
    </row>
    <row r="828" spans="1:14" s="79" customFormat="1" ht="14.25" customHeight="1">
      <c r="A828" s="123">
        <v>43445</v>
      </c>
      <c r="B828" s="124" t="s">
        <v>4</v>
      </c>
      <c r="C828" s="124" t="s">
        <v>56</v>
      </c>
      <c r="D828" s="125">
        <v>30</v>
      </c>
      <c r="E828" s="124" t="s">
        <v>1</v>
      </c>
      <c r="F828" s="124">
        <v>38291</v>
      </c>
      <c r="G828" s="124">
        <v>38391</v>
      </c>
      <c r="H828" s="124">
        <v>38516</v>
      </c>
      <c r="I828" s="126">
        <v>38626</v>
      </c>
      <c r="J828" s="127">
        <f t="shared" ref="J828:J832" si="1809">(IF(E828="SHORT",F828-G828,IF(E828="LONG",G828-F828)))*D828</f>
        <v>3000</v>
      </c>
      <c r="K828" s="128">
        <f t="shared" ref="K828:K831" si="1810">(IF(E828="SHORT",IF(H828="",0,G828-H828),IF(E828="LONG",IF(H828="",0,H828-G828))))*D828</f>
        <v>3750</v>
      </c>
      <c r="L828" s="128">
        <f t="shared" ref="L828:L830" si="1811">(IF(E828="SHORT",IF(I828="",0,H828-I828),IF(E828="LONG",IF(I828="",0,(I828-H828)))))*D828</f>
        <v>3300</v>
      </c>
      <c r="M828" s="128">
        <f t="shared" ref="M828:M832" si="1812">(K828+J828+L828)/D828</f>
        <v>335</v>
      </c>
      <c r="N828" s="129">
        <f t="shared" ref="N828:N832" si="1813">M828*D828</f>
        <v>10050</v>
      </c>
    </row>
    <row r="829" spans="1:14" s="79" customFormat="1" ht="14.25" customHeight="1">
      <c r="A829" s="103">
        <v>43445</v>
      </c>
      <c r="B829" s="104" t="s">
        <v>6</v>
      </c>
      <c r="C829" s="104" t="s">
        <v>55</v>
      </c>
      <c r="D829" s="105">
        <v>10000</v>
      </c>
      <c r="E829" s="104" t="s">
        <v>1</v>
      </c>
      <c r="F829" s="104">
        <v>142.1</v>
      </c>
      <c r="G829" s="104">
        <v>142.65</v>
      </c>
      <c r="H829" s="104"/>
      <c r="I829" s="106"/>
      <c r="J829" s="107">
        <f>(IF(E829="SHORT",F829-G829,IF(E829="LONG",G829-F829)))*D829</f>
        <v>5500.0000000001137</v>
      </c>
      <c r="K829" s="108"/>
      <c r="L829" s="108"/>
      <c r="M829" s="108">
        <f t="shared" si="1812"/>
        <v>0.55000000000001137</v>
      </c>
      <c r="N829" s="109">
        <f t="shared" si="1813"/>
        <v>5500.0000000001137</v>
      </c>
    </row>
    <row r="830" spans="1:14" s="87" customFormat="1" ht="14.25" customHeight="1">
      <c r="A830" s="123">
        <v>43445</v>
      </c>
      <c r="B830" s="124" t="s">
        <v>5</v>
      </c>
      <c r="C830" s="124" t="s">
        <v>55</v>
      </c>
      <c r="D830" s="125">
        <v>10000</v>
      </c>
      <c r="E830" s="124" t="s">
        <v>1</v>
      </c>
      <c r="F830" s="124">
        <v>189.15</v>
      </c>
      <c r="G830" s="124">
        <v>189.7</v>
      </c>
      <c r="H830" s="124">
        <v>190.4</v>
      </c>
      <c r="I830" s="126">
        <v>191</v>
      </c>
      <c r="J830" s="127">
        <f t="shared" si="1809"/>
        <v>5499.999999999829</v>
      </c>
      <c r="K830" s="128">
        <f t="shared" si="1810"/>
        <v>7000.000000000171</v>
      </c>
      <c r="L830" s="128">
        <f t="shared" si="1811"/>
        <v>5999.9999999999436</v>
      </c>
      <c r="M830" s="128">
        <f t="shared" si="1812"/>
        <v>1.8499999999999941</v>
      </c>
      <c r="N830" s="129">
        <f t="shared" si="1813"/>
        <v>18499.999999999942</v>
      </c>
    </row>
    <row r="831" spans="1:14" s="79" customFormat="1" ht="14.25" customHeight="1">
      <c r="A831" s="103">
        <v>43445</v>
      </c>
      <c r="B831" s="104" t="s">
        <v>31</v>
      </c>
      <c r="C831" s="104" t="s">
        <v>53</v>
      </c>
      <c r="D831" s="105">
        <v>200</v>
      </c>
      <c r="E831" s="104" t="s">
        <v>1</v>
      </c>
      <c r="F831" s="104">
        <v>3711</v>
      </c>
      <c r="G831" s="104">
        <v>3736</v>
      </c>
      <c r="H831" s="104">
        <v>3771</v>
      </c>
      <c r="I831" s="106"/>
      <c r="J831" s="107">
        <f t="shared" si="1809"/>
        <v>5000</v>
      </c>
      <c r="K831" s="108">
        <f t="shared" si="1810"/>
        <v>7000</v>
      </c>
      <c r="L831" s="108"/>
      <c r="M831" s="108">
        <f t="shared" si="1812"/>
        <v>60</v>
      </c>
      <c r="N831" s="109">
        <f t="shared" si="1813"/>
        <v>12000</v>
      </c>
    </row>
    <row r="832" spans="1:14" s="79" customFormat="1" ht="14.25" customHeight="1">
      <c r="A832" s="103">
        <v>43445</v>
      </c>
      <c r="B832" s="104" t="s">
        <v>31</v>
      </c>
      <c r="C832" s="104" t="s">
        <v>53</v>
      </c>
      <c r="D832" s="105">
        <v>200</v>
      </c>
      <c r="E832" s="104" t="s">
        <v>2</v>
      </c>
      <c r="F832" s="104">
        <v>3683</v>
      </c>
      <c r="G832" s="104">
        <v>3713</v>
      </c>
      <c r="H832" s="104"/>
      <c r="I832" s="106"/>
      <c r="J832" s="107">
        <f t="shared" si="1809"/>
        <v>-6000</v>
      </c>
      <c r="K832" s="108"/>
      <c r="L832" s="108"/>
      <c r="M832" s="108">
        <f t="shared" si="1812"/>
        <v>-30</v>
      </c>
      <c r="N832" s="109">
        <f t="shared" si="1813"/>
        <v>-6000</v>
      </c>
    </row>
    <row r="833" spans="1:14" s="87" customFormat="1" ht="14.25" customHeight="1">
      <c r="A833" s="103">
        <v>43444</v>
      </c>
      <c r="B833" s="104" t="s">
        <v>31</v>
      </c>
      <c r="C833" s="104" t="s">
        <v>53</v>
      </c>
      <c r="D833" s="105">
        <v>200</v>
      </c>
      <c r="E833" s="104" t="s">
        <v>2</v>
      </c>
      <c r="F833" s="104">
        <v>3760</v>
      </c>
      <c r="G833" s="104">
        <v>3735</v>
      </c>
      <c r="H833" s="104"/>
      <c r="I833" s="106"/>
      <c r="J833" s="107">
        <f t="shared" ref="J833:J838" si="1814">(IF(E833="SHORT",F833-G833,IF(E833="LONG",G833-F833)))*D833</f>
        <v>5000</v>
      </c>
      <c r="K833" s="108"/>
      <c r="L833" s="108"/>
      <c r="M833" s="108">
        <f t="shared" ref="M833:M838" si="1815">(K833+J833+L833)/D833</f>
        <v>25</v>
      </c>
      <c r="N833" s="109">
        <f t="shared" ref="N833:N838" si="1816">M833*D833</f>
        <v>5000</v>
      </c>
    </row>
    <row r="834" spans="1:14" s="79" customFormat="1" ht="14.25" customHeight="1">
      <c r="A834" s="103">
        <v>43444</v>
      </c>
      <c r="B834" s="104" t="s">
        <v>32</v>
      </c>
      <c r="C834" s="104" t="s">
        <v>53</v>
      </c>
      <c r="D834" s="105">
        <v>2500</v>
      </c>
      <c r="E834" s="104" t="s">
        <v>2</v>
      </c>
      <c r="F834" s="104">
        <v>324.14999999999998</v>
      </c>
      <c r="G834" s="104">
        <v>321.39999999999998</v>
      </c>
      <c r="H834" s="104"/>
      <c r="I834" s="106"/>
      <c r="J834" s="107">
        <f t="shared" si="1814"/>
        <v>6875</v>
      </c>
      <c r="K834" s="108"/>
      <c r="L834" s="108"/>
      <c r="M834" s="108">
        <f t="shared" si="1815"/>
        <v>2.75</v>
      </c>
      <c r="N834" s="109">
        <f t="shared" si="1816"/>
        <v>6875</v>
      </c>
    </row>
    <row r="835" spans="1:14" s="79" customFormat="1" ht="14.25" customHeight="1">
      <c r="A835" s="103">
        <v>43444</v>
      </c>
      <c r="B835" s="104" t="s">
        <v>4</v>
      </c>
      <c r="C835" s="104" t="s">
        <v>56</v>
      </c>
      <c r="D835" s="105">
        <v>30</v>
      </c>
      <c r="E835" s="104" t="s">
        <v>2</v>
      </c>
      <c r="F835" s="104">
        <v>37778</v>
      </c>
      <c r="G835" s="104">
        <v>37903</v>
      </c>
      <c r="H835" s="104"/>
      <c r="I835" s="106"/>
      <c r="J835" s="107">
        <f t="shared" si="1814"/>
        <v>-3750</v>
      </c>
      <c r="K835" s="108"/>
      <c r="L835" s="108"/>
      <c r="M835" s="108">
        <f t="shared" si="1815"/>
        <v>-125</v>
      </c>
      <c r="N835" s="109">
        <f t="shared" si="1816"/>
        <v>-3750</v>
      </c>
    </row>
    <row r="836" spans="1:14" s="79" customFormat="1" ht="14.25" customHeight="1">
      <c r="A836" s="123">
        <v>43444</v>
      </c>
      <c r="B836" s="124" t="s">
        <v>6</v>
      </c>
      <c r="C836" s="124" t="s">
        <v>55</v>
      </c>
      <c r="D836" s="125">
        <v>10000</v>
      </c>
      <c r="E836" s="124" t="s">
        <v>1</v>
      </c>
      <c r="F836" s="124">
        <v>142.15</v>
      </c>
      <c r="G836" s="124">
        <v>142.69999999999999</v>
      </c>
      <c r="H836" s="124">
        <v>143.4</v>
      </c>
      <c r="I836" s="126">
        <v>144.05000000000001</v>
      </c>
      <c r="J836" s="127">
        <f t="shared" si="1814"/>
        <v>5499.999999999829</v>
      </c>
      <c r="K836" s="128">
        <f t="shared" ref="K836:K837" si="1817">(IF(E836="SHORT",IF(H836="",0,G836-H836),IF(E836="LONG",IF(H836="",0,H836-G836))))*D836</f>
        <v>7000.000000000171</v>
      </c>
      <c r="L836" s="128">
        <f t="shared" ref="L836:L837" si="1818">(IF(E836="SHORT",IF(I836="",0,H836-I836),IF(E836="LONG",IF(I836="",0,(I836-H836)))))*D836</f>
        <v>6500.0000000000564</v>
      </c>
      <c r="M836" s="128">
        <f t="shared" si="1815"/>
        <v>1.9000000000000059</v>
      </c>
      <c r="N836" s="129">
        <f t="shared" si="1816"/>
        <v>19000.000000000058</v>
      </c>
    </row>
    <row r="837" spans="1:14" s="87" customFormat="1" ht="14.25" customHeight="1">
      <c r="A837" s="123">
        <v>43444</v>
      </c>
      <c r="B837" s="124" t="s">
        <v>5</v>
      </c>
      <c r="C837" s="124" t="s">
        <v>55</v>
      </c>
      <c r="D837" s="125">
        <v>10000</v>
      </c>
      <c r="E837" s="124" t="s">
        <v>1</v>
      </c>
      <c r="F837" s="124">
        <v>187.35</v>
      </c>
      <c r="G837" s="124">
        <v>187.9</v>
      </c>
      <c r="H837" s="124">
        <v>188.6</v>
      </c>
      <c r="I837" s="126">
        <v>189.25</v>
      </c>
      <c r="J837" s="127">
        <f t="shared" si="1814"/>
        <v>5500.0000000001137</v>
      </c>
      <c r="K837" s="128">
        <f t="shared" si="1817"/>
        <v>6999.9999999998863</v>
      </c>
      <c r="L837" s="128">
        <f t="shared" si="1818"/>
        <v>6500.0000000000564</v>
      </c>
      <c r="M837" s="128">
        <f t="shared" si="1815"/>
        <v>1.9000000000000059</v>
      </c>
      <c r="N837" s="129">
        <f t="shared" si="1816"/>
        <v>19000.000000000058</v>
      </c>
    </row>
    <row r="838" spans="1:14" s="87" customFormat="1" ht="14.25" customHeight="1">
      <c r="A838" s="103">
        <v>43444</v>
      </c>
      <c r="B838" s="104" t="s">
        <v>3</v>
      </c>
      <c r="C838" s="104" t="s">
        <v>55</v>
      </c>
      <c r="D838" s="105">
        <v>2000</v>
      </c>
      <c r="E838" s="104" t="s">
        <v>2</v>
      </c>
      <c r="F838" s="104">
        <v>435.75</v>
      </c>
      <c r="G838" s="104">
        <v>439.5</v>
      </c>
      <c r="H838" s="104"/>
      <c r="I838" s="106"/>
      <c r="J838" s="107">
        <f t="shared" si="1814"/>
        <v>-7500</v>
      </c>
      <c r="K838" s="108"/>
      <c r="L838" s="108"/>
      <c r="M838" s="108">
        <f t="shared" si="1815"/>
        <v>-3.75</v>
      </c>
      <c r="N838" s="109">
        <f t="shared" si="1816"/>
        <v>-7500</v>
      </c>
    </row>
    <row r="839" spans="1:14" s="87" customFormat="1" ht="14.25" customHeight="1">
      <c r="A839" s="123">
        <v>43441</v>
      </c>
      <c r="B839" s="124" t="s">
        <v>4</v>
      </c>
      <c r="C839" s="124" t="s">
        <v>56</v>
      </c>
      <c r="D839" s="125">
        <v>30</v>
      </c>
      <c r="E839" s="124" t="s">
        <v>1</v>
      </c>
      <c r="F839" s="124">
        <v>37337</v>
      </c>
      <c r="G839" s="124">
        <v>37437</v>
      </c>
      <c r="H839" s="124">
        <v>37562</v>
      </c>
      <c r="I839" s="126">
        <v>37672</v>
      </c>
      <c r="J839" s="127">
        <f t="shared" ref="J839:J844" si="1819">(IF(E839="SHORT",F839-G839,IF(E839="LONG",G839-F839)))*D839</f>
        <v>3000</v>
      </c>
      <c r="K839" s="128">
        <f t="shared" ref="K839:K844" si="1820">(IF(E839="SHORT",IF(H839="",0,G839-H839),IF(E839="LONG",IF(H839="",0,H839-G839))))*D839</f>
        <v>3750</v>
      </c>
      <c r="L839" s="128">
        <f t="shared" ref="L839:L844" si="1821">(IF(E839="SHORT",IF(I839="",0,H839-I839),IF(E839="LONG",IF(I839="",0,(I839-H839)))))*D839</f>
        <v>3300</v>
      </c>
      <c r="M839" s="128">
        <f t="shared" ref="M839:M844" si="1822">(K839+J839+L839)/D839</f>
        <v>335</v>
      </c>
      <c r="N839" s="129">
        <f>M839*D839</f>
        <v>10050</v>
      </c>
    </row>
    <row r="840" spans="1:14" s="79" customFormat="1" ht="14.25" customHeight="1">
      <c r="A840" s="123">
        <v>43441</v>
      </c>
      <c r="B840" s="124" t="s">
        <v>0</v>
      </c>
      <c r="C840" s="124" t="s">
        <v>56</v>
      </c>
      <c r="D840" s="125">
        <v>100</v>
      </c>
      <c r="E840" s="124" t="s">
        <v>1</v>
      </c>
      <c r="F840" s="124">
        <v>31108</v>
      </c>
      <c r="G840" s="124">
        <v>31173</v>
      </c>
      <c r="H840" s="124">
        <v>31253</v>
      </c>
      <c r="I840" s="126">
        <v>31328</v>
      </c>
      <c r="J840" s="127">
        <f t="shared" si="1819"/>
        <v>6500</v>
      </c>
      <c r="K840" s="128">
        <f t="shared" si="1820"/>
        <v>8000</v>
      </c>
      <c r="L840" s="128">
        <f t="shared" si="1821"/>
        <v>7500</v>
      </c>
      <c r="M840" s="128">
        <f t="shared" si="1822"/>
        <v>220</v>
      </c>
      <c r="N840" s="129">
        <f t="shared" ref="N840:N844" si="1823">M840*D840</f>
        <v>22000</v>
      </c>
    </row>
    <row r="841" spans="1:14" s="87" customFormat="1" ht="14.25" customHeight="1">
      <c r="A841" s="103">
        <v>43441</v>
      </c>
      <c r="B841" s="104" t="s">
        <v>31</v>
      </c>
      <c r="C841" s="104" t="s">
        <v>53</v>
      </c>
      <c r="D841" s="105">
        <v>200</v>
      </c>
      <c r="E841" s="104" t="s">
        <v>2</v>
      </c>
      <c r="F841" s="104">
        <v>3617</v>
      </c>
      <c r="G841" s="104">
        <v>3647</v>
      </c>
      <c r="H841" s="104"/>
      <c r="I841" s="106"/>
      <c r="J841" s="107">
        <f t="shared" si="1819"/>
        <v>-6000</v>
      </c>
      <c r="K841" s="108"/>
      <c r="L841" s="108"/>
      <c r="M841" s="108">
        <f t="shared" si="1822"/>
        <v>-30</v>
      </c>
      <c r="N841" s="109">
        <f t="shared" si="1823"/>
        <v>-6000</v>
      </c>
    </row>
    <row r="842" spans="1:14" s="87" customFormat="1" ht="14.25" customHeight="1">
      <c r="A842" s="123">
        <v>43441</v>
      </c>
      <c r="B842" s="124" t="s">
        <v>31</v>
      </c>
      <c r="C842" s="124" t="s">
        <v>53</v>
      </c>
      <c r="D842" s="125">
        <v>200</v>
      </c>
      <c r="E842" s="124" t="s">
        <v>1</v>
      </c>
      <c r="F842" s="124">
        <v>3630</v>
      </c>
      <c r="G842" s="124">
        <v>3655</v>
      </c>
      <c r="H842" s="124">
        <v>3690</v>
      </c>
      <c r="I842" s="126">
        <v>3720</v>
      </c>
      <c r="J842" s="127">
        <f t="shared" si="1819"/>
        <v>5000</v>
      </c>
      <c r="K842" s="128">
        <f t="shared" si="1820"/>
        <v>7000</v>
      </c>
      <c r="L842" s="128">
        <f t="shared" si="1821"/>
        <v>6000</v>
      </c>
      <c r="M842" s="128">
        <f t="shared" si="1822"/>
        <v>90</v>
      </c>
      <c r="N842" s="129">
        <f t="shared" si="1823"/>
        <v>18000</v>
      </c>
    </row>
    <row r="843" spans="1:14" s="79" customFormat="1" ht="14.25" customHeight="1">
      <c r="A843" s="123">
        <v>43441</v>
      </c>
      <c r="B843" s="124" t="s">
        <v>5</v>
      </c>
      <c r="C843" s="124" t="s">
        <v>55</v>
      </c>
      <c r="D843" s="125">
        <v>10000</v>
      </c>
      <c r="E843" s="124" t="s">
        <v>1</v>
      </c>
      <c r="F843" s="124">
        <v>188.45</v>
      </c>
      <c r="G843" s="124">
        <v>189</v>
      </c>
      <c r="H843" s="124">
        <v>189.7</v>
      </c>
      <c r="I843" s="126">
        <v>190.3</v>
      </c>
      <c r="J843" s="127">
        <f t="shared" si="1819"/>
        <v>5500.0000000001137</v>
      </c>
      <c r="K843" s="128">
        <f t="shared" si="1820"/>
        <v>6999.9999999998863</v>
      </c>
      <c r="L843" s="128">
        <f t="shared" si="1821"/>
        <v>6000.0000000002274</v>
      </c>
      <c r="M843" s="128">
        <f t="shared" si="1822"/>
        <v>1.8500000000000225</v>
      </c>
      <c r="N843" s="129">
        <f t="shared" si="1823"/>
        <v>18500.000000000226</v>
      </c>
    </row>
    <row r="844" spans="1:14" s="87" customFormat="1" ht="14.25" customHeight="1">
      <c r="A844" s="123">
        <v>43441</v>
      </c>
      <c r="B844" s="124" t="s">
        <v>49</v>
      </c>
      <c r="C844" s="124" t="s">
        <v>55</v>
      </c>
      <c r="D844" s="125">
        <v>10000</v>
      </c>
      <c r="E844" s="124" t="s">
        <v>1</v>
      </c>
      <c r="F844" s="124">
        <v>138.30000000000001</v>
      </c>
      <c r="G844" s="124">
        <v>138.85</v>
      </c>
      <c r="H844" s="124">
        <v>139.55000000000001</v>
      </c>
      <c r="I844" s="126">
        <v>140.15</v>
      </c>
      <c r="J844" s="127">
        <f t="shared" si="1819"/>
        <v>5499.999999999829</v>
      </c>
      <c r="K844" s="128">
        <f t="shared" si="1820"/>
        <v>7000.000000000171</v>
      </c>
      <c r="L844" s="128">
        <f t="shared" si="1821"/>
        <v>5999.9999999999436</v>
      </c>
      <c r="M844" s="128">
        <f t="shared" si="1822"/>
        <v>1.8499999999999941</v>
      </c>
      <c r="N844" s="129">
        <f t="shared" si="1823"/>
        <v>18499.999999999942</v>
      </c>
    </row>
    <row r="845" spans="1:14" s="87" customFormat="1" ht="14.25" customHeight="1">
      <c r="A845" s="103">
        <v>43440</v>
      </c>
      <c r="B845" s="104" t="s">
        <v>0</v>
      </c>
      <c r="C845" s="104" t="s">
        <v>56</v>
      </c>
      <c r="D845" s="105">
        <v>100</v>
      </c>
      <c r="E845" s="104" t="s">
        <v>2</v>
      </c>
      <c r="F845" s="104">
        <v>31128</v>
      </c>
      <c r="G845" s="104">
        <v>31208</v>
      </c>
      <c r="H845" s="104"/>
      <c r="I845" s="106"/>
      <c r="J845" s="107">
        <f t="shared" ref="J845" si="1824">(IF(E845="SHORT",F845-G845,IF(E845="LONG",G845-F845)))*D845</f>
        <v>-8000</v>
      </c>
      <c r="K845" s="108"/>
      <c r="L845" s="108"/>
      <c r="M845" s="108">
        <f t="shared" ref="M845" si="1825">(K845+J845+L845)/D845</f>
        <v>-80</v>
      </c>
      <c r="N845" s="109">
        <f t="shared" ref="N845" si="1826">M845*D845</f>
        <v>-8000</v>
      </c>
    </row>
    <row r="846" spans="1:14" s="87" customFormat="1" ht="14.25" customHeight="1">
      <c r="A846" s="103">
        <v>43440</v>
      </c>
      <c r="B846" s="104" t="s">
        <v>4</v>
      </c>
      <c r="C846" s="104" t="s">
        <v>56</v>
      </c>
      <c r="D846" s="105">
        <v>30</v>
      </c>
      <c r="E846" s="104" t="s">
        <v>2</v>
      </c>
      <c r="F846" s="104">
        <v>37203</v>
      </c>
      <c r="G846" s="104">
        <v>37103</v>
      </c>
      <c r="H846" s="104"/>
      <c r="I846" s="106"/>
      <c r="J846" s="107">
        <f t="shared" ref="J846:J850" si="1827">(IF(E846="SHORT",F846-G846,IF(E846="LONG",G846-F846)))*D846</f>
        <v>3000</v>
      </c>
      <c r="K846" s="108"/>
      <c r="L846" s="108"/>
      <c r="M846" s="108">
        <f t="shared" ref="M846:M850" si="1828">(K846+J846+L846)/D846</f>
        <v>100</v>
      </c>
      <c r="N846" s="109">
        <f t="shared" ref="N846:N850" si="1829">M846*D846</f>
        <v>3000</v>
      </c>
    </row>
    <row r="847" spans="1:14" s="87" customFormat="1" ht="14.25" customHeight="1">
      <c r="A847" s="103">
        <v>43440</v>
      </c>
      <c r="B847" s="104" t="s">
        <v>5</v>
      </c>
      <c r="C847" s="104" t="s">
        <v>55</v>
      </c>
      <c r="D847" s="105">
        <v>10000</v>
      </c>
      <c r="E847" s="104" t="s">
        <v>2</v>
      </c>
      <c r="F847" s="104">
        <v>186.5</v>
      </c>
      <c r="G847" s="104">
        <v>185.95</v>
      </c>
      <c r="H847" s="104">
        <v>185.25</v>
      </c>
      <c r="I847" s="106"/>
      <c r="J847" s="107">
        <f t="shared" si="1827"/>
        <v>5500.0000000001137</v>
      </c>
      <c r="K847" s="108">
        <f t="shared" ref="K847:K848" si="1830">(IF(E847="SHORT",IF(H847="",0,G847-H847),IF(E847="LONG",IF(H847="",0,H847-G847))))*D847</f>
        <v>6999.9999999998863</v>
      </c>
      <c r="L847" s="108"/>
      <c r="M847" s="108">
        <f t="shared" si="1828"/>
        <v>1.25</v>
      </c>
      <c r="N847" s="109">
        <f t="shared" si="1829"/>
        <v>12500</v>
      </c>
    </row>
    <row r="848" spans="1:14" s="79" customFormat="1" ht="14.25" customHeight="1">
      <c r="A848" s="123">
        <v>43440</v>
      </c>
      <c r="B848" s="124" t="s">
        <v>32</v>
      </c>
      <c r="C848" s="124" t="s">
        <v>53</v>
      </c>
      <c r="D848" s="125">
        <v>2500</v>
      </c>
      <c r="E848" s="124" t="s">
        <v>2</v>
      </c>
      <c r="F848" s="124">
        <v>315.5</v>
      </c>
      <c r="G848" s="124">
        <v>312.75</v>
      </c>
      <c r="H848" s="124">
        <v>309.5</v>
      </c>
      <c r="I848" s="126">
        <v>306.5</v>
      </c>
      <c r="J848" s="127">
        <f t="shared" si="1827"/>
        <v>6875</v>
      </c>
      <c r="K848" s="128">
        <f t="shared" si="1830"/>
        <v>8125</v>
      </c>
      <c r="L848" s="128">
        <f t="shared" ref="L848" si="1831">(IF(E848="SHORT",IF(I848="",0,H848-I848),IF(E848="LONG",IF(I848="",0,(I848-H848)))))*D848</f>
        <v>7500</v>
      </c>
      <c r="M848" s="128">
        <f t="shared" si="1828"/>
        <v>9</v>
      </c>
      <c r="N848" s="129">
        <f t="shared" si="1829"/>
        <v>22500</v>
      </c>
    </row>
    <row r="849" spans="1:14" s="79" customFormat="1" ht="14.25" customHeight="1">
      <c r="A849" s="103">
        <v>43440</v>
      </c>
      <c r="B849" s="104" t="s">
        <v>31</v>
      </c>
      <c r="C849" s="104" t="s">
        <v>53</v>
      </c>
      <c r="D849" s="105">
        <v>200</v>
      </c>
      <c r="E849" s="104" t="s">
        <v>1</v>
      </c>
      <c r="F849" s="104">
        <v>3724</v>
      </c>
      <c r="G849" s="104">
        <v>3748</v>
      </c>
      <c r="H849" s="104"/>
      <c r="I849" s="106"/>
      <c r="J849" s="107">
        <f t="shared" si="1827"/>
        <v>4800</v>
      </c>
      <c r="K849" s="108"/>
      <c r="L849" s="108"/>
      <c r="M849" s="108">
        <f t="shared" si="1828"/>
        <v>24</v>
      </c>
      <c r="N849" s="109">
        <f t="shared" si="1829"/>
        <v>4800</v>
      </c>
    </row>
    <row r="850" spans="1:14" s="87" customFormat="1" ht="14.25" customHeight="1">
      <c r="A850" s="103">
        <v>43440</v>
      </c>
      <c r="B850" s="104" t="s">
        <v>31</v>
      </c>
      <c r="C850" s="104" t="s">
        <v>53</v>
      </c>
      <c r="D850" s="105">
        <v>200</v>
      </c>
      <c r="E850" s="104" t="s">
        <v>1</v>
      </c>
      <c r="F850" s="104">
        <v>3766</v>
      </c>
      <c r="G850" s="104">
        <v>3736</v>
      </c>
      <c r="H850" s="104"/>
      <c r="I850" s="106"/>
      <c r="J850" s="107">
        <f t="shared" si="1827"/>
        <v>-6000</v>
      </c>
      <c r="K850" s="108"/>
      <c r="L850" s="108"/>
      <c r="M850" s="108">
        <f t="shared" si="1828"/>
        <v>-30</v>
      </c>
      <c r="N850" s="109">
        <f t="shared" si="1829"/>
        <v>-6000</v>
      </c>
    </row>
    <row r="851" spans="1:14" s="87" customFormat="1" ht="14.25" customHeight="1">
      <c r="A851" s="123">
        <v>43439</v>
      </c>
      <c r="B851" s="124" t="s">
        <v>4</v>
      </c>
      <c r="C851" s="124" t="s">
        <v>56</v>
      </c>
      <c r="D851" s="125">
        <v>30</v>
      </c>
      <c r="E851" s="124" t="s">
        <v>1</v>
      </c>
      <c r="F851" s="124">
        <v>37238</v>
      </c>
      <c r="G851" s="124">
        <v>37338</v>
      </c>
      <c r="H851" s="124">
        <v>37463</v>
      </c>
      <c r="I851" s="126">
        <v>37578</v>
      </c>
      <c r="J851" s="127">
        <f t="shared" ref="J851:J856" si="1832">(IF(E851="SHORT",F851-G851,IF(E851="LONG",G851-F851)))*D851</f>
        <v>3000</v>
      </c>
      <c r="K851" s="128">
        <f t="shared" ref="K851:K856" si="1833">(IF(E851="SHORT",IF(H851="",0,G851-H851),IF(E851="LONG",IF(H851="",0,H851-G851))))*D851</f>
        <v>3750</v>
      </c>
      <c r="L851" s="128">
        <f t="shared" ref="L851:L856" si="1834">(IF(E851="SHORT",IF(I851="",0,H851-I851),IF(E851="LONG",IF(I851="",0,(I851-H851)))))*D851</f>
        <v>3450</v>
      </c>
      <c r="M851" s="128">
        <f t="shared" ref="M851:M856" si="1835">(K851+J851+L851)/D851</f>
        <v>340</v>
      </c>
      <c r="N851" s="129">
        <f t="shared" ref="N851:N856" si="1836">M851*D851</f>
        <v>10200</v>
      </c>
    </row>
    <row r="852" spans="1:14" s="87" customFormat="1" ht="14.25" customHeight="1">
      <c r="A852" s="103">
        <v>43439</v>
      </c>
      <c r="B852" s="104" t="s">
        <v>0</v>
      </c>
      <c r="C852" s="104" t="s">
        <v>56</v>
      </c>
      <c r="D852" s="105">
        <v>100</v>
      </c>
      <c r="E852" s="104" t="s">
        <v>1</v>
      </c>
      <c r="F852" s="104">
        <v>30981</v>
      </c>
      <c r="G852" s="104">
        <v>31046</v>
      </c>
      <c r="H852" s="104"/>
      <c r="I852" s="106"/>
      <c r="J852" s="107">
        <f t="shared" si="1832"/>
        <v>6500</v>
      </c>
      <c r="K852" s="108"/>
      <c r="L852" s="108"/>
      <c r="M852" s="108">
        <f t="shared" si="1835"/>
        <v>65</v>
      </c>
      <c r="N852" s="109">
        <f t="shared" si="1836"/>
        <v>6500</v>
      </c>
    </row>
    <row r="853" spans="1:14" s="87" customFormat="1" ht="14.25" customHeight="1">
      <c r="A853" s="103">
        <v>43439</v>
      </c>
      <c r="B853" s="104" t="s">
        <v>5</v>
      </c>
      <c r="C853" s="104" t="s">
        <v>55</v>
      </c>
      <c r="D853" s="105">
        <v>10000</v>
      </c>
      <c r="E853" s="104" t="s">
        <v>2</v>
      </c>
      <c r="F853" s="104">
        <v>186.1</v>
      </c>
      <c r="G853" s="104">
        <v>185.55</v>
      </c>
      <c r="H853" s="104"/>
      <c r="I853" s="106"/>
      <c r="J853" s="107">
        <f t="shared" si="1832"/>
        <v>5499.999999999829</v>
      </c>
      <c r="K853" s="108"/>
      <c r="L853" s="108"/>
      <c r="M853" s="108">
        <f t="shared" si="1835"/>
        <v>0.54999999999998295</v>
      </c>
      <c r="N853" s="109">
        <f t="shared" si="1836"/>
        <v>5499.999999999829</v>
      </c>
    </row>
    <row r="854" spans="1:14" s="79" customFormat="1" ht="14.25" customHeight="1">
      <c r="A854" s="103">
        <v>43439</v>
      </c>
      <c r="B854" s="104" t="s">
        <v>48</v>
      </c>
      <c r="C854" s="104" t="s">
        <v>55</v>
      </c>
      <c r="D854" s="105">
        <v>500</v>
      </c>
      <c r="E854" s="104" t="s">
        <v>1</v>
      </c>
      <c r="F854" s="104">
        <v>785.55</v>
      </c>
      <c r="G854" s="104">
        <v>791.5</v>
      </c>
      <c r="H854" s="104"/>
      <c r="I854" s="106"/>
      <c r="J854" s="107">
        <f t="shared" si="1832"/>
        <v>2975.0000000000227</v>
      </c>
      <c r="K854" s="108"/>
      <c r="L854" s="108"/>
      <c r="M854" s="108">
        <f t="shared" si="1835"/>
        <v>5.9500000000000455</v>
      </c>
      <c r="N854" s="109">
        <f t="shared" si="1836"/>
        <v>2975.0000000000227</v>
      </c>
    </row>
    <row r="855" spans="1:14" s="79" customFormat="1" ht="14.25" customHeight="1">
      <c r="A855" s="103">
        <v>43439</v>
      </c>
      <c r="B855" s="104" t="s">
        <v>6</v>
      </c>
      <c r="C855" s="104" t="s">
        <v>55</v>
      </c>
      <c r="D855" s="105">
        <v>10000</v>
      </c>
      <c r="E855" s="104" t="s">
        <v>2</v>
      </c>
      <c r="F855" s="104">
        <v>140.9</v>
      </c>
      <c r="G855" s="104">
        <v>140.35</v>
      </c>
      <c r="H855" s="104"/>
      <c r="I855" s="106"/>
      <c r="J855" s="107">
        <f t="shared" si="1832"/>
        <v>5500.0000000001137</v>
      </c>
      <c r="K855" s="108"/>
      <c r="L855" s="108"/>
      <c r="M855" s="108">
        <f t="shared" si="1835"/>
        <v>0.55000000000001137</v>
      </c>
      <c r="N855" s="109">
        <f t="shared" si="1836"/>
        <v>5500.0000000001137</v>
      </c>
    </row>
    <row r="856" spans="1:14" s="79" customFormat="1" ht="14.25" customHeight="1">
      <c r="A856" s="123">
        <v>43439</v>
      </c>
      <c r="B856" s="124" t="s">
        <v>31</v>
      </c>
      <c r="C856" s="124" t="s">
        <v>53</v>
      </c>
      <c r="D856" s="125">
        <v>200</v>
      </c>
      <c r="E856" s="124" t="s">
        <v>1</v>
      </c>
      <c r="F856" s="124">
        <v>3706</v>
      </c>
      <c r="G856" s="124">
        <v>3731</v>
      </c>
      <c r="H856" s="124">
        <v>3766</v>
      </c>
      <c r="I856" s="126">
        <v>3796</v>
      </c>
      <c r="J856" s="127">
        <f t="shared" si="1832"/>
        <v>5000</v>
      </c>
      <c r="K856" s="128">
        <f t="shared" si="1833"/>
        <v>7000</v>
      </c>
      <c r="L856" s="128">
        <f t="shared" si="1834"/>
        <v>6000</v>
      </c>
      <c r="M856" s="128">
        <f t="shared" si="1835"/>
        <v>90</v>
      </c>
      <c r="N856" s="129">
        <f t="shared" si="1836"/>
        <v>18000</v>
      </c>
    </row>
    <row r="857" spans="1:14" s="79" customFormat="1" ht="14.25" customHeight="1">
      <c r="A857" s="123">
        <v>43438</v>
      </c>
      <c r="B857" s="124" t="s">
        <v>32</v>
      </c>
      <c r="C857" s="124" t="s">
        <v>53</v>
      </c>
      <c r="D857" s="125">
        <v>2500</v>
      </c>
      <c r="E857" s="124" t="s">
        <v>1</v>
      </c>
      <c r="F857" s="124">
        <v>309.2</v>
      </c>
      <c r="G857" s="124">
        <v>311.95</v>
      </c>
      <c r="H857" s="124">
        <v>315.2</v>
      </c>
      <c r="I857" s="126">
        <v>318.2</v>
      </c>
      <c r="J857" s="127">
        <f t="shared" ref="J857:J859" si="1837">(IF(E857="SHORT",F857-G857,IF(E857="LONG",G857-F857)))*D857</f>
        <v>6875</v>
      </c>
      <c r="K857" s="128">
        <f t="shared" ref="K857:K859" si="1838">(IF(E857="SHORT",IF(H857="",0,G857-H857),IF(E857="LONG",IF(H857="",0,H857-G857))))*D857</f>
        <v>8125</v>
      </c>
      <c r="L857" s="128">
        <f t="shared" ref="L857" si="1839">(IF(E857="SHORT",IF(I857="",0,H857-I857),IF(E857="LONG",IF(I857="",0,(I857-H857)))))*D857</f>
        <v>7500</v>
      </c>
      <c r="M857" s="128">
        <f t="shared" ref="M857:M859" si="1840">(K857+J857+L857)/D857</f>
        <v>9</v>
      </c>
      <c r="N857" s="129">
        <f t="shared" ref="N857:N859" si="1841">M857*D857</f>
        <v>22500</v>
      </c>
    </row>
    <row r="858" spans="1:14" s="87" customFormat="1" ht="14.25" customHeight="1">
      <c r="A858" s="103">
        <v>43438</v>
      </c>
      <c r="B858" s="104" t="s">
        <v>31</v>
      </c>
      <c r="C858" s="104" t="s">
        <v>53</v>
      </c>
      <c r="D858" s="105">
        <v>200</v>
      </c>
      <c r="E858" s="104" t="s">
        <v>1</v>
      </c>
      <c r="F858" s="104">
        <v>3850</v>
      </c>
      <c r="G858" s="104">
        <v>3820</v>
      </c>
      <c r="H858" s="104"/>
      <c r="I858" s="106"/>
      <c r="J858" s="107">
        <f t="shared" si="1837"/>
        <v>-6000</v>
      </c>
      <c r="K858" s="108"/>
      <c r="L858" s="108"/>
      <c r="M858" s="108">
        <f t="shared" si="1840"/>
        <v>-30</v>
      </c>
      <c r="N858" s="109">
        <f t="shared" si="1841"/>
        <v>-6000</v>
      </c>
    </row>
    <row r="859" spans="1:14" s="87" customFormat="1" ht="14.25" customHeight="1">
      <c r="A859" s="103">
        <v>43438</v>
      </c>
      <c r="B859" s="104" t="s">
        <v>0</v>
      </c>
      <c r="C859" s="104" t="s">
        <v>56</v>
      </c>
      <c r="D859" s="105">
        <v>100</v>
      </c>
      <c r="E859" s="104" t="s">
        <v>1</v>
      </c>
      <c r="F859" s="104">
        <v>30930</v>
      </c>
      <c r="G859" s="104">
        <v>30995</v>
      </c>
      <c r="H859" s="104">
        <v>31075</v>
      </c>
      <c r="I859" s="106"/>
      <c r="J859" s="107">
        <f t="shared" si="1837"/>
        <v>6500</v>
      </c>
      <c r="K859" s="108">
        <f t="shared" si="1838"/>
        <v>8000</v>
      </c>
      <c r="L859" s="108"/>
      <c r="M859" s="108">
        <f t="shared" si="1840"/>
        <v>145</v>
      </c>
      <c r="N859" s="109">
        <f t="shared" si="1841"/>
        <v>14500</v>
      </c>
    </row>
    <row r="860" spans="1:14" s="79" customFormat="1" ht="14.25" customHeight="1">
      <c r="A860" s="103">
        <v>43438</v>
      </c>
      <c r="B860" s="104" t="s">
        <v>48</v>
      </c>
      <c r="C860" s="104" t="s">
        <v>55</v>
      </c>
      <c r="D860" s="105">
        <v>500</v>
      </c>
      <c r="E860" s="104" t="s">
        <v>1</v>
      </c>
      <c r="F860" s="104">
        <v>793.8</v>
      </c>
      <c r="G860" s="104">
        <v>799.5</v>
      </c>
      <c r="H860" s="104"/>
      <c r="I860" s="106"/>
      <c r="J860" s="107">
        <f t="shared" ref="J860:J862" si="1842">(IF(E860="SHORT",F860-G860,IF(E860="LONG",G860-F860)))*D860</f>
        <v>2850.0000000000227</v>
      </c>
      <c r="K860" s="108"/>
      <c r="L860" s="108"/>
      <c r="M860" s="108">
        <f t="shared" ref="M860:M862" si="1843">(K860+J860+L860)/D860</f>
        <v>5.7000000000000455</v>
      </c>
      <c r="N860" s="109">
        <f t="shared" ref="N860:N862" si="1844">M860*D860</f>
        <v>2850.0000000000227</v>
      </c>
    </row>
    <row r="861" spans="1:14" s="87" customFormat="1" ht="14.25" customHeight="1">
      <c r="A861" s="103">
        <v>43438</v>
      </c>
      <c r="B861" s="104" t="s">
        <v>49</v>
      </c>
      <c r="C861" s="104" t="s">
        <v>55</v>
      </c>
      <c r="D861" s="105">
        <v>10000</v>
      </c>
      <c r="E861" s="104" t="s">
        <v>1</v>
      </c>
      <c r="F861" s="104">
        <v>140</v>
      </c>
      <c r="G861" s="104">
        <v>140.55000000000001</v>
      </c>
      <c r="H861" s="104"/>
      <c r="I861" s="106"/>
      <c r="J861" s="107">
        <f t="shared" si="1842"/>
        <v>5500.0000000001137</v>
      </c>
      <c r="K861" s="108"/>
      <c r="L861" s="108"/>
      <c r="M861" s="108">
        <f t="shared" si="1843"/>
        <v>0.55000000000001137</v>
      </c>
      <c r="N861" s="109">
        <f t="shared" si="1844"/>
        <v>5500.0000000001137</v>
      </c>
    </row>
    <row r="862" spans="1:14" s="79" customFormat="1" ht="14.25" customHeight="1">
      <c r="A862" s="123">
        <v>43438</v>
      </c>
      <c r="B862" s="124" t="s">
        <v>5</v>
      </c>
      <c r="C862" s="124" t="s">
        <v>55</v>
      </c>
      <c r="D862" s="125">
        <v>10000</v>
      </c>
      <c r="E862" s="124" t="s">
        <v>1</v>
      </c>
      <c r="F862" s="124">
        <v>185.45</v>
      </c>
      <c r="G862" s="124">
        <v>186</v>
      </c>
      <c r="H862" s="124">
        <v>186.7</v>
      </c>
      <c r="I862" s="126">
        <v>187.35</v>
      </c>
      <c r="J862" s="127">
        <f t="shared" si="1842"/>
        <v>5500.0000000001137</v>
      </c>
      <c r="K862" s="128">
        <f t="shared" ref="K862" si="1845">(IF(E862="SHORT",IF(H862="",0,G862-H862),IF(E862="LONG",IF(H862="",0,H862-G862))))*D862</f>
        <v>6999.9999999998863</v>
      </c>
      <c r="L862" s="128">
        <f t="shared" ref="L862" si="1846">(IF(E862="SHORT",IF(I862="",0,H862-I862),IF(E862="LONG",IF(I862="",0,(I862-H862)))))*D862</f>
        <v>6500.0000000000564</v>
      </c>
      <c r="M862" s="128">
        <f t="shared" si="1843"/>
        <v>1.9000000000000059</v>
      </c>
      <c r="N862" s="129">
        <f t="shared" si="1844"/>
        <v>19000.000000000058</v>
      </c>
    </row>
    <row r="863" spans="1:14" s="87" customFormat="1" ht="14.25" customHeight="1">
      <c r="A863" s="123">
        <v>43438</v>
      </c>
      <c r="B863" s="124" t="s">
        <v>6</v>
      </c>
      <c r="C863" s="124" t="s">
        <v>55</v>
      </c>
      <c r="D863" s="125">
        <v>10000</v>
      </c>
      <c r="E863" s="124" t="s">
        <v>1</v>
      </c>
      <c r="F863" s="124">
        <v>139.30000000000001</v>
      </c>
      <c r="G863" s="124">
        <v>139.85</v>
      </c>
      <c r="H863" s="124">
        <v>140.55000000000001</v>
      </c>
      <c r="I863" s="126">
        <v>141.15</v>
      </c>
      <c r="J863" s="127">
        <f t="shared" ref="J863" si="1847">(IF(E863="SHORT",F863-G863,IF(E863="LONG",G863-F863)))*D863</f>
        <v>5499.999999999829</v>
      </c>
      <c r="K863" s="128">
        <f t="shared" ref="K863" si="1848">(IF(E863="SHORT",IF(H863="",0,G863-H863),IF(E863="LONG",IF(H863="",0,H863-G863))))*D863</f>
        <v>7000.000000000171</v>
      </c>
      <c r="L863" s="128">
        <f t="shared" ref="L863" si="1849">(IF(E863="SHORT",IF(I863="",0,H863-I863),IF(E863="LONG",IF(I863="",0,(I863-H863)))))*D863</f>
        <v>5999.9999999999436</v>
      </c>
      <c r="M863" s="128">
        <f t="shared" ref="M863" si="1850">(K863+J863+L863)/D863</f>
        <v>1.8499999999999941</v>
      </c>
      <c r="N863" s="129">
        <f t="shared" ref="N863" si="1851">M863*D863</f>
        <v>18499.999999999942</v>
      </c>
    </row>
    <row r="864" spans="1:14" s="79" customFormat="1" ht="14.25" customHeight="1">
      <c r="A864" s="123">
        <v>43437</v>
      </c>
      <c r="B864" s="124" t="s">
        <v>4</v>
      </c>
      <c r="C864" s="124" t="s">
        <v>56</v>
      </c>
      <c r="D864" s="125">
        <v>30</v>
      </c>
      <c r="E864" s="124" t="s">
        <v>1</v>
      </c>
      <c r="F864" s="124">
        <v>36000</v>
      </c>
      <c r="G864" s="124">
        <v>36100</v>
      </c>
      <c r="H864" s="124">
        <v>36225</v>
      </c>
      <c r="I864" s="126">
        <v>36340</v>
      </c>
      <c r="J864" s="127">
        <f t="shared" ref="J864:J867" si="1852">(IF(E864="SHORT",F864-G864,IF(E864="LONG",G864-F864)))*D864</f>
        <v>3000</v>
      </c>
      <c r="K864" s="128">
        <f t="shared" ref="K864:K865" si="1853">(IF(E864="SHORT",IF(H864="",0,G864-H864),IF(E864="LONG",IF(H864="",0,H864-G864))))*D864</f>
        <v>3750</v>
      </c>
      <c r="L864" s="128">
        <f t="shared" ref="L864:L865" si="1854">(IF(E864="SHORT",IF(I864="",0,H864-I864),IF(E864="LONG",IF(I864="",0,(I864-H864)))))*D864</f>
        <v>3450</v>
      </c>
      <c r="M864" s="128">
        <f t="shared" ref="M864:M867" si="1855">(K864+J864+L864)/D864</f>
        <v>340</v>
      </c>
      <c r="N864" s="129">
        <f t="shared" ref="N864:N867" si="1856">M864*D864</f>
        <v>10200</v>
      </c>
    </row>
    <row r="865" spans="1:14" s="87" customFormat="1" ht="14.25" customHeight="1">
      <c r="A865" s="123">
        <v>43437</v>
      </c>
      <c r="B865" s="124" t="s">
        <v>0</v>
      </c>
      <c r="C865" s="124" t="s">
        <v>56</v>
      </c>
      <c r="D865" s="125">
        <v>100</v>
      </c>
      <c r="E865" s="124" t="s">
        <v>1</v>
      </c>
      <c r="F865" s="124">
        <v>30670</v>
      </c>
      <c r="G865" s="124">
        <v>30735</v>
      </c>
      <c r="H865" s="124">
        <v>30815</v>
      </c>
      <c r="I865" s="126">
        <v>30885</v>
      </c>
      <c r="J865" s="127">
        <f t="shared" si="1852"/>
        <v>6500</v>
      </c>
      <c r="K865" s="128">
        <f t="shared" si="1853"/>
        <v>8000</v>
      </c>
      <c r="L865" s="128">
        <f t="shared" si="1854"/>
        <v>7000</v>
      </c>
      <c r="M865" s="128">
        <f t="shared" si="1855"/>
        <v>215</v>
      </c>
      <c r="N865" s="129">
        <f t="shared" si="1856"/>
        <v>21500</v>
      </c>
    </row>
    <row r="866" spans="1:14" s="87" customFormat="1" ht="14.25" customHeight="1">
      <c r="A866" s="103">
        <v>43437</v>
      </c>
      <c r="B866" s="104" t="s">
        <v>31</v>
      </c>
      <c r="C866" s="104" t="s">
        <v>53</v>
      </c>
      <c r="D866" s="105">
        <v>200</v>
      </c>
      <c r="E866" s="104" t="s">
        <v>1</v>
      </c>
      <c r="F866" s="104">
        <v>3749</v>
      </c>
      <c r="G866" s="104">
        <v>3774</v>
      </c>
      <c r="H866" s="104"/>
      <c r="I866" s="106"/>
      <c r="J866" s="107">
        <f t="shared" si="1852"/>
        <v>5000</v>
      </c>
      <c r="K866" s="108"/>
      <c r="L866" s="108"/>
      <c r="M866" s="108">
        <f t="shared" si="1855"/>
        <v>25</v>
      </c>
      <c r="N866" s="109">
        <f t="shared" si="1856"/>
        <v>5000</v>
      </c>
    </row>
    <row r="867" spans="1:14" s="87" customFormat="1" ht="14.25" customHeight="1">
      <c r="A867" s="103">
        <v>43437</v>
      </c>
      <c r="B867" s="104" t="s">
        <v>32</v>
      </c>
      <c r="C867" s="104" t="s">
        <v>53</v>
      </c>
      <c r="D867" s="105">
        <v>2500</v>
      </c>
      <c r="E867" s="104" t="s">
        <v>1</v>
      </c>
      <c r="F867" s="104">
        <v>315.75</v>
      </c>
      <c r="G867" s="104">
        <v>312.75</v>
      </c>
      <c r="H867" s="104"/>
      <c r="I867" s="106"/>
      <c r="J867" s="107">
        <f t="shared" si="1852"/>
        <v>-7500</v>
      </c>
      <c r="K867" s="108"/>
      <c r="L867" s="108"/>
      <c r="M867" s="108">
        <f t="shared" si="1855"/>
        <v>-3</v>
      </c>
      <c r="N867" s="109">
        <f t="shared" si="1856"/>
        <v>-7500</v>
      </c>
    </row>
    <row r="868" spans="1:14" s="87" customFormat="1" ht="14.25" customHeight="1">
      <c r="A868" s="123">
        <v>43434</v>
      </c>
      <c r="B868" s="124" t="s">
        <v>5</v>
      </c>
      <c r="C868" s="124" t="s">
        <v>55</v>
      </c>
      <c r="D868" s="125">
        <v>10000</v>
      </c>
      <c r="E868" s="124" t="s">
        <v>1</v>
      </c>
      <c r="F868" s="124">
        <v>179.25</v>
      </c>
      <c r="G868" s="124">
        <v>179.8</v>
      </c>
      <c r="H868" s="124">
        <v>180.5</v>
      </c>
      <c r="I868" s="126">
        <v>181.1</v>
      </c>
      <c r="J868" s="127">
        <f t="shared" ref="J868:J872" si="1857">(IF(E868="SHORT",F868-G868,IF(E868="LONG",G868-F868)))*D868</f>
        <v>5500.0000000001137</v>
      </c>
      <c r="K868" s="128">
        <f t="shared" ref="K868:K872" si="1858">(IF(E868="SHORT",IF(H868="",0,G868-H868),IF(E868="LONG",IF(H868="",0,H868-G868))))*D868</f>
        <v>6999.9999999998863</v>
      </c>
      <c r="L868" s="128">
        <f t="shared" ref="L868:L872" si="1859">(IF(E868="SHORT",IF(I868="",0,H868-I868),IF(E868="LONG",IF(I868="",0,(I868-H868)))))*D868</f>
        <v>5999.9999999999436</v>
      </c>
      <c r="M868" s="128">
        <f t="shared" ref="M868:M872" si="1860">(K868+J868+L868)/D868</f>
        <v>1.8499999999999941</v>
      </c>
      <c r="N868" s="129">
        <f t="shared" ref="N868:N872" si="1861">M868*D868</f>
        <v>18499.999999999942</v>
      </c>
    </row>
    <row r="869" spans="1:14" s="87" customFormat="1" ht="14.25" customHeight="1">
      <c r="A869" s="103">
        <v>43434</v>
      </c>
      <c r="B869" s="104" t="s">
        <v>0</v>
      </c>
      <c r="C869" s="104" t="s">
        <v>56</v>
      </c>
      <c r="D869" s="105">
        <v>100</v>
      </c>
      <c r="E869" s="104" t="s">
        <v>2</v>
      </c>
      <c r="F869" s="104">
        <v>30212</v>
      </c>
      <c r="G869" s="104">
        <v>30147</v>
      </c>
      <c r="H869" s="104"/>
      <c r="I869" s="106"/>
      <c r="J869" s="107">
        <f t="shared" si="1857"/>
        <v>6500</v>
      </c>
      <c r="K869" s="108"/>
      <c r="L869" s="108"/>
      <c r="M869" s="108">
        <f t="shared" si="1860"/>
        <v>65</v>
      </c>
      <c r="N869" s="109">
        <f t="shared" si="1861"/>
        <v>6500</v>
      </c>
    </row>
    <row r="870" spans="1:14" s="87" customFormat="1" ht="14.25" customHeight="1">
      <c r="A870" s="123">
        <v>43434</v>
      </c>
      <c r="B870" s="124" t="s">
        <v>4</v>
      </c>
      <c r="C870" s="124" t="s">
        <v>56</v>
      </c>
      <c r="D870" s="125">
        <v>30</v>
      </c>
      <c r="E870" s="124" t="s">
        <v>2</v>
      </c>
      <c r="F870" s="124">
        <v>35641</v>
      </c>
      <c r="G870" s="124">
        <v>35541</v>
      </c>
      <c r="H870" s="124">
        <v>35416</v>
      </c>
      <c r="I870" s="126">
        <v>35301</v>
      </c>
      <c r="J870" s="127">
        <f t="shared" si="1857"/>
        <v>3000</v>
      </c>
      <c r="K870" s="128">
        <f t="shared" si="1858"/>
        <v>3750</v>
      </c>
      <c r="L870" s="128">
        <f t="shared" si="1859"/>
        <v>3450</v>
      </c>
      <c r="M870" s="128">
        <f t="shared" si="1860"/>
        <v>340</v>
      </c>
      <c r="N870" s="129">
        <f t="shared" si="1861"/>
        <v>10200</v>
      </c>
    </row>
    <row r="871" spans="1:14" s="87" customFormat="1" ht="14.25" customHeight="1">
      <c r="A871" s="103">
        <v>43434</v>
      </c>
      <c r="B871" s="104" t="s">
        <v>32</v>
      </c>
      <c r="C871" s="104" t="s">
        <v>53</v>
      </c>
      <c r="D871" s="105">
        <v>2500</v>
      </c>
      <c r="E871" s="104" t="s">
        <v>1</v>
      </c>
      <c r="F871" s="104">
        <v>322</v>
      </c>
      <c r="G871" s="104">
        <v>318.75</v>
      </c>
      <c r="H871" s="104"/>
      <c r="I871" s="106"/>
      <c r="J871" s="107">
        <f t="shared" si="1857"/>
        <v>-8125</v>
      </c>
      <c r="K871" s="108"/>
      <c r="L871" s="108"/>
      <c r="M871" s="108">
        <f t="shared" si="1860"/>
        <v>-3.25</v>
      </c>
      <c r="N871" s="109">
        <f t="shared" si="1861"/>
        <v>-8125</v>
      </c>
    </row>
    <row r="872" spans="1:14" s="87" customFormat="1" ht="14.25" customHeight="1">
      <c r="A872" s="123">
        <v>43434</v>
      </c>
      <c r="B872" s="124" t="s">
        <v>31</v>
      </c>
      <c r="C872" s="124" t="s">
        <v>53</v>
      </c>
      <c r="D872" s="125">
        <v>200</v>
      </c>
      <c r="E872" s="124" t="s">
        <v>2</v>
      </c>
      <c r="F872" s="124">
        <v>3602</v>
      </c>
      <c r="G872" s="124">
        <v>3577</v>
      </c>
      <c r="H872" s="124">
        <v>3542</v>
      </c>
      <c r="I872" s="126">
        <v>3512</v>
      </c>
      <c r="J872" s="127">
        <f t="shared" si="1857"/>
        <v>5000</v>
      </c>
      <c r="K872" s="128">
        <f t="shared" si="1858"/>
        <v>7000</v>
      </c>
      <c r="L872" s="128">
        <f t="shared" si="1859"/>
        <v>6000</v>
      </c>
      <c r="M872" s="128">
        <f t="shared" si="1860"/>
        <v>90</v>
      </c>
      <c r="N872" s="129">
        <f t="shared" si="1861"/>
        <v>18000</v>
      </c>
    </row>
    <row r="873" spans="1:14" s="87" customFormat="1" ht="14.25" customHeight="1">
      <c r="A873" s="103">
        <v>43433</v>
      </c>
      <c r="B873" s="104" t="s">
        <v>32</v>
      </c>
      <c r="C873" s="104" t="s">
        <v>53</v>
      </c>
      <c r="D873" s="105">
        <v>2500</v>
      </c>
      <c r="E873" s="104" t="s">
        <v>1</v>
      </c>
      <c r="F873" s="104">
        <v>322.3</v>
      </c>
      <c r="G873" s="104">
        <v>319.3</v>
      </c>
      <c r="H873" s="104"/>
      <c r="I873" s="106"/>
      <c r="J873" s="107">
        <f t="shared" ref="J873:J878" si="1862">(IF(E873="SHORT",F873-G873,IF(E873="LONG",G873-F873)))*D873</f>
        <v>-7500</v>
      </c>
      <c r="K873" s="108"/>
      <c r="L873" s="108"/>
      <c r="M873" s="108">
        <f t="shared" ref="M873:M878" si="1863">(K873+J873+L873)/D873</f>
        <v>-3</v>
      </c>
      <c r="N873" s="109">
        <f t="shared" ref="N873:N878" si="1864">M873*D873</f>
        <v>-7500</v>
      </c>
    </row>
    <row r="874" spans="1:14" s="87" customFormat="1" ht="14.25" customHeight="1">
      <c r="A874" s="103">
        <v>43433</v>
      </c>
      <c r="B874" s="104" t="s">
        <v>31</v>
      </c>
      <c r="C874" s="104" t="s">
        <v>53</v>
      </c>
      <c r="D874" s="105">
        <v>200</v>
      </c>
      <c r="E874" s="104" t="s">
        <v>2</v>
      </c>
      <c r="F874" s="104">
        <v>3549</v>
      </c>
      <c r="G874" s="104">
        <v>3524</v>
      </c>
      <c r="H874" s="104">
        <v>3489</v>
      </c>
      <c r="I874" s="106"/>
      <c r="J874" s="107">
        <f t="shared" si="1862"/>
        <v>5000</v>
      </c>
      <c r="K874" s="108">
        <f t="shared" ref="K874:K878" si="1865">(IF(E874="SHORT",IF(H874="",0,G874-H874),IF(E874="LONG",IF(H874="",0,H874-G874))))*D874</f>
        <v>7000</v>
      </c>
      <c r="L874" s="108"/>
      <c r="M874" s="108">
        <f t="shared" si="1863"/>
        <v>60</v>
      </c>
      <c r="N874" s="109">
        <f t="shared" si="1864"/>
        <v>12000</v>
      </c>
    </row>
    <row r="875" spans="1:14" s="87" customFormat="1" ht="14.25" customHeight="1">
      <c r="A875" s="103">
        <v>43433</v>
      </c>
      <c r="B875" s="104" t="s">
        <v>5</v>
      </c>
      <c r="C875" s="104" t="s">
        <v>55</v>
      </c>
      <c r="D875" s="105">
        <v>10000</v>
      </c>
      <c r="E875" s="104" t="s">
        <v>1</v>
      </c>
      <c r="F875" s="104">
        <v>178.8</v>
      </c>
      <c r="G875" s="104">
        <v>178.2</v>
      </c>
      <c r="H875" s="104"/>
      <c r="I875" s="106"/>
      <c r="J875" s="107">
        <f t="shared" si="1862"/>
        <v>-6000.0000000002274</v>
      </c>
      <c r="K875" s="108">
        <f t="shared" si="1865"/>
        <v>0</v>
      </c>
      <c r="L875" s="108"/>
      <c r="M875" s="108">
        <f t="shared" si="1863"/>
        <v>-0.60000000000002274</v>
      </c>
      <c r="N875" s="109">
        <f t="shared" si="1864"/>
        <v>-6000.0000000002274</v>
      </c>
    </row>
    <row r="876" spans="1:14" s="87" customFormat="1" ht="14.25" customHeight="1">
      <c r="A876" s="103">
        <v>43433</v>
      </c>
      <c r="B876" s="104" t="s">
        <v>3</v>
      </c>
      <c r="C876" s="104" t="s">
        <v>55</v>
      </c>
      <c r="D876" s="105">
        <v>2000</v>
      </c>
      <c r="E876" s="104" t="s">
        <v>2</v>
      </c>
      <c r="F876" s="104">
        <v>429.85</v>
      </c>
      <c r="G876" s="104">
        <v>426.85</v>
      </c>
      <c r="H876" s="104"/>
      <c r="I876" s="106"/>
      <c r="J876" s="107">
        <f t="shared" si="1862"/>
        <v>6000</v>
      </c>
      <c r="K876" s="108"/>
      <c r="L876" s="108"/>
      <c r="M876" s="108">
        <f t="shared" si="1863"/>
        <v>3</v>
      </c>
      <c r="N876" s="109">
        <f t="shared" si="1864"/>
        <v>6000</v>
      </c>
    </row>
    <row r="877" spans="1:14" s="87" customFormat="1" ht="14.25" customHeight="1">
      <c r="A877" s="103">
        <v>43433</v>
      </c>
      <c r="B877" s="104" t="s">
        <v>4</v>
      </c>
      <c r="C877" s="104" t="s">
        <v>56</v>
      </c>
      <c r="D877" s="105">
        <v>30</v>
      </c>
      <c r="E877" s="104" t="s">
        <v>2</v>
      </c>
      <c r="F877" s="104">
        <v>35876</v>
      </c>
      <c r="G877" s="104">
        <v>35776</v>
      </c>
      <c r="H877" s="104">
        <v>35651</v>
      </c>
      <c r="I877" s="106"/>
      <c r="J877" s="107">
        <f t="shared" si="1862"/>
        <v>3000</v>
      </c>
      <c r="K877" s="108">
        <f t="shared" si="1865"/>
        <v>3750</v>
      </c>
      <c r="L877" s="108"/>
      <c r="M877" s="108">
        <f t="shared" si="1863"/>
        <v>225</v>
      </c>
      <c r="N877" s="109">
        <f>M877*D877</f>
        <v>6750</v>
      </c>
    </row>
    <row r="878" spans="1:14" s="87" customFormat="1" ht="14.25" customHeight="1">
      <c r="A878" s="103">
        <v>43433</v>
      </c>
      <c r="B878" s="104" t="s">
        <v>0</v>
      </c>
      <c r="C878" s="104" t="s">
        <v>56</v>
      </c>
      <c r="D878" s="105">
        <v>100</v>
      </c>
      <c r="E878" s="104" t="s">
        <v>2</v>
      </c>
      <c r="F878" s="104">
        <v>30330</v>
      </c>
      <c r="G878" s="104">
        <v>30265</v>
      </c>
      <c r="H878" s="104">
        <v>30185</v>
      </c>
      <c r="I878" s="106"/>
      <c r="J878" s="107">
        <f t="shared" si="1862"/>
        <v>6500</v>
      </c>
      <c r="K878" s="108">
        <f t="shared" si="1865"/>
        <v>8000</v>
      </c>
      <c r="L878" s="108"/>
      <c r="M878" s="108">
        <f t="shared" si="1863"/>
        <v>145</v>
      </c>
      <c r="N878" s="109">
        <f t="shared" si="1864"/>
        <v>14500</v>
      </c>
    </row>
    <row r="879" spans="1:14" s="87" customFormat="1" ht="14.25" customHeight="1">
      <c r="A879" s="103">
        <v>43432</v>
      </c>
      <c r="B879" s="104" t="s">
        <v>31</v>
      </c>
      <c r="C879" s="104" t="s">
        <v>53</v>
      </c>
      <c r="D879" s="105">
        <v>200</v>
      </c>
      <c r="E879" s="104" t="s">
        <v>2</v>
      </c>
      <c r="F879" s="104">
        <v>3655</v>
      </c>
      <c r="G879" s="104">
        <v>3630</v>
      </c>
      <c r="H879" s="104">
        <v>3595</v>
      </c>
      <c r="I879" s="106"/>
      <c r="J879" s="107">
        <f t="shared" ref="J879:J885" si="1866">(IF(E879="SHORT",F879-G879,IF(E879="LONG",G879-F879)))*D879</f>
        <v>5000</v>
      </c>
      <c r="K879" s="108">
        <f t="shared" ref="K879:K885" si="1867">(IF(E879="SHORT",IF(H879="",0,G879-H879),IF(E879="LONG",IF(H879="",0,H879-G879))))*D879</f>
        <v>7000</v>
      </c>
      <c r="L879" s="108"/>
      <c r="M879" s="108">
        <f t="shared" ref="M879:M885" si="1868">(K879+J879+L879)/D879</f>
        <v>60</v>
      </c>
      <c r="N879" s="109">
        <f t="shared" ref="N879:N885" si="1869">M879*D879</f>
        <v>12000</v>
      </c>
    </row>
    <row r="880" spans="1:14" s="87" customFormat="1" ht="14.25" customHeight="1">
      <c r="A880" s="103">
        <v>43432</v>
      </c>
      <c r="B880" s="104" t="s">
        <v>32</v>
      </c>
      <c r="C880" s="104" t="s">
        <v>53</v>
      </c>
      <c r="D880" s="105">
        <v>2500</v>
      </c>
      <c r="E880" s="104" t="s">
        <v>2</v>
      </c>
      <c r="F880" s="104">
        <v>300.5</v>
      </c>
      <c r="G880" s="104">
        <v>303</v>
      </c>
      <c r="H880" s="104"/>
      <c r="I880" s="106"/>
      <c r="J880" s="107">
        <f t="shared" si="1866"/>
        <v>-6250</v>
      </c>
      <c r="K880" s="108"/>
      <c r="L880" s="108"/>
      <c r="M880" s="108">
        <f t="shared" si="1868"/>
        <v>-2.5</v>
      </c>
      <c r="N880" s="109">
        <f t="shared" si="1869"/>
        <v>-6250</v>
      </c>
    </row>
    <row r="881" spans="1:14" s="79" customFormat="1" ht="14.25" customHeight="1">
      <c r="A881" s="103">
        <v>43432</v>
      </c>
      <c r="B881" s="104" t="s">
        <v>0</v>
      </c>
      <c r="C881" s="104" t="s">
        <v>56</v>
      </c>
      <c r="D881" s="105">
        <v>100</v>
      </c>
      <c r="E881" s="104" t="s">
        <v>2</v>
      </c>
      <c r="F881" s="104">
        <v>30315</v>
      </c>
      <c r="G881" s="104">
        <v>30250</v>
      </c>
      <c r="H881" s="104"/>
      <c r="I881" s="106"/>
      <c r="J881" s="107">
        <f t="shared" si="1866"/>
        <v>6500</v>
      </c>
      <c r="K881" s="108"/>
      <c r="L881" s="108"/>
      <c r="M881" s="108">
        <f t="shared" si="1868"/>
        <v>65</v>
      </c>
      <c r="N881" s="109">
        <f t="shared" si="1869"/>
        <v>6500</v>
      </c>
    </row>
    <row r="882" spans="1:14" s="87" customFormat="1" ht="14.25" customHeight="1">
      <c r="A882" s="103">
        <v>43432</v>
      </c>
      <c r="B882" s="104" t="s">
        <v>4</v>
      </c>
      <c r="C882" s="104" t="s">
        <v>56</v>
      </c>
      <c r="D882" s="105">
        <v>30</v>
      </c>
      <c r="E882" s="104" t="s">
        <v>2</v>
      </c>
      <c r="F882" s="104">
        <v>35831</v>
      </c>
      <c r="G882" s="104">
        <v>35731</v>
      </c>
      <c r="H882" s="104"/>
      <c r="I882" s="106"/>
      <c r="J882" s="107">
        <f t="shared" si="1866"/>
        <v>3000</v>
      </c>
      <c r="K882" s="108"/>
      <c r="L882" s="108"/>
      <c r="M882" s="108">
        <f t="shared" si="1868"/>
        <v>100</v>
      </c>
      <c r="N882" s="109">
        <f t="shared" si="1869"/>
        <v>3000</v>
      </c>
    </row>
    <row r="883" spans="1:14" s="87" customFormat="1" ht="14.25" customHeight="1">
      <c r="A883" s="103">
        <v>43432</v>
      </c>
      <c r="B883" s="104" t="s">
        <v>6</v>
      </c>
      <c r="C883" s="104" t="s">
        <v>55</v>
      </c>
      <c r="D883" s="105">
        <v>10000</v>
      </c>
      <c r="E883" s="104" t="s">
        <v>1</v>
      </c>
      <c r="F883" s="104">
        <v>134.30000000000001</v>
      </c>
      <c r="G883" s="104">
        <v>134.85</v>
      </c>
      <c r="H883" s="104">
        <v>135.55000000000001</v>
      </c>
      <c r="I883" s="106"/>
      <c r="J883" s="107">
        <f t="shared" si="1866"/>
        <v>5499.999999999829</v>
      </c>
      <c r="K883" s="108">
        <f t="shared" si="1867"/>
        <v>7000.000000000171</v>
      </c>
      <c r="L883" s="108"/>
      <c r="M883" s="108">
        <f t="shared" si="1868"/>
        <v>1.25</v>
      </c>
      <c r="N883" s="109">
        <f t="shared" si="1869"/>
        <v>12500</v>
      </c>
    </row>
    <row r="884" spans="1:14" s="87" customFormat="1" ht="14.25" customHeight="1">
      <c r="A884" s="103">
        <v>43432</v>
      </c>
      <c r="B884" s="104" t="s">
        <v>49</v>
      </c>
      <c r="C884" s="104" t="s">
        <v>55</v>
      </c>
      <c r="D884" s="105">
        <v>10000</v>
      </c>
      <c r="E884" s="104" t="s">
        <v>2</v>
      </c>
      <c r="F884" s="104">
        <v>135.6</v>
      </c>
      <c r="G884" s="104">
        <v>136.19999999999999</v>
      </c>
      <c r="H884" s="104"/>
      <c r="I884" s="106"/>
      <c r="J884" s="107">
        <f t="shared" si="1866"/>
        <v>-5999.9999999999436</v>
      </c>
      <c r="K884" s="108"/>
      <c r="L884" s="108"/>
      <c r="M884" s="108">
        <f t="shared" si="1868"/>
        <v>-0.59999999999999432</v>
      </c>
      <c r="N884" s="109">
        <f t="shared" si="1869"/>
        <v>-5999.9999999999436</v>
      </c>
    </row>
    <row r="885" spans="1:14" s="87" customFormat="1" ht="14.25" customHeight="1">
      <c r="A885" s="103">
        <v>43432</v>
      </c>
      <c r="B885" s="104" t="s">
        <v>3</v>
      </c>
      <c r="C885" s="104" t="s">
        <v>55</v>
      </c>
      <c r="D885" s="105">
        <v>2000</v>
      </c>
      <c r="E885" s="104" t="s">
        <v>1</v>
      </c>
      <c r="F885" s="104">
        <v>427.05</v>
      </c>
      <c r="G885" s="104">
        <v>430.05</v>
      </c>
      <c r="H885" s="104">
        <v>433.8</v>
      </c>
      <c r="I885" s="106"/>
      <c r="J885" s="107">
        <f t="shared" si="1866"/>
        <v>6000</v>
      </c>
      <c r="K885" s="108">
        <f t="shared" si="1867"/>
        <v>7500</v>
      </c>
      <c r="L885" s="108"/>
      <c r="M885" s="108">
        <f t="shared" si="1868"/>
        <v>6.75</v>
      </c>
      <c r="N885" s="109">
        <f t="shared" si="1869"/>
        <v>13500</v>
      </c>
    </row>
    <row r="886" spans="1:14" s="87" customFormat="1" ht="14.25" customHeight="1">
      <c r="A886" s="103">
        <v>43431</v>
      </c>
      <c r="B886" s="104" t="s">
        <v>31</v>
      </c>
      <c r="C886" s="104" t="s">
        <v>53</v>
      </c>
      <c r="D886" s="105">
        <v>200</v>
      </c>
      <c r="E886" s="104" t="s">
        <v>2</v>
      </c>
      <c r="F886" s="104">
        <v>3648</v>
      </c>
      <c r="G886" s="104">
        <v>3623</v>
      </c>
      <c r="H886" s="104"/>
      <c r="I886" s="106"/>
      <c r="J886" s="107">
        <f t="shared" ref="J886" si="1870">(IF(E886="SHORT",F886-G886,IF(E886="LONG",G886-F886)))*D886</f>
        <v>5000</v>
      </c>
      <c r="K886" s="108"/>
      <c r="L886" s="108"/>
      <c r="M886" s="108">
        <f t="shared" ref="M886" si="1871">(K886+J886+L886)/D886</f>
        <v>25</v>
      </c>
      <c r="N886" s="109">
        <f t="shared" ref="N886" si="1872">M886*D886</f>
        <v>5000</v>
      </c>
    </row>
    <row r="887" spans="1:14" s="87" customFormat="1" ht="14.25" customHeight="1">
      <c r="A887" s="103">
        <v>43431</v>
      </c>
      <c r="B887" s="104" t="s">
        <v>49</v>
      </c>
      <c r="C887" s="104" t="s">
        <v>55</v>
      </c>
      <c r="D887" s="105">
        <v>10000</v>
      </c>
      <c r="E887" s="104" t="s">
        <v>2</v>
      </c>
      <c r="F887" s="104">
        <v>136.69999999999999</v>
      </c>
      <c r="G887" s="104">
        <v>136.15</v>
      </c>
      <c r="H887" s="104"/>
      <c r="I887" s="106"/>
      <c r="J887" s="107">
        <f t="shared" ref="J887:J892" si="1873">(IF(E887="SHORT",F887-G887,IF(E887="LONG",G887-F887)))*D887</f>
        <v>5499.999999999829</v>
      </c>
      <c r="K887" s="108"/>
      <c r="L887" s="108"/>
      <c r="M887" s="108">
        <f t="shared" ref="M887:M892" si="1874">(K887+J887+L887)/D887</f>
        <v>0.54999999999998295</v>
      </c>
      <c r="N887" s="109">
        <f t="shared" ref="N887:N892" si="1875">M887*D887</f>
        <v>5499.999999999829</v>
      </c>
    </row>
    <row r="888" spans="1:14" s="87" customFormat="1" ht="14.25" customHeight="1">
      <c r="A888" s="103">
        <v>43431</v>
      </c>
      <c r="B888" s="104" t="s">
        <v>3</v>
      </c>
      <c r="C888" s="104" t="s">
        <v>55</v>
      </c>
      <c r="D888" s="105">
        <v>2000</v>
      </c>
      <c r="E888" s="104" t="s">
        <v>2</v>
      </c>
      <c r="F888" s="104">
        <v>427</v>
      </c>
      <c r="G888" s="104">
        <v>424</v>
      </c>
      <c r="H888" s="104"/>
      <c r="I888" s="106"/>
      <c r="J888" s="107">
        <f>(IF(E888="SHORT",F888-G888,IF(E888="LONG",G888-F888)))*D888</f>
        <v>6000</v>
      </c>
      <c r="K888" s="108"/>
      <c r="L888" s="108"/>
      <c r="M888" s="108">
        <f t="shared" si="1874"/>
        <v>3</v>
      </c>
      <c r="N888" s="109">
        <f t="shared" si="1875"/>
        <v>6000</v>
      </c>
    </row>
    <row r="889" spans="1:14" s="87" customFormat="1" ht="14.25" customHeight="1">
      <c r="A889" s="123">
        <v>43431</v>
      </c>
      <c r="B889" s="124" t="s">
        <v>6</v>
      </c>
      <c r="C889" s="124" t="s">
        <v>55</v>
      </c>
      <c r="D889" s="125">
        <v>10000</v>
      </c>
      <c r="E889" s="124" t="s">
        <v>2</v>
      </c>
      <c r="F889" s="124">
        <v>135.55000000000001</v>
      </c>
      <c r="G889" s="124">
        <v>135</v>
      </c>
      <c r="H889" s="124">
        <v>134.30000000000001</v>
      </c>
      <c r="I889" s="126">
        <v>133.69999999999999</v>
      </c>
      <c r="J889" s="127">
        <f t="shared" si="1873"/>
        <v>5500.0000000001137</v>
      </c>
      <c r="K889" s="128">
        <f t="shared" ref="K889:K890" si="1876">(IF(E889="SHORT",IF(H889="",0,G889-H889),IF(E889="LONG",IF(H889="",0,H889-G889))))*D889</f>
        <v>6999.9999999998863</v>
      </c>
      <c r="L889" s="128">
        <f t="shared" ref="L889" si="1877">(IF(E889="SHORT",IF(I889="",0,H889-I889),IF(E889="LONG",IF(I889="",0,(I889-H889)))))*D889</f>
        <v>6000.0000000002274</v>
      </c>
      <c r="M889" s="128">
        <f t="shared" si="1874"/>
        <v>1.8500000000000225</v>
      </c>
      <c r="N889" s="129">
        <f t="shared" si="1875"/>
        <v>18500.000000000226</v>
      </c>
    </row>
    <row r="890" spans="1:14" s="79" customFormat="1" ht="14.25" customHeight="1">
      <c r="A890" s="103">
        <v>43431</v>
      </c>
      <c r="B890" s="104" t="s">
        <v>4</v>
      </c>
      <c r="C890" s="104" t="s">
        <v>56</v>
      </c>
      <c r="D890" s="105">
        <v>30</v>
      </c>
      <c r="E890" s="104" t="s">
        <v>2</v>
      </c>
      <c r="F890" s="104">
        <v>36076</v>
      </c>
      <c r="G890" s="104">
        <v>35976</v>
      </c>
      <c r="H890" s="104">
        <v>35846</v>
      </c>
      <c r="I890" s="106"/>
      <c r="J890" s="107">
        <f t="shared" si="1873"/>
        <v>3000</v>
      </c>
      <c r="K890" s="108">
        <f t="shared" si="1876"/>
        <v>3900</v>
      </c>
      <c r="L890" s="108"/>
      <c r="M890" s="108">
        <f t="shared" si="1874"/>
        <v>230</v>
      </c>
      <c r="N890" s="109">
        <f t="shared" si="1875"/>
        <v>6900</v>
      </c>
    </row>
    <row r="891" spans="1:14" s="87" customFormat="1" ht="14.25" customHeight="1">
      <c r="A891" s="103">
        <v>43431</v>
      </c>
      <c r="B891" s="104" t="s">
        <v>0</v>
      </c>
      <c r="C891" s="104" t="s">
        <v>56</v>
      </c>
      <c r="D891" s="105">
        <v>100</v>
      </c>
      <c r="E891" s="104" t="s">
        <v>1</v>
      </c>
      <c r="F891" s="104">
        <v>30580</v>
      </c>
      <c r="G891" s="104">
        <v>30505</v>
      </c>
      <c r="H891" s="104"/>
      <c r="I891" s="106"/>
      <c r="J891" s="107">
        <f t="shared" si="1873"/>
        <v>-7500</v>
      </c>
      <c r="K891" s="108"/>
      <c r="L891" s="108"/>
      <c r="M891" s="108">
        <f t="shared" si="1874"/>
        <v>-75</v>
      </c>
      <c r="N891" s="109">
        <f t="shared" si="1875"/>
        <v>-7500</v>
      </c>
    </row>
    <row r="892" spans="1:14" s="87" customFormat="1" ht="14.25" customHeight="1">
      <c r="A892" s="103">
        <v>43431</v>
      </c>
      <c r="B892" s="104" t="s">
        <v>32</v>
      </c>
      <c r="C892" s="104" t="s">
        <v>53</v>
      </c>
      <c r="D892" s="105">
        <v>2500</v>
      </c>
      <c r="E892" s="104" t="s">
        <v>2</v>
      </c>
      <c r="F892" s="104">
        <v>292.89999999999998</v>
      </c>
      <c r="G892" s="104">
        <v>295.39999999999998</v>
      </c>
      <c r="H892" s="104"/>
      <c r="I892" s="106"/>
      <c r="J892" s="107">
        <f t="shared" si="1873"/>
        <v>-6250</v>
      </c>
      <c r="K892" s="108"/>
      <c r="L892" s="108"/>
      <c r="M892" s="108">
        <f t="shared" si="1874"/>
        <v>-2.5</v>
      </c>
      <c r="N892" s="109">
        <f t="shared" si="1875"/>
        <v>-6250</v>
      </c>
    </row>
    <row r="893" spans="1:14" s="79" customFormat="1" ht="14.25" customHeight="1">
      <c r="A893" s="103">
        <v>43430</v>
      </c>
      <c r="B893" s="104" t="s">
        <v>31</v>
      </c>
      <c r="C893" s="104" t="s">
        <v>53</v>
      </c>
      <c r="D893" s="105">
        <v>200</v>
      </c>
      <c r="E893" s="104" t="s">
        <v>1</v>
      </c>
      <c r="F893" s="104">
        <v>3637</v>
      </c>
      <c r="G893" s="104">
        <v>3662</v>
      </c>
      <c r="H893" s="104">
        <v>3697</v>
      </c>
      <c r="I893" s="106"/>
      <c r="J893" s="107">
        <f t="shared" ref="J893:J896" si="1878">(IF(E893="SHORT",F893-G893,IF(E893="LONG",G893-F893)))*D893</f>
        <v>5000</v>
      </c>
      <c r="K893" s="108">
        <f t="shared" ref="K893" si="1879">(IF(E893="SHORT",IF(H893="",0,G893-H893),IF(E893="LONG",IF(H893="",0,H893-G893))))*D893</f>
        <v>7000</v>
      </c>
      <c r="L893" s="108"/>
      <c r="M893" s="108">
        <f t="shared" ref="M893:M896" si="1880">(K893+J893+L893)/D893</f>
        <v>60</v>
      </c>
      <c r="N893" s="109">
        <f t="shared" ref="N893:N896" si="1881">M893*D893</f>
        <v>12000</v>
      </c>
    </row>
    <row r="894" spans="1:14" s="87" customFormat="1" ht="14.25" customHeight="1">
      <c r="A894" s="103">
        <v>43430</v>
      </c>
      <c r="B894" s="104" t="s">
        <v>4</v>
      </c>
      <c r="C894" s="104" t="s">
        <v>56</v>
      </c>
      <c r="D894" s="105">
        <v>30</v>
      </c>
      <c r="E894" s="104" t="s">
        <v>1</v>
      </c>
      <c r="F894" s="104">
        <v>36352</v>
      </c>
      <c r="G894" s="104">
        <v>36227</v>
      </c>
      <c r="H894" s="104"/>
      <c r="I894" s="106"/>
      <c r="J894" s="107">
        <f t="shared" si="1878"/>
        <v>-3750</v>
      </c>
      <c r="K894" s="108"/>
      <c r="L894" s="108"/>
      <c r="M894" s="108">
        <f t="shared" si="1880"/>
        <v>-125</v>
      </c>
      <c r="N894" s="109">
        <f t="shared" si="1881"/>
        <v>-3750</v>
      </c>
    </row>
    <row r="895" spans="1:14" s="87" customFormat="1" ht="14.25" customHeight="1">
      <c r="A895" s="103">
        <v>43430</v>
      </c>
      <c r="B895" s="104" t="s">
        <v>0</v>
      </c>
      <c r="C895" s="104" t="s">
        <v>56</v>
      </c>
      <c r="D895" s="105">
        <v>100</v>
      </c>
      <c r="E895" s="104" t="s">
        <v>2</v>
      </c>
      <c r="F895" s="104">
        <v>30569</v>
      </c>
      <c r="G895" s="104">
        <v>30639</v>
      </c>
      <c r="H895" s="104"/>
      <c r="I895" s="106"/>
      <c r="J895" s="107">
        <f t="shared" si="1878"/>
        <v>-7000</v>
      </c>
      <c r="K895" s="108"/>
      <c r="L895" s="108"/>
      <c r="M895" s="108">
        <f t="shared" si="1880"/>
        <v>-70</v>
      </c>
      <c r="N895" s="109">
        <f t="shared" si="1881"/>
        <v>-7000</v>
      </c>
    </row>
    <row r="896" spans="1:14" s="79" customFormat="1" ht="14.25" customHeight="1">
      <c r="A896" s="103">
        <v>43430</v>
      </c>
      <c r="B896" s="104" t="s">
        <v>49</v>
      </c>
      <c r="C896" s="104" t="s">
        <v>55</v>
      </c>
      <c r="D896" s="105">
        <v>10000</v>
      </c>
      <c r="E896" s="104" t="s">
        <v>2</v>
      </c>
      <c r="F896" s="104">
        <v>136.94999999999999</v>
      </c>
      <c r="G896" s="104">
        <v>136.4</v>
      </c>
      <c r="H896" s="104"/>
      <c r="I896" s="106"/>
      <c r="J896" s="107">
        <f t="shared" si="1878"/>
        <v>5499.999999999829</v>
      </c>
      <c r="K896" s="108"/>
      <c r="L896" s="108"/>
      <c r="M896" s="108">
        <f t="shared" si="1880"/>
        <v>0.54999999999998295</v>
      </c>
      <c r="N896" s="109">
        <f t="shared" si="1881"/>
        <v>5499.999999999829</v>
      </c>
    </row>
    <row r="897" spans="1:14" s="87" customFormat="1" ht="14.25" customHeight="1">
      <c r="A897" s="103">
        <v>43426</v>
      </c>
      <c r="B897" s="104" t="s">
        <v>31</v>
      </c>
      <c r="C897" s="104" t="s">
        <v>53</v>
      </c>
      <c r="D897" s="105">
        <v>200</v>
      </c>
      <c r="E897" s="104" t="s">
        <v>2</v>
      </c>
      <c r="F897" s="104">
        <v>3847</v>
      </c>
      <c r="G897" s="104">
        <v>3822</v>
      </c>
      <c r="H897" s="104"/>
      <c r="I897" s="106"/>
      <c r="J897" s="107">
        <f t="shared" ref="J897:J902" si="1882">(IF(E897="SHORT",F897-G897,IF(E897="LONG",G897-F897)))*D897</f>
        <v>5000</v>
      </c>
      <c r="K897" s="108"/>
      <c r="L897" s="108"/>
      <c r="M897" s="108">
        <f t="shared" ref="M897:M902" si="1883">(K897+J897+L897)/D897</f>
        <v>25</v>
      </c>
      <c r="N897" s="109">
        <f t="shared" ref="N897:N902" si="1884">M897*D897</f>
        <v>5000</v>
      </c>
    </row>
    <row r="898" spans="1:14" s="87" customFormat="1" ht="14.25" customHeight="1">
      <c r="A898" s="123">
        <v>43426</v>
      </c>
      <c r="B898" s="124" t="s">
        <v>0</v>
      </c>
      <c r="C898" s="124" t="s">
        <v>56</v>
      </c>
      <c r="D898" s="125">
        <v>100</v>
      </c>
      <c r="E898" s="124" t="s">
        <v>2</v>
      </c>
      <c r="F898" s="124">
        <v>30798</v>
      </c>
      <c r="G898" s="124">
        <v>30733</v>
      </c>
      <c r="H898" s="124">
        <v>30653</v>
      </c>
      <c r="I898" s="126">
        <v>30578</v>
      </c>
      <c r="J898" s="127">
        <f t="shared" si="1882"/>
        <v>6500</v>
      </c>
      <c r="K898" s="128">
        <f t="shared" ref="K898:K901" si="1885">(IF(E898="SHORT",IF(H898="",0,G898-H898),IF(E898="LONG",IF(H898="",0,H898-G898))))*D898</f>
        <v>8000</v>
      </c>
      <c r="L898" s="128">
        <f t="shared" ref="L898:L901" si="1886">(IF(E898="SHORT",IF(I898="",0,H898-I898),IF(E898="LONG",IF(I898="",0,(I898-H898)))))*D898</f>
        <v>7500</v>
      </c>
      <c r="M898" s="128">
        <f t="shared" si="1883"/>
        <v>220</v>
      </c>
      <c r="N898" s="129">
        <f t="shared" si="1884"/>
        <v>22000</v>
      </c>
    </row>
    <row r="899" spans="1:14" s="79" customFormat="1" ht="14.25" customHeight="1">
      <c r="A899" s="103">
        <v>43426</v>
      </c>
      <c r="B899" s="104" t="s">
        <v>4</v>
      </c>
      <c r="C899" s="104" t="s">
        <v>56</v>
      </c>
      <c r="D899" s="105">
        <v>30</v>
      </c>
      <c r="E899" s="104" t="s">
        <v>2</v>
      </c>
      <c r="F899" s="104">
        <v>36859</v>
      </c>
      <c r="G899" s="104">
        <v>36759</v>
      </c>
      <c r="H899" s="104">
        <v>36634</v>
      </c>
      <c r="I899" s="106"/>
      <c r="J899" s="107">
        <f t="shared" si="1882"/>
        <v>3000</v>
      </c>
      <c r="K899" s="108">
        <f t="shared" si="1885"/>
        <v>3750</v>
      </c>
      <c r="L899" s="108"/>
      <c r="M899" s="108">
        <f t="shared" si="1883"/>
        <v>225</v>
      </c>
      <c r="N899" s="109">
        <f t="shared" si="1884"/>
        <v>6750</v>
      </c>
    </row>
    <row r="900" spans="1:14" s="87" customFormat="1" ht="14.25" customHeight="1">
      <c r="A900" s="103">
        <v>43426</v>
      </c>
      <c r="B900" s="104" t="s">
        <v>49</v>
      </c>
      <c r="C900" s="104" t="s">
        <v>55</v>
      </c>
      <c r="D900" s="105">
        <v>10000</v>
      </c>
      <c r="E900" s="104" t="s">
        <v>2</v>
      </c>
      <c r="F900" s="104">
        <v>139.05000000000001</v>
      </c>
      <c r="G900" s="104">
        <v>138.5</v>
      </c>
      <c r="H900" s="104">
        <v>137.80000000000001</v>
      </c>
      <c r="I900" s="106"/>
      <c r="J900" s="107">
        <f t="shared" si="1882"/>
        <v>5500.0000000001137</v>
      </c>
      <c r="K900" s="108">
        <f t="shared" si="1885"/>
        <v>6999.9999999998863</v>
      </c>
      <c r="L900" s="108"/>
      <c r="M900" s="108">
        <f t="shared" si="1883"/>
        <v>1.25</v>
      </c>
      <c r="N900" s="109">
        <f t="shared" si="1884"/>
        <v>12500</v>
      </c>
    </row>
    <row r="901" spans="1:14" s="87" customFormat="1" ht="14.25" customHeight="1">
      <c r="A901" s="123">
        <v>43426</v>
      </c>
      <c r="B901" s="124" t="s">
        <v>6</v>
      </c>
      <c r="C901" s="124" t="s">
        <v>55</v>
      </c>
      <c r="D901" s="125">
        <v>10000</v>
      </c>
      <c r="E901" s="124" t="s">
        <v>2</v>
      </c>
      <c r="F901" s="124">
        <v>141.19999999999999</v>
      </c>
      <c r="G901" s="124">
        <v>140.65</v>
      </c>
      <c r="H901" s="124">
        <v>139.94999999999999</v>
      </c>
      <c r="I901" s="126">
        <v>139.30000000000001</v>
      </c>
      <c r="J901" s="127">
        <f t="shared" si="1882"/>
        <v>5499.999999999829</v>
      </c>
      <c r="K901" s="128">
        <f t="shared" si="1885"/>
        <v>7000.000000000171</v>
      </c>
      <c r="L901" s="128">
        <f t="shared" si="1886"/>
        <v>6499.9999999997726</v>
      </c>
      <c r="M901" s="128">
        <f t="shared" si="1883"/>
        <v>1.8999999999999775</v>
      </c>
      <c r="N901" s="129">
        <f t="shared" si="1884"/>
        <v>18999.999999999774</v>
      </c>
    </row>
    <row r="902" spans="1:14" s="87" customFormat="1" ht="14.25" customHeight="1">
      <c r="A902" s="103">
        <v>43426</v>
      </c>
      <c r="B902" s="104" t="s">
        <v>5</v>
      </c>
      <c r="C902" s="104" t="s">
        <v>55</v>
      </c>
      <c r="D902" s="105">
        <v>10000</v>
      </c>
      <c r="E902" s="104" t="s">
        <v>1</v>
      </c>
      <c r="F902" s="104">
        <v>187.15</v>
      </c>
      <c r="G902" s="104">
        <v>187.65</v>
      </c>
      <c r="H902" s="104"/>
      <c r="I902" s="106"/>
      <c r="J902" s="107">
        <f t="shared" si="1882"/>
        <v>5000</v>
      </c>
      <c r="K902" s="108"/>
      <c r="L902" s="108"/>
      <c r="M902" s="108">
        <f t="shared" si="1883"/>
        <v>0.5</v>
      </c>
      <c r="N902" s="109">
        <f t="shared" si="1884"/>
        <v>5000</v>
      </c>
    </row>
    <row r="903" spans="1:14" s="87" customFormat="1" ht="14.25" customHeight="1">
      <c r="A903" s="103">
        <v>43425</v>
      </c>
      <c r="B903" s="104" t="s">
        <v>31</v>
      </c>
      <c r="C903" s="104" t="s">
        <v>53</v>
      </c>
      <c r="D903" s="105">
        <v>200</v>
      </c>
      <c r="E903" s="104" t="s">
        <v>1</v>
      </c>
      <c r="F903" s="104">
        <v>3889</v>
      </c>
      <c r="G903" s="104">
        <v>3914</v>
      </c>
      <c r="H903" s="104"/>
      <c r="I903" s="106"/>
      <c r="J903" s="107">
        <f t="shared" ref="J903:J906" si="1887">(IF(E903="SHORT",F903-G903,IF(E903="LONG",G903-F903)))*D903</f>
        <v>5000</v>
      </c>
      <c r="K903" s="108"/>
      <c r="L903" s="108"/>
      <c r="M903" s="108">
        <f t="shared" ref="M903:M906" si="1888">(K903+J903+L903)/D903</f>
        <v>25</v>
      </c>
      <c r="N903" s="109">
        <f t="shared" ref="N903:N906" si="1889">M903*D903</f>
        <v>5000</v>
      </c>
    </row>
    <row r="904" spans="1:14" s="87" customFormat="1" ht="14.25" customHeight="1">
      <c r="A904" s="123">
        <v>43425</v>
      </c>
      <c r="B904" s="124" t="s">
        <v>32</v>
      </c>
      <c r="C904" s="124" t="s">
        <v>53</v>
      </c>
      <c r="D904" s="125">
        <v>2500</v>
      </c>
      <c r="E904" s="124" t="s">
        <v>2</v>
      </c>
      <c r="F904" s="124">
        <v>338.9</v>
      </c>
      <c r="G904" s="124">
        <v>335.9</v>
      </c>
      <c r="H904" s="124">
        <v>332.15</v>
      </c>
      <c r="I904" s="126">
        <v>328.9</v>
      </c>
      <c r="J904" s="127">
        <f t="shared" si="1887"/>
        <v>7500</v>
      </c>
      <c r="K904" s="128">
        <f t="shared" ref="K904" si="1890">(IF(E904="SHORT",IF(H904="",0,G904-H904),IF(E904="LONG",IF(H904="",0,H904-G904))))*D904</f>
        <v>9375</v>
      </c>
      <c r="L904" s="128">
        <f t="shared" ref="L904" si="1891">(IF(E904="SHORT",IF(I904="",0,H904-I904),IF(E904="LONG",IF(I904="",0,(I904-H904)))))*D904</f>
        <v>8125</v>
      </c>
      <c r="M904" s="128">
        <f t="shared" si="1888"/>
        <v>10</v>
      </c>
      <c r="N904" s="129">
        <f t="shared" si="1889"/>
        <v>25000</v>
      </c>
    </row>
    <row r="905" spans="1:14" s="87" customFormat="1" ht="14.25" customHeight="1">
      <c r="A905" s="103">
        <v>43425</v>
      </c>
      <c r="B905" s="104" t="s">
        <v>6</v>
      </c>
      <c r="C905" s="104" t="s">
        <v>55</v>
      </c>
      <c r="D905" s="105">
        <v>10000</v>
      </c>
      <c r="E905" s="104" t="s">
        <v>1</v>
      </c>
      <c r="F905" s="104">
        <v>140.30000000000001</v>
      </c>
      <c r="G905" s="104">
        <v>139.69999999999999</v>
      </c>
      <c r="H905" s="104"/>
      <c r="I905" s="106"/>
      <c r="J905" s="107">
        <f t="shared" si="1887"/>
        <v>-6000.0000000002274</v>
      </c>
      <c r="K905" s="108"/>
      <c r="L905" s="108"/>
      <c r="M905" s="108">
        <f t="shared" si="1888"/>
        <v>-0.60000000000002274</v>
      </c>
      <c r="N905" s="109">
        <f t="shared" si="1889"/>
        <v>-6000.0000000002274</v>
      </c>
    </row>
    <row r="906" spans="1:14" s="87" customFormat="1" ht="14.25" customHeight="1">
      <c r="A906" s="103">
        <v>43425</v>
      </c>
      <c r="B906" s="104" t="s">
        <v>48</v>
      </c>
      <c r="C906" s="104" t="s">
        <v>55</v>
      </c>
      <c r="D906" s="105">
        <v>500</v>
      </c>
      <c r="E906" s="104" t="s">
        <v>1</v>
      </c>
      <c r="F906" s="104">
        <v>789.75</v>
      </c>
      <c r="G906" s="104">
        <v>782.75</v>
      </c>
      <c r="H906" s="104"/>
      <c r="I906" s="106"/>
      <c r="J906" s="107">
        <f t="shared" si="1887"/>
        <v>-3500</v>
      </c>
      <c r="K906" s="108"/>
      <c r="L906" s="108"/>
      <c r="M906" s="108">
        <f t="shared" si="1888"/>
        <v>-7</v>
      </c>
      <c r="N906" s="109">
        <f t="shared" si="1889"/>
        <v>-3500</v>
      </c>
    </row>
    <row r="907" spans="1:14" s="87" customFormat="1" ht="14.25" customHeight="1">
      <c r="A907" s="123">
        <v>43424</v>
      </c>
      <c r="B907" s="124" t="s">
        <v>31</v>
      </c>
      <c r="C907" s="124" t="s">
        <v>53</v>
      </c>
      <c r="D907" s="125">
        <v>200</v>
      </c>
      <c r="E907" s="124" t="s">
        <v>2</v>
      </c>
      <c r="F907" s="124">
        <v>4073</v>
      </c>
      <c r="G907" s="124">
        <v>4048</v>
      </c>
      <c r="H907" s="124">
        <v>4013</v>
      </c>
      <c r="I907" s="126">
        <v>3983</v>
      </c>
      <c r="J907" s="127">
        <f t="shared" ref="J907:J912" si="1892">(IF(E907="SHORT",F907-G907,IF(E907="LONG",G907-F907)))*D907</f>
        <v>5000</v>
      </c>
      <c r="K907" s="128">
        <f t="shared" ref="K907:K910" si="1893">(IF(E907="SHORT",IF(H907="",0,G907-H907),IF(E907="LONG",IF(H907="",0,H907-G907))))*D907</f>
        <v>7000</v>
      </c>
      <c r="L907" s="128">
        <f t="shared" ref="L907" si="1894">(IF(E907="SHORT",IF(I907="",0,H907-I907),IF(E907="LONG",IF(I907="",0,(I907-H907)))))*D907</f>
        <v>6000</v>
      </c>
      <c r="M907" s="128">
        <f t="shared" ref="M907:M912" si="1895">(K907+J907+L907)/D907</f>
        <v>90</v>
      </c>
      <c r="N907" s="129">
        <f t="shared" ref="N907:N912" si="1896">M907*D907</f>
        <v>18000</v>
      </c>
    </row>
    <row r="908" spans="1:14" s="79" customFormat="1" ht="14.25" customHeight="1">
      <c r="A908" s="103">
        <v>43424</v>
      </c>
      <c r="B908" s="104" t="s">
        <v>0</v>
      </c>
      <c r="C908" s="104" t="s">
        <v>56</v>
      </c>
      <c r="D908" s="105">
        <v>100</v>
      </c>
      <c r="E908" s="104" t="s">
        <v>1</v>
      </c>
      <c r="F908" s="104">
        <v>30864</v>
      </c>
      <c r="G908" s="104">
        <v>30929</v>
      </c>
      <c r="H908" s="104"/>
      <c r="I908" s="106"/>
      <c r="J908" s="107">
        <f t="shared" si="1892"/>
        <v>6500</v>
      </c>
      <c r="K908" s="108"/>
      <c r="L908" s="108"/>
      <c r="M908" s="108">
        <f t="shared" si="1895"/>
        <v>65</v>
      </c>
      <c r="N908" s="109">
        <f t="shared" si="1896"/>
        <v>6500</v>
      </c>
    </row>
    <row r="909" spans="1:14" s="87" customFormat="1" ht="14.25" customHeight="1">
      <c r="A909" s="103">
        <v>43424</v>
      </c>
      <c r="B909" s="104" t="s">
        <v>4</v>
      </c>
      <c r="C909" s="104" t="s">
        <v>56</v>
      </c>
      <c r="D909" s="105">
        <v>30</v>
      </c>
      <c r="E909" s="104" t="s">
        <v>1</v>
      </c>
      <c r="F909" s="104">
        <v>36839</v>
      </c>
      <c r="G909" s="104">
        <v>36939</v>
      </c>
      <c r="H909" s="104"/>
      <c r="I909" s="106"/>
      <c r="J909" s="107">
        <f t="shared" si="1892"/>
        <v>3000</v>
      </c>
      <c r="K909" s="108"/>
      <c r="L909" s="108"/>
      <c r="M909" s="108">
        <f t="shared" si="1895"/>
        <v>100</v>
      </c>
      <c r="N909" s="109">
        <f t="shared" si="1896"/>
        <v>3000</v>
      </c>
    </row>
    <row r="910" spans="1:14" s="87" customFormat="1" ht="14.25" customHeight="1">
      <c r="A910" s="103">
        <v>43424</v>
      </c>
      <c r="B910" s="104" t="s">
        <v>3</v>
      </c>
      <c r="C910" s="104" t="s">
        <v>55</v>
      </c>
      <c r="D910" s="105">
        <v>2000</v>
      </c>
      <c r="E910" s="104" t="s">
        <v>1</v>
      </c>
      <c r="F910" s="104">
        <v>441.4</v>
      </c>
      <c r="G910" s="104">
        <v>444.4</v>
      </c>
      <c r="H910" s="104">
        <v>448.15</v>
      </c>
      <c r="I910" s="106"/>
      <c r="J910" s="107">
        <f t="shared" si="1892"/>
        <v>6000</v>
      </c>
      <c r="K910" s="108">
        <f t="shared" si="1893"/>
        <v>7500</v>
      </c>
      <c r="L910" s="108"/>
      <c r="M910" s="108">
        <f t="shared" si="1895"/>
        <v>6.75</v>
      </c>
      <c r="N910" s="109">
        <f t="shared" si="1896"/>
        <v>13500</v>
      </c>
    </row>
    <row r="911" spans="1:14" s="79" customFormat="1" ht="14.25" customHeight="1">
      <c r="A911" s="103">
        <v>43424</v>
      </c>
      <c r="B911" s="104" t="s">
        <v>49</v>
      </c>
      <c r="C911" s="104" t="s">
        <v>55</v>
      </c>
      <c r="D911" s="105">
        <v>10000</v>
      </c>
      <c r="E911" s="104" t="s">
        <v>1</v>
      </c>
      <c r="F911" s="104">
        <v>137.75</v>
      </c>
      <c r="G911" s="104">
        <v>138.30000000000001</v>
      </c>
      <c r="H911" s="104"/>
      <c r="I911" s="106"/>
      <c r="J911" s="107">
        <f t="shared" si="1892"/>
        <v>5500.0000000001137</v>
      </c>
      <c r="K911" s="108"/>
      <c r="L911" s="108"/>
      <c r="M911" s="108">
        <f t="shared" si="1895"/>
        <v>0.55000000000001137</v>
      </c>
      <c r="N911" s="109">
        <f t="shared" si="1896"/>
        <v>5500.0000000001137</v>
      </c>
    </row>
    <row r="912" spans="1:14" s="87" customFormat="1" ht="14.25" customHeight="1">
      <c r="A912" s="103">
        <v>43424</v>
      </c>
      <c r="B912" s="104" t="s">
        <v>48</v>
      </c>
      <c r="C912" s="104" t="s">
        <v>55</v>
      </c>
      <c r="D912" s="105">
        <v>500</v>
      </c>
      <c r="E912" s="104" t="s">
        <v>1</v>
      </c>
      <c r="F912" s="104">
        <v>800.05</v>
      </c>
      <c r="G912" s="104">
        <v>806.05</v>
      </c>
      <c r="H912" s="104"/>
      <c r="I912" s="106"/>
      <c r="J912" s="107">
        <f t="shared" si="1892"/>
        <v>3000</v>
      </c>
      <c r="K912" s="108"/>
      <c r="L912" s="108"/>
      <c r="M912" s="108">
        <f t="shared" si="1895"/>
        <v>6</v>
      </c>
      <c r="N912" s="109">
        <f t="shared" si="1896"/>
        <v>3000</v>
      </c>
    </row>
    <row r="913" spans="1:14" s="87" customFormat="1" ht="14.25" customHeight="1">
      <c r="A913" s="103">
        <v>43423</v>
      </c>
      <c r="B913" s="104" t="s">
        <v>48</v>
      </c>
      <c r="C913" s="104" t="s">
        <v>55</v>
      </c>
      <c r="D913" s="105">
        <v>500</v>
      </c>
      <c r="E913" s="104" t="s">
        <v>1</v>
      </c>
      <c r="F913" s="104">
        <v>803.25</v>
      </c>
      <c r="G913" s="104">
        <v>796.25</v>
      </c>
      <c r="H913" s="104"/>
      <c r="I913" s="106"/>
      <c r="J913" s="107">
        <f t="shared" ref="J913:J920" si="1897">(IF(E913="SHORT",F913-G913,IF(E913="LONG",G913-F913)))*D913</f>
        <v>-3500</v>
      </c>
      <c r="K913" s="108"/>
      <c r="L913" s="108"/>
      <c r="M913" s="108">
        <f t="shared" ref="M913:M920" si="1898">(K913+J913+L913)/D913</f>
        <v>-7</v>
      </c>
      <c r="N913" s="109">
        <f t="shared" ref="N913:N920" si="1899">M913*D913</f>
        <v>-3500</v>
      </c>
    </row>
    <row r="914" spans="1:14" s="87" customFormat="1" ht="14.25" customHeight="1">
      <c r="A914" s="103">
        <v>43423</v>
      </c>
      <c r="B914" s="104" t="s">
        <v>3</v>
      </c>
      <c r="C914" s="104" t="s">
        <v>55</v>
      </c>
      <c r="D914" s="105">
        <v>2000</v>
      </c>
      <c r="E914" s="104" t="s">
        <v>2</v>
      </c>
      <c r="F914" s="104">
        <v>440.05</v>
      </c>
      <c r="G914" s="104">
        <v>438.05</v>
      </c>
      <c r="H914" s="104"/>
      <c r="I914" s="106"/>
      <c r="J914" s="107">
        <f t="shared" si="1897"/>
        <v>4000</v>
      </c>
      <c r="K914" s="108"/>
      <c r="L914" s="108"/>
      <c r="M914" s="108">
        <f t="shared" si="1898"/>
        <v>2</v>
      </c>
      <c r="N914" s="109">
        <f t="shared" si="1899"/>
        <v>4000</v>
      </c>
    </row>
    <row r="915" spans="1:14" s="79" customFormat="1" ht="14.25" customHeight="1">
      <c r="A915" s="103">
        <v>43423</v>
      </c>
      <c r="B915" s="104" t="s">
        <v>6</v>
      </c>
      <c r="C915" s="104" t="s">
        <v>55</v>
      </c>
      <c r="D915" s="105">
        <v>10000</v>
      </c>
      <c r="E915" s="104" t="s">
        <v>1</v>
      </c>
      <c r="F915" s="104">
        <v>143.69999999999999</v>
      </c>
      <c r="G915" s="104">
        <v>144.25</v>
      </c>
      <c r="H915" s="104"/>
      <c r="I915" s="106"/>
      <c r="J915" s="107">
        <f t="shared" si="1897"/>
        <v>5500.0000000001137</v>
      </c>
      <c r="K915" s="108"/>
      <c r="L915" s="108"/>
      <c r="M915" s="108">
        <f t="shared" si="1898"/>
        <v>0.55000000000001137</v>
      </c>
      <c r="N915" s="109">
        <f t="shared" si="1899"/>
        <v>5500.0000000001137</v>
      </c>
    </row>
    <row r="916" spans="1:14" s="87" customFormat="1" ht="14.25" customHeight="1">
      <c r="A916" s="123">
        <v>43423</v>
      </c>
      <c r="B916" s="124" t="s">
        <v>5</v>
      </c>
      <c r="C916" s="124" t="s">
        <v>55</v>
      </c>
      <c r="D916" s="125">
        <v>10000</v>
      </c>
      <c r="E916" s="124" t="s">
        <v>2</v>
      </c>
      <c r="F916" s="124">
        <v>191.35</v>
      </c>
      <c r="G916" s="124">
        <v>190.8</v>
      </c>
      <c r="H916" s="124">
        <v>190.1</v>
      </c>
      <c r="I916" s="126">
        <v>189.5</v>
      </c>
      <c r="J916" s="127">
        <f t="shared" si="1897"/>
        <v>5499.999999999829</v>
      </c>
      <c r="K916" s="128">
        <f t="shared" ref="K916:K920" si="1900">(IF(E916="SHORT",IF(H916="",0,G916-H916),IF(E916="LONG",IF(H916="",0,H916-G916))))*D916</f>
        <v>7000.000000000171</v>
      </c>
      <c r="L916" s="128">
        <f t="shared" ref="L916:L919" si="1901">(IF(E916="SHORT",IF(I916="",0,H916-I916),IF(E916="LONG",IF(I916="",0,(I916-H916)))))*D916</f>
        <v>5999.9999999999436</v>
      </c>
      <c r="M916" s="128">
        <f t="shared" si="1898"/>
        <v>1.8499999999999941</v>
      </c>
      <c r="N916" s="129">
        <f t="shared" si="1899"/>
        <v>18499.999999999942</v>
      </c>
    </row>
    <row r="917" spans="1:14" s="87" customFormat="1" ht="14.25" customHeight="1">
      <c r="A917" s="103">
        <v>43423</v>
      </c>
      <c r="B917" s="104" t="s">
        <v>0</v>
      </c>
      <c r="C917" s="104" t="s">
        <v>56</v>
      </c>
      <c r="D917" s="105">
        <v>100</v>
      </c>
      <c r="E917" s="104" t="s">
        <v>2</v>
      </c>
      <c r="F917" s="104">
        <v>30911</v>
      </c>
      <c r="G917" s="104">
        <v>30846</v>
      </c>
      <c r="H917" s="104"/>
      <c r="I917" s="106"/>
      <c r="J917" s="107">
        <f t="shared" si="1897"/>
        <v>6500</v>
      </c>
      <c r="K917" s="108"/>
      <c r="L917" s="108"/>
      <c r="M917" s="108">
        <f t="shared" si="1898"/>
        <v>65</v>
      </c>
      <c r="N917" s="109">
        <f t="shared" si="1899"/>
        <v>6500</v>
      </c>
    </row>
    <row r="918" spans="1:14" s="79" customFormat="1" ht="14.25" customHeight="1">
      <c r="A918" s="103">
        <v>43423</v>
      </c>
      <c r="B918" s="104" t="s">
        <v>4</v>
      </c>
      <c r="C918" s="104" t="s">
        <v>56</v>
      </c>
      <c r="D918" s="105">
        <v>30</v>
      </c>
      <c r="E918" s="104" t="s">
        <v>2</v>
      </c>
      <c r="F918" s="104">
        <v>36931</v>
      </c>
      <c r="G918" s="104">
        <v>36831</v>
      </c>
      <c r="H918" s="104"/>
      <c r="I918" s="106"/>
      <c r="J918" s="107">
        <f t="shared" si="1897"/>
        <v>3000</v>
      </c>
      <c r="K918" s="108"/>
      <c r="L918" s="108"/>
      <c r="M918" s="108">
        <f t="shared" si="1898"/>
        <v>100</v>
      </c>
      <c r="N918" s="109">
        <f t="shared" si="1899"/>
        <v>3000</v>
      </c>
    </row>
    <row r="919" spans="1:14" s="87" customFormat="1" ht="14.25" customHeight="1">
      <c r="A919" s="123">
        <v>43423</v>
      </c>
      <c r="B919" s="124" t="s">
        <v>31</v>
      </c>
      <c r="C919" s="124" t="s">
        <v>53</v>
      </c>
      <c r="D919" s="125">
        <v>200</v>
      </c>
      <c r="E919" s="124" t="s">
        <v>2</v>
      </c>
      <c r="F919" s="124">
        <v>4099</v>
      </c>
      <c r="G919" s="124">
        <v>4074</v>
      </c>
      <c r="H919" s="124">
        <v>4039</v>
      </c>
      <c r="I919" s="126">
        <v>4009</v>
      </c>
      <c r="J919" s="127">
        <f t="shared" si="1897"/>
        <v>5000</v>
      </c>
      <c r="K919" s="128">
        <f t="shared" si="1900"/>
        <v>7000</v>
      </c>
      <c r="L919" s="128">
        <f t="shared" si="1901"/>
        <v>6000</v>
      </c>
      <c r="M919" s="128">
        <f t="shared" si="1898"/>
        <v>90</v>
      </c>
      <c r="N919" s="129">
        <f t="shared" si="1899"/>
        <v>18000</v>
      </c>
    </row>
    <row r="920" spans="1:14" s="87" customFormat="1" ht="14.25" customHeight="1">
      <c r="A920" s="103">
        <v>43423</v>
      </c>
      <c r="B920" s="104" t="s">
        <v>32</v>
      </c>
      <c r="C920" s="104" t="s">
        <v>53</v>
      </c>
      <c r="D920" s="105">
        <v>2500</v>
      </c>
      <c r="E920" s="104" t="s">
        <v>2</v>
      </c>
      <c r="F920" s="104">
        <v>324.7</v>
      </c>
      <c r="G920" s="104">
        <v>321.95</v>
      </c>
      <c r="H920" s="104">
        <v>318.7</v>
      </c>
      <c r="I920" s="106"/>
      <c r="J920" s="107">
        <f t="shared" si="1897"/>
        <v>6875</v>
      </c>
      <c r="K920" s="108">
        <f t="shared" si="1900"/>
        <v>8125</v>
      </c>
      <c r="L920" s="108"/>
      <c r="M920" s="108">
        <f t="shared" si="1898"/>
        <v>6</v>
      </c>
      <c r="N920" s="109">
        <f t="shared" si="1899"/>
        <v>15000</v>
      </c>
    </row>
    <row r="921" spans="1:14" s="87" customFormat="1" ht="14.25" customHeight="1">
      <c r="A921" s="103">
        <v>43420</v>
      </c>
      <c r="B921" s="104" t="s">
        <v>5</v>
      </c>
      <c r="C921" s="104" t="s">
        <v>55</v>
      </c>
      <c r="D921" s="105">
        <v>10000</v>
      </c>
      <c r="E921" s="104" t="s">
        <v>2</v>
      </c>
      <c r="F921" s="104">
        <v>188.6</v>
      </c>
      <c r="G921" s="104">
        <v>188.05</v>
      </c>
      <c r="H921" s="104">
        <v>187.35</v>
      </c>
      <c r="I921" s="106"/>
      <c r="J921" s="107">
        <f t="shared" ref="J921:J926" si="1902">(IF(E921="SHORT",F921-G921,IF(E921="LONG",G921-F921)))*D921</f>
        <v>5499.999999999829</v>
      </c>
      <c r="K921" s="108">
        <f t="shared" ref="K921:K926" si="1903">(IF(E921="SHORT",IF(H921="",0,G921-H921),IF(E921="LONG",IF(H921="",0,H921-G921))))*D921</f>
        <v>7000.000000000171</v>
      </c>
      <c r="L921" s="108"/>
      <c r="M921" s="108">
        <f t="shared" ref="M921:M926" si="1904">(K921+J921+L921)/D921</f>
        <v>1.25</v>
      </c>
      <c r="N921" s="109">
        <f t="shared" ref="N921:N926" si="1905">M921*D921</f>
        <v>12500</v>
      </c>
    </row>
    <row r="922" spans="1:14" s="87" customFormat="1" ht="14.25" customHeight="1">
      <c r="A922" s="103">
        <v>43420</v>
      </c>
      <c r="B922" s="104" t="s">
        <v>49</v>
      </c>
      <c r="C922" s="104" t="s">
        <v>55</v>
      </c>
      <c r="D922" s="105">
        <v>10000</v>
      </c>
      <c r="E922" s="104" t="s">
        <v>2</v>
      </c>
      <c r="F922" s="104">
        <v>138.75</v>
      </c>
      <c r="G922" s="104">
        <v>138.25</v>
      </c>
      <c r="H922" s="104"/>
      <c r="I922" s="106"/>
      <c r="J922" s="107">
        <f t="shared" si="1902"/>
        <v>5000</v>
      </c>
      <c r="K922" s="108"/>
      <c r="L922" s="108"/>
      <c r="M922" s="108">
        <f t="shared" si="1904"/>
        <v>0.5</v>
      </c>
      <c r="N922" s="109">
        <f t="shared" si="1905"/>
        <v>5000</v>
      </c>
    </row>
    <row r="923" spans="1:14" s="87" customFormat="1" ht="14.25" customHeight="1">
      <c r="A923" s="123">
        <v>43420</v>
      </c>
      <c r="B923" s="124" t="s">
        <v>6</v>
      </c>
      <c r="C923" s="124" t="s">
        <v>55</v>
      </c>
      <c r="D923" s="125">
        <v>10000</v>
      </c>
      <c r="E923" s="124" t="s">
        <v>1</v>
      </c>
      <c r="F923" s="124">
        <v>139.35</v>
      </c>
      <c r="G923" s="124">
        <v>139.9</v>
      </c>
      <c r="H923" s="124">
        <v>140.6</v>
      </c>
      <c r="I923" s="126">
        <v>141.30000000000001</v>
      </c>
      <c r="J923" s="127">
        <f t="shared" si="1902"/>
        <v>5500.0000000001137</v>
      </c>
      <c r="K923" s="128">
        <f t="shared" si="1903"/>
        <v>6999.9999999998863</v>
      </c>
      <c r="L923" s="128">
        <f t="shared" ref="L923:L926" si="1906">(IF(E923="SHORT",IF(I923="",0,H923-I923),IF(E923="LONG",IF(I923="",0,(I923-H923)))))*D923</f>
        <v>7000.000000000171</v>
      </c>
      <c r="M923" s="128">
        <f t="shared" si="1904"/>
        <v>1.9500000000000171</v>
      </c>
      <c r="N923" s="129">
        <f t="shared" si="1905"/>
        <v>19500.000000000171</v>
      </c>
    </row>
    <row r="924" spans="1:14" s="87" customFormat="1" ht="14.25" customHeight="1">
      <c r="A924" s="103">
        <v>43420</v>
      </c>
      <c r="B924" s="104" t="s">
        <v>0</v>
      </c>
      <c r="C924" s="104" t="s">
        <v>56</v>
      </c>
      <c r="D924" s="105">
        <v>100</v>
      </c>
      <c r="E924" s="104" t="s">
        <v>2</v>
      </c>
      <c r="F924" s="104">
        <v>30849</v>
      </c>
      <c r="G924" s="104">
        <v>30919</v>
      </c>
      <c r="H924" s="104"/>
      <c r="I924" s="106"/>
      <c r="J924" s="107">
        <f t="shared" si="1902"/>
        <v>-7000</v>
      </c>
      <c r="K924" s="108"/>
      <c r="L924" s="108"/>
      <c r="M924" s="108">
        <f t="shared" si="1904"/>
        <v>-70</v>
      </c>
      <c r="N924" s="109">
        <f t="shared" si="1905"/>
        <v>-7000</v>
      </c>
    </row>
    <row r="925" spans="1:14" s="87" customFormat="1" ht="14.25" customHeight="1">
      <c r="A925" s="103">
        <v>43420</v>
      </c>
      <c r="B925" s="104" t="s">
        <v>31</v>
      </c>
      <c r="C925" s="104" t="s">
        <v>53</v>
      </c>
      <c r="D925" s="105">
        <v>200</v>
      </c>
      <c r="E925" s="104" t="s">
        <v>1</v>
      </c>
      <c r="F925" s="104">
        <v>4087</v>
      </c>
      <c r="G925" s="104">
        <v>4112</v>
      </c>
      <c r="H925" s="104">
        <v>4147</v>
      </c>
      <c r="I925" s="106"/>
      <c r="J925" s="107">
        <f t="shared" si="1902"/>
        <v>5000</v>
      </c>
      <c r="K925" s="108">
        <f t="shared" si="1903"/>
        <v>7000</v>
      </c>
      <c r="L925" s="108"/>
      <c r="M925" s="108">
        <f t="shared" si="1904"/>
        <v>60</v>
      </c>
      <c r="N925" s="109">
        <f t="shared" si="1905"/>
        <v>12000</v>
      </c>
    </row>
    <row r="926" spans="1:14" s="87" customFormat="1" ht="14.25" customHeight="1">
      <c r="A926" s="123">
        <v>43420</v>
      </c>
      <c r="B926" s="124" t="s">
        <v>32</v>
      </c>
      <c r="C926" s="124" t="s">
        <v>53</v>
      </c>
      <c r="D926" s="125">
        <v>2500</v>
      </c>
      <c r="E926" s="124" t="s">
        <v>2</v>
      </c>
      <c r="F926" s="124">
        <v>291.39999999999998</v>
      </c>
      <c r="G926" s="124">
        <v>288.89999999999998</v>
      </c>
      <c r="H926" s="124">
        <v>286.14999999999998</v>
      </c>
      <c r="I926" s="126">
        <v>283.39999999999998</v>
      </c>
      <c r="J926" s="127">
        <f t="shared" si="1902"/>
        <v>6250</v>
      </c>
      <c r="K926" s="128">
        <f t="shared" si="1903"/>
        <v>6875</v>
      </c>
      <c r="L926" s="128">
        <f t="shared" si="1906"/>
        <v>6875</v>
      </c>
      <c r="M926" s="128">
        <f t="shared" si="1904"/>
        <v>8</v>
      </c>
      <c r="N926" s="129">
        <f t="shared" si="1905"/>
        <v>20000</v>
      </c>
    </row>
    <row r="927" spans="1:14" s="87" customFormat="1" ht="14.25" customHeight="1">
      <c r="A927" s="103">
        <v>43419</v>
      </c>
      <c r="B927" s="104" t="s">
        <v>4</v>
      </c>
      <c r="C927" s="104" t="s">
        <v>56</v>
      </c>
      <c r="D927" s="105">
        <v>30</v>
      </c>
      <c r="E927" s="104" t="s">
        <v>2</v>
      </c>
      <c r="F927" s="104">
        <v>36672</v>
      </c>
      <c r="G927" s="104">
        <v>36572</v>
      </c>
      <c r="H927" s="104">
        <v>36447</v>
      </c>
      <c r="I927" s="106"/>
      <c r="J927" s="107">
        <f t="shared" ref="J927:J929" si="1907">(IF(E927="SHORT",F927-G927,IF(E927="LONG",G927-F927)))*D927</f>
        <v>3000</v>
      </c>
      <c r="K927" s="108">
        <f t="shared" ref="K927:K928" si="1908">(IF(E927="SHORT",IF(H927="",0,G927-H927),IF(E927="LONG",IF(H927="",0,H927-G927))))*D927</f>
        <v>3750</v>
      </c>
      <c r="L927" s="108"/>
      <c r="M927" s="108">
        <f t="shared" ref="M927:M929" si="1909">(K927+J927+L927)/D927</f>
        <v>225</v>
      </c>
      <c r="N927" s="109">
        <f t="shared" ref="N927:N929" si="1910">M927*D927</f>
        <v>6750</v>
      </c>
    </row>
    <row r="928" spans="1:14" s="87" customFormat="1" ht="14.25" customHeight="1">
      <c r="A928" s="103">
        <v>43419</v>
      </c>
      <c r="B928" s="104" t="s">
        <v>0</v>
      </c>
      <c r="C928" s="104" t="s">
        <v>56</v>
      </c>
      <c r="D928" s="105">
        <v>100</v>
      </c>
      <c r="E928" s="104" t="s">
        <v>2</v>
      </c>
      <c r="F928" s="104">
        <v>30877</v>
      </c>
      <c r="G928" s="104">
        <v>30812</v>
      </c>
      <c r="H928" s="104">
        <v>30732</v>
      </c>
      <c r="I928" s="106"/>
      <c r="J928" s="107">
        <f t="shared" si="1907"/>
        <v>6500</v>
      </c>
      <c r="K928" s="108">
        <f t="shared" si="1908"/>
        <v>8000</v>
      </c>
      <c r="L928" s="108"/>
      <c r="M928" s="108">
        <f t="shared" si="1909"/>
        <v>145</v>
      </c>
      <c r="N928" s="109">
        <f t="shared" si="1910"/>
        <v>14500</v>
      </c>
    </row>
    <row r="929" spans="1:14" s="87" customFormat="1" ht="14.25" customHeight="1">
      <c r="A929" s="103">
        <v>43419</v>
      </c>
      <c r="B929" s="104" t="s">
        <v>6</v>
      </c>
      <c r="C929" s="104" t="s">
        <v>55</v>
      </c>
      <c r="D929" s="105">
        <v>10000</v>
      </c>
      <c r="E929" s="104" t="s">
        <v>1</v>
      </c>
      <c r="F929" s="104">
        <v>141</v>
      </c>
      <c r="G929" s="104">
        <v>141.55000000000001</v>
      </c>
      <c r="H929" s="104"/>
      <c r="I929" s="106"/>
      <c r="J929" s="107">
        <f t="shared" si="1907"/>
        <v>5500.0000000001137</v>
      </c>
      <c r="K929" s="108"/>
      <c r="L929" s="108"/>
      <c r="M929" s="108">
        <f t="shared" si="1909"/>
        <v>0.55000000000001137</v>
      </c>
      <c r="N929" s="109">
        <f t="shared" si="1910"/>
        <v>5500.0000000001137</v>
      </c>
    </row>
    <row r="930" spans="1:14" s="87" customFormat="1" ht="14.25" customHeight="1">
      <c r="A930" s="103">
        <v>43419</v>
      </c>
      <c r="B930" s="104" t="s">
        <v>3</v>
      </c>
      <c r="C930" s="104" t="s">
        <v>55</v>
      </c>
      <c r="D930" s="105">
        <v>2000</v>
      </c>
      <c r="E930" s="104" t="s">
        <v>1</v>
      </c>
      <c r="F930" s="104">
        <v>435.55</v>
      </c>
      <c r="G930" s="104">
        <v>438.55</v>
      </c>
      <c r="H930" s="104"/>
      <c r="I930" s="106"/>
      <c r="J930" s="107">
        <f t="shared" ref="J930:J933" si="1911">(IF(E930="SHORT",F930-G930,IF(E930="LONG",G930-F930)))*D930</f>
        <v>6000</v>
      </c>
      <c r="K930" s="108"/>
      <c r="L930" s="108"/>
      <c r="M930" s="108">
        <f t="shared" ref="M930:M933" si="1912">(K930+J930+L930)/D930</f>
        <v>3</v>
      </c>
      <c r="N930" s="109">
        <f t="shared" ref="N930:N933" si="1913">M930*D930</f>
        <v>6000</v>
      </c>
    </row>
    <row r="931" spans="1:14" s="87" customFormat="1" ht="14.25" customHeight="1">
      <c r="A931" s="103">
        <v>43419</v>
      </c>
      <c r="B931" s="104" t="s">
        <v>48</v>
      </c>
      <c r="C931" s="104" t="s">
        <v>55</v>
      </c>
      <c r="D931" s="105">
        <v>500</v>
      </c>
      <c r="E931" s="104" t="s">
        <v>1</v>
      </c>
      <c r="F931" s="104">
        <v>822.3</v>
      </c>
      <c r="G931" s="104">
        <v>815.3</v>
      </c>
      <c r="H931" s="104"/>
      <c r="I931" s="106"/>
      <c r="J931" s="107">
        <f t="shared" si="1911"/>
        <v>-3500</v>
      </c>
      <c r="K931" s="108"/>
      <c r="L931" s="108"/>
      <c r="M931" s="108">
        <f t="shared" si="1912"/>
        <v>-7</v>
      </c>
      <c r="N931" s="109">
        <f t="shared" si="1913"/>
        <v>-3500</v>
      </c>
    </row>
    <row r="932" spans="1:14" s="87" customFormat="1" ht="14.25" customHeight="1">
      <c r="A932" s="103">
        <v>43419</v>
      </c>
      <c r="B932" s="104" t="s">
        <v>49</v>
      </c>
      <c r="C932" s="104" t="s">
        <v>55</v>
      </c>
      <c r="D932" s="105">
        <v>10000</v>
      </c>
      <c r="E932" s="104" t="s">
        <v>1</v>
      </c>
      <c r="F932" s="104">
        <v>140.19999999999999</v>
      </c>
      <c r="G932" s="104">
        <v>140.75</v>
      </c>
      <c r="H932" s="104"/>
      <c r="I932" s="106"/>
      <c r="J932" s="107">
        <f t="shared" si="1911"/>
        <v>5500.0000000001137</v>
      </c>
      <c r="K932" s="108"/>
      <c r="L932" s="108"/>
      <c r="M932" s="108">
        <f t="shared" si="1912"/>
        <v>0.55000000000001137</v>
      </c>
      <c r="N932" s="109">
        <f t="shared" si="1913"/>
        <v>5500.0000000001137</v>
      </c>
    </row>
    <row r="933" spans="1:14" s="79" customFormat="1" ht="14.25" customHeight="1">
      <c r="A933" s="103">
        <v>43419</v>
      </c>
      <c r="B933" s="104" t="s">
        <v>31</v>
      </c>
      <c r="C933" s="104" t="s">
        <v>53</v>
      </c>
      <c r="D933" s="105">
        <v>200</v>
      </c>
      <c r="E933" s="104" t="s">
        <v>1</v>
      </c>
      <c r="F933" s="104">
        <v>4054</v>
      </c>
      <c r="G933" s="104">
        <v>4024</v>
      </c>
      <c r="H933" s="104"/>
      <c r="I933" s="106"/>
      <c r="J933" s="107">
        <f t="shared" si="1911"/>
        <v>-6000</v>
      </c>
      <c r="K933" s="108"/>
      <c r="L933" s="108"/>
      <c r="M933" s="108">
        <f t="shared" si="1912"/>
        <v>-30</v>
      </c>
      <c r="N933" s="109">
        <f t="shared" si="1913"/>
        <v>-6000</v>
      </c>
    </row>
    <row r="934" spans="1:14" s="87" customFormat="1" ht="14.25" customHeight="1">
      <c r="A934" s="103">
        <v>43419</v>
      </c>
      <c r="B934" s="104" t="s">
        <v>32</v>
      </c>
      <c r="C934" s="104" t="s">
        <v>53</v>
      </c>
      <c r="D934" s="105">
        <v>2500</v>
      </c>
      <c r="E934" s="104" t="s">
        <v>1</v>
      </c>
      <c r="F934" s="104">
        <v>340.3</v>
      </c>
      <c r="G934" s="104">
        <v>342.3</v>
      </c>
      <c r="H934" s="104">
        <v>345.05</v>
      </c>
      <c r="I934" s="106"/>
      <c r="J934" s="107">
        <f t="shared" ref="J934" si="1914">(IF(E934="SHORT",F934-G934,IF(E934="LONG",G934-F934)))*D934</f>
        <v>5000</v>
      </c>
      <c r="K934" s="108">
        <f t="shared" ref="K934" si="1915">(IF(E934="SHORT",IF(H934="",0,G934-H934),IF(E934="LONG",IF(H934="",0,H934-G934))))*D934</f>
        <v>6875</v>
      </c>
      <c r="L934" s="108"/>
      <c r="M934" s="108">
        <f t="shared" ref="M934" si="1916">(K934+J934+L934)/D934</f>
        <v>4.75</v>
      </c>
      <c r="N934" s="109">
        <f t="shared" ref="N934" si="1917">M934*D934</f>
        <v>11875</v>
      </c>
    </row>
    <row r="935" spans="1:14" s="87" customFormat="1" ht="14.25" customHeight="1">
      <c r="A935" s="103">
        <v>43418</v>
      </c>
      <c r="B935" s="104" t="s">
        <v>0</v>
      </c>
      <c r="C935" s="104" t="s">
        <v>56</v>
      </c>
      <c r="D935" s="105">
        <v>100</v>
      </c>
      <c r="E935" s="104" t="s">
        <v>2</v>
      </c>
      <c r="F935" s="104">
        <v>30678</v>
      </c>
      <c r="G935" s="104">
        <v>30613</v>
      </c>
      <c r="H935" s="104"/>
      <c r="I935" s="106"/>
      <c r="J935" s="107">
        <f t="shared" ref="J935:J939" si="1918">(IF(E935="SHORT",F935-G935,IF(E935="LONG",G935-F935)))*D935</f>
        <v>6500</v>
      </c>
      <c r="K935" s="108"/>
      <c r="L935" s="108"/>
      <c r="M935" s="108">
        <f t="shared" ref="M935:M939" si="1919">(K935+J935+L935)/D935</f>
        <v>65</v>
      </c>
      <c r="N935" s="109">
        <f t="shared" ref="N935:N939" si="1920">M935*D935</f>
        <v>6500</v>
      </c>
    </row>
    <row r="936" spans="1:14" s="79" customFormat="1" ht="14.25" customHeight="1">
      <c r="A936" s="103">
        <v>43418</v>
      </c>
      <c r="B936" s="104" t="s">
        <v>4</v>
      </c>
      <c r="C936" s="104" t="s">
        <v>56</v>
      </c>
      <c r="D936" s="105">
        <v>30</v>
      </c>
      <c r="E936" s="104" t="s">
        <v>2</v>
      </c>
      <c r="F936" s="104">
        <v>36215</v>
      </c>
      <c r="G936" s="104">
        <v>36120</v>
      </c>
      <c r="H936" s="104"/>
      <c r="I936" s="106"/>
      <c r="J936" s="107">
        <f t="shared" si="1918"/>
        <v>2850</v>
      </c>
      <c r="K936" s="108"/>
      <c r="L936" s="108"/>
      <c r="M936" s="108">
        <f t="shared" si="1919"/>
        <v>95</v>
      </c>
      <c r="N936" s="109">
        <f t="shared" si="1920"/>
        <v>2850</v>
      </c>
    </row>
    <row r="937" spans="1:14" s="87" customFormat="1" ht="14.25" customHeight="1">
      <c r="A937" s="103">
        <v>43418</v>
      </c>
      <c r="B937" s="104" t="s">
        <v>31</v>
      </c>
      <c r="C937" s="104" t="s">
        <v>53</v>
      </c>
      <c r="D937" s="105">
        <v>200</v>
      </c>
      <c r="E937" s="104" t="s">
        <v>1</v>
      </c>
      <c r="F937" s="104">
        <v>4074</v>
      </c>
      <c r="G937" s="104">
        <v>4099</v>
      </c>
      <c r="H937" s="104">
        <v>4134</v>
      </c>
      <c r="I937" s="106"/>
      <c r="J937" s="107">
        <f t="shared" si="1918"/>
        <v>5000</v>
      </c>
      <c r="K937" s="108">
        <f t="shared" ref="K937" si="1921">(IF(E937="SHORT",IF(H937="",0,G937-H937),IF(E937="LONG",IF(H937="",0,H937-G937))))*D937</f>
        <v>7000</v>
      </c>
      <c r="L937" s="108"/>
      <c r="M937" s="108">
        <f t="shared" si="1919"/>
        <v>60</v>
      </c>
      <c r="N937" s="109">
        <f t="shared" si="1920"/>
        <v>12000</v>
      </c>
    </row>
    <row r="938" spans="1:14" s="87" customFormat="1" ht="14.25" customHeight="1">
      <c r="A938" s="103">
        <v>43418</v>
      </c>
      <c r="B938" s="104" t="s">
        <v>31</v>
      </c>
      <c r="C938" s="104" t="s">
        <v>53</v>
      </c>
      <c r="D938" s="105">
        <v>200</v>
      </c>
      <c r="E938" s="104" t="s">
        <v>2</v>
      </c>
      <c r="F938" s="104">
        <v>4008</v>
      </c>
      <c r="G938" s="104">
        <v>4038</v>
      </c>
      <c r="H938" s="104"/>
      <c r="I938" s="106"/>
      <c r="J938" s="107">
        <f t="shared" si="1918"/>
        <v>-6000</v>
      </c>
      <c r="K938" s="108"/>
      <c r="L938" s="108"/>
      <c r="M938" s="108">
        <f t="shared" si="1919"/>
        <v>-30</v>
      </c>
      <c r="N938" s="109">
        <f t="shared" si="1920"/>
        <v>-6000</v>
      </c>
    </row>
    <row r="939" spans="1:14" s="87" customFormat="1" ht="14.25" customHeight="1">
      <c r="A939" s="103">
        <v>43418</v>
      </c>
      <c r="B939" s="104" t="s">
        <v>49</v>
      </c>
      <c r="C939" s="104" t="s">
        <v>55</v>
      </c>
      <c r="D939" s="105">
        <v>10000</v>
      </c>
      <c r="E939" s="104" t="s">
        <v>2</v>
      </c>
      <c r="F939" s="104">
        <v>140.25</v>
      </c>
      <c r="G939" s="104">
        <v>139.69999999999999</v>
      </c>
      <c r="H939" s="104"/>
      <c r="I939" s="106"/>
      <c r="J939" s="107">
        <f t="shared" si="1918"/>
        <v>5500.0000000001137</v>
      </c>
      <c r="K939" s="108"/>
      <c r="L939" s="108"/>
      <c r="M939" s="108">
        <f t="shared" si="1919"/>
        <v>0.55000000000001137</v>
      </c>
      <c r="N939" s="109">
        <f t="shared" si="1920"/>
        <v>5500.0000000001137</v>
      </c>
    </row>
    <row r="940" spans="1:14" s="87" customFormat="1" ht="14.25" customHeight="1">
      <c r="A940" s="103">
        <v>43417</v>
      </c>
      <c r="B940" s="104" t="s">
        <v>6</v>
      </c>
      <c r="C940" s="104" t="s">
        <v>56</v>
      </c>
      <c r="D940" s="105">
        <v>10000</v>
      </c>
      <c r="E940" s="104" t="s">
        <v>1</v>
      </c>
      <c r="F940" s="104">
        <v>140.80000000000001</v>
      </c>
      <c r="G940" s="104">
        <v>140.19999999999999</v>
      </c>
      <c r="H940" s="104"/>
      <c r="I940" s="106"/>
      <c r="J940" s="107">
        <f t="shared" ref="J940:J942" si="1922">(IF(E940="SHORT",F940-G940,IF(E940="LONG",G940-F940)))*D940</f>
        <v>-6000.0000000002274</v>
      </c>
      <c r="K940" s="108"/>
      <c r="L940" s="108"/>
      <c r="M940" s="108">
        <f t="shared" ref="M940:M942" si="1923">(K940+J940+L940)/D940</f>
        <v>-0.60000000000002274</v>
      </c>
      <c r="N940" s="109">
        <f t="shared" ref="N940:N942" si="1924">M940*D940</f>
        <v>-6000.0000000002274</v>
      </c>
    </row>
    <row r="941" spans="1:14" s="87" customFormat="1" ht="14.25" customHeight="1">
      <c r="A941" s="123">
        <v>43417</v>
      </c>
      <c r="B941" s="124" t="s">
        <v>5</v>
      </c>
      <c r="C941" s="124" t="s">
        <v>55</v>
      </c>
      <c r="D941" s="125">
        <v>10000</v>
      </c>
      <c r="E941" s="124" t="s">
        <v>1</v>
      </c>
      <c r="F941" s="124">
        <v>185.45</v>
      </c>
      <c r="G941" s="124">
        <v>186</v>
      </c>
      <c r="H941" s="124">
        <v>186.7</v>
      </c>
      <c r="I941" s="126">
        <v>187.35</v>
      </c>
      <c r="J941" s="127">
        <f t="shared" si="1922"/>
        <v>5500.0000000001137</v>
      </c>
      <c r="K941" s="128">
        <f t="shared" ref="K941" si="1925">(IF(E941="SHORT",IF(H941="",0,G941-H941),IF(E941="LONG",IF(H941="",0,H941-G941))))*D941</f>
        <v>6999.9999999998863</v>
      </c>
      <c r="L941" s="128">
        <f t="shared" ref="L941" si="1926">(IF(E941="SHORT",IF(I941="",0,H941-I941),IF(E941="LONG",IF(I941="",0,(I941-H941)))))*D941</f>
        <v>6500.0000000000564</v>
      </c>
      <c r="M941" s="128">
        <f t="shared" si="1923"/>
        <v>1.9000000000000059</v>
      </c>
      <c r="N941" s="129">
        <f t="shared" si="1924"/>
        <v>19000.000000000058</v>
      </c>
    </row>
    <row r="942" spans="1:14" s="87" customFormat="1" ht="14.25" customHeight="1">
      <c r="A942" s="103">
        <v>43417</v>
      </c>
      <c r="B942" s="104" t="s">
        <v>31</v>
      </c>
      <c r="C942" s="104" t="s">
        <v>53</v>
      </c>
      <c r="D942" s="105">
        <v>200</v>
      </c>
      <c r="E942" s="104" t="s">
        <v>1</v>
      </c>
      <c r="F942" s="104">
        <v>4300</v>
      </c>
      <c r="G942" s="104">
        <v>4270</v>
      </c>
      <c r="H942" s="104"/>
      <c r="I942" s="106"/>
      <c r="J942" s="107">
        <f t="shared" si="1922"/>
        <v>-6000</v>
      </c>
      <c r="K942" s="108"/>
      <c r="L942" s="108"/>
      <c r="M942" s="108">
        <f t="shared" si="1923"/>
        <v>-30</v>
      </c>
      <c r="N942" s="109">
        <f t="shared" si="1924"/>
        <v>-6000</v>
      </c>
    </row>
    <row r="943" spans="1:14" s="79" customFormat="1" ht="14.25" customHeight="1">
      <c r="A943" s="103">
        <v>43416</v>
      </c>
      <c r="B943" s="104" t="s">
        <v>0</v>
      </c>
      <c r="C943" s="104" t="s">
        <v>56</v>
      </c>
      <c r="D943" s="105">
        <v>100</v>
      </c>
      <c r="E943" s="104" t="s">
        <v>2</v>
      </c>
      <c r="F943" s="104">
        <v>31099</v>
      </c>
      <c r="G943" s="104">
        <v>31034</v>
      </c>
      <c r="H943" s="104"/>
      <c r="I943" s="106"/>
      <c r="J943" s="107">
        <f t="shared" ref="J943:J946" si="1927">(IF(E943="SHORT",F943-G943,IF(E943="LONG",G943-F943)))*D943</f>
        <v>6500</v>
      </c>
      <c r="K943" s="108"/>
      <c r="L943" s="108"/>
      <c r="M943" s="108">
        <f t="shared" ref="M943:M946" si="1928">(K943+J943+L943)/D943</f>
        <v>65</v>
      </c>
      <c r="N943" s="109">
        <f t="shared" ref="N943:N946" si="1929">M943*D943</f>
        <v>6500</v>
      </c>
    </row>
    <row r="944" spans="1:14" s="87" customFormat="1" ht="14.25" customHeight="1">
      <c r="A944" s="123">
        <v>43416</v>
      </c>
      <c r="B944" s="124" t="s">
        <v>4</v>
      </c>
      <c r="C944" s="124" t="s">
        <v>56</v>
      </c>
      <c r="D944" s="125">
        <v>30</v>
      </c>
      <c r="E944" s="124" t="s">
        <v>2</v>
      </c>
      <c r="F944" s="124">
        <v>37028</v>
      </c>
      <c r="G944" s="124">
        <v>36928</v>
      </c>
      <c r="H944" s="124">
        <v>36808</v>
      </c>
      <c r="I944" s="126">
        <v>36683</v>
      </c>
      <c r="J944" s="127">
        <f t="shared" si="1927"/>
        <v>3000</v>
      </c>
      <c r="K944" s="128">
        <f t="shared" ref="K944:K946" si="1930">(IF(E944="SHORT",IF(H944="",0,G944-H944),IF(E944="LONG",IF(H944="",0,H944-G944))))*D944</f>
        <v>3600</v>
      </c>
      <c r="L944" s="128">
        <f t="shared" ref="L944" si="1931">(IF(E944="SHORT",IF(I944="",0,H944-I944),IF(E944="LONG",IF(I944="",0,(I944-H944)))))*D944</f>
        <v>3750</v>
      </c>
      <c r="M944" s="128">
        <f t="shared" si="1928"/>
        <v>345</v>
      </c>
      <c r="N944" s="129">
        <f t="shared" si="1929"/>
        <v>10350</v>
      </c>
    </row>
    <row r="945" spans="1:14" s="79" customFormat="1" ht="14.25" customHeight="1">
      <c r="A945" s="103">
        <v>43416</v>
      </c>
      <c r="B945" s="104" t="s">
        <v>31</v>
      </c>
      <c r="C945" s="104" t="s">
        <v>53</v>
      </c>
      <c r="D945" s="105">
        <v>200</v>
      </c>
      <c r="E945" s="104" t="s">
        <v>2</v>
      </c>
      <c r="F945" s="104">
        <v>4421</v>
      </c>
      <c r="G945" s="104">
        <v>4451</v>
      </c>
      <c r="H945" s="104"/>
      <c r="I945" s="106"/>
      <c r="J945" s="107">
        <f t="shared" si="1927"/>
        <v>-6000</v>
      </c>
      <c r="K945" s="108"/>
      <c r="L945" s="108"/>
      <c r="M945" s="108">
        <f t="shared" si="1928"/>
        <v>-30</v>
      </c>
      <c r="N945" s="109">
        <f t="shared" si="1929"/>
        <v>-6000</v>
      </c>
    </row>
    <row r="946" spans="1:14" s="79" customFormat="1" ht="14.25" customHeight="1">
      <c r="A946" s="103">
        <v>43416</v>
      </c>
      <c r="B946" s="104" t="s">
        <v>5</v>
      </c>
      <c r="C946" s="104" t="s">
        <v>55</v>
      </c>
      <c r="D946" s="105">
        <v>10000</v>
      </c>
      <c r="E946" s="104" t="s">
        <v>2</v>
      </c>
      <c r="F946" s="104">
        <v>185.4</v>
      </c>
      <c r="G946" s="104">
        <v>184.85</v>
      </c>
      <c r="H946" s="104">
        <v>184.15</v>
      </c>
      <c r="I946" s="106"/>
      <c r="J946" s="107">
        <f t="shared" si="1927"/>
        <v>5500.0000000001137</v>
      </c>
      <c r="K946" s="108">
        <f t="shared" si="1930"/>
        <v>6999.9999999998863</v>
      </c>
      <c r="L946" s="108"/>
      <c r="M946" s="108">
        <f t="shared" si="1928"/>
        <v>1.25</v>
      </c>
      <c r="N946" s="109">
        <f t="shared" si="1929"/>
        <v>12500</v>
      </c>
    </row>
    <row r="947" spans="1:14" s="87" customFormat="1" ht="14.25" customHeight="1">
      <c r="A947" s="103">
        <v>43410</v>
      </c>
      <c r="B947" s="104" t="s">
        <v>0</v>
      </c>
      <c r="C947" s="104" t="s">
        <v>56</v>
      </c>
      <c r="D947" s="105">
        <v>100</v>
      </c>
      <c r="E947" s="104" t="s">
        <v>1</v>
      </c>
      <c r="F947" s="104">
        <v>31754</v>
      </c>
      <c r="G947" s="104">
        <v>31819</v>
      </c>
      <c r="H947" s="104"/>
      <c r="I947" s="106"/>
      <c r="J947" s="107">
        <f t="shared" ref="J947:J949" si="1932">(IF(E947="SHORT",F947-G947,IF(E947="LONG",G947-F947)))*D947</f>
        <v>6500</v>
      </c>
      <c r="K947" s="108"/>
      <c r="L947" s="108"/>
      <c r="M947" s="108">
        <f t="shared" ref="M947:M949" si="1933">(K947+J947+L947)/D947</f>
        <v>65</v>
      </c>
      <c r="N947" s="109">
        <f t="shared" ref="N947:N949" si="1934">M947*D947</f>
        <v>6500</v>
      </c>
    </row>
    <row r="948" spans="1:14" s="87" customFormat="1" ht="14.25" customHeight="1">
      <c r="A948" s="103">
        <v>43410</v>
      </c>
      <c r="B948" s="104" t="s">
        <v>4</v>
      </c>
      <c r="C948" s="104" t="s">
        <v>56</v>
      </c>
      <c r="D948" s="105">
        <v>30</v>
      </c>
      <c r="E948" s="104" t="s">
        <v>1</v>
      </c>
      <c r="F948" s="104">
        <v>38437</v>
      </c>
      <c r="G948" s="104">
        <v>38535</v>
      </c>
      <c r="H948" s="104"/>
      <c r="I948" s="106"/>
      <c r="J948" s="107">
        <f t="shared" si="1932"/>
        <v>2940</v>
      </c>
      <c r="K948" s="108"/>
      <c r="L948" s="108"/>
      <c r="M948" s="108">
        <f t="shared" si="1933"/>
        <v>98</v>
      </c>
      <c r="N948" s="109">
        <f t="shared" si="1934"/>
        <v>2940</v>
      </c>
    </row>
    <row r="949" spans="1:14" s="87" customFormat="1" ht="14.25" customHeight="1">
      <c r="A949" s="103">
        <v>43410</v>
      </c>
      <c r="B949" s="104" t="s">
        <v>49</v>
      </c>
      <c r="C949" s="104" t="s">
        <v>55</v>
      </c>
      <c r="D949" s="105">
        <v>10000</v>
      </c>
      <c r="E949" s="104" t="s">
        <v>2</v>
      </c>
      <c r="F949" s="104">
        <v>144.4</v>
      </c>
      <c r="G949" s="104">
        <v>145</v>
      </c>
      <c r="H949" s="104"/>
      <c r="I949" s="106"/>
      <c r="J949" s="107">
        <f t="shared" si="1932"/>
        <v>-5999.9999999999436</v>
      </c>
      <c r="K949" s="108"/>
      <c r="L949" s="108"/>
      <c r="M949" s="108">
        <f t="shared" si="1933"/>
        <v>-0.59999999999999432</v>
      </c>
      <c r="N949" s="109">
        <f t="shared" si="1934"/>
        <v>-5999.9999999999436</v>
      </c>
    </row>
    <row r="950" spans="1:14" s="87" customFormat="1" ht="14.25" customHeight="1">
      <c r="A950" s="103">
        <v>43409</v>
      </c>
      <c r="B950" s="104" t="s">
        <v>31</v>
      </c>
      <c r="C950" s="104" t="s">
        <v>53</v>
      </c>
      <c r="D950" s="105">
        <v>200</v>
      </c>
      <c r="E950" s="104" t="s">
        <v>1</v>
      </c>
      <c r="F950" s="104">
        <v>4597</v>
      </c>
      <c r="G950" s="104">
        <v>4622</v>
      </c>
      <c r="H950" s="104">
        <v>4657</v>
      </c>
      <c r="I950" s="106"/>
      <c r="J950" s="107">
        <f t="shared" ref="J950:J954" si="1935">(IF(E950="SHORT",F950-G950,IF(E950="LONG",G950-F950)))*D950</f>
        <v>5000</v>
      </c>
      <c r="K950" s="108">
        <f t="shared" ref="K950:K954" si="1936">(IF(E950="SHORT",IF(H950="",0,G950-H950),IF(E950="LONG",IF(H950="",0,H950-G950))))*D950</f>
        <v>7000</v>
      </c>
      <c r="L950" s="108"/>
      <c r="M950" s="108">
        <f t="shared" ref="M950:M954" si="1937">(K950+J950+L950)/D950</f>
        <v>60</v>
      </c>
      <c r="N950" s="109">
        <f t="shared" ref="N950:N954" si="1938">M950*D950</f>
        <v>12000</v>
      </c>
    </row>
    <row r="951" spans="1:14" s="87" customFormat="1" ht="14.25" customHeight="1">
      <c r="A951" s="123">
        <v>43409</v>
      </c>
      <c r="B951" s="124" t="s">
        <v>32</v>
      </c>
      <c r="C951" s="124" t="s">
        <v>53</v>
      </c>
      <c r="D951" s="125">
        <v>2500</v>
      </c>
      <c r="E951" s="124" t="s">
        <v>1</v>
      </c>
      <c r="F951" s="124">
        <v>253.55</v>
      </c>
      <c r="G951" s="124">
        <v>255.5</v>
      </c>
      <c r="H951" s="124">
        <v>257.55</v>
      </c>
      <c r="I951" s="126">
        <v>260</v>
      </c>
      <c r="J951" s="127">
        <f t="shared" si="1935"/>
        <v>4874.9999999999718</v>
      </c>
      <c r="K951" s="128">
        <f t="shared" si="1936"/>
        <v>5125.0000000000282</v>
      </c>
      <c r="L951" s="128">
        <f t="shared" ref="L951:L954" si="1939">(IF(E951="SHORT",IF(I951="",0,H951-I951),IF(E951="LONG",IF(I951="",0,(I951-H951)))))*D951</f>
        <v>6124.9999999999718</v>
      </c>
      <c r="M951" s="128">
        <f t="shared" si="1937"/>
        <v>6.4499999999999886</v>
      </c>
      <c r="N951" s="129">
        <f t="shared" si="1938"/>
        <v>16124.999999999971</v>
      </c>
    </row>
    <row r="952" spans="1:14" s="87" customFormat="1" ht="14.25" customHeight="1">
      <c r="A952" s="103">
        <v>43409</v>
      </c>
      <c r="B952" s="104" t="s">
        <v>3</v>
      </c>
      <c r="C952" s="104" t="s">
        <v>55</v>
      </c>
      <c r="D952" s="105">
        <v>2000</v>
      </c>
      <c r="E952" s="104" t="s">
        <v>2</v>
      </c>
      <c r="F952" s="104">
        <v>449.45</v>
      </c>
      <c r="G952" s="104">
        <v>446.45</v>
      </c>
      <c r="H952" s="104"/>
      <c r="I952" s="106"/>
      <c r="J952" s="107">
        <f t="shared" si="1935"/>
        <v>6000</v>
      </c>
      <c r="K952" s="108"/>
      <c r="L952" s="108"/>
      <c r="M952" s="108">
        <f t="shared" si="1937"/>
        <v>3</v>
      </c>
      <c r="N952" s="109">
        <f t="shared" si="1938"/>
        <v>6000</v>
      </c>
    </row>
    <row r="953" spans="1:14" s="79" customFormat="1" ht="14.25" customHeight="1">
      <c r="A953" s="123">
        <v>43409</v>
      </c>
      <c r="B953" s="124" t="s">
        <v>6</v>
      </c>
      <c r="C953" s="124" t="s">
        <v>55</v>
      </c>
      <c r="D953" s="125">
        <v>10000</v>
      </c>
      <c r="E953" s="124" t="s">
        <v>2</v>
      </c>
      <c r="F953" s="124">
        <v>144.9</v>
      </c>
      <c r="G953" s="124">
        <v>144.35</v>
      </c>
      <c r="H953" s="124">
        <v>143.65</v>
      </c>
      <c r="I953" s="126">
        <v>142.94999999999999</v>
      </c>
      <c r="J953" s="127">
        <f t="shared" si="1935"/>
        <v>5500.0000000001137</v>
      </c>
      <c r="K953" s="128">
        <f t="shared" si="1936"/>
        <v>6999.9999999998863</v>
      </c>
      <c r="L953" s="128">
        <f t="shared" si="1939"/>
        <v>7000.000000000171</v>
      </c>
      <c r="M953" s="128">
        <f t="shared" si="1937"/>
        <v>1.9500000000000171</v>
      </c>
      <c r="N953" s="129">
        <f t="shared" si="1938"/>
        <v>19500.000000000171</v>
      </c>
    </row>
    <row r="954" spans="1:14" s="87" customFormat="1" ht="14.25" customHeight="1">
      <c r="A954" s="123">
        <v>43409</v>
      </c>
      <c r="B954" s="124" t="s">
        <v>5</v>
      </c>
      <c r="C954" s="124" t="s">
        <v>55</v>
      </c>
      <c r="D954" s="125">
        <v>10000</v>
      </c>
      <c r="E954" s="124" t="s">
        <v>2</v>
      </c>
      <c r="F954" s="124">
        <v>188.5</v>
      </c>
      <c r="G954" s="124">
        <v>187.95</v>
      </c>
      <c r="H954" s="124">
        <v>187.25</v>
      </c>
      <c r="I954" s="126">
        <v>186.55</v>
      </c>
      <c r="J954" s="127">
        <f t="shared" si="1935"/>
        <v>5500.0000000001137</v>
      </c>
      <c r="K954" s="128">
        <f t="shared" si="1936"/>
        <v>6999.9999999998863</v>
      </c>
      <c r="L954" s="128">
        <f t="shared" si="1939"/>
        <v>6999.9999999998863</v>
      </c>
      <c r="M954" s="128">
        <f t="shared" si="1937"/>
        <v>1.9499999999999886</v>
      </c>
      <c r="N954" s="129">
        <f t="shared" si="1938"/>
        <v>19499.999999999887</v>
      </c>
    </row>
    <row r="955" spans="1:14" s="87" customFormat="1" ht="14.25" customHeight="1">
      <c r="A955" s="103">
        <v>43409</v>
      </c>
      <c r="B955" s="104" t="s">
        <v>0</v>
      </c>
      <c r="C955" s="104" t="s">
        <v>56</v>
      </c>
      <c r="D955" s="105">
        <v>100</v>
      </c>
      <c r="E955" s="104" t="s">
        <v>1</v>
      </c>
      <c r="F955" s="104">
        <v>31775</v>
      </c>
      <c r="G955" s="104">
        <v>31705</v>
      </c>
      <c r="H955" s="104"/>
      <c r="I955" s="106"/>
      <c r="J955" s="107">
        <f>(IF(E955="SHORT",F955-G955,IF(E955="LONG",G955-F955)))*D955</f>
        <v>-7000</v>
      </c>
      <c r="K955" s="108"/>
      <c r="L955" s="108"/>
      <c r="M955" s="108">
        <f>(K955+J955+L955)/D955</f>
        <v>-70</v>
      </c>
      <c r="N955" s="109">
        <f>M955*D955</f>
        <v>-7000</v>
      </c>
    </row>
    <row r="956" spans="1:14" s="87" customFormat="1" ht="14.25" customHeight="1">
      <c r="A956" s="103">
        <v>43409</v>
      </c>
      <c r="B956" s="104" t="s">
        <v>4</v>
      </c>
      <c r="C956" s="104" t="s">
        <v>56</v>
      </c>
      <c r="D956" s="105">
        <v>30</v>
      </c>
      <c r="E956" s="104" t="s">
        <v>1</v>
      </c>
      <c r="F956" s="104">
        <v>38600</v>
      </c>
      <c r="G956" s="104">
        <v>38700</v>
      </c>
      <c r="H956" s="104"/>
      <c r="I956" s="106"/>
      <c r="J956" s="107">
        <f>(IF(E956="SHORT",F956-G956,IF(E956="LONG",G956-F956)))*D956</f>
        <v>3000</v>
      </c>
      <c r="K956" s="108"/>
      <c r="L956" s="108"/>
      <c r="M956" s="108">
        <f>(K956+J956+L956)/D956</f>
        <v>100</v>
      </c>
      <c r="N956" s="109">
        <f>M956*D956</f>
        <v>3000</v>
      </c>
    </row>
    <row r="957" spans="1:14" s="79" customFormat="1" ht="14.25" customHeight="1">
      <c r="A957" s="103">
        <v>43406</v>
      </c>
      <c r="B957" s="104" t="s">
        <v>4</v>
      </c>
      <c r="C957" s="104" t="s">
        <v>51</v>
      </c>
      <c r="D957" s="105">
        <v>30</v>
      </c>
      <c r="E957" s="104" t="s">
        <v>2</v>
      </c>
      <c r="F957" s="104">
        <v>38604</v>
      </c>
      <c r="G957" s="104">
        <v>38504</v>
      </c>
      <c r="H957" s="106"/>
      <c r="I957" s="106"/>
      <c r="J957" s="107">
        <f t="shared" ref="J957:J960" si="1940">(IF(E957="SHORT",F957-G957,IF(E957="LONG",G957-F957)))*D957</f>
        <v>3000</v>
      </c>
      <c r="K957" s="108"/>
      <c r="L957" s="108"/>
      <c r="M957" s="108">
        <f t="shared" ref="M957:M960" si="1941">(K957+J957+L957)/D957</f>
        <v>100</v>
      </c>
      <c r="N957" s="109">
        <f t="shared" ref="N957:N960" si="1942">M957*D957</f>
        <v>3000</v>
      </c>
    </row>
    <row r="958" spans="1:14" s="87" customFormat="1" ht="14.25" customHeight="1">
      <c r="A958" s="103">
        <v>43406</v>
      </c>
      <c r="B958" s="104" t="s">
        <v>31</v>
      </c>
      <c r="C958" s="104" t="s">
        <v>53</v>
      </c>
      <c r="D958" s="105">
        <v>200</v>
      </c>
      <c r="E958" s="104" t="s">
        <v>2</v>
      </c>
      <c r="F958" s="104">
        <v>4627</v>
      </c>
      <c r="G958" s="104">
        <v>4602</v>
      </c>
      <c r="H958" s="106">
        <v>4567</v>
      </c>
      <c r="I958" s="106"/>
      <c r="J958" s="107">
        <f t="shared" si="1940"/>
        <v>5000</v>
      </c>
      <c r="K958" s="108">
        <f t="shared" ref="K958" si="1943">(IF(E958="SHORT",IF(H958="",0,G958-H958),IF(E958="LONG",IF(H958="",0,H958-G958))))*D958</f>
        <v>7000</v>
      </c>
      <c r="L958" s="108"/>
      <c r="M958" s="108">
        <f t="shared" si="1941"/>
        <v>60</v>
      </c>
      <c r="N958" s="109">
        <f t="shared" si="1942"/>
        <v>12000</v>
      </c>
    </row>
    <row r="959" spans="1:14" s="87" customFormat="1" ht="14.25" customHeight="1">
      <c r="A959" s="103">
        <v>43406</v>
      </c>
      <c r="B959" s="104" t="s">
        <v>48</v>
      </c>
      <c r="C959" s="104" t="s">
        <v>55</v>
      </c>
      <c r="D959" s="105">
        <v>500</v>
      </c>
      <c r="E959" s="104" t="s">
        <v>1</v>
      </c>
      <c r="F959" s="104">
        <v>874.3</v>
      </c>
      <c r="G959" s="104">
        <v>879.9</v>
      </c>
      <c r="H959" s="106"/>
      <c r="I959" s="106"/>
      <c r="J959" s="107">
        <f t="shared" si="1940"/>
        <v>2800.0000000000114</v>
      </c>
      <c r="K959" s="108"/>
      <c r="L959" s="108"/>
      <c r="M959" s="108">
        <f t="shared" si="1941"/>
        <v>5.6000000000000227</v>
      </c>
      <c r="N959" s="109">
        <f t="shared" si="1942"/>
        <v>2800.0000000000114</v>
      </c>
    </row>
    <row r="960" spans="1:14" s="87" customFormat="1" ht="14.25" customHeight="1">
      <c r="A960" s="103">
        <v>43406</v>
      </c>
      <c r="B960" s="104" t="s">
        <v>49</v>
      </c>
      <c r="C960" s="104" t="s">
        <v>55</v>
      </c>
      <c r="D960" s="105">
        <v>10000</v>
      </c>
      <c r="E960" s="104" t="s">
        <v>1</v>
      </c>
      <c r="F960" s="104">
        <v>145.35</v>
      </c>
      <c r="G960" s="104">
        <v>145.9</v>
      </c>
      <c r="H960" s="106"/>
      <c r="I960" s="106"/>
      <c r="J960" s="107">
        <f t="shared" si="1940"/>
        <v>5500.0000000001137</v>
      </c>
      <c r="K960" s="108"/>
      <c r="L960" s="108"/>
      <c r="M960" s="108">
        <f t="shared" si="1941"/>
        <v>0.55000000000001137</v>
      </c>
      <c r="N960" s="109">
        <f t="shared" si="1942"/>
        <v>5500.0000000001137</v>
      </c>
    </row>
    <row r="961" spans="1:14" s="87" customFormat="1" ht="14.25" customHeight="1">
      <c r="A961" s="123">
        <v>43405</v>
      </c>
      <c r="B961" s="124" t="s">
        <v>31</v>
      </c>
      <c r="C961" s="124" t="s">
        <v>53</v>
      </c>
      <c r="D961" s="125">
        <v>200</v>
      </c>
      <c r="E961" s="124" t="s">
        <v>2</v>
      </c>
      <c r="F961" s="124">
        <v>4784</v>
      </c>
      <c r="G961" s="124">
        <v>4754</v>
      </c>
      <c r="H961" s="126">
        <v>4724</v>
      </c>
      <c r="I961" s="126">
        <v>4689</v>
      </c>
      <c r="J961" s="127">
        <f t="shared" ref="J961:J965" si="1944">(IF(E961="SHORT",F961-G961,IF(E961="LONG",G961-F961)))*D961</f>
        <v>6000</v>
      </c>
      <c r="K961" s="128">
        <f t="shared" ref="K961:K965" si="1945">(IF(E961="SHORT",IF(H961="",0,G961-H961),IF(E961="LONG",IF(H961="",0,H961-G961))))*D961</f>
        <v>6000</v>
      </c>
      <c r="L961" s="128">
        <f t="shared" ref="L961:L965" si="1946">(IF(E961="SHORT",IF(I961="",0,H961-I961),IF(E961="LONG",IF(I961="",0,(I961-H961)))))*D961</f>
        <v>7000</v>
      </c>
      <c r="M961" s="128">
        <f t="shared" ref="M961:M965" si="1947">(K961+J961+L961)/D961</f>
        <v>95</v>
      </c>
      <c r="N961" s="129">
        <f t="shared" ref="N961:N965" si="1948">M961*D961</f>
        <v>19000</v>
      </c>
    </row>
    <row r="962" spans="1:14" s="87" customFormat="1" ht="14.25" customHeight="1">
      <c r="A962" s="103">
        <v>43405</v>
      </c>
      <c r="B962" s="104" t="s">
        <v>32</v>
      </c>
      <c r="C962" s="104" t="s">
        <v>53</v>
      </c>
      <c r="D962" s="105">
        <v>2500</v>
      </c>
      <c r="E962" s="104" t="s">
        <v>2</v>
      </c>
      <c r="F962" s="104">
        <v>241.5</v>
      </c>
      <c r="G962" s="104">
        <v>243</v>
      </c>
      <c r="H962" s="106"/>
      <c r="I962" s="106"/>
      <c r="J962" s="107">
        <f t="shared" si="1944"/>
        <v>-3750</v>
      </c>
      <c r="K962" s="108"/>
      <c r="L962" s="108"/>
      <c r="M962" s="108">
        <f t="shared" si="1947"/>
        <v>-1.5</v>
      </c>
      <c r="N962" s="109">
        <f t="shared" si="1948"/>
        <v>-3750</v>
      </c>
    </row>
    <row r="963" spans="1:14" s="87" customFormat="1" ht="14.25" customHeight="1">
      <c r="A963" s="103">
        <v>43405</v>
      </c>
      <c r="B963" s="104" t="s">
        <v>3</v>
      </c>
      <c r="C963" s="104" t="s">
        <v>55</v>
      </c>
      <c r="D963" s="105">
        <v>2000</v>
      </c>
      <c r="E963" s="104" t="s">
        <v>1</v>
      </c>
      <c r="F963" s="104">
        <v>435.7</v>
      </c>
      <c r="G963" s="104">
        <v>438.7</v>
      </c>
      <c r="H963" s="106"/>
      <c r="I963" s="106"/>
      <c r="J963" s="107">
        <f t="shared" si="1944"/>
        <v>6000</v>
      </c>
      <c r="K963" s="108"/>
      <c r="L963" s="108"/>
      <c r="M963" s="108">
        <f t="shared" si="1947"/>
        <v>3</v>
      </c>
      <c r="N963" s="109">
        <f t="shared" si="1948"/>
        <v>6000</v>
      </c>
    </row>
    <row r="964" spans="1:14" s="87" customFormat="1" ht="14.25" customHeight="1">
      <c r="A964" s="103">
        <v>43405</v>
      </c>
      <c r="B964" s="104" t="s">
        <v>0</v>
      </c>
      <c r="C964" s="104" t="s">
        <v>51</v>
      </c>
      <c r="D964" s="105">
        <v>100</v>
      </c>
      <c r="E964" s="104" t="s">
        <v>2</v>
      </c>
      <c r="F964" s="104">
        <v>31777</v>
      </c>
      <c r="G964" s="104">
        <v>31847</v>
      </c>
      <c r="H964" s="106"/>
      <c r="I964" s="106"/>
      <c r="J964" s="107">
        <f t="shared" si="1944"/>
        <v>-7000</v>
      </c>
      <c r="K964" s="108"/>
      <c r="L964" s="108"/>
      <c r="M964" s="108">
        <f t="shared" si="1947"/>
        <v>-70</v>
      </c>
      <c r="N964" s="109">
        <f t="shared" si="1948"/>
        <v>-7000</v>
      </c>
    </row>
    <row r="965" spans="1:14" s="87" customFormat="1" ht="14.25" customHeight="1">
      <c r="A965" s="123">
        <v>43405</v>
      </c>
      <c r="B965" s="124" t="s">
        <v>4</v>
      </c>
      <c r="C965" s="124" t="s">
        <v>51</v>
      </c>
      <c r="D965" s="125">
        <v>30</v>
      </c>
      <c r="E965" s="124" t="s">
        <v>1</v>
      </c>
      <c r="F965" s="124">
        <v>38103</v>
      </c>
      <c r="G965" s="124">
        <v>38203</v>
      </c>
      <c r="H965" s="126">
        <v>38328</v>
      </c>
      <c r="I965" s="126">
        <v>38453</v>
      </c>
      <c r="J965" s="127">
        <f t="shared" si="1944"/>
        <v>3000</v>
      </c>
      <c r="K965" s="128">
        <f t="shared" si="1945"/>
        <v>3750</v>
      </c>
      <c r="L965" s="128">
        <f t="shared" si="1946"/>
        <v>3750</v>
      </c>
      <c r="M965" s="128">
        <f t="shared" si="1947"/>
        <v>350</v>
      </c>
      <c r="N965" s="129">
        <f t="shared" si="1948"/>
        <v>10500</v>
      </c>
    </row>
    <row r="966" spans="1:14" s="87" customFormat="1" ht="14.25" customHeight="1">
      <c r="A966" s="103">
        <v>43404</v>
      </c>
      <c r="B966" s="104" t="s">
        <v>0</v>
      </c>
      <c r="C966" s="104" t="s">
        <v>51</v>
      </c>
      <c r="D966" s="105">
        <v>100</v>
      </c>
      <c r="E966" s="104" t="s">
        <v>2</v>
      </c>
      <c r="F966" s="104">
        <v>31793</v>
      </c>
      <c r="G966" s="104">
        <v>31728</v>
      </c>
      <c r="H966" s="106"/>
      <c r="I966" s="106"/>
      <c r="J966" s="107">
        <f t="shared" ref="J966:J970" si="1949">(IF(E966="SHORT",F966-G966,IF(E966="LONG",G966-F966)))*D966</f>
        <v>6500</v>
      </c>
      <c r="K966" s="108"/>
      <c r="L966" s="108"/>
      <c r="M966" s="108">
        <f t="shared" ref="M966:M970" si="1950">(K966+J966+L966)/D966</f>
        <v>65</v>
      </c>
      <c r="N966" s="109">
        <f t="shared" ref="N966:N970" si="1951">M966*D966</f>
        <v>6500</v>
      </c>
    </row>
    <row r="967" spans="1:14" s="87" customFormat="1" ht="14.25" customHeight="1">
      <c r="A967" s="103">
        <v>43404</v>
      </c>
      <c r="B967" s="104" t="s">
        <v>5</v>
      </c>
      <c r="C967" s="104" t="s">
        <v>55</v>
      </c>
      <c r="D967" s="105">
        <v>10000</v>
      </c>
      <c r="E967" s="104" t="s">
        <v>2</v>
      </c>
      <c r="F967" s="104">
        <v>192.5</v>
      </c>
      <c r="G967" s="104">
        <v>191.95</v>
      </c>
      <c r="H967" s="106">
        <v>191.25</v>
      </c>
      <c r="I967" s="106"/>
      <c r="J967" s="107">
        <f t="shared" si="1949"/>
        <v>5500.0000000001137</v>
      </c>
      <c r="K967" s="108">
        <f t="shared" ref="K967:K969" si="1952">(IF(E967="SHORT",IF(H967="",0,G967-H967),IF(E967="LONG",IF(H967="",0,H967-G967))))*D967</f>
        <v>6999.9999999998863</v>
      </c>
      <c r="L967" s="108"/>
      <c r="M967" s="108">
        <f t="shared" si="1950"/>
        <v>1.25</v>
      </c>
      <c r="N967" s="109">
        <f t="shared" si="1951"/>
        <v>12500</v>
      </c>
    </row>
    <row r="968" spans="1:14" s="87" customFormat="1" ht="14.25" customHeight="1">
      <c r="A968" s="103">
        <v>43404</v>
      </c>
      <c r="B968" s="104" t="s">
        <v>32</v>
      </c>
      <c r="C968" s="104" t="s">
        <v>53</v>
      </c>
      <c r="D968" s="105">
        <v>2500</v>
      </c>
      <c r="E968" s="104" t="s">
        <v>2</v>
      </c>
      <c r="F968" s="104">
        <v>239.2</v>
      </c>
      <c r="G968" s="104">
        <v>240.7</v>
      </c>
      <c r="H968" s="106"/>
      <c r="I968" s="106"/>
      <c r="J968" s="107">
        <f t="shared" si="1949"/>
        <v>-3750</v>
      </c>
      <c r="K968" s="108"/>
      <c r="L968" s="108"/>
      <c r="M968" s="108">
        <f t="shared" si="1950"/>
        <v>-1.5</v>
      </c>
      <c r="N968" s="109">
        <f t="shared" si="1951"/>
        <v>-3750</v>
      </c>
    </row>
    <row r="969" spans="1:14" s="79" customFormat="1" ht="14.25" customHeight="1">
      <c r="A969" s="103">
        <v>43404</v>
      </c>
      <c r="B969" s="104" t="s">
        <v>31</v>
      </c>
      <c r="C969" s="104" t="s">
        <v>53</v>
      </c>
      <c r="D969" s="105">
        <v>200</v>
      </c>
      <c r="E969" s="104" t="s">
        <v>2</v>
      </c>
      <c r="F969" s="104">
        <v>4935</v>
      </c>
      <c r="G969" s="104">
        <v>4910</v>
      </c>
      <c r="H969" s="106">
        <v>4875</v>
      </c>
      <c r="I969" s="106"/>
      <c r="J969" s="107">
        <f t="shared" si="1949"/>
        <v>5000</v>
      </c>
      <c r="K969" s="108">
        <f t="shared" si="1952"/>
        <v>7000</v>
      </c>
      <c r="L969" s="108"/>
      <c r="M969" s="108">
        <f t="shared" si="1950"/>
        <v>60</v>
      </c>
      <c r="N969" s="109">
        <f t="shared" si="1951"/>
        <v>12000</v>
      </c>
    </row>
    <row r="970" spans="1:14" s="87" customFormat="1" ht="14.25" customHeight="1">
      <c r="A970" s="103">
        <v>43404</v>
      </c>
      <c r="B970" s="104" t="s">
        <v>4</v>
      </c>
      <c r="C970" s="104" t="s">
        <v>51</v>
      </c>
      <c r="D970" s="105">
        <v>30</v>
      </c>
      <c r="E970" s="104" t="s">
        <v>2</v>
      </c>
      <c r="F970" s="104">
        <v>38220</v>
      </c>
      <c r="G970" s="104">
        <v>38120</v>
      </c>
      <c r="H970" s="106"/>
      <c r="I970" s="106"/>
      <c r="J970" s="107">
        <f t="shared" si="1949"/>
        <v>3000</v>
      </c>
      <c r="K970" s="108"/>
      <c r="L970" s="108"/>
      <c r="M970" s="108">
        <f t="shared" si="1950"/>
        <v>100</v>
      </c>
      <c r="N970" s="109">
        <f t="shared" si="1951"/>
        <v>3000</v>
      </c>
    </row>
    <row r="971" spans="1:14" s="87" customFormat="1" ht="14.25" customHeight="1">
      <c r="A971" s="103">
        <v>43403</v>
      </c>
      <c r="B971" s="104" t="s">
        <v>0</v>
      </c>
      <c r="C971" s="104" t="s">
        <v>51</v>
      </c>
      <c r="D971" s="105">
        <v>100</v>
      </c>
      <c r="E971" s="104" t="s">
        <v>2</v>
      </c>
      <c r="F971" s="104">
        <v>31814</v>
      </c>
      <c r="G971" s="104">
        <v>31810</v>
      </c>
      <c r="H971" s="106"/>
      <c r="I971" s="106"/>
      <c r="J971" s="107">
        <f t="shared" ref="J971:J977" si="1953">(IF(E971="SHORT",F971-G971,IF(E971="LONG",G971-F971)))*D971</f>
        <v>400</v>
      </c>
      <c r="K971" s="108"/>
      <c r="L971" s="108"/>
      <c r="M971" s="108">
        <f t="shared" ref="M971:M977" si="1954">(K971+J971+L971)/D971</f>
        <v>4</v>
      </c>
      <c r="N971" s="109">
        <f t="shared" ref="N971:N977" si="1955">M971*D971</f>
        <v>400</v>
      </c>
    </row>
    <row r="972" spans="1:14" s="87" customFormat="1" ht="14.25" customHeight="1">
      <c r="A972" s="103">
        <v>43403</v>
      </c>
      <c r="B972" s="104" t="s">
        <v>4</v>
      </c>
      <c r="C972" s="104" t="s">
        <v>51</v>
      </c>
      <c r="D972" s="105">
        <v>30</v>
      </c>
      <c r="E972" s="104" t="s">
        <v>2</v>
      </c>
      <c r="F972" s="104">
        <v>38285</v>
      </c>
      <c r="G972" s="104">
        <v>38410</v>
      </c>
      <c r="H972" s="106"/>
      <c r="I972" s="106"/>
      <c r="J972" s="107">
        <f t="shared" si="1953"/>
        <v>-3750</v>
      </c>
      <c r="K972" s="108"/>
      <c r="L972" s="108"/>
      <c r="M972" s="108">
        <f t="shared" si="1954"/>
        <v>-125</v>
      </c>
      <c r="N972" s="109">
        <f t="shared" si="1955"/>
        <v>-3750</v>
      </c>
    </row>
    <row r="973" spans="1:14" s="87" customFormat="1" ht="14.25" customHeight="1">
      <c r="A973" s="103">
        <v>43403</v>
      </c>
      <c r="B973" s="104" t="s">
        <v>49</v>
      </c>
      <c r="C973" s="104" t="s">
        <v>55</v>
      </c>
      <c r="D973" s="105">
        <v>10000</v>
      </c>
      <c r="E973" s="104" t="s">
        <v>2</v>
      </c>
      <c r="F973" s="104">
        <v>144.35</v>
      </c>
      <c r="G973" s="104">
        <v>143.80000000000001</v>
      </c>
      <c r="H973" s="106"/>
      <c r="I973" s="106"/>
      <c r="J973" s="107">
        <f t="shared" si="1953"/>
        <v>5499.999999999829</v>
      </c>
      <c r="K973" s="108"/>
      <c r="L973" s="108"/>
      <c r="M973" s="108">
        <f t="shared" si="1954"/>
        <v>0.54999999999998295</v>
      </c>
      <c r="N973" s="109">
        <f t="shared" si="1955"/>
        <v>5499.999999999829</v>
      </c>
    </row>
    <row r="974" spans="1:14" s="87" customFormat="1" ht="14.25" customHeight="1">
      <c r="A974" s="103">
        <v>43403</v>
      </c>
      <c r="B974" s="104" t="s">
        <v>3</v>
      </c>
      <c r="C974" s="104" t="s">
        <v>55</v>
      </c>
      <c r="D974" s="105">
        <v>2000</v>
      </c>
      <c r="E974" s="104" t="s">
        <v>2</v>
      </c>
      <c r="F974" s="104">
        <v>442.75</v>
      </c>
      <c r="G974" s="104">
        <v>439.75</v>
      </c>
      <c r="H974" s="106">
        <v>436</v>
      </c>
      <c r="I974" s="106"/>
      <c r="J974" s="107">
        <f t="shared" si="1953"/>
        <v>6000</v>
      </c>
      <c r="K974" s="108">
        <f t="shared" ref="K974:K977" si="1956">(IF(E974="SHORT",IF(H974="",0,G974-H974),IF(E974="LONG",IF(H974="",0,H974-G974))))*D974</f>
        <v>7500</v>
      </c>
      <c r="L974" s="108"/>
      <c r="M974" s="108">
        <f t="shared" si="1954"/>
        <v>6.75</v>
      </c>
      <c r="N974" s="109">
        <f t="shared" si="1955"/>
        <v>13500</v>
      </c>
    </row>
    <row r="975" spans="1:14" s="87" customFormat="1" ht="14.25" customHeight="1">
      <c r="A975" s="103">
        <v>43403</v>
      </c>
      <c r="B975" s="104" t="s">
        <v>48</v>
      </c>
      <c r="C975" s="104" t="s">
        <v>55</v>
      </c>
      <c r="D975" s="105">
        <v>500</v>
      </c>
      <c r="E975" s="104" t="s">
        <v>2</v>
      </c>
      <c r="F975" s="104">
        <v>859.8</v>
      </c>
      <c r="G975" s="104">
        <v>857.4</v>
      </c>
      <c r="H975" s="106"/>
      <c r="I975" s="106"/>
      <c r="J975" s="107">
        <f t="shared" si="1953"/>
        <v>1199.9999999999886</v>
      </c>
      <c r="K975" s="108"/>
      <c r="L975" s="108"/>
      <c r="M975" s="108">
        <f t="shared" si="1954"/>
        <v>2.3999999999999773</v>
      </c>
      <c r="N975" s="109">
        <f t="shared" si="1955"/>
        <v>1199.9999999999886</v>
      </c>
    </row>
    <row r="976" spans="1:14" s="87" customFormat="1" ht="14.25" customHeight="1">
      <c r="A976" s="103">
        <v>43403</v>
      </c>
      <c r="B976" s="104" t="s">
        <v>32</v>
      </c>
      <c r="C976" s="104" t="s">
        <v>53</v>
      </c>
      <c r="D976" s="105">
        <v>2500</v>
      </c>
      <c r="E976" s="104" t="s">
        <v>2</v>
      </c>
      <c r="F976" s="104">
        <v>234.65</v>
      </c>
      <c r="G976" s="104">
        <v>236.15</v>
      </c>
      <c r="H976" s="106"/>
      <c r="I976" s="106"/>
      <c r="J976" s="107">
        <f t="shared" si="1953"/>
        <v>-3750</v>
      </c>
      <c r="K976" s="108"/>
      <c r="L976" s="108"/>
      <c r="M976" s="108">
        <f t="shared" si="1954"/>
        <v>-1.5</v>
      </c>
      <c r="N976" s="109">
        <f t="shared" si="1955"/>
        <v>-3750</v>
      </c>
    </row>
    <row r="977" spans="1:14" s="87" customFormat="1" ht="14.25" customHeight="1">
      <c r="A977" s="123">
        <v>43403</v>
      </c>
      <c r="B977" s="124" t="s">
        <v>31</v>
      </c>
      <c r="C977" s="124" t="s">
        <v>53</v>
      </c>
      <c r="D977" s="125">
        <v>200</v>
      </c>
      <c r="E977" s="124" t="s">
        <v>2</v>
      </c>
      <c r="F977" s="124">
        <v>4941</v>
      </c>
      <c r="G977" s="124">
        <v>4916</v>
      </c>
      <c r="H977" s="126">
        <v>4881</v>
      </c>
      <c r="I977" s="126">
        <v>4846</v>
      </c>
      <c r="J977" s="127">
        <f t="shared" si="1953"/>
        <v>5000</v>
      </c>
      <c r="K977" s="128">
        <f t="shared" si="1956"/>
        <v>7000</v>
      </c>
      <c r="L977" s="128">
        <f t="shared" ref="L977" si="1957">(IF(E977="SHORT",IF(I977="",0,H977-I977),IF(E977="LONG",IF(I977="",0,(I977-H977)))))*D977</f>
        <v>7000</v>
      </c>
      <c r="M977" s="128">
        <f t="shared" si="1954"/>
        <v>95</v>
      </c>
      <c r="N977" s="129">
        <f t="shared" si="1955"/>
        <v>19000</v>
      </c>
    </row>
    <row r="978" spans="1:14" s="87" customFormat="1" ht="14.25" customHeight="1">
      <c r="A978" s="103">
        <v>43402</v>
      </c>
      <c r="B978" s="104" t="s">
        <v>0</v>
      </c>
      <c r="C978" s="104" t="s">
        <v>51</v>
      </c>
      <c r="D978" s="105">
        <v>100</v>
      </c>
      <c r="E978" s="104" t="s">
        <v>2</v>
      </c>
      <c r="F978" s="104">
        <v>31950</v>
      </c>
      <c r="G978" s="104">
        <v>31885</v>
      </c>
      <c r="H978" s="106"/>
      <c r="I978" s="106"/>
      <c r="J978" s="107">
        <f t="shared" ref="J978:J983" si="1958">(IF(E978="SHORT",F978-G978,IF(E978="LONG",G978-F978)))*D978</f>
        <v>6500</v>
      </c>
      <c r="K978" s="108"/>
      <c r="L978" s="108"/>
      <c r="M978" s="108">
        <f t="shared" ref="M978:M983" si="1959">(K978+J978+L978)/D978</f>
        <v>65</v>
      </c>
      <c r="N978" s="109">
        <f t="shared" ref="N978:N983" si="1960">M978*D978</f>
        <v>6500</v>
      </c>
    </row>
    <row r="979" spans="1:14" s="87" customFormat="1" ht="14.25" customHeight="1">
      <c r="A979" s="103">
        <v>43402</v>
      </c>
      <c r="B979" s="104" t="s">
        <v>4</v>
      </c>
      <c r="C979" s="104" t="s">
        <v>51</v>
      </c>
      <c r="D979" s="105">
        <v>30</v>
      </c>
      <c r="E979" s="104" t="s">
        <v>1</v>
      </c>
      <c r="F979" s="104">
        <v>38728</v>
      </c>
      <c r="G979" s="104">
        <v>38828</v>
      </c>
      <c r="H979" s="106"/>
      <c r="I979" s="106"/>
      <c r="J979" s="107">
        <f t="shared" si="1958"/>
        <v>3000</v>
      </c>
      <c r="K979" s="108"/>
      <c r="L979" s="108"/>
      <c r="M979" s="108">
        <f t="shared" si="1959"/>
        <v>100</v>
      </c>
      <c r="N979" s="109">
        <f t="shared" si="1960"/>
        <v>3000</v>
      </c>
    </row>
    <row r="980" spans="1:14" s="87" customFormat="1" ht="14.25" customHeight="1">
      <c r="A980" s="103">
        <v>43402</v>
      </c>
      <c r="B980" s="104" t="s">
        <v>49</v>
      </c>
      <c r="C980" s="104" t="s">
        <v>55</v>
      </c>
      <c r="D980" s="105">
        <v>10000</v>
      </c>
      <c r="E980" s="104" t="s">
        <v>1</v>
      </c>
      <c r="F980" s="104">
        <v>145.80000000000001</v>
      </c>
      <c r="G980" s="104">
        <v>145.19999999999999</v>
      </c>
      <c r="H980" s="106"/>
      <c r="I980" s="106"/>
      <c r="J980" s="107">
        <f t="shared" si="1958"/>
        <v>-6000.0000000002274</v>
      </c>
      <c r="K980" s="108"/>
      <c r="L980" s="108"/>
      <c r="M980" s="108">
        <f t="shared" si="1959"/>
        <v>-0.60000000000002274</v>
      </c>
      <c r="N980" s="109">
        <f t="shared" si="1960"/>
        <v>-6000.0000000002274</v>
      </c>
    </row>
    <row r="981" spans="1:14" s="87" customFormat="1" ht="14.25" customHeight="1">
      <c r="A981" s="103">
        <v>43402</v>
      </c>
      <c r="B981" s="104" t="s">
        <v>5</v>
      </c>
      <c r="C981" s="104" t="s">
        <v>55</v>
      </c>
      <c r="D981" s="105">
        <v>10000</v>
      </c>
      <c r="E981" s="104" t="s">
        <v>1</v>
      </c>
      <c r="F981" s="104">
        <v>197.85</v>
      </c>
      <c r="G981" s="104">
        <v>197.25</v>
      </c>
      <c r="H981" s="106"/>
      <c r="I981" s="106"/>
      <c r="J981" s="107">
        <f t="shared" si="1958"/>
        <v>-5999.9999999999436</v>
      </c>
      <c r="K981" s="108"/>
      <c r="L981" s="108"/>
      <c r="M981" s="108">
        <f t="shared" si="1959"/>
        <v>-0.59999999999999432</v>
      </c>
      <c r="N981" s="109">
        <f t="shared" si="1960"/>
        <v>-5999.9999999999436</v>
      </c>
    </row>
    <row r="982" spans="1:14" s="87" customFormat="1" ht="14.25" customHeight="1">
      <c r="A982" s="103">
        <v>43402</v>
      </c>
      <c r="B982" s="104" t="s">
        <v>32</v>
      </c>
      <c r="C982" s="104" t="s">
        <v>53</v>
      </c>
      <c r="D982" s="105">
        <v>2500</v>
      </c>
      <c r="E982" s="104" t="s">
        <v>2</v>
      </c>
      <c r="F982" s="104">
        <v>233.45</v>
      </c>
      <c r="G982" s="104">
        <v>231.7</v>
      </c>
      <c r="H982" s="106"/>
      <c r="I982" s="106"/>
      <c r="J982" s="107">
        <f t="shared" si="1958"/>
        <v>4375</v>
      </c>
      <c r="K982" s="108"/>
      <c r="L982" s="108"/>
      <c r="M982" s="108">
        <f t="shared" si="1959"/>
        <v>1.75</v>
      </c>
      <c r="N982" s="109">
        <f t="shared" si="1960"/>
        <v>4375</v>
      </c>
    </row>
    <row r="983" spans="1:14" s="87" customFormat="1" ht="14.25" customHeight="1">
      <c r="A983" s="103">
        <v>43402</v>
      </c>
      <c r="B983" s="104" t="s">
        <v>31</v>
      </c>
      <c r="C983" s="104" t="s">
        <v>53</v>
      </c>
      <c r="D983" s="105">
        <v>200</v>
      </c>
      <c r="E983" s="104" t="s">
        <v>2</v>
      </c>
      <c r="F983" s="104">
        <v>4949</v>
      </c>
      <c r="G983" s="104">
        <v>4924</v>
      </c>
      <c r="H983" s="106"/>
      <c r="I983" s="106"/>
      <c r="J983" s="107">
        <f t="shared" si="1958"/>
        <v>5000</v>
      </c>
      <c r="K983" s="108"/>
      <c r="L983" s="108"/>
      <c r="M983" s="108">
        <f t="shared" si="1959"/>
        <v>25</v>
      </c>
      <c r="N983" s="109">
        <f t="shared" si="1960"/>
        <v>5000</v>
      </c>
    </row>
    <row r="984" spans="1:14" s="87" customFormat="1" ht="14.25" customHeight="1">
      <c r="A984" s="103">
        <v>43399</v>
      </c>
      <c r="B984" s="104" t="s">
        <v>32</v>
      </c>
      <c r="C984" s="104" t="s">
        <v>53</v>
      </c>
      <c r="D984" s="105">
        <v>2500</v>
      </c>
      <c r="E984" s="104" t="s">
        <v>2</v>
      </c>
      <c r="F984" s="104">
        <v>230.9</v>
      </c>
      <c r="G984" s="104">
        <v>229.15</v>
      </c>
      <c r="H984" s="106"/>
      <c r="I984" s="106"/>
      <c r="J984" s="107">
        <f t="shared" ref="J984:J988" si="1961">(IF(E984="SHORT",F984-G984,IF(E984="LONG",G984-F984)))*D984</f>
        <v>4375</v>
      </c>
      <c r="K984" s="108"/>
      <c r="L984" s="108"/>
      <c r="M984" s="108">
        <f t="shared" ref="M984:M988" si="1962">(K984+J984+L984)/D984</f>
        <v>1.75</v>
      </c>
      <c r="N984" s="109">
        <f t="shared" ref="N984:N988" si="1963">M984*D984</f>
        <v>4375</v>
      </c>
    </row>
    <row r="985" spans="1:14" s="87" customFormat="1" ht="14.25" customHeight="1">
      <c r="A985" s="103">
        <v>43399</v>
      </c>
      <c r="B985" s="104" t="s">
        <v>31</v>
      </c>
      <c r="C985" s="104" t="s">
        <v>53</v>
      </c>
      <c r="D985" s="105">
        <v>200</v>
      </c>
      <c r="E985" s="104" t="s">
        <v>2</v>
      </c>
      <c r="F985" s="104">
        <v>4890</v>
      </c>
      <c r="G985" s="104">
        <v>4920</v>
      </c>
      <c r="H985" s="106"/>
      <c r="I985" s="106"/>
      <c r="J985" s="107">
        <f t="shared" si="1961"/>
        <v>-6000</v>
      </c>
      <c r="K985" s="108"/>
      <c r="L985" s="108"/>
      <c r="M985" s="108">
        <f t="shared" si="1962"/>
        <v>-30</v>
      </c>
      <c r="N985" s="109">
        <f t="shared" si="1963"/>
        <v>-6000</v>
      </c>
    </row>
    <row r="986" spans="1:14" s="87" customFormat="1" ht="14.25" customHeight="1">
      <c r="A986" s="103">
        <v>43399</v>
      </c>
      <c r="B986" s="104" t="s">
        <v>0</v>
      </c>
      <c r="C986" s="104" t="s">
        <v>51</v>
      </c>
      <c r="D986" s="105">
        <v>100</v>
      </c>
      <c r="E986" s="104" t="s">
        <v>1</v>
      </c>
      <c r="F986" s="104">
        <v>32115</v>
      </c>
      <c r="G986" s="104">
        <v>32180</v>
      </c>
      <c r="H986" s="106"/>
      <c r="I986" s="106"/>
      <c r="J986" s="107">
        <f t="shared" si="1961"/>
        <v>6500</v>
      </c>
      <c r="K986" s="108"/>
      <c r="L986" s="108"/>
      <c r="M986" s="108">
        <f t="shared" si="1962"/>
        <v>65</v>
      </c>
      <c r="N986" s="109">
        <f t="shared" si="1963"/>
        <v>6500</v>
      </c>
    </row>
    <row r="987" spans="1:14" s="87" customFormat="1" ht="14.25" customHeight="1">
      <c r="A987" s="103">
        <v>43399</v>
      </c>
      <c r="B987" s="104" t="s">
        <v>4</v>
      </c>
      <c r="C987" s="104" t="s">
        <v>51</v>
      </c>
      <c r="D987" s="105">
        <v>30</v>
      </c>
      <c r="E987" s="104" t="s">
        <v>1</v>
      </c>
      <c r="F987" s="104">
        <v>38800</v>
      </c>
      <c r="G987" s="104">
        <v>38900</v>
      </c>
      <c r="H987" s="106"/>
      <c r="I987" s="106"/>
      <c r="J987" s="107">
        <f t="shared" si="1961"/>
        <v>3000</v>
      </c>
      <c r="K987" s="108"/>
      <c r="L987" s="108"/>
      <c r="M987" s="108">
        <f t="shared" si="1962"/>
        <v>100</v>
      </c>
      <c r="N987" s="109">
        <f t="shared" si="1963"/>
        <v>3000</v>
      </c>
    </row>
    <row r="988" spans="1:14" s="87" customFormat="1" ht="14.25" customHeight="1">
      <c r="A988" s="103">
        <v>43399</v>
      </c>
      <c r="B988" s="104" t="s">
        <v>6</v>
      </c>
      <c r="C988" s="104" t="s">
        <v>55</v>
      </c>
      <c r="D988" s="105">
        <v>10000</v>
      </c>
      <c r="E988" s="104" t="s">
        <v>2</v>
      </c>
      <c r="F988" s="104">
        <v>145.80000000000001</v>
      </c>
      <c r="G988" s="104">
        <v>145.25</v>
      </c>
      <c r="H988" s="106"/>
      <c r="I988" s="106"/>
      <c r="J988" s="107">
        <f t="shared" si="1961"/>
        <v>5500.0000000001137</v>
      </c>
      <c r="K988" s="108"/>
      <c r="L988" s="108"/>
      <c r="M988" s="108">
        <f t="shared" si="1962"/>
        <v>0.55000000000001137</v>
      </c>
      <c r="N988" s="109">
        <f t="shared" si="1963"/>
        <v>5500.0000000001137</v>
      </c>
    </row>
    <row r="989" spans="1:14" s="87" customFormat="1" ht="14.25" customHeight="1">
      <c r="A989" s="103">
        <v>43398</v>
      </c>
      <c r="B989" s="104" t="s">
        <v>31</v>
      </c>
      <c r="C989" s="104" t="s">
        <v>53</v>
      </c>
      <c r="D989" s="105">
        <v>200</v>
      </c>
      <c r="E989" s="104" t="s">
        <v>1</v>
      </c>
      <c r="F989" s="104">
        <v>4905</v>
      </c>
      <c r="G989" s="104">
        <v>4930</v>
      </c>
      <c r="H989" s="106">
        <v>4965</v>
      </c>
      <c r="I989" s="106"/>
      <c r="J989" s="107">
        <f t="shared" ref="J989:J994" si="1964">(IF(E989="SHORT",F989-G989,IF(E989="LONG",G989-F989)))*D989</f>
        <v>5000</v>
      </c>
      <c r="K989" s="108">
        <f t="shared" ref="K989:K994" si="1965">(IF(E989="SHORT",IF(H989="",0,G989-H989),IF(E989="LONG",IF(H989="",0,H989-G989))))*D989</f>
        <v>7000</v>
      </c>
      <c r="L989" s="108"/>
      <c r="M989" s="108">
        <f t="shared" ref="M989:M994" si="1966">(K989+J989+L989)/D989</f>
        <v>60</v>
      </c>
      <c r="N989" s="109">
        <f t="shared" ref="N989:N994" si="1967">M989*D989</f>
        <v>12000</v>
      </c>
    </row>
    <row r="990" spans="1:14" s="79" customFormat="1" ht="14.25" customHeight="1">
      <c r="A990" s="103">
        <v>43398</v>
      </c>
      <c r="B990" s="104" t="s">
        <v>49</v>
      </c>
      <c r="C990" s="104" t="s">
        <v>55</v>
      </c>
      <c r="D990" s="105">
        <v>10000</v>
      </c>
      <c r="E990" s="104" t="s">
        <v>2</v>
      </c>
      <c r="F990" s="104">
        <v>145.75</v>
      </c>
      <c r="G990" s="104">
        <v>145.19999999999999</v>
      </c>
      <c r="H990" s="106">
        <v>144.5</v>
      </c>
      <c r="I990" s="106"/>
      <c r="J990" s="107">
        <f t="shared" si="1964"/>
        <v>5500.0000000001137</v>
      </c>
      <c r="K990" s="108">
        <f t="shared" si="1965"/>
        <v>6999.9999999998863</v>
      </c>
      <c r="L990" s="108"/>
      <c r="M990" s="108">
        <f t="shared" si="1966"/>
        <v>1.25</v>
      </c>
      <c r="N990" s="109">
        <f t="shared" si="1967"/>
        <v>12500</v>
      </c>
    </row>
    <row r="991" spans="1:14" s="87" customFormat="1" ht="14.25" customHeight="1">
      <c r="A991" s="103">
        <v>43398</v>
      </c>
      <c r="B991" s="104" t="s">
        <v>3</v>
      </c>
      <c r="C991" s="104" t="s">
        <v>55</v>
      </c>
      <c r="D991" s="105">
        <v>2000</v>
      </c>
      <c r="E991" s="104" t="s">
        <v>1</v>
      </c>
      <c r="F991" s="104">
        <v>447.9</v>
      </c>
      <c r="G991" s="104">
        <v>450</v>
      </c>
      <c r="H991" s="106"/>
      <c r="I991" s="106"/>
      <c r="J991" s="107">
        <f t="shared" si="1964"/>
        <v>4200.0000000000455</v>
      </c>
      <c r="K991" s="108"/>
      <c r="L991" s="108"/>
      <c r="M991" s="108">
        <f t="shared" si="1966"/>
        <v>2.1000000000000227</v>
      </c>
      <c r="N991" s="109">
        <f t="shared" si="1967"/>
        <v>4200.0000000000455</v>
      </c>
    </row>
    <row r="992" spans="1:14" s="87" customFormat="1" ht="14.25" customHeight="1">
      <c r="A992" s="103">
        <v>43398</v>
      </c>
      <c r="B992" s="104" t="s">
        <v>32</v>
      </c>
      <c r="C992" s="104" t="s">
        <v>53</v>
      </c>
      <c r="D992" s="105">
        <v>2500</v>
      </c>
      <c r="E992" s="104" t="s">
        <v>1</v>
      </c>
      <c r="F992" s="104">
        <v>233.85</v>
      </c>
      <c r="G992" s="104">
        <v>235.6</v>
      </c>
      <c r="H992" s="106"/>
      <c r="I992" s="106"/>
      <c r="J992" s="107">
        <f t="shared" si="1964"/>
        <v>4375</v>
      </c>
      <c r="K992" s="108"/>
      <c r="L992" s="108"/>
      <c r="M992" s="108">
        <f t="shared" si="1966"/>
        <v>1.75</v>
      </c>
      <c r="N992" s="109">
        <f t="shared" si="1967"/>
        <v>4375</v>
      </c>
    </row>
    <row r="993" spans="1:14" s="87" customFormat="1" ht="14.25" customHeight="1">
      <c r="A993" s="103">
        <v>43398</v>
      </c>
      <c r="B993" s="104" t="s">
        <v>0</v>
      </c>
      <c r="C993" s="104" t="s">
        <v>51</v>
      </c>
      <c r="D993" s="105">
        <v>100</v>
      </c>
      <c r="E993" s="104" t="s">
        <v>2</v>
      </c>
      <c r="F993" s="104">
        <v>31979</v>
      </c>
      <c r="G993" s="104">
        <v>31914</v>
      </c>
      <c r="H993" s="106"/>
      <c r="I993" s="106"/>
      <c r="J993" s="107">
        <f t="shared" si="1964"/>
        <v>6500</v>
      </c>
      <c r="K993" s="108"/>
      <c r="L993" s="108"/>
      <c r="M993" s="108">
        <f t="shared" si="1966"/>
        <v>65</v>
      </c>
      <c r="N993" s="109">
        <f t="shared" si="1967"/>
        <v>6500</v>
      </c>
    </row>
    <row r="994" spans="1:14" s="87" customFormat="1" ht="14.25" customHeight="1">
      <c r="A994" s="103">
        <v>43398</v>
      </c>
      <c r="B994" s="104" t="s">
        <v>4</v>
      </c>
      <c r="C994" s="104" t="s">
        <v>51</v>
      </c>
      <c r="D994" s="105">
        <v>30</v>
      </c>
      <c r="E994" s="104" t="s">
        <v>2</v>
      </c>
      <c r="F994" s="104">
        <v>38871</v>
      </c>
      <c r="G994" s="104">
        <v>38771</v>
      </c>
      <c r="H994" s="106">
        <v>38621</v>
      </c>
      <c r="I994" s="106"/>
      <c r="J994" s="107">
        <f t="shared" si="1964"/>
        <v>3000</v>
      </c>
      <c r="K994" s="108">
        <f t="shared" si="1965"/>
        <v>4500</v>
      </c>
      <c r="L994" s="108"/>
      <c r="M994" s="108">
        <f t="shared" si="1966"/>
        <v>250</v>
      </c>
      <c r="N994" s="109">
        <f t="shared" si="1967"/>
        <v>7500</v>
      </c>
    </row>
    <row r="995" spans="1:14" s="87" customFormat="1" ht="14.25" customHeight="1">
      <c r="A995" s="103">
        <v>43397</v>
      </c>
      <c r="B995" s="104" t="s">
        <v>0</v>
      </c>
      <c r="C995" s="104" t="s">
        <v>51</v>
      </c>
      <c r="D995" s="105">
        <v>100</v>
      </c>
      <c r="E995" s="104" t="s">
        <v>2</v>
      </c>
      <c r="F995" s="104">
        <v>31945</v>
      </c>
      <c r="G995" s="104">
        <v>31880</v>
      </c>
      <c r="H995" s="106"/>
      <c r="I995" s="106"/>
      <c r="J995" s="107">
        <f t="shared" ref="J995:J1001" si="1968">(IF(E995="SHORT",F995-G995,IF(E995="LONG",G995-F995)))*D995</f>
        <v>6500</v>
      </c>
      <c r="K995" s="108"/>
      <c r="L995" s="108"/>
      <c r="M995" s="108">
        <f t="shared" ref="M995:M1001" si="1969">(K995+J995+L995)/D995</f>
        <v>65</v>
      </c>
      <c r="N995" s="109">
        <f t="shared" ref="N995:N1001" si="1970">M995*D995</f>
        <v>6500</v>
      </c>
    </row>
    <row r="996" spans="1:14" s="87" customFormat="1" ht="14.25" customHeight="1">
      <c r="A996" s="103">
        <v>43397</v>
      </c>
      <c r="B996" s="104" t="s">
        <v>4</v>
      </c>
      <c r="C996" s="104" t="s">
        <v>51</v>
      </c>
      <c r="D996" s="105">
        <v>30</v>
      </c>
      <c r="E996" s="104" t="s">
        <v>2</v>
      </c>
      <c r="F996" s="104">
        <v>39002</v>
      </c>
      <c r="G996" s="104">
        <v>38902</v>
      </c>
      <c r="H996" s="106"/>
      <c r="I996" s="106"/>
      <c r="J996" s="107">
        <f t="shared" si="1968"/>
        <v>3000</v>
      </c>
      <c r="K996" s="108"/>
      <c r="L996" s="108"/>
      <c r="M996" s="108">
        <f t="shared" si="1969"/>
        <v>100</v>
      </c>
      <c r="N996" s="109">
        <f t="shared" si="1970"/>
        <v>3000</v>
      </c>
    </row>
    <row r="997" spans="1:14" s="87" customFormat="1" ht="14.25" customHeight="1">
      <c r="A997" s="103">
        <v>43397</v>
      </c>
      <c r="B997" s="104" t="s">
        <v>6</v>
      </c>
      <c r="C997" s="104" t="s">
        <v>55</v>
      </c>
      <c r="D997" s="105">
        <v>10000</v>
      </c>
      <c r="E997" s="104" t="s">
        <v>2</v>
      </c>
      <c r="F997" s="104">
        <v>146.85</v>
      </c>
      <c r="G997" s="104">
        <v>146.30000000000001</v>
      </c>
      <c r="H997" s="106">
        <v>145.6</v>
      </c>
      <c r="I997" s="106"/>
      <c r="J997" s="107">
        <f t="shared" si="1968"/>
        <v>5499.999999999829</v>
      </c>
      <c r="K997" s="108">
        <f t="shared" ref="K997:K1000" si="1971">(IF(E997="SHORT",IF(H997="",0,G997-H997),IF(E997="LONG",IF(H997="",0,H997-G997))))*D997</f>
        <v>7000.000000000171</v>
      </c>
      <c r="L997" s="108"/>
      <c r="M997" s="108">
        <f t="shared" si="1969"/>
        <v>1.25</v>
      </c>
      <c r="N997" s="109">
        <f t="shared" si="1970"/>
        <v>12500</v>
      </c>
    </row>
    <row r="998" spans="1:14" s="87" customFormat="1" ht="14.25" customHeight="1">
      <c r="A998" s="123">
        <v>43397</v>
      </c>
      <c r="B998" s="124" t="s">
        <v>5</v>
      </c>
      <c r="C998" s="124" t="s">
        <v>55</v>
      </c>
      <c r="D998" s="125">
        <v>10000</v>
      </c>
      <c r="E998" s="124" t="s">
        <v>2</v>
      </c>
      <c r="F998" s="124">
        <v>201.2</v>
      </c>
      <c r="G998" s="124">
        <v>200.65</v>
      </c>
      <c r="H998" s="126">
        <v>199.95</v>
      </c>
      <c r="I998" s="126">
        <v>199.25</v>
      </c>
      <c r="J998" s="127">
        <f t="shared" si="1968"/>
        <v>5499.999999999829</v>
      </c>
      <c r="K998" s="128">
        <f t="shared" si="1971"/>
        <v>7000.000000000171</v>
      </c>
      <c r="L998" s="128">
        <f t="shared" ref="L998" si="1972">(IF(E998="SHORT",IF(I998="",0,H998-I998),IF(E998="LONG",IF(I998="",0,(I998-H998)))))*D998</f>
        <v>6999.9999999998863</v>
      </c>
      <c r="M998" s="128">
        <f t="shared" si="1969"/>
        <v>1.9499999999999886</v>
      </c>
      <c r="N998" s="129">
        <f t="shared" si="1970"/>
        <v>19499.999999999887</v>
      </c>
    </row>
    <row r="999" spans="1:14" s="87" customFormat="1" ht="14.25" customHeight="1">
      <c r="A999" s="103">
        <v>43397</v>
      </c>
      <c r="B999" s="104" t="s">
        <v>49</v>
      </c>
      <c r="C999" s="104" t="s">
        <v>55</v>
      </c>
      <c r="D999" s="105">
        <v>10000</v>
      </c>
      <c r="E999" s="104" t="s">
        <v>2</v>
      </c>
      <c r="F999" s="104">
        <v>147</v>
      </c>
      <c r="G999" s="104">
        <v>146.44999999999999</v>
      </c>
      <c r="H999" s="106">
        <v>145.75</v>
      </c>
      <c r="I999" s="106"/>
      <c r="J999" s="107">
        <f t="shared" si="1968"/>
        <v>5500.0000000001137</v>
      </c>
      <c r="K999" s="108">
        <f t="shared" si="1971"/>
        <v>6999.9999999998863</v>
      </c>
      <c r="L999" s="108"/>
      <c r="M999" s="108">
        <f t="shared" si="1969"/>
        <v>1.25</v>
      </c>
      <c r="N999" s="109">
        <f t="shared" si="1970"/>
        <v>12500</v>
      </c>
    </row>
    <row r="1000" spans="1:14" s="87" customFormat="1" ht="14.25" customHeight="1">
      <c r="A1000" s="103">
        <v>43397</v>
      </c>
      <c r="B1000" s="104" t="s">
        <v>32</v>
      </c>
      <c r="C1000" s="104" t="s">
        <v>53</v>
      </c>
      <c r="D1000" s="105">
        <v>2500</v>
      </c>
      <c r="E1000" s="104" t="s">
        <v>2</v>
      </c>
      <c r="F1000" s="104">
        <v>235.6</v>
      </c>
      <c r="G1000" s="104">
        <v>233.85</v>
      </c>
      <c r="H1000" s="106">
        <v>231.6</v>
      </c>
      <c r="I1000" s="106"/>
      <c r="J1000" s="107">
        <f t="shared" si="1968"/>
        <v>4375</v>
      </c>
      <c r="K1000" s="108">
        <f t="shared" si="1971"/>
        <v>5625</v>
      </c>
      <c r="L1000" s="108"/>
      <c r="M1000" s="108">
        <f t="shared" si="1969"/>
        <v>4</v>
      </c>
      <c r="N1000" s="109">
        <f t="shared" si="1970"/>
        <v>10000</v>
      </c>
    </row>
    <row r="1001" spans="1:14" s="87" customFormat="1" ht="14.25" customHeight="1">
      <c r="A1001" s="103">
        <v>43397</v>
      </c>
      <c r="B1001" s="104" t="s">
        <v>31</v>
      </c>
      <c r="C1001" s="104" t="s">
        <v>53</v>
      </c>
      <c r="D1001" s="105">
        <v>200</v>
      </c>
      <c r="E1001" s="104" t="s">
        <v>2</v>
      </c>
      <c r="F1001" s="104">
        <v>4879</v>
      </c>
      <c r="G1001" s="104">
        <v>4854</v>
      </c>
      <c r="H1001" s="106"/>
      <c r="I1001" s="106"/>
      <c r="J1001" s="107">
        <f t="shared" si="1968"/>
        <v>5000</v>
      </c>
      <c r="K1001" s="108"/>
      <c r="L1001" s="108"/>
      <c r="M1001" s="108">
        <f t="shared" si="1969"/>
        <v>25</v>
      </c>
      <c r="N1001" s="109">
        <f t="shared" si="1970"/>
        <v>5000</v>
      </c>
    </row>
    <row r="1002" spans="1:14" s="87" customFormat="1" ht="14.25" customHeight="1">
      <c r="A1002" s="103">
        <v>43396</v>
      </c>
      <c r="B1002" s="104" t="s">
        <v>4</v>
      </c>
      <c r="C1002" s="104" t="s">
        <v>51</v>
      </c>
      <c r="D1002" s="105">
        <v>30</v>
      </c>
      <c r="E1002" s="104" t="s">
        <v>1</v>
      </c>
      <c r="F1002" s="104">
        <v>32129</v>
      </c>
      <c r="G1002" s="104">
        <v>32229</v>
      </c>
      <c r="H1002" s="106"/>
      <c r="I1002" s="106"/>
      <c r="J1002" s="107">
        <f t="shared" ref="J1002:J1005" si="1973">(IF(E1002="SHORT",F1002-G1002,IF(E1002="LONG",G1002-F1002)))*D1002</f>
        <v>3000</v>
      </c>
      <c r="K1002" s="108"/>
      <c r="L1002" s="108"/>
      <c r="M1002" s="108">
        <f t="shared" ref="M1002:M1005" si="1974">(K1002+J1002+L1002)/D1002</f>
        <v>100</v>
      </c>
      <c r="N1002" s="109">
        <f t="shared" ref="N1002:N1005" si="1975">M1002*D1002</f>
        <v>3000</v>
      </c>
    </row>
    <row r="1003" spans="1:14" s="87" customFormat="1" ht="15" customHeight="1">
      <c r="A1003" s="103">
        <v>43396</v>
      </c>
      <c r="B1003" s="104" t="s">
        <v>0</v>
      </c>
      <c r="C1003" s="104" t="s">
        <v>51</v>
      </c>
      <c r="D1003" s="105">
        <v>100</v>
      </c>
      <c r="E1003" s="104" t="s">
        <v>1</v>
      </c>
      <c r="F1003" s="104">
        <v>32215</v>
      </c>
      <c r="G1003" s="104">
        <v>32276</v>
      </c>
      <c r="H1003" s="106"/>
      <c r="I1003" s="106"/>
      <c r="J1003" s="107">
        <f t="shared" si="1973"/>
        <v>6100</v>
      </c>
      <c r="K1003" s="108"/>
      <c r="L1003" s="108"/>
      <c r="M1003" s="108">
        <f t="shared" si="1974"/>
        <v>61</v>
      </c>
      <c r="N1003" s="109">
        <f t="shared" si="1975"/>
        <v>6100</v>
      </c>
    </row>
    <row r="1004" spans="1:14" s="79" customFormat="1" ht="14.25" customHeight="1">
      <c r="A1004" s="103">
        <v>43396</v>
      </c>
      <c r="B1004" s="104" t="s">
        <v>3</v>
      </c>
      <c r="C1004" s="104" t="s">
        <v>55</v>
      </c>
      <c r="D1004" s="105">
        <v>2000</v>
      </c>
      <c r="E1004" s="104" t="s">
        <v>2</v>
      </c>
      <c r="F1004" s="104">
        <v>452.45</v>
      </c>
      <c r="G1004" s="104">
        <v>449.45</v>
      </c>
      <c r="H1004" s="106"/>
      <c r="I1004" s="106"/>
      <c r="J1004" s="107">
        <f t="shared" si="1973"/>
        <v>6000</v>
      </c>
      <c r="K1004" s="108"/>
      <c r="L1004" s="108"/>
      <c r="M1004" s="108">
        <f t="shared" si="1974"/>
        <v>3</v>
      </c>
      <c r="N1004" s="109">
        <f t="shared" si="1975"/>
        <v>6000</v>
      </c>
    </row>
    <row r="1005" spans="1:14" s="87" customFormat="1" ht="14.25" customHeight="1">
      <c r="A1005" s="103">
        <v>43396</v>
      </c>
      <c r="B1005" s="104" t="s">
        <v>5</v>
      </c>
      <c r="C1005" s="104" t="s">
        <v>55</v>
      </c>
      <c r="D1005" s="105">
        <v>10000</v>
      </c>
      <c r="E1005" s="104" t="s">
        <v>2</v>
      </c>
      <c r="F1005" s="104">
        <v>198.4</v>
      </c>
      <c r="G1005" s="104">
        <v>199</v>
      </c>
      <c r="H1005" s="106"/>
      <c r="I1005" s="106"/>
      <c r="J1005" s="107">
        <f t="shared" si="1973"/>
        <v>-5999.9999999999436</v>
      </c>
      <c r="K1005" s="108"/>
      <c r="L1005" s="108"/>
      <c r="M1005" s="108">
        <f t="shared" si="1974"/>
        <v>-0.59999999999999432</v>
      </c>
      <c r="N1005" s="109">
        <f t="shared" si="1975"/>
        <v>-5999.9999999999436</v>
      </c>
    </row>
    <row r="1006" spans="1:14" s="79" customFormat="1" ht="14.25" customHeight="1">
      <c r="A1006" s="103">
        <v>43395</v>
      </c>
      <c r="B1006" s="104" t="s">
        <v>0</v>
      </c>
      <c r="C1006" s="104" t="s">
        <v>51</v>
      </c>
      <c r="D1006" s="105">
        <v>100</v>
      </c>
      <c r="E1006" s="104" t="s">
        <v>1</v>
      </c>
      <c r="F1006" s="104">
        <v>31844</v>
      </c>
      <c r="G1006" s="104">
        <v>31910</v>
      </c>
      <c r="H1006" s="106"/>
      <c r="I1006" s="106"/>
      <c r="J1006" s="107">
        <f t="shared" ref="J1006:J1012" si="1976">(IF(E1006="SHORT",F1006-G1006,IF(E1006="LONG",G1006-F1006)))*D1006</f>
        <v>6600</v>
      </c>
      <c r="K1006" s="108"/>
      <c r="L1006" s="108"/>
      <c r="M1006" s="108">
        <f t="shared" ref="M1006:M1012" si="1977">(K1006+J1006+L1006)/D1006</f>
        <v>66</v>
      </c>
      <c r="N1006" s="109">
        <f t="shared" ref="N1006:N1012" si="1978">M1006*D1006</f>
        <v>6600</v>
      </c>
    </row>
    <row r="1007" spans="1:14" s="87" customFormat="1" ht="14.25" customHeight="1">
      <c r="A1007" s="103">
        <v>43395</v>
      </c>
      <c r="B1007" s="104" t="s">
        <v>4</v>
      </c>
      <c r="C1007" s="104" t="s">
        <v>51</v>
      </c>
      <c r="D1007" s="105">
        <v>30</v>
      </c>
      <c r="E1007" s="104" t="s">
        <v>1</v>
      </c>
      <c r="F1007" s="104">
        <v>38812</v>
      </c>
      <c r="G1007" s="104">
        <v>38712</v>
      </c>
      <c r="H1007" s="106"/>
      <c r="I1007" s="106"/>
      <c r="J1007" s="107">
        <f t="shared" si="1976"/>
        <v>-3000</v>
      </c>
      <c r="K1007" s="108"/>
      <c r="L1007" s="108"/>
      <c r="M1007" s="108">
        <f t="shared" si="1977"/>
        <v>-100</v>
      </c>
      <c r="N1007" s="109">
        <f t="shared" si="1978"/>
        <v>-3000</v>
      </c>
    </row>
    <row r="1008" spans="1:14" s="87" customFormat="1" ht="14.25" customHeight="1">
      <c r="A1008" s="103">
        <v>43395</v>
      </c>
      <c r="B1008" s="104" t="s">
        <v>31</v>
      </c>
      <c r="C1008" s="104" t="s">
        <v>53</v>
      </c>
      <c r="D1008" s="105">
        <v>200</v>
      </c>
      <c r="E1008" s="104" t="s">
        <v>2</v>
      </c>
      <c r="F1008" s="104">
        <v>5121</v>
      </c>
      <c r="G1008" s="104">
        <v>5096</v>
      </c>
      <c r="H1008" s="106">
        <v>5061</v>
      </c>
      <c r="I1008" s="106"/>
      <c r="J1008" s="107">
        <f t="shared" si="1976"/>
        <v>5000</v>
      </c>
      <c r="K1008" s="108">
        <f t="shared" ref="K1008:K1012" si="1979">(IF(E1008="SHORT",IF(H1008="",0,G1008-H1008),IF(E1008="LONG",IF(H1008="",0,H1008-G1008))))*D1008</f>
        <v>7000</v>
      </c>
      <c r="L1008" s="108"/>
      <c r="M1008" s="108">
        <f t="shared" si="1977"/>
        <v>60</v>
      </c>
      <c r="N1008" s="109">
        <f t="shared" si="1978"/>
        <v>12000</v>
      </c>
    </row>
    <row r="1009" spans="1:14" s="87" customFormat="1" ht="14.25" customHeight="1">
      <c r="A1009" s="103">
        <v>43395</v>
      </c>
      <c r="B1009" s="104" t="s">
        <v>32</v>
      </c>
      <c r="C1009" s="104" t="s">
        <v>53</v>
      </c>
      <c r="D1009" s="105">
        <v>2500</v>
      </c>
      <c r="E1009" s="104" t="s">
        <v>2</v>
      </c>
      <c r="F1009" s="104">
        <v>234.9</v>
      </c>
      <c r="G1009" s="104">
        <v>233.1</v>
      </c>
      <c r="H1009" s="106"/>
      <c r="I1009" s="106"/>
      <c r="J1009" s="107">
        <f t="shared" si="1976"/>
        <v>4500.0000000000282</v>
      </c>
      <c r="K1009" s="108"/>
      <c r="L1009" s="108"/>
      <c r="M1009" s="108">
        <f t="shared" si="1977"/>
        <v>1.8000000000000114</v>
      </c>
      <c r="N1009" s="109">
        <f t="shared" si="1978"/>
        <v>4500.0000000000282</v>
      </c>
    </row>
    <row r="1010" spans="1:14" s="79" customFormat="1" ht="14.25" customHeight="1">
      <c r="A1010" s="103">
        <v>43395</v>
      </c>
      <c r="B1010" s="104" t="s">
        <v>6</v>
      </c>
      <c r="C1010" s="104" t="s">
        <v>55</v>
      </c>
      <c r="D1010" s="105">
        <v>10000</v>
      </c>
      <c r="E1010" s="104" t="s">
        <v>1</v>
      </c>
      <c r="F1010" s="104">
        <v>147.6</v>
      </c>
      <c r="G1010" s="104">
        <v>147</v>
      </c>
      <c r="H1010" s="106"/>
      <c r="I1010" s="106"/>
      <c r="J1010" s="107">
        <f t="shared" si="1976"/>
        <v>-5999.9999999999436</v>
      </c>
      <c r="K1010" s="108"/>
      <c r="L1010" s="108"/>
      <c r="M1010" s="108">
        <f t="shared" si="1977"/>
        <v>-0.59999999999999432</v>
      </c>
      <c r="N1010" s="109">
        <f t="shared" si="1978"/>
        <v>-5999.9999999999436</v>
      </c>
    </row>
    <row r="1011" spans="1:14" s="87" customFormat="1" ht="14.25" customHeight="1">
      <c r="A1011" s="103">
        <v>43395</v>
      </c>
      <c r="B1011" s="104" t="s">
        <v>49</v>
      </c>
      <c r="C1011" s="104" t="s">
        <v>55</v>
      </c>
      <c r="D1011" s="105">
        <v>10000</v>
      </c>
      <c r="E1011" s="104" t="s">
        <v>1</v>
      </c>
      <c r="F1011" s="104">
        <v>148.30000000000001</v>
      </c>
      <c r="G1011" s="104">
        <v>148.85</v>
      </c>
      <c r="H1011" s="106"/>
      <c r="I1011" s="106"/>
      <c r="J1011" s="107">
        <f t="shared" si="1976"/>
        <v>5499.999999999829</v>
      </c>
      <c r="K1011" s="108"/>
      <c r="L1011" s="108"/>
      <c r="M1011" s="108">
        <f t="shared" si="1977"/>
        <v>0.54999999999998295</v>
      </c>
      <c r="N1011" s="109">
        <f t="shared" si="1978"/>
        <v>5499.999999999829</v>
      </c>
    </row>
    <row r="1012" spans="1:14" s="87" customFormat="1" ht="14.25" customHeight="1">
      <c r="A1012" s="123">
        <v>43395</v>
      </c>
      <c r="B1012" s="124" t="s">
        <v>5</v>
      </c>
      <c r="C1012" s="124" t="s">
        <v>55</v>
      </c>
      <c r="D1012" s="125">
        <v>10000</v>
      </c>
      <c r="E1012" s="124" t="s">
        <v>1</v>
      </c>
      <c r="F1012" s="124">
        <v>197.7</v>
      </c>
      <c r="G1012" s="124">
        <v>198.25</v>
      </c>
      <c r="H1012" s="126">
        <v>198.95</v>
      </c>
      <c r="I1012" s="126">
        <v>199.65</v>
      </c>
      <c r="J1012" s="127">
        <f t="shared" si="1976"/>
        <v>5500.0000000001137</v>
      </c>
      <c r="K1012" s="128">
        <f t="shared" si="1979"/>
        <v>6999.9999999998863</v>
      </c>
      <c r="L1012" s="128">
        <f t="shared" ref="L1012" si="1980">(IF(E1012="SHORT",IF(I1012="",0,H1012-I1012),IF(E1012="LONG",IF(I1012="",0,(I1012-H1012)))))*D1012</f>
        <v>7000.000000000171</v>
      </c>
      <c r="M1012" s="128">
        <f t="shared" si="1977"/>
        <v>1.9500000000000171</v>
      </c>
      <c r="N1012" s="129">
        <f t="shared" si="1978"/>
        <v>19500.000000000171</v>
      </c>
    </row>
    <row r="1013" spans="1:14" s="79" customFormat="1" ht="14.25" customHeight="1">
      <c r="A1013" s="103">
        <v>43392</v>
      </c>
      <c r="B1013" s="104" t="s">
        <v>49</v>
      </c>
      <c r="C1013" s="104" t="s">
        <v>55</v>
      </c>
      <c r="D1013" s="105">
        <v>10000</v>
      </c>
      <c r="E1013" s="104" t="s">
        <v>2</v>
      </c>
      <c r="F1013" s="104">
        <v>148.44999999999999</v>
      </c>
      <c r="G1013" s="104">
        <v>147.9</v>
      </c>
      <c r="H1013" s="106"/>
      <c r="I1013" s="106"/>
      <c r="J1013" s="107">
        <f t="shared" ref="J1013:J1017" si="1981">(IF(E1013="SHORT",F1013-G1013,IF(E1013="LONG",G1013-F1013)))*D1013</f>
        <v>5499.999999999829</v>
      </c>
      <c r="K1013" s="108"/>
      <c r="L1013" s="108"/>
      <c r="M1013" s="108">
        <f t="shared" ref="M1013:M1017" si="1982">(K1013+J1013+L1013)/D1013</f>
        <v>0.54999999999998295</v>
      </c>
      <c r="N1013" s="109">
        <f t="shared" ref="N1013:N1017" si="1983">M1013*D1013</f>
        <v>5499.999999999829</v>
      </c>
    </row>
    <row r="1014" spans="1:14" s="87" customFormat="1" ht="14.25" customHeight="1">
      <c r="A1014" s="123">
        <v>43392</v>
      </c>
      <c r="B1014" s="124" t="s">
        <v>5</v>
      </c>
      <c r="C1014" s="124" t="s">
        <v>55</v>
      </c>
      <c r="D1014" s="125">
        <v>10000</v>
      </c>
      <c r="E1014" s="124" t="s">
        <v>2</v>
      </c>
      <c r="F1014" s="124">
        <v>199.65</v>
      </c>
      <c r="G1014" s="124">
        <v>199.1</v>
      </c>
      <c r="H1014" s="126">
        <v>198.4</v>
      </c>
      <c r="I1014" s="126">
        <v>197.7</v>
      </c>
      <c r="J1014" s="127">
        <f t="shared" si="1981"/>
        <v>5500.0000000001137</v>
      </c>
      <c r="K1014" s="128">
        <f t="shared" ref="K1014" si="1984">(IF(E1014="SHORT",IF(H1014="",0,G1014-H1014),IF(E1014="LONG",IF(H1014="",0,H1014-G1014))))*D1014</f>
        <v>6999.9999999998863</v>
      </c>
      <c r="L1014" s="128">
        <f t="shared" ref="L1014" si="1985">(IF(E1014="SHORT",IF(I1014="",0,H1014-I1014),IF(E1014="LONG",IF(I1014="",0,(I1014-H1014)))))*D1014</f>
        <v>7000.000000000171</v>
      </c>
      <c r="M1014" s="128">
        <f t="shared" si="1982"/>
        <v>1.9500000000000171</v>
      </c>
      <c r="N1014" s="129">
        <f t="shared" si="1983"/>
        <v>19500.000000000171</v>
      </c>
    </row>
    <row r="1015" spans="1:14" s="87" customFormat="1" ht="14.25" customHeight="1">
      <c r="A1015" s="103">
        <v>43392</v>
      </c>
      <c r="B1015" s="104" t="s">
        <v>32</v>
      </c>
      <c r="C1015" s="104" t="s">
        <v>53</v>
      </c>
      <c r="D1015" s="105">
        <v>2500</v>
      </c>
      <c r="E1015" s="104" t="s">
        <v>2</v>
      </c>
      <c r="F1015" s="104">
        <v>232.9</v>
      </c>
      <c r="G1015" s="104">
        <v>234.4</v>
      </c>
      <c r="H1015" s="106"/>
      <c r="I1015" s="106"/>
      <c r="J1015" s="107">
        <f t="shared" si="1981"/>
        <v>-3750</v>
      </c>
      <c r="K1015" s="108"/>
      <c r="L1015" s="108"/>
      <c r="M1015" s="108">
        <f t="shared" si="1982"/>
        <v>-1.5</v>
      </c>
      <c r="N1015" s="109">
        <f t="shared" si="1983"/>
        <v>-3750</v>
      </c>
    </row>
    <row r="1016" spans="1:14" s="87" customFormat="1" ht="14.25" customHeight="1">
      <c r="A1016" s="103">
        <v>43392</v>
      </c>
      <c r="B1016" s="104" t="s">
        <v>4</v>
      </c>
      <c r="C1016" s="104" t="s">
        <v>51</v>
      </c>
      <c r="D1016" s="105">
        <v>30</v>
      </c>
      <c r="E1016" s="104" t="s">
        <v>2</v>
      </c>
      <c r="F1016" s="104">
        <v>38783</v>
      </c>
      <c r="G1016" s="104">
        <v>38893</v>
      </c>
      <c r="H1016" s="106"/>
      <c r="I1016" s="106"/>
      <c r="J1016" s="107">
        <f t="shared" si="1981"/>
        <v>-3300</v>
      </c>
      <c r="K1016" s="108"/>
      <c r="L1016" s="108"/>
      <c r="M1016" s="108">
        <f t="shared" si="1982"/>
        <v>-110</v>
      </c>
      <c r="N1016" s="109">
        <f t="shared" si="1983"/>
        <v>-3300</v>
      </c>
    </row>
    <row r="1017" spans="1:14" s="87" customFormat="1" ht="14.25" customHeight="1">
      <c r="A1017" s="103">
        <v>43392</v>
      </c>
      <c r="B1017" s="104" t="s">
        <v>0</v>
      </c>
      <c r="C1017" s="104" t="s">
        <v>51</v>
      </c>
      <c r="D1017" s="105">
        <v>100</v>
      </c>
      <c r="E1017" s="104" t="s">
        <v>2</v>
      </c>
      <c r="F1017" s="104">
        <v>31949</v>
      </c>
      <c r="G1017" s="104">
        <v>31884</v>
      </c>
      <c r="H1017" s="106"/>
      <c r="I1017" s="106"/>
      <c r="J1017" s="107">
        <f t="shared" si="1981"/>
        <v>6500</v>
      </c>
      <c r="K1017" s="108"/>
      <c r="L1017" s="108"/>
      <c r="M1017" s="108">
        <f t="shared" si="1982"/>
        <v>65</v>
      </c>
      <c r="N1017" s="109">
        <f t="shared" si="1983"/>
        <v>6500</v>
      </c>
    </row>
    <row r="1018" spans="1:14" s="87" customFormat="1" ht="14.25" customHeight="1">
      <c r="A1018" s="123">
        <v>43390</v>
      </c>
      <c r="B1018" s="124" t="s">
        <v>31</v>
      </c>
      <c r="C1018" s="124" t="s">
        <v>53</v>
      </c>
      <c r="D1018" s="125">
        <v>200</v>
      </c>
      <c r="E1018" s="124" t="s">
        <v>2</v>
      </c>
      <c r="F1018" s="124">
        <v>5268</v>
      </c>
      <c r="G1018" s="124">
        <v>5243</v>
      </c>
      <c r="H1018" s="126">
        <v>5208</v>
      </c>
      <c r="I1018" s="126">
        <v>5173</v>
      </c>
      <c r="J1018" s="127">
        <f t="shared" ref="J1018" si="1986">(IF(E1018="SHORT",F1018-G1018,IF(E1018="LONG",G1018-F1018)))*D1018</f>
        <v>5000</v>
      </c>
      <c r="K1018" s="128">
        <f t="shared" ref="K1018" si="1987">(IF(E1018="SHORT",IF(H1018="",0,G1018-H1018),IF(E1018="LONG",IF(H1018="",0,H1018-G1018))))*D1018</f>
        <v>7000</v>
      </c>
      <c r="L1018" s="128">
        <f t="shared" ref="L1018" si="1988">(IF(E1018="SHORT",IF(I1018="",0,H1018-I1018),IF(E1018="LONG",IF(I1018="",0,(I1018-H1018)))))*D1018</f>
        <v>7000</v>
      </c>
      <c r="M1018" s="128">
        <f t="shared" ref="M1018" si="1989">(K1018+J1018+L1018)/D1018</f>
        <v>95</v>
      </c>
      <c r="N1018" s="129">
        <f t="shared" ref="N1018" si="1990">M1018*D1018</f>
        <v>19000</v>
      </c>
    </row>
    <row r="1019" spans="1:14" s="87" customFormat="1" ht="14.25" customHeight="1">
      <c r="A1019" s="103">
        <v>43390</v>
      </c>
      <c r="B1019" s="104" t="s">
        <v>0</v>
      </c>
      <c r="C1019" s="104" t="s">
        <v>51</v>
      </c>
      <c r="D1019" s="105">
        <v>100</v>
      </c>
      <c r="E1019" s="104" t="s">
        <v>1</v>
      </c>
      <c r="F1019" s="104">
        <v>31970</v>
      </c>
      <c r="G1019" s="104">
        <v>31895</v>
      </c>
      <c r="H1019" s="106"/>
      <c r="I1019" s="106"/>
      <c r="J1019" s="107">
        <f t="shared" ref="J1019:J1023" si="1991">(IF(E1019="SHORT",F1019-G1019,IF(E1019="LONG",G1019-F1019)))*D1019</f>
        <v>-7500</v>
      </c>
      <c r="K1019" s="108"/>
      <c r="L1019" s="108"/>
      <c r="M1019" s="108">
        <f t="shared" ref="M1019:M1023" si="1992">(K1019+J1019+L1019)/D1019</f>
        <v>-75</v>
      </c>
      <c r="N1019" s="109">
        <f t="shared" ref="N1019:N1023" si="1993">M1019*D1019</f>
        <v>-7500</v>
      </c>
    </row>
    <row r="1020" spans="1:14" s="87" customFormat="1" ht="14.25" customHeight="1">
      <c r="A1020" s="103">
        <v>43390</v>
      </c>
      <c r="B1020" s="104" t="s">
        <v>4</v>
      </c>
      <c r="C1020" s="104" t="s">
        <v>51</v>
      </c>
      <c r="D1020" s="105">
        <v>30</v>
      </c>
      <c r="E1020" s="104" t="s">
        <v>1</v>
      </c>
      <c r="F1020" s="104">
        <v>38809</v>
      </c>
      <c r="G1020" s="104">
        <v>38919</v>
      </c>
      <c r="H1020" s="106">
        <v>39059</v>
      </c>
      <c r="I1020" s="106"/>
      <c r="J1020" s="107">
        <f t="shared" si="1991"/>
        <v>3300</v>
      </c>
      <c r="K1020" s="108">
        <f t="shared" ref="K1020:K1021" si="1994">(IF(E1020="SHORT",IF(H1020="",0,G1020-H1020),IF(E1020="LONG",IF(H1020="",0,H1020-G1020))))*D1020</f>
        <v>4200</v>
      </c>
      <c r="L1020" s="108"/>
      <c r="M1020" s="108">
        <f t="shared" si="1992"/>
        <v>250</v>
      </c>
      <c r="N1020" s="109">
        <f t="shared" si="1993"/>
        <v>7500</v>
      </c>
    </row>
    <row r="1021" spans="1:14" s="87" customFormat="1" ht="14.25" customHeight="1">
      <c r="A1021" s="123">
        <v>43390</v>
      </c>
      <c r="B1021" s="124" t="s">
        <v>5</v>
      </c>
      <c r="C1021" s="124" t="s">
        <v>55</v>
      </c>
      <c r="D1021" s="125">
        <v>10000</v>
      </c>
      <c r="E1021" s="124" t="s">
        <v>1</v>
      </c>
      <c r="F1021" s="124">
        <v>194.8</v>
      </c>
      <c r="G1021" s="124">
        <v>195.35</v>
      </c>
      <c r="H1021" s="126">
        <v>196.05</v>
      </c>
      <c r="I1021" s="126">
        <v>196.75</v>
      </c>
      <c r="J1021" s="127">
        <f t="shared" si="1991"/>
        <v>5499.999999999829</v>
      </c>
      <c r="K1021" s="128">
        <f t="shared" si="1994"/>
        <v>7000.000000000171</v>
      </c>
      <c r="L1021" s="128">
        <f t="shared" ref="L1021" si="1995">(IF(E1021="SHORT",IF(I1021="",0,H1021-I1021),IF(E1021="LONG",IF(I1021="",0,(I1021-H1021)))))*D1021</f>
        <v>6999.9999999998863</v>
      </c>
      <c r="M1021" s="128">
        <f t="shared" si="1992"/>
        <v>1.9499999999999886</v>
      </c>
      <c r="N1021" s="129">
        <f t="shared" si="1993"/>
        <v>19499.999999999887</v>
      </c>
    </row>
    <row r="1022" spans="1:14" s="87" customFormat="1" ht="14.25" customHeight="1">
      <c r="A1022" s="103">
        <v>43390</v>
      </c>
      <c r="B1022" s="104" t="s">
        <v>48</v>
      </c>
      <c r="C1022" s="104" t="s">
        <v>55</v>
      </c>
      <c r="D1022" s="105">
        <v>500</v>
      </c>
      <c r="E1022" s="104" t="s">
        <v>1</v>
      </c>
      <c r="F1022" s="104">
        <v>918.7</v>
      </c>
      <c r="G1022" s="104">
        <v>911.2</v>
      </c>
      <c r="H1022" s="106"/>
      <c r="I1022" s="106"/>
      <c r="J1022" s="107">
        <f>(IF(E1022="SHORT",F1022-G1022,IF(E1022="LONG",G1022-F1022)))*D1022</f>
        <v>-3750</v>
      </c>
      <c r="K1022" s="108"/>
      <c r="L1022" s="108"/>
      <c r="M1022" s="108">
        <f t="shared" si="1992"/>
        <v>-7.5</v>
      </c>
      <c r="N1022" s="109">
        <f t="shared" si="1993"/>
        <v>-3750</v>
      </c>
    </row>
    <row r="1023" spans="1:14" s="87" customFormat="1" ht="14.25" customHeight="1">
      <c r="A1023" s="103">
        <v>43390</v>
      </c>
      <c r="B1023" s="104" t="s">
        <v>58</v>
      </c>
      <c r="C1023" s="104" t="s">
        <v>59</v>
      </c>
      <c r="D1023" s="105">
        <v>720</v>
      </c>
      <c r="E1023" s="104" t="s">
        <v>1</v>
      </c>
      <c r="F1023" s="104">
        <v>1714.6</v>
      </c>
      <c r="G1023" s="104">
        <v>1724.5</v>
      </c>
      <c r="H1023" s="106"/>
      <c r="I1023" s="106"/>
      <c r="J1023" s="107">
        <f t="shared" si="1991"/>
        <v>7128.0000000000655</v>
      </c>
      <c r="K1023" s="108"/>
      <c r="L1023" s="108"/>
      <c r="M1023" s="108">
        <f t="shared" si="1992"/>
        <v>9.9000000000000909</v>
      </c>
      <c r="N1023" s="109">
        <f t="shared" si="1993"/>
        <v>7128.0000000000655</v>
      </c>
    </row>
    <row r="1024" spans="1:14" s="87" customFormat="1" ht="14.25" customHeight="1">
      <c r="A1024" s="103">
        <v>43389</v>
      </c>
      <c r="B1024" s="104" t="s">
        <v>58</v>
      </c>
      <c r="C1024" s="104" t="s">
        <v>59</v>
      </c>
      <c r="D1024" s="105">
        <v>720</v>
      </c>
      <c r="E1024" s="104" t="s">
        <v>2</v>
      </c>
      <c r="F1024" s="104">
        <v>1714</v>
      </c>
      <c r="G1024" s="104">
        <v>1704.5</v>
      </c>
      <c r="H1024" s="106"/>
      <c r="I1024" s="106"/>
      <c r="J1024" s="107">
        <f t="shared" ref="J1024:J1025" si="1996">(IF(E1024="SHORT",F1024-G1024,IF(E1024="LONG",G1024-F1024)))*D1024</f>
        <v>6840</v>
      </c>
      <c r="K1024" s="108"/>
      <c r="L1024" s="108"/>
      <c r="M1024" s="108">
        <f t="shared" ref="M1024:M1025" si="1997">(K1024+J1024+L1024)/D1024</f>
        <v>9.5</v>
      </c>
      <c r="N1024" s="109">
        <f t="shared" ref="N1024:N1025" si="1998">M1024*D1024</f>
        <v>6840</v>
      </c>
    </row>
    <row r="1025" spans="1:14" s="87" customFormat="1" ht="14.25" customHeight="1">
      <c r="A1025" s="103">
        <v>43389</v>
      </c>
      <c r="B1025" s="104" t="s">
        <v>32</v>
      </c>
      <c r="C1025" s="104" t="s">
        <v>53</v>
      </c>
      <c r="D1025" s="105">
        <v>2500</v>
      </c>
      <c r="E1025" s="104" t="s">
        <v>2</v>
      </c>
      <c r="F1025" s="104">
        <v>238.4</v>
      </c>
      <c r="G1025" s="104">
        <v>236.9</v>
      </c>
      <c r="H1025" s="106"/>
      <c r="I1025" s="106"/>
      <c r="J1025" s="107">
        <f t="shared" si="1996"/>
        <v>3750</v>
      </c>
      <c r="K1025" s="108"/>
      <c r="L1025" s="108"/>
      <c r="M1025" s="108">
        <f t="shared" si="1997"/>
        <v>1.5</v>
      </c>
      <c r="N1025" s="109">
        <f t="shared" si="1998"/>
        <v>3750</v>
      </c>
    </row>
    <row r="1026" spans="1:14" s="87" customFormat="1" ht="14.25" customHeight="1">
      <c r="A1026" s="103">
        <v>43389</v>
      </c>
      <c r="B1026" s="104" t="s">
        <v>31</v>
      </c>
      <c r="C1026" s="104" t="s">
        <v>53</v>
      </c>
      <c r="D1026" s="105">
        <v>200</v>
      </c>
      <c r="E1026" s="104" t="s">
        <v>2</v>
      </c>
      <c r="F1026" s="104">
        <v>5256</v>
      </c>
      <c r="G1026" s="104">
        <v>5231</v>
      </c>
      <c r="H1026" s="106"/>
      <c r="I1026" s="106"/>
      <c r="J1026" s="107">
        <f t="shared" ref="J1026:J1030" si="1999">(IF(E1026="SHORT",F1026-G1026,IF(E1026="LONG",G1026-F1026)))*D1026</f>
        <v>5000</v>
      </c>
      <c r="K1026" s="108"/>
      <c r="L1026" s="108"/>
      <c r="M1026" s="108">
        <f t="shared" ref="M1026:M1030" si="2000">(K1026+J1026+L1026)/D1026</f>
        <v>25</v>
      </c>
      <c r="N1026" s="109">
        <f t="shared" ref="N1026:N1030" si="2001">M1026*D1026</f>
        <v>5000</v>
      </c>
    </row>
    <row r="1027" spans="1:14" s="87" customFormat="1" ht="14.25" customHeight="1">
      <c r="A1027" s="103">
        <v>43389</v>
      </c>
      <c r="B1027" s="104" t="s">
        <v>6</v>
      </c>
      <c r="C1027" s="104" t="s">
        <v>55</v>
      </c>
      <c r="D1027" s="105">
        <v>10000</v>
      </c>
      <c r="E1027" s="104" t="s">
        <v>1</v>
      </c>
      <c r="F1027" s="104">
        <v>154.05000000000001</v>
      </c>
      <c r="G1027" s="104">
        <v>154.55000000000001</v>
      </c>
      <c r="H1027" s="106"/>
      <c r="I1027" s="106"/>
      <c r="J1027" s="107">
        <f t="shared" si="1999"/>
        <v>5000</v>
      </c>
      <c r="K1027" s="108"/>
      <c r="L1027" s="108"/>
      <c r="M1027" s="108">
        <f t="shared" si="2000"/>
        <v>0.5</v>
      </c>
      <c r="N1027" s="109">
        <f t="shared" si="2001"/>
        <v>5000</v>
      </c>
    </row>
    <row r="1028" spans="1:14" s="87" customFormat="1" ht="14.25" customHeight="1">
      <c r="A1028" s="103">
        <v>43389</v>
      </c>
      <c r="B1028" s="104" t="s">
        <v>5</v>
      </c>
      <c r="C1028" s="104" t="s">
        <v>55</v>
      </c>
      <c r="D1028" s="105">
        <v>10000</v>
      </c>
      <c r="E1028" s="104" t="s">
        <v>1</v>
      </c>
      <c r="F1028" s="104">
        <v>194.05</v>
      </c>
      <c r="G1028" s="104">
        <v>194.6</v>
      </c>
      <c r="H1028" s="106"/>
      <c r="I1028" s="106"/>
      <c r="J1028" s="107">
        <f t="shared" si="1999"/>
        <v>5499.999999999829</v>
      </c>
      <c r="K1028" s="108"/>
      <c r="L1028" s="108"/>
      <c r="M1028" s="108">
        <f t="shared" si="2000"/>
        <v>0.54999999999998295</v>
      </c>
      <c r="N1028" s="109">
        <f t="shared" si="2001"/>
        <v>5499.999999999829</v>
      </c>
    </row>
    <row r="1029" spans="1:14" s="87" customFormat="1" ht="14.25" customHeight="1">
      <c r="A1029" s="103">
        <v>43389</v>
      </c>
      <c r="B1029" s="104" t="s">
        <v>49</v>
      </c>
      <c r="C1029" s="104" t="s">
        <v>55</v>
      </c>
      <c r="D1029" s="105">
        <v>10000</v>
      </c>
      <c r="E1029" s="104" t="s">
        <v>1</v>
      </c>
      <c r="F1029" s="104">
        <v>150.80000000000001</v>
      </c>
      <c r="G1029" s="104">
        <v>150.19999999999999</v>
      </c>
      <c r="H1029" s="106"/>
      <c r="I1029" s="106"/>
      <c r="J1029" s="107">
        <f t="shared" si="1999"/>
        <v>-6000.0000000002274</v>
      </c>
      <c r="K1029" s="108"/>
      <c r="L1029" s="108"/>
      <c r="M1029" s="108">
        <f t="shared" si="2000"/>
        <v>-0.60000000000002274</v>
      </c>
      <c r="N1029" s="109">
        <f t="shared" si="2001"/>
        <v>-6000.0000000002274</v>
      </c>
    </row>
    <row r="1030" spans="1:14" s="87" customFormat="1" ht="14.25" customHeight="1">
      <c r="A1030" s="103">
        <v>43389</v>
      </c>
      <c r="B1030" s="104" t="s">
        <v>0</v>
      </c>
      <c r="C1030" s="104" t="s">
        <v>51</v>
      </c>
      <c r="D1030" s="105">
        <v>100</v>
      </c>
      <c r="E1030" s="104" t="s">
        <v>2</v>
      </c>
      <c r="F1030" s="104">
        <v>32046</v>
      </c>
      <c r="G1030" s="104">
        <v>31981</v>
      </c>
      <c r="H1030" s="106">
        <v>31896</v>
      </c>
      <c r="I1030" s="106"/>
      <c r="J1030" s="107">
        <f t="shared" si="1999"/>
        <v>6500</v>
      </c>
      <c r="K1030" s="108">
        <f t="shared" ref="K1030" si="2002">(IF(E1030="SHORT",IF(H1030="",0,G1030-H1030),IF(E1030="LONG",IF(H1030="",0,H1030-G1030))))*D1030</f>
        <v>8500</v>
      </c>
      <c r="L1030" s="108"/>
      <c r="M1030" s="108">
        <f t="shared" si="2000"/>
        <v>150</v>
      </c>
      <c r="N1030" s="109">
        <f t="shared" si="2001"/>
        <v>15000</v>
      </c>
    </row>
    <row r="1031" spans="1:14" s="79" customFormat="1" ht="14.25" customHeight="1">
      <c r="A1031" s="103">
        <v>43389</v>
      </c>
      <c r="B1031" s="104" t="s">
        <v>4</v>
      </c>
      <c r="C1031" s="104" t="s">
        <v>51</v>
      </c>
      <c r="D1031" s="105">
        <v>30</v>
      </c>
      <c r="E1031" s="104" t="s">
        <v>1</v>
      </c>
      <c r="F1031" s="104">
        <v>39171</v>
      </c>
      <c r="G1031" s="104">
        <v>39291</v>
      </c>
      <c r="H1031" s="106"/>
      <c r="I1031" s="106"/>
      <c r="J1031" s="107">
        <f t="shared" ref="J1031" si="2003">(IF(E1031="SHORT",F1031-G1031,IF(E1031="LONG",G1031-F1031)))*D1031</f>
        <v>3600</v>
      </c>
      <c r="K1031" s="108"/>
      <c r="L1031" s="108"/>
      <c r="M1031" s="108">
        <f t="shared" ref="M1031" si="2004">(K1031+J1031+L1031)/D1031</f>
        <v>120</v>
      </c>
      <c r="N1031" s="109">
        <f t="shared" ref="N1031" si="2005">M1031*D1031</f>
        <v>3600</v>
      </c>
    </row>
    <row r="1032" spans="1:14" s="87" customFormat="1" ht="14.25" customHeight="1">
      <c r="A1032" s="103">
        <v>43388</v>
      </c>
      <c r="B1032" s="104" t="s">
        <v>32</v>
      </c>
      <c r="C1032" s="104" t="s">
        <v>53</v>
      </c>
      <c r="D1032" s="105">
        <v>2500</v>
      </c>
      <c r="E1032" s="104" t="s">
        <v>1</v>
      </c>
      <c r="F1032" s="104">
        <v>239.7</v>
      </c>
      <c r="G1032" s="104">
        <v>241.45</v>
      </c>
      <c r="H1032" s="106"/>
      <c r="I1032" s="106"/>
      <c r="J1032" s="107">
        <f t="shared" ref="J1032:J1037" si="2006">(IF(E1032="SHORT",F1032-G1032,IF(E1032="LONG",G1032-F1032)))*D1032</f>
        <v>4375</v>
      </c>
      <c r="K1032" s="108"/>
      <c r="L1032" s="108"/>
      <c r="M1032" s="108">
        <f t="shared" ref="M1032:M1037" si="2007">(K1032+J1032+L1032)/D1032</f>
        <v>1.75</v>
      </c>
      <c r="N1032" s="109">
        <f t="shared" ref="N1032:N1037" si="2008">M1032*D1032</f>
        <v>4375</v>
      </c>
    </row>
    <row r="1033" spans="1:14" s="87" customFormat="1" ht="14.25" customHeight="1">
      <c r="A1033" s="103">
        <v>43388</v>
      </c>
      <c r="B1033" s="104" t="s">
        <v>31</v>
      </c>
      <c r="C1033" s="104" t="s">
        <v>53</v>
      </c>
      <c r="D1033" s="105">
        <v>200</v>
      </c>
      <c r="E1033" s="104" t="s">
        <v>1</v>
      </c>
      <c r="F1033" s="104">
        <v>5306</v>
      </c>
      <c r="G1033" s="104">
        <v>5276</v>
      </c>
      <c r="H1033" s="106"/>
      <c r="I1033" s="106"/>
      <c r="J1033" s="107">
        <f t="shared" si="2006"/>
        <v>-6000</v>
      </c>
      <c r="K1033" s="108"/>
      <c r="L1033" s="108"/>
      <c r="M1033" s="108">
        <f t="shared" si="2007"/>
        <v>-30</v>
      </c>
      <c r="N1033" s="109">
        <f t="shared" si="2008"/>
        <v>-6000</v>
      </c>
    </row>
    <row r="1034" spans="1:14" s="87" customFormat="1" ht="14.25" customHeight="1">
      <c r="A1034" s="103">
        <v>43388</v>
      </c>
      <c r="B1034" s="104" t="s">
        <v>4</v>
      </c>
      <c r="C1034" s="104" t="s">
        <v>51</v>
      </c>
      <c r="D1034" s="105">
        <v>30</v>
      </c>
      <c r="E1034" s="104" t="s">
        <v>1</v>
      </c>
      <c r="F1034" s="104">
        <v>39379</v>
      </c>
      <c r="G1034" s="104">
        <v>39254</v>
      </c>
      <c r="H1034" s="106"/>
      <c r="I1034" s="106"/>
      <c r="J1034" s="107">
        <f t="shared" si="2006"/>
        <v>-3750</v>
      </c>
      <c r="K1034" s="108"/>
      <c r="L1034" s="108"/>
      <c r="M1034" s="108">
        <f t="shared" si="2007"/>
        <v>-125</v>
      </c>
      <c r="N1034" s="109">
        <f t="shared" si="2008"/>
        <v>-3750</v>
      </c>
    </row>
    <row r="1035" spans="1:14" s="79" customFormat="1" ht="14.25" customHeight="1">
      <c r="A1035" s="103">
        <v>43388</v>
      </c>
      <c r="B1035" s="104" t="s">
        <v>3</v>
      </c>
      <c r="C1035" s="104" t="s">
        <v>55</v>
      </c>
      <c r="D1035" s="105">
        <v>2000</v>
      </c>
      <c r="E1035" s="104" t="s">
        <v>2</v>
      </c>
      <c r="F1035" s="104">
        <v>460</v>
      </c>
      <c r="G1035" s="104">
        <v>457.2</v>
      </c>
      <c r="H1035" s="106"/>
      <c r="I1035" s="106"/>
      <c r="J1035" s="107">
        <f t="shared" si="2006"/>
        <v>5600.0000000000227</v>
      </c>
      <c r="K1035" s="108"/>
      <c r="L1035" s="108"/>
      <c r="M1035" s="108">
        <f t="shared" si="2007"/>
        <v>2.8000000000000114</v>
      </c>
      <c r="N1035" s="109">
        <f t="shared" si="2008"/>
        <v>5600.0000000000227</v>
      </c>
    </row>
    <row r="1036" spans="1:14" s="79" customFormat="1" ht="14.25" customHeight="1">
      <c r="A1036" s="103">
        <v>43388</v>
      </c>
      <c r="B1036" s="104" t="s">
        <v>49</v>
      </c>
      <c r="C1036" s="104" t="s">
        <v>55</v>
      </c>
      <c r="D1036" s="105">
        <v>10000</v>
      </c>
      <c r="E1036" s="104" t="s">
        <v>2</v>
      </c>
      <c r="F1036" s="104">
        <v>150.5</v>
      </c>
      <c r="G1036" s="104">
        <v>149.94999999999999</v>
      </c>
      <c r="H1036" s="106"/>
      <c r="I1036" s="106"/>
      <c r="J1036" s="107">
        <f t="shared" si="2006"/>
        <v>5500.0000000001137</v>
      </c>
      <c r="K1036" s="108"/>
      <c r="L1036" s="108"/>
      <c r="M1036" s="108">
        <f t="shared" si="2007"/>
        <v>0.55000000000001137</v>
      </c>
      <c r="N1036" s="109">
        <f t="shared" si="2008"/>
        <v>5500.0000000001137</v>
      </c>
    </row>
    <row r="1037" spans="1:14" s="87" customFormat="1" ht="14.25" customHeight="1">
      <c r="A1037" s="103">
        <v>43388</v>
      </c>
      <c r="B1037" s="104" t="s">
        <v>48</v>
      </c>
      <c r="C1037" s="104" t="s">
        <v>55</v>
      </c>
      <c r="D1037" s="105">
        <v>500</v>
      </c>
      <c r="E1037" s="104" t="s">
        <v>2</v>
      </c>
      <c r="F1037" s="104">
        <v>935.2</v>
      </c>
      <c r="G1037" s="104">
        <v>929.45</v>
      </c>
      <c r="H1037" s="106"/>
      <c r="I1037" s="106"/>
      <c r="J1037" s="107">
        <f t="shared" si="2006"/>
        <v>2875</v>
      </c>
      <c r="K1037" s="108"/>
      <c r="L1037" s="108"/>
      <c r="M1037" s="108">
        <f t="shared" si="2007"/>
        <v>5.75</v>
      </c>
      <c r="N1037" s="109">
        <f t="shared" si="2008"/>
        <v>2875</v>
      </c>
    </row>
    <row r="1038" spans="1:14" s="79" customFormat="1" ht="14.25" customHeight="1">
      <c r="A1038" s="103">
        <v>43385</v>
      </c>
      <c r="B1038" s="104" t="s">
        <v>0</v>
      </c>
      <c r="C1038" s="104" t="s">
        <v>51</v>
      </c>
      <c r="D1038" s="105">
        <v>100</v>
      </c>
      <c r="E1038" s="104" t="s">
        <v>2</v>
      </c>
      <c r="F1038" s="104">
        <v>31852</v>
      </c>
      <c r="G1038" s="104">
        <v>31762</v>
      </c>
      <c r="H1038" s="106"/>
      <c r="I1038" s="106"/>
      <c r="J1038" s="107">
        <f t="shared" ref="J1038" si="2009">(IF(E1038="SHORT",F1038-G1038,IF(E1038="LONG",G1038-F1038)))*D1038</f>
        <v>9000</v>
      </c>
      <c r="K1038" s="108"/>
      <c r="L1038" s="108"/>
      <c r="M1038" s="108">
        <f t="shared" ref="M1038" si="2010">(K1038+J1038+L1038)/D1038</f>
        <v>90</v>
      </c>
      <c r="N1038" s="109">
        <f t="shared" ref="N1038" si="2011">M1038*D1038</f>
        <v>9000</v>
      </c>
    </row>
    <row r="1039" spans="1:14" s="79" customFormat="1" ht="14.25" customHeight="1">
      <c r="A1039" s="123">
        <v>43385</v>
      </c>
      <c r="B1039" s="124" t="s">
        <v>5</v>
      </c>
      <c r="C1039" s="124" t="s">
        <v>55</v>
      </c>
      <c r="D1039" s="125">
        <v>10000</v>
      </c>
      <c r="E1039" s="124" t="s">
        <v>1</v>
      </c>
      <c r="F1039" s="124">
        <v>197</v>
      </c>
      <c r="G1039" s="124">
        <v>197.55</v>
      </c>
      <c r="H1039" s="126">
        <v>198.25</v>
      </c>
      <c r="I1039" s="126">
        <v>198.95</v>
      </c>
      <c r="J1039" s="127">
        <f t="shared" ref="J1039:J1042" si="2012">(IF(E1039="SHORT",F1039-G1039,IF(E1039="LONG",G1039-F1039)))*D1039</f>
        <v>5500.0000000001137</v>
      </c>
      <c r="K1039" s="128">
        <f t="shared" ref="K1039" si="2013">(IF(E1039="SHORT",IF(H1039="",0,G1039-H1039),IF(E1039="LONG",IF(H1039="",0,H1039-G1039))))*D1039</f>
        <v>6999.9999999998863</v>
      </c>
      <c r="L1039" s="128">
        <f t="shared" ref="L1039" si="2014">(IF(E1039="SHORT",IF(I1039="",0,H1039-I1039),IF(E1039="LONG",IF(I1039="",0,(I1039-H1039)))))*D1039</f>
        <v>6999.9999999998863</v>
      </c>
      <c r="M1039" s="128">
        <f t="shared" ref="M1039:M1042" si="2015">(K1039+J1039+L1039)/D1039</f>
        <v>1.9499999999999886</v>
      </c>
      <c r="N1039" s="129">
        <f t="shared" ref="N1039:N1042" si="2016">M1039*D1039</f>
        <v>19499.999999999887</v>
      </c>
    </row>
    <row r="1040" spans="1:14" s="79" customFormat="1" ht="14.25" customHeight="1">
      <c r="A1040" s="103">
        <v>43385</v>
      </c>
      <c r="B1040" s="104" t="s">
        <v>4</v>
      </c>
      <c r="C1040" s="104" t="s">
        <v>51</v>
      </c>
      <c r="D1040" s="105">
        <v>30</v>
      </c>
      <c r="E1040" s="104" t="s">
        <v>1</v>
      </c>
      <c r="F1040" s="104">
        <v>38890</v>
      </c>
      <c r="G1040" s="104">
        <v>38990</v>
      </c>
      <c r="H1040" s="106"/>
      <c r="I1040" s="106"/>
      <c r="J1040" s="107">
        <f t="shared" si="2012"/>
        <v>3000</v>
      </c>
      <c r="K1040" s="108"/>
      <c r="L1040" s="108"/>
      <c r="M1040" s="108">
        <f t="shared" si="2015"/>
        <v>100</v>
      </c>
      <c r="N1040" s="109">
        <f t="shared" si="2016"/>
        <v>3000</v>
      </c>
    </row>
    <row r="1041" spans="1:14" s="87" customFormat="1" ht="14.25" customHeight="1">
      <c r="A1041" s="103">
        <v>43385</v>
      </c>
      <c r="B1041" s="104" t="s">
        <v>31</v>
      </c>
      <c r="C1041" s="104" t="s">
        <v>53</v>
      </c>
      <c r="D1041" s="105">
        <v>200</v>
      </c>
      <c r="E1041" s="104" t="s">
        <v>2</v>
      </c>
      <c r="F1041" s="104">
        <v>5267</v>
      </c>
      <c r="G1041" s="104">
        <v>5297</v>
      </c>
      <c r="H1041" s="106"/>
      <c r="I1041" s="106"/>
      <c r="J1041" s="107">
        <f t="shared" si="2012"/>
        <v>-6000</v>
      </c>
      <c r="K1041" s="108"/>
      <c r="L1041" s="108"/>
      <c r="M1041" s="108">
        <f t="shared" si="2015"/>
        <v>-30</v>
      </c>
      <c r="N1041" s="109">
        <f t="shared" si="2016"/>
        <v>-6000</v>
      </c>
    </row>
    <row r="1042" spans="1:14" s="87" customFormat="1" ht="14.25" customHeight="1">
      <c r="A1042" s="103">
        <v>43385</v>
      </c>
      <c r="B1042" s="104" t="s">
        <v>32</v>
      </c>
      <c r="C1042" s="104" t="s">
        <v>53</v>
      </c>
      <c r="D1042" s="105">
        <v>2500</v>
      </c>
      <c r="E1042" s="104" t="s">
        <v>1</v>
      </c>
      <c r="F1042" s="104">
        <v>240.3</v>
      </c>
      <c r="G1042" s="104">
        <v>238.8</v>
      </c>
      <c r="H1042" s="106"/>
      <c r="I1042" s="106"/>
      <c r="J1042" s="107">
        <f t="shared" si="2012"/>
        <v>-3750</v>
      </c>
      <c r="K1042" s="108"/>
      <c r="L1042" s="108"/>
      <c r="M1042" s="108">
        <f t="shared" si="2015"/>
        <v>-1.5</v>
      </c>
      <c r="N1042" s="109">
        <f t="shared" si="2016"/>
        <v>-3750</v>
      </c>
    </row>
    <row r="1043" spans="1:14" s="87" customFormat="1" ht="14.25" customHeight="1">
      <c r="A1043" s="123">
        <v>43384</v>
      </c>
      <c r="B1043" s="124" t="s">
        <v>31</v>
      </c>
      <c r="C1043" s="124" t="s">
        <v>53</v>
      </c>
      <c r="D1043" s="125">
        <v>200</v>
      </c>
      <c r="E1043" s="124" t="s">
        <v>2</v>
      </c>
      <c r="F1043" s="124">
        <v>5348</v>
      </c>
      <c r="G1043" s="124">
        <v>5323</v>
      </c>
      <c r="H1043" s="126">
        <v>5288</v>
      </c>
      <c r="I1043" s="126">
        <v>5253</v>
      </c>
      <c r="J1043" s="127">
        <f t="shared" ref="J1043:J1066" si="2017">(IF(E1043="SHORT",F1043-G1043,IF(E1043="LONG",G1043-F1043)))*D1043</f>
        <v>5000</v>
      </c>
      <c r="K1043" s="128">
        <f t="shared" ref="K1043:K1065" si="2018">(IF(E1043="SHORT",IF(H1043="",0,G1043-H1043),IF(E1043="LONG",IF(H1043="",0,H1043-G1043))))*D1043</f>
        <v>7000</v>
      </c>
      <c r="L1043" s="128">
        <f t="shared" ref="L1043:L1065" si="2019">(IF(E1043="SHORT",IF(I1043="",0,H1043-I1043),IF(E1043="LONG",IF(I1043="",0,(I1043-H1043)))))*D1043</f>
        <v>7000</v>
      </c>
      <c r="M1043" s="128">
        <f t="shared" ref="M1043:M1066" si="2020">(K1043+J1043+L1043)/D1043</f>
        <v>95</v>
      </c>
      <c r="N1043" s="129">
        <f t="shared" ref="N1043:N1066" si="2021">M1043*D1043</f>
        <v>19000</v>
      </c>
    </row>
    <row r="1044" spans="1:14" s="87" customFormat="1" ht="14.25" customHeight="1">
      <c r="A1044" s="123">
        <v>43384</v>
      </c>
      <c r="B1044" s="124" t="s">
        <v>5</v>
      </c>
      <c r="C1044" s="124" t="s">
        <v>55</v>
      </c>
      <c r="D1044" s="125">
        <v>10000</v>
      </c>
      <c r="E1044" s="124" t="s">
        <v>1</v>
      </c>
      <c r="F1044" s="124">
        <v>195.6</v>
      </c>
      <c r="G1044" s="124">
        <v>196.15</v>
      </c>
      <c r="H1044" s="126">
        <v>196.85</v>
      </c>
      <c r="I1044" s="126">
        <v>197.55</v>
      </c>
      <c r="J1044" s="127">
        <f t="shared" si="2017"/>
        <v>5500.0000000001137</v>
      </c>
      <c r="K1044" s="128">
        <f t="shared" si="2018"/>
        <v>6999.9999999998863</v>
      </c>
      <c r="L1044" s="128">
        <f t="shared" si="2019"/>
        <v>7000.000000000171</v>
      </c>
      <c r="M1044" s="128">
        <f t="shared" si="2020"/>
        <v>1.9500000000000171</v>
      </c>
      <c r="N1044" s="129">
        <f t="shared" si="2021"/>
        <v>19500.000000000171</v>
      </c>
    </row>
    <row r="1045" spans="1:14" s="79" customFormat="1" ht="14.25" customHeight="1">
      <c r="A1045" s="103">
        <v>43384</v>
      </c>
      <c r="B1045" s="104" t="s">
        <v>49</v>
      </c>
      <c r="C1045" s="104" t="s">
        <v>55</v>
      </c>
      <c r="D1045" s="105">
        <v>10000</v>
      </c>
      <c r="E1045" s="104" t="s">
        <v>2</v>
      </c>
      <c r="F1045" s="104">
        <v>150.80000000000001</v>
      </c>
      <c r="G1045" s="104">
        <v>151.4</v>
      </c>
      <c r="H1045" s="106"/>
      <c r="I1045" s="106"/>
      <c r="J1045" s="107">
        <f t="shared" si="2017"/>
        <v>-5999.9999999999436</v>
      </c>
      <c r="K1045" s="108"/>
      <c r="L1045" s="108"/>
      <c r="M1045" s="108">
        <f t="shared" si="2020"/>
        <v>-0.59999999999999432</v>
      </c>
      <c r="N1045" s="109">
        <f t="shared" si="2021"/>
        <v>-5999.9999999999436</v>
      </c>
    </row>
    <row r="1046" spans="1:14" s="87" customFormat="1" ht="14.25" customHeight="1">
      <c r="A1046" s="123">
        <v>43384</v>
      </c>
      <c r="B1046" s="124" t="s">
        <v>6</v>
      </c>
      <c r="C1046" s="124" t="s">
        <v>55</v>
      </c>
      <c r="D1046" s="125">
        <v>10000</v>
      </c>
      <c r="E1046" s="124" t="s">
        <v>1</v>
      </c>
      <c r="F1046" s="124">
        <v>140.55000000000001</v>
      </c>
      <c r="G1046" s="124">
        <v>141.1</v>
      </c>
      <c r="H1046" s="126">
        <v>141.80000000000001</v>
      </c>
      <c r="I1046" s="126">
        <v>142.5</v>
      </c>
      <c r="J1046" s="127">
        <f t="shared" si="2017"/>
        <v>5499.999999999829</v>
      </c>
      <c r="K1046" s="128">
        <f t="shared" si="2018"/>
        <v>7000.000000000171</v>
      </c>
      <c r="L1046" s="128">
        <f t="shared" si="2019"/>
        <v>6999.9999999998863</v>
      </c>
      <c r="M1046" s="128">
        <f t="shared" si="2020"/>
        <v>1.9499999999999886</v>
      </c>
      <c r="N1046" s="129">
        <f t="shared" si="2021"/>
        <v>19499.999999999887</v>
      </c>
    </row>
    <row r="1047" spans="1:14" s="87" customFormat="1" ht="14.25" customHeight="1">
      <c r="A1047" s="123">
        <v>43384</v>
      </c>
      <c r="B1047" s="124" t="s">
        <v>0</v>
      </c>
      <c r="C1047" s="124" t="s">
        <v>51</v>
      </c>
      <c r="D1047" s="125">
        <v>100</v>
      </c>
      <c r="E1047" s="124" t="s">
        <v>1</v>
      </c>
      <c r="F1047" s="124">
        <v>31608</v>
      </c>
      <c r="G1047" s="124">
        <v>31698</v>
      </c>
      <c r="H1047" s="126">
        <v>31813</v>
      </c>
      <c r="I1047" s="126">
        <v>31928</v>
      </c>
      <c r="J1047" s="127">
        <f t="shared" si="2017"/>
        <v>9000</v>
      </c>
      <c r="K1047" s="128">
        <f t="shared" si="2018"/>
        <v>11500</v>
      </c>
      <c r="L1047" s="128">
        <f t="shared" si="2019"/>
        <v>11500</v>
      </c>
      <c r="M1047" s="128">
        <f t="shared" si="2020"/>
        <v>320</v>
      </c>
      <c r="N1047" s="129">
        <f t="shared" si="2021"/>
        <v>32000</v>
      </c>
    </row>
    <row r="1048" spans="1:14" s="87" customFormat="1" ht="14.25" customHeight="1">
      <c r="A1048" s="123">
        <v>43384</v>
      </c>
      <c r="B1048" s="124" t="s">
        <v>4</v>
      </c>
      <c r="C1048" s="124" t="s">
        <v>51</v>
      </c>
      <c r="D1048" s="125">
        <v>30</v>
      </c>
      <c r="E1048" s="124" t="s">
        <v>1</v>
      </c>
      <c r="F1048" s="124">
        <v>38491</v>
      </c>
      <c r="G1048" s="124">
        <v>38591</v>
      </c>
      <c r="H1048" s="126">
        <v>38741</v>
      </c>
      <c r="I1048" s="126">
        <v>38891</v>
      </c>
      <c r="J1048" s="127">
        <f t="shared" si="2017"/>
        <v>3000</v>
      </c>
      <c r="K1048" s="128">
        <f t="shared" si="2018"/>
        <v>4500</v>
      </c>
      <c r="L1048" s="128">
        <f t="shared" si="2019"/>
        <v>4500</v>
      </c>
      <c r="M1048" s="128">
        <f t="shared" si="2020"/>
        <v>400</v>
      </c>
      <c r="N1048" s="129">
        <f t="shared" si="2021"/>
        <v>12000</v>
      </c>
    </row>
    <row r="1049" spans="1:14" s="87" customFormat="1" ht="14.25" customHeight="1">
      <c r="A1049" s="103">
        <v>43383</v>
      </c>
      <c r="B1049" s="104" t="s">
        <v>48</v>
      </c>
      <c r="C1049" s="104" t="s">
        <v>55</v>
      </c>
      <c r="D1049" s="105">
        <v>500</v>
      </c>
      <c r="E1049" s="104" t="s">
        <v>2</v>
      </c>
      <c r="F1049" s="104">
        <v>956.7</v>
      </c>
      <c r="G1049" s="104">
        <v>950.45</v>
      </c>
      <c r="H1049" s="106">
        <v>942.7</v>
      </c>
      <c r="I1049" s="106"/>
      <c r="J1049" s="107">
        <f t="shared" si="2017"/>
        <v>3125</v>
      </c>
      <c r="K1049" s="108">
        <f t="shared" si="2018"/>
        <v>3875</v>
      </c>
      <c r="L1049" s="108"/>
      <c r="M1049" s="108">
        <f t="shared" si="2020"/>
        <v>14</v>
      </c>
      <c r="N1049" s="109">
        <f t="shared" si="2021"/>
        <v>7000</v>
      </c>
    </row>
    <row r="1050" spans="1:14" s="87" customFormat="1" ht="14.25" customHeight="1">
      <c r="A1050" s="103">
        <v>43383</v>
      </c>
      <c r="B1050" s="104" t="s">
        <v>49</v>
      </c>
      <c r="C1050" s="104" t="s">
        <v>55</v>
      </c>
      <c r="D1050" s="105">
        <v>10000</v>
      </c>
      <c r="E1050" s="104" t="s">
        <v>2</v>
      </c>
      <c r="F1050" s="104">
        <v>152.75</v>
      </c>
      <c r="G1050" s="104">
        <v>152.19999999999999</v>
      </c>
      <c r="H1050" s="106">
        <v>151.5</v>
      </c>
      <c r="I1050" s="106"/>
      <c r="J1050" s="107">
        <f t="shared" si="2017"/>
        <v>5500.0000000001137</v>
      </c>
      <c r="K1050" s="108">
        <f t="shared" si="2018"/>
        <v>6999.9999999998863</v>
      </c>
      <c r="L1050" s="108"/>
      <c r="M1050" s="108">
        <f t="shared" si="2020"/>
        <v>1.25</v>
      </c>
      <c r="N1050" s="109">
        <f t="shared" si="2021"/>
        <v>12500</v>
      </c>
    </row>
    <row r="1051" spans="1:14" s="87" customFormat="1" ht="14.25" customHeight="1">
      <c r="A1051" s="103">
        <v>43383</v>
      </c>
      <c r="B1051" s="104" t="s">
        <v>4</v>
      </c>
      <c r="C1051" s="104" t="s">
        <v>51</v>
      </c>
      <c r="D1051" s="105">
        <v>100</v>
      </c>
      <c r="E1051" s="104" t="s">
        <v>2</v>
      </c>
      <c r="F1051" s="104">
        <v>31302</v>
      </c>
      <c r="G1051" s="104">
        <v>31382</v>
      </c>
      <c r="H1051" s="106"/>
      <c r="I1051" s="106"/>
      <c r="J1051" s="107">
        <f t="shared" si="2017"/>
        <v>-8000</v>
      </c>
      <c r="K1051" s="108"/>
      <c r="L1051" s="108"/>
      <c r="M1051" s="108">
        <f t="shared" si="2020"/>
        <v>-80</v>
      </c>
      <c r="N1051" s="109">
        <f t="shared" si="2021"/>
        <v>-8000</v>
      </c>
    </row>
    <row r="1052" spans="1:14" s="87" customFormat="1" ht="14.25" customHeight="1">
      <c r="A1052" s="103">
        <v>43383</v>
      </c>
      <c r="B1052" s="104" t="s">
        <v>32</v>
      </c>
      <c r="C1052" s="104" t="s">
        <v>53</v>
      </c>
      <c r="D1052" s="105">
        <v>2500</v>
      </c>
      <c r="E1052" s="104" t="s">
        <v>2</v>
      </c>
      <c r="F1052" s="104">
        <v>246</v>
      </c>
      <c r="G1052" s="104">
        <v>244.25</v>
      </c>
      <c r="H1052" s="106"/>
      <c r="I1052" s="106"/>
      <c r="J1052" s="107">
        <f t="shared" si="2017"/>
        <v>4375</v>
      </c>
      <c r="K1052" s="108"/>
      <c r="L1052" s="108"/>
      <c r="M1052" s="108">
        <f t="shared" si="2020"/>
        <v>1.75</v>
      </c>
      <c r="N1052" s="109">
        <f t="shared" si="2021"/>
        <v>4375</v>
      </c>
    </row>
    <row r="1053" spans="1:14" s="87" customFormat="1" ht="14.25" customHeight="1">
      <c r="A1053" s="123">
        <v>43383</v>
      </c>
      <c r="B1053" s="124" t="s">
        <v>31</v>
      </c>
      <c r="C1053" s="124" t="s">
        <v>53</v>
      </c>
      <c r="D1053" s="125">
        <v>200</v>
      </c>
      <c r="E1053" s="124" t="s">
        <v>2</v>
      </c>
      <c r="F1053" s="124">
        <v>5547</v>
      </c>
      <c r="G1053" s="124">
        <v>5522</v>
      </c>
      <c r="H1053" s="126">
        <v>5487</v>
      </c>
      <c r="I1053" s="126">
        <v>5452</v>
      </c>
      <c r="J1053" s="127">
        <f t="shared" si="2017"/>
        <v>5000</v>
      </c>
      <c r="K1053" s="128">
        <f t="shared" si="2018"/>
        <v>7000</v>
      </c>
      <c r="L1053" s="128">
        <f t="shared" si="2019"/>
        <v>7000</v>
      </c>
      <c r="M1053" s="128">
        <f t="shared" si="2020"/>
        <v>95</v>
      </c>
      <c r="N1053" s="129">
        <f t="shared" si="2021"/>
        <v>19000</v>
      </c>
    </row>
    <row r="1054" spans="1:14" s="79" customFormat="1" ht="14.25" customHeight="1">
      <c r="A1054" s="103">
        <v>43378</v>
      </c>
      <c r="B1054" s="104" t="s">
        <v>31</v>
      </c>
      <c r="C1054" s="104" t="s">
        <v>53</v>
      </c>
      <c r="D1054" s="105">
        <v>100</v>
      </c>
      <c r="E1054" s="104" t="s">
        <v>2</v>
      </c>
      <c r="F1054" s="104">
        <v>5519</v>
      </c>
      <c r="G1054" s="104">
        <v>5494</v>
      </c>
      <c r="H1054" s="106"/>
      <c r="I1054" s="106"/>
      <c r="J1054" s="107">
        <f t="shared" si="2017"/>
        <v>2500</v>
      </c>
      <c r="K1054" s="108"/>
      <c r="L1054" s="108"/>
      <c r="M1054" s="108">
        <f t="shared" si="2020"/>
        <v>25</v>
      </c>
      <c r="N1054" s="109">
        <f t="shared" si="2021"/>
        <v>2500</v>
      </c>
    </row>
    <row r="1055" spans="1:14" s="87" customFormat="1" ht="14.25" customHeight="1">
      <c r="A1055" s="103">
        <v>43378</v>
      </c>
      <c r="B1055" s="104" t="s">
        <v>49</v>
      </c>
      <c r="C1055" s="104" t="s">
        <v>55</v>
      </c>
      <c r="D1055" s="105">
        <v>10000</v>
      </c>
      <c r="E1055" s="104" t="s">
        <v>2</v>
      </c>
      <c r="F1055" s="104">
        <v>160.19999999999999</v>
      </c>
      <c r="G1055" s="104">
        <v>159.65</v>
      </c>
      <c r="H1055" s="106">
        <v>158.94999999999999</v>
      </c>
      <c r="I1055" s="106"/>
      <c r="J1055" s="107">
        <f t="shared" si="2017"/>
        <v>5499.999999999829</v>
      </c>
      <c r="K1055" s="108">
        <f t="shared" si="2018"/>
        <v>7000.000000000171</v>
      </c>
      <c r="L1055" s="108"/>
      <c r="M1055" s="108">
        <f t="shared" si="2020"/>
        <v>1.25</v>
      </c>
      <c r="N1055" s="109">
        <f t="shared" si="2021"/>
        <v>12500</v>
      </c>
    </row>
    <row r="1056" spans="1:14" s="79" customFormat="1" ht="14.25" customHeight="1">
      <c r="A1056" s="103">
        <v>43378</v>
      </c>
      <c r="B1056" s="104" t="s">
        <v>4</v>
      </c>
      <c r="C1056" s="104" t="s">
        <v>51</v>
      </c>
      <c r="D1056" s="105">
        <v>30</v>
      </c>
      <c r="E1056" s="104" t="s">
        <v>1</v>
      </c>
      <c r="F1056" s="104">
        <v>39240</v>
      </c>
      <c r="G1056" s="104">
        <v>39340</v>
      </c>
      <c r="H1056" s="106"/>
      <c r="I1056" s="106"/>
      <c r="J1056" s="107">
        <f t="shared" si="2017"/>
        <v>3000</v>
      </c>
      <c r="K1056" s="108"/>
      <c r="L1056" s="108"/>
      <c r="M1056" s="108">
        <f t="shared" si="2020"/>
        <v>100</v>
      </c>
      <c r="N1056" s="109">
        <f t="shared" si="2021"/>
        <v>3000</v>
      </c>
    </row>
    <row r="1057" spans="1:14" s="79" customFormat="1" ht="14.25" customHeight="1">
      <c r="A1057" s="103">
        <v>43378</v>
      </c>
      <c r="B1057" s="104" t="s">
        <v>0</v>
      </c>
      <c r="C1057" s="104" t="s">
        <v>51</v>
      </c>
      <c r="D1057" s="105">
        <v>100</v>
      </c>
      <c r="E1057" s="104" t="s">
        <v>1</v>
      </c>
      <c r="F1057" s="104">
        <v>31620</v>
      </c>
      <c r="G1057" s="104">
        <v>31720</v>
      </c>
      <c r="H1057" s="106"/>
      <c r="I1057" s="106"/>
      <c r="J1057" s="107">
        <f t="shared" si="2017"/>
        <v>10000</v>
      </c>
      <c r="K1057" s="108"/>
      <c r="L1057" s="108"/>
      <c r="M1057" s="108">
        <f t="shared" si="2020"/>
        <v>100</v>
      </c>
      <c r="N1057" s="109">
        <f t="shared" si="2021"/>
        <v>10000</v>
      </c>
    </row>
    <row r="1058" spans="1:14" s="87" customFormat="1" ht="14.25" customHeight="1">
      <c r="A1058" s="103">
        <v>43377</v>
      </c>
      <c r="B1058" s="104" t="s">
        <v>4</v>
      </c>
      <c r="C1058" s="104" t="s">
        <v>51</v>
      </c>
      <c r="D1058" s="105">
        <v>30</v>
      </c>
      <c r="E1058" s="104" t="s">
        <v>1</v>
      </c>
      <c r="F1058" s="104">
        <v>39046</v>
      </c>
      <c r="G1058" s="104">
        <v>39146</v>
      </c>
      <c r="H1058" s="106">
        <v>39295</v>
      </c>
      <c r="I1058" s="106"/>
      <c r="J1058" s="107">
        <f t="shared" si="2017"/>
        <v>3000</v>
      </c>
      <c r="K1058" s="108">
        <f t="shared" si="2018"/>
        <v>4470</v>
      </c>
      <c r="L1058" s="108"/>
      <c r="M1058" s="108">
        <f t="shared" si="2020"/>
        <v>249</v>
      </c>
      <c r="N1058" s="109">
        <f t="shared" si="2021"/>
        <v>7470</v>
      </c>
    </row>
    <row r="1059" spans="1:14" s="87" customFormat="1" ht="14.25" customHeight="1">
      <c r="A1059" s="103">
        <v>43377</v>
      </c>
      <c r="B1059" s="104" t="s">
        <v>0</v>
      </c>
      <c r="C1059" s="104" t="s">
        <v>51</v>
      </c>
      <c r="D1059" s="105">
        <v>100</v>
      </c>
      <c r="E1059" s="104" t="s">
        <v>1</v>
      </c>
      <c r="F1059" s="104">
        <v>31371</v>
      </c>
      <c r="G1059" s="104">
        <v>31441</v>
      </c>
      <c r="H1059" s="106">
        <v>31521</v>
      </c>
      <c r="I1059" s="106"/>
      <c r="J1059" s="107">
        <f t="shared" si="2017"/>
        <v>7000</v>
      </c>
      <c r="K1059" s="108">
        <f t="shared" si="2018"/>
        <v>8000</v>
      </c>
      <c r="L1059" s="108"/>
      <c r="M1059" s="108">
        <f t="shared" si="2020"/>
        <v>150</v>
      </c>
      <c r="N1059" s="109">
        <f t="shared" si="2021"/>
        <v>15000</v>
      </c>
    </row>
    <row r="1060" spans="1:14" s="87" customFormat="1" ht="14.25" customHeight="1">
      <c r="A1060" s="103">
        <v>43377</v>
      </c>
      <c r="B1060" s="104" t="s">
        <v>6</v>
      </c>
      <c r="C1060" s="104" t="s">
        <v>55</v>
      </c>
      <c r="D1060" s="105">
        <v>10000</v>
      </c>
      <c r="E1060" s="104" t="s">
        <v>1</v>
      </c>
      <c r="F1060" s="104">
        <v>150.55000000000001</v>
      </c>
      <c r="G1060" s="104">
        <v>151.15</v>
      </c>
      <c r="H1060" s="106"/>
      <c r="I1060" s="106"/>
      <c r="J1060" s="107">
        <f t="shared" si="2017"/>
        <v>5999.9999999999436</v>
      </c>
      <c r="K1060" s="108"/>
      <c r="L1060" s="108"/>
      <c r="M1060" s="108">
        <f t="shared" si="2020"/>
        <v>0.59999999999999432</v>
      </c>
      <c r="N1060" s="109">
        <f t="shared" si="2021"/>
        <v>5999.9999999999436</v>
      </c>
    </row>
    <row r="1061" spans="1:14" s="87" customFormat="1" ht="14.25" customHeight="1">
      <c r="A1061" s="103">
        <v>43377</v>
      </c>
      <c r="B1061" s="104" t="s">
        <v>31</v>
      </c>
      <c r="C1061" s="104" t="s">
        <v>53</v>
      </c>
      <c r="D1061" s="105">
        <v>200</v>
      </c>
      <c r="E1061" s="104" t="s">
        <v>1</v>
      </c>
      <c r="F1061" s="104">
        <v>5625</v>
      </c>
      <c r="G1061" s="104">
        <v>5643</v>
      </c>
      <c r="H1061" s="106"/>
      <c r="I1061" s="106"/>
      <c r="J1061" s="107">
        <f t="shared" si="2017"/>
        <v>3600</v>
      </c>
      <c r="K1061" s="108"/>
      <c r="L1061" s="108"/>
      <c r="M1061" s="108">
        <f t="shared" si="2020"/>
        <v>18</v>
      </c>
      <c r="N1061" s="109">
        <f t="shared" si="2021"/>
        <v>3600</v>
      </c>
    </row>
    <row r="1062" spans="1:14" s="87" customFormat="1" ht="14.25" customHeight="1">
      <c r="A1062" s="123">
        <v>43377</v>
      </c>
      <c r="B1062" s="124" t="s">
        <v>32</v>
      </c>
      <c r="C1062" s="124" t="s">
        <v>53</v>
      </c>
      <c r="D1062" s="125">
        <v>2500</v>
      </c>
      <c r="E1062" s="124" t="s">
        <v>2</v>
      </c>
      <c r="F1062" s="124">
        <v>239</v>
      </c>
      <c r="G1062" s="124">
        <v>237.5</v>
      </c>
      <c r="H1062" s="126">
        <v>235.75</v>
      </c>
      <c r="I1062" s="126">
        <v>234</v>
      </c>
      <c r="J1062" s="127">
        <f t="shared" si="2017"/>
        <v>3750</v>
      </c>
      <c r="K1062" s="128">
        <f t="shared" si="2018"/>
        <v>4375</v>
      </c>
      <c r="L1062" s="128">
        <f t="shared" si="2019"/>
        <v>4375</v>
      </c>
      <c r="M1062" s="128">
        <f t="shared" si="2020"/>
        <v>5</v>
      </c>
      <c r="N1062" s="129">
        <f t="shared" si="2021"/>
        <v>12500</v>
      </c>
    </row>
    <row r="1063" spans="1:14" s="87" customFormat="1" ht="14.25" customHeight="1">
      <c r="A1063" s="103">
        <v>43376</v>
      </c>
      <c r="B1063" s="104" t="s">
        <v>4</v>
      </c>
      <c r="C1063" s="104" t="s">
        <v>51</v>
      </c>
      <c r="D1063" s="105">
        <v>30</v>
      </c>
      <c r="E1063" s="104" t="s">
        <v>2</v>
      </c>
      <c r="F1063" s="104">
        <v>39100</v>
      </c>
      <c r="G1063" s="104">
        <v>38975</v>
      </c>
      <c r="H1063" s="106"/>
      <c r="I1063" s="106"/>
      <c r="J1063" s="107">
        <f t="shared" si="2017"/>
        <v>3750</v>
      </c>
      <c r="K1063" s="108"/>
      <c r="L1063" s="108"/>
      <c r="M1063" s="108">
        <f t="shared" si="2020"/>
        <v>125</v>
      </c>
      <c r="N1063" s="109">
        <f t="shared" si="2021"/>
        <v>3750</v>
      </c>
    </row>
    <row r="1064" spans="1:14" s="87" customFormat="1" ht="14.25" customHeight="1">
      <c r="A1064" s="123">
        <v>43376</v>
      </c>
      <c r="B1064" s="124" t="s">
        <v>5</v>
      </c>
      <c r="C1064" s="124" t="s">
        <v>55</v>
      </c>
      <c r="D1064" s="125">
        <v>10000</v>
      </c>
      <c r="E1064" s="124" t="s">
        <v>2</v>
      </c>
      <c r="F1064" s="124">
        <v>196.6</v>
      </c>
      <c r="G1064" s="124">
        <v>196.05</v>
      </c>
      <c r="H1064" s="126">
        <v>195.35</v>
      </c>
      <c r="I1064" s="126">
        <v>194.65</v>
      </c>
      <c r="J1064" s="127">
        <f t="shared" si="2017"/>
        <v>5499.999999999829</v>
      </c>
      <c r="K1064" s="128">
        <f t="shared" si="2018"/>
        <v>7000.000000000171</v>
      </c>
      <c r="L1064" s="128">
        <f t="shared" si="2019"/>
        <v>6999.9999999998863</v>
      </c>
      <c r="M1064" s="128">
        <f t="shared" si="2020"/>
        <v>1.9499999999999886</v>
      </c>
      <c r="N1064" s="129">
        <f t="shared" si="2021"/>
        <v>19499.999999999887</v>
      </c>
    </row>
    <row r="1065" spans="1:14" s="87" customFormat="1" ht="14.25" customHeight="1">
      <c r="A1065" s="123">
        <v>43376</v>
      </c>
      <c r="B1065" s="124" t="s">
        <v>31</v>
      </c>
      <c r="C1065" s="124" t="s">
        <v>53</v>
      </c>
      <c r="D1065" s="125">
        <v>200</v>
      </c>
      <c r="E1065" s="124" t="s">
        <v>1</v>
      </c>
      <c r="F1065" s="124">
        <v>5529</v>
      </c>
      <c r="G1065" s="124">
        <v>5554</v>
      </c>
      <c r="H1065" s="126">
        <v>5589</v>
      </c>
      <c r="I1065" s="126">
        <v>5624</v>
      </c>
      <c r="J1065" s="127">
        <f t="shared" si="2017"/>
        <v>5000</v>
      </c>
      <c r="K1065" s="128">
        <f t="shared" si="2018"/>
        <v>7000</v>
      </c>
      <c r="L1065" s="128">
        <f t="shared" si="2019"/>
        <v>7000</v>
      </c>
      <c r="M1065" s="128">
        <f t="shared" si="2020"/>
        <v>95</v>
      </c>
      <c r="N1065" s="129">
        <f t="shared" si="2021"/>
        <v>19000</v>
      </c>
    </row>
    <row r="1066" spans="1:14" s="87" customFormat="1" ht="14.25" customHeight="1">
      <c r="A1066" s="103">
        <v>43374</v>
      </c>
      <c r="B1066" s="104" t="s">
        <v>32</v>
      </c>
      <c r="C1066" s="104" t="s">
        <v>53</v>
      </c>
      <c r="D1066" s="105">
        <v>2500</v>
      </c>
      <c r="E1066" s="104" t="s">
        <v>1</v>
      </c>
      <c r="F1066" s="104">
        <v>220.2</v>
      </c>
      <c r="G1066" s="104">
        <v>221.7</v>
      </c>
      <c r="H1066" s="106"/>
      <c r="I1066" s="106"/>
      <c r="J1066" s="107">
        <f t="shared" si="2017"/>
        <v>3750</v>
      </c>
      <c r="K1066" s="108"/>
      <c r="L1066" s="108"/>
      <c r="M1066" s="108">
        <f t="shared" si="2020"/>
        <v>1.5</v>
      </c>
      <c r="N1066" s="109">
        <f t="shared" si="2021"/>
        <v>3750</v>
      </c>
    </row>
    <row r="1067" spans="1:14" s="87" customFormat="1" ht="14.25" customHeight="1">
      <c r="A1067" s="103">
        <v>43374</v>
      </c>
      <c r="B1067" s="104" t="s">
        <v>48</v>
      </c>
      <c r="C1067" s="104" t="s">
        <v>55</v>
      </c>
      <c r="D1067" s="105">
        <v>500</v>
      </c>
      <c r="E1067" s="104" t="s">
        <v>1</v>
      </c>
      <c r="F1067" s="104">
        <v>919.6</v>
      </c>
      <c r="G1067" s="104">
        <v>925.1</v>
      </c>
      <c r="H1067" s="106"/>
      <c r="I1067" s="106"/>
      <c r="J1067" s="107">
        <f t="shared" ref="J1067:J1069" si="2022">(IF(E1067="SHORT",F1067-G1067,IF(E1067="LONG",G1067-F1067)))*D1067</f>
        <v>2750</v>
      </c>
      <c r="K1067" s="108"/>
      <c r="L1067" s="108"/>
      <c r="M1067" s="108">
        <f t="shared" ref="M1067:M1069" si="2023">(K1067+J1067+L1067)/D1067</f>
        <v>5.5</v>
      </c>
      <c r="N1067" s="109">
        <f t="shared" ref="N1067:N1069" si="2024">M1067*D1067</f>
        <v>2750</v>
      </c>
    </row>
    <row r="1068" spans="1:14" s="79" customFormat="1" ht="14.25" customHeight="1">
      <c r="A1068" s="103">
        <v>43374</v>
      </c>
      <c r="B1068" s="104" t="s">
        <v>6</v>
      </c>
      <c r="C1068" s="104" t="s">
        <v>55</v>
      </c>
      <c r="D1068" s="105">
        <v>10000</v>
      </c>
      <c r="E1068" s="104" t="s">
        <v>1</v>
      </c>
      <c r="F1068" s="104">
        <v>150.15</v>
      </c>
      <c r="G1068" s="104">
        <v>150.75</v>
      </c>
      <c r="H1068" s="106"/>
      <c r="I1068" s="106"/>
      <c r="J1068" s="107">
        <f t="shared" si="2022"/>
        <v>5999.9999999999436</v>
      </c>
      <c r="K1068" s="108"/>
      <c r="L1068" s="108"/>
      <c r="M1068" s="108">
        <f t="shared" si="2023"/>
        <v>0.59999999999999432</v>
      </c>
      <c r="N1068" s="109">
        <f t="shared" si="2024"/>
        <v>5999.9999999999436</v>
      </c>
    </row>
    <row r="1069" spans="1:14" s="87" customFormat="1" ht="14.25" customHeight="1">
      <c r="A1069" s="103">
        <v>43374</v>
      </c>
      <c r="B1069" s="104" t="s">
        <v>49</v>
      </c>
      <c r="C1069" s="104" t="s">
        <v>55</v>
      </c>
      <c r="D1069" s="105">
        <v>10000</v>
      </c>
      <c r="E1069" s="104" t="s">
        <v>1</v>
      </c>
      <c r="F1069" s="104">
        <v>150.15</v>
      </c>
      <c r="G1069" s="104">
        <v>150.69999999999999</v>
      </c>
      <c r="H1069" s="106"/>
      <c r="I1069" s="106"/>
      <c r="J1069" s="107">
        <f t="shared" si="2022"/>
        <v>5499.999999999829</v>
      </c>
      <c r="K1069" s="108"/>
      <c r="L1069" s="108"/>
      <c r="M1069" s="108">
        <f t="shared" si="2023"/>
        <v>0.54999999999998295</v>
      </c>
      <c r="N1069" s="109">
        <f t="shared" si="2024"/>
        <v>5499.999999999829</v>
      </c>
    </row>
    <row r="1070" spans="1:14" s="79" customFormat="1" ht="14.25" customHeight="1">
      <c r="A1070" s="103">
        <v>43371</v>
      </c>
      <c r="B1070" s="104" t="s">
        <v>0</v>
      </c>
      <c r="C1070" s="104" t="s">
        <v>51</v>
      </c>
      <c r="D1070" s="105">
        <v>100</v>
      </c>
      <c r="E1070" s="104" t="s">
        <v>2</v>
      </c>
      <c r="F1070" s="104">
        <v>30265</v>
      </c>
      <c r="G1070" s="104">
        <v>30355</v>
      </c>
      <c r="H1070" s="106"/>
      <c r="I1070" s="106"/>
      <c r="J1070" s="107">
        <f t="shared" ref="J1070:J1079" si="2025">(IF(E1070="SHORT",F1070-G1070,IF(E1070="LONG",G1070-F1070)))*D1070</f>
        <v>-9000</v>
      </c>
      <c r="K1070" s="108"/>
      <c r="L1070" s="108"/>
      <c r="M1070" s="108">
        <f t="shared" ref="M1070:M1079" si="2026">(K1070+J1070+L1070)/D1070</f>
        <v>-90</v>
      </c>
      <c r="N1070" s="109">
        <f t="shared" ref="N1070:N1079" si="2027">M1070*D1070</f>
        <v>-9000</v>
      </c>
    </row>
    <row r="1071" spans="1:14" s="79" customFormat="1" ht="14.25" customHeight="1">
      <c r="A1071" s="103">
        <v>43371</v>
      </c>
      <c r="B1071" s="104" t="s">
        <v>31</v>
      </c>
      <c r="C1071" s="104" t="s">
        <v>53</v>
      </c>
      <c r="D1071" s="105">
        <v>200</v>
      </c>
      <c r="E1071" s="104" t="s">
        <v>2</v>
      </c>
      <c r="F1071" s="104">
        <v>5245</v>
      </c>
      <c r="G1071" s="104">
        <v>5221</v>
      </c>
      <c r="H1071" s="106"/>
      <c r="I1071" s="106"/>
      <c r="J1071" s="107">
        <f t="shared" si="2025"/>
        <v>4800</v>
      </c>
      <c r="K1071" s="108"/>
      <c r="L1071" s="108"/>
      <c r="M1071" s="108">
        <f t="shared" si="2026"/>
        <v>24</v>
      </c>
      <c r="N1071" s="109">
        <f t="shared" si="2027"/>
        <v>4800</v>
      </c>
    </row>
    <row r="1072" spans="1:14" s="79" customFormat="1" ht="14.25" customHeight="1">
      <c r="A1072" s="103">
        <v>43371</v>
      </c>
      <c r="B1072" s="104" t="s">
        <v>49</v>
      </c>
      <c r="C1072" s="104" t="s">
        <v>52</v>
      </c>
      <c r="D1072" s="105">
        <v>10000</v>
      </c>
      <c r="E1072" s="104" t="s">
        <v>2</v>
      </c>
      <c r="F1072" s="104">
        <v>146.19999999999999</v>
      </c>
      <c r="G1072" s="104">
        <v>145.65</v>
      </c>
      <c r="H1072" s="106"/>
      <c r="I1072" s="106"/>
      <c r="J1072" s="107">
        <f t="shared" ref="J1072" si="2028">(IF(E1072="SHORT",F1072-G1072,IF(E1072="LONG",G1072-F1072)))*D1072</f>
        <v>5499.999999999829</v>
      </c>
      <c r="K1072" s="108"/>
      <c r="L1072" s="108"/>
      <c r="M1072" s="108">
        <f t="shared" ref="M1072" si="2029">(K1072+J1072+L1072)/D1072</f>
        <v>0.54999999999998295</v>
      </c>
      <c r="N1072" s="109">
        <f t="shared" ref="N1072" si="2030">M1072*D1072</f>
        <v>5499.999999999829</v>
      </c>
    </row>
    <row r="1073" spans="1:14" s="79" customFormat="1">
      <c r="A1073" s="103">
        <v>43371</v>
      </c>
      <c r="B1073" s="104" t="s">
        <v>5</v>
      </c>
      <c r="C1073" s="104" t="s">
        <v>52</v>
      </c>
      <c r="D1073" s="105">
        <v>10000</v>
      </c>
      <c r="E1073" s="104" t="s">
        <v>1</v>
      </c>
      <c r="F1073" s="104">
        <v>185.85</v>
      </c>
      <c r="G1073" s="104">
        <v>186.45</v>
      </c>
      <c r="H1073" s="106"/>
      <c r="I1073" s="106"/>
      <c r="J1073" s="107">
        <f t="shared" si="2025"/>
        <v>5999.9999999999436</v>
      </c>
      <c r="K1073" s="108"/>
      <c r="L1073" s="108"/>
      <c r="M1073" s="108">
        <f t="shared" si="2026"/>
        <v>0.59999999999999432</v>
      </c>
      <c r="N1073" s="109">
        <f t="shared" si="2027"/>
        <v>5999.9999999999436</v>
      </c>
    </row>
    <row r="1074" spans="1:14" s="87" customFormat="1">
      <c r="A1074" s="103">
        <v>43371</v>
      </c>
      <c r="B1074" s="104" t="s">
        <v>48</v>
      </c>
      <c r="C1074" s="104" t="s">
        <v>52</v>
      </c>
      <c r="D1074" s="105">
        <v>500</v>
      </c>
      <c r="E1074" s="104" t="s">
        <v>2</v>
      </c>
      <c r="F1074" s="104">
        <v>911.7</v>
      </c>
      <c r="G1074" s="104">
        <v>905.7</v>
      </c>
      <c r="H1074" s="106"/>
      <c r="I1074" s="106"/>
      <c r="J1074" s="107">
        <f t="shared" si="2025"/>
        <v>3000</v>
      </c>
      <c r="K1074" s="108"/>
      <c r="L1074" s="108"/>
      <c r="M1074" s="108">
        <f t="shared" si="2026"/>
        <v>6</v>
      </c>
      <c r="N1074" s="109">
        <f t="shared" si="2027"/>
        <v>3000</v>
      </c>
    </row>
    <row r="1075" spans="1:14" s="87" customFormat="1">
      <c r="A1075" s="103">
        <v>43370</v>
      </c>
      <c r="B1075" s="104" t="s">
        <v>31</v>
      </c>
      <c r="C1075" s="104" t="s">
        <v>53</v>
      </c>
      <c r="D1075" s="105">
        <v>200</v>
      </c>
      <c r="E1075" s="104" t="s">
        <v>2</v>
      </c>
      <c r="F1075" s="104">
        <v>5256</v>
      </c>
      <c r="G1075" s="104">
        <v>5231</v>
      </c>
      <c r="H1075" s="106"/>
      <c r="I1075" s="106"/>
      <c r="J1075" s="107">
        <f t="shared" si="2025"/>
        <v>5000</v>
      </c>
      <c r="K1075" s="108"/>
      <c r="L1075" s="108"/>
      <c r="M1075" s="108">
        <f t="shared" si="2026"/>
        <v>25</v>
      </c>
      <c r="N1075" s="109">
        <f t="shared" si="2027"/>
        <v>5000</v>
      </c>
    </row>
    <row r="1076" spans="1:14" s="87" customFormat="1">
      <c r="A1076" s="123">
        <v>43370</v>
      </c>
      <c r="B1076" s="124" t="s">
        <v>32</v>
      </c>
      <c r="C1076" s="104" t="s">
        <v>53</v>
      </c>
      <c r="D1076" s="125">
        <v>2500</v>
      </c>
      <c r="E1076" s="124" t="s">
        <v>1</v>
      </c>
      <c r="F1076" s="124">
        <v>216.5</v>
      </c>
      <c r="G1076" s="124">
        <v>218</v>
      </c>
      <c r="H1076" s="126">
        <v>219.75</v>
      </c>
      <c r="I1076" s="126">
        <v>221.25</v>
      </c>
      <c r="J1076" s="127">
        <f t="shared" si="2025"/>
        <v>3750</v>
      </c>
      <c r="K1076" s="128">
        <f t="shared" ref="K1076:K1079" si="2031">(IF(E1076="SHORT",IF(H1076="",0,G1076-H1076),IF(E1076="LONG",IF(H1076="",0,H1076-G1076))))*D1076</f>
        <v>4375</v>
      </c>
      <c r="L1076" s="128">
        <f t="shared" ref="L1076:L1079" si="2032">(IF(E1076="SHORT",IF(I1076="",0,H1076-I1076),IF(E1076="LONG",IF(I1076="",0,(I1076-H1076)))))*D1076</f>
        <v>3750</v>
      </c>
      <c r="M1076" s="128">
        <f t="shared" si="2026"/>
        <v>4.75</v>
      </c>
      <c r="N1076" s="129">
        <f t="shared" si="2027"/>
        <v>11875</v>
      </c>
    </row>
    <row r="1077" spans="1:14" s="87" customFormat="1">
      <c r="A1077" s="103">
        <v>43370</v>
      </c>
      <c r="B1077" s="104" t="s">
        <v>6</v>
      </c>
      <c r="C1077" s="104" t="s">
        <v>52</v>
      </c>
      <c r="D1077" s="105">
        <v>10000</v>
      </c>
      <c r="E1077" s="104" t="s">
        <v>1</v>
      </c>
      <c r="F1077" s="104">
        <v>144</v>
      </c>
      <c r="G1077" s="104">
        <v>144.6</v>
      </c>
      <c r="H1077" s="106"/>
      <c r="I1077" s="106"/>
      <c r="J1077" s="107">
        <f t="shared" si="2025"/>
        <v>5999.9999999999436</v>
      </c>
      <c r="K1077" s="108"/>
      <c r="L1077" s="108"/>
      <c r="M1077" s="108">
        <f t="shared" si="2026"/>
        <v>0.59999999999999432</v>
      </c>
      <c r="N1077" s="109">
        <f t="shared" si="2027"/>
        <v>5999.9999999999436</v>
      </c>
    </row>
    <row r="1078" spans="1:14" s="87" customFormat="1">
      <c r="A1078" s="123">
        <v>43370</v>
      </c>
      <c r="B1078" s="124" t="s">
        <v>49</v>
      </c>
      <c r="C1078" s="104" t="s">
        <v>52</v>
      </c>
      <c r="D1078" s="125">
        <v>10000</v>
      </c>
      <c r="E1078" s="124" t="s">
        <v>2</v>
      </c>
      <c r="F1078" s="124">
        <v>148.4</v>
      </c>
      <c r="G1078" s="124">
        <v>147.80000000000001</v>
      </c>
      <c r="H1078" s="126">
        <v>147.1</v>
      </c>
      <c r="I1078" s="126">
        <v>146.4</v>
      </c>
      <c r="J1078" s="127">
        <f t="shared" si="2025"/>
        <v>5999.9999999999436</v>
      </c>
      <c r="K1078" s="128">
        <f t="shared" si="2031"/>
        <v>7000.000000000171</v>
      </c>
      <c r="L1078" s="128">
        <f t="shared" si="2032"/>
        <v>6999.9999999998863</v>
      </c>
      <c r="M1078" s="128">
        <f t="shared" si="2026"/>
        <v>2</v>
      </c>
      <c r="N1078" s="129">
        <f t="shared" si="2027"/>
        <v>20000</v>
      </c>
    </row>
    <row r="1079" spans="1:14" s="87" customFormat="1">
      <c r="A1079" s="123">
        <v>43370</v>
      </c>
      <c r="B1079" s="124" t="s">
        <v>5</v>
      </c>
      <c r="C1079" s="104" t="s">
        <v>52</v>
      </c>
      <c r="D1079" s="125">
        <v>10000</v>
      </c>
      <c r="E1079" s="124" t="s">
        <v>2</v>
      </c>
      <c r="F1079" s="124">
        <v>184.85</v>
      </c>
      <c r="G1079" s="124">
        <v>184.25</v>
      </c>
      <c r="H1079" s="126">
        <v>183.5</v>
      </c>
      <c r="I1079" s="126">
        <v>182.75</v>
      </c>
      <c r="J1079" s="127">
        <f t="shared" si="2025"/>
        <v>5999.9999999999436</v>
      </c>
      <c r="K1079" s="128">
        <f t="shared" si="2031"/>
        <v>7500</v>
      </c>
      <c r="L1079" s="128">
        <f t="shared" si="2032"/>
        <v>7500</v>
      </c>
      <c r="M1079" s="128">
        <f t="shared" si="2026"/>
        <v>2.0999999999999943</v>
      </c>
      <c r="N1079" s="129">
        <f t="shared" si="2027"/>
        <v>20999.999999999942</v>
      </c>
    </row>
    <row r="1080" spans="1:14" s="87" customFormat="1">
      <c r="A1080" s="123">
        <v>43370</v>
      </c>
      <c r="B1080" s="124" t="s">
        <v>0</v>
      </c>
      <c r="C1080" s="104" t="s">
        <v>51</v>
      </c>
      <c r="D1080" s="125">
        <v>100</v>
      </c>
      <c r="E1080" s="124" t="s">
        <v>2</v>
      </c>
      <c r="F1080" s="124">
        <v>30567</v>
      </c>
      <c r="G1080" s="124">
        <v>30497</v>
      </c>
      <c r="H1080" s="126">
        <v>30402</v>
      </c>
      <c r="I1080" s="126">
        <v>30312</v>
      </c>
      <c r="J1080" s="127">
        <f t="shared" ref="J1080:J1085" si="2033">(IF(E1080="SHORT",F1080-G1080,IF(E1080="LONG",G1080-F1080)))*D1080</f>
        <v>7000</v>
      </c>
      <c r="K1080" s="128">
        <f t="shared" ref="K1080:K1084" si="2034">(IF(E1080="SHORT",IF(H1080="",0,G1080-H1080),IF(E1080="LONG",IF(H1080="",0,H1080-G1080))))*D1080</f>
        <v>9500</v>
      </c>
      <c r="L1080" s="128">
        <f t="shared" ref="L1080:L1081" si="2035">(IF(E1080="SHORT",IF(I1080="",0,H1080-I1080),IF(E1080="LONG",IF(I1080="",0,(I1080-H1080)))))*D1080</f>
        <v>9000</v>
      </c>
      <c r="M1080" s="128">
        <f t="shared" ref="M1080:M1085" si="2036">(K1080+J1080+L1080)/D1080</f>
        <v>255</v>
      </c>
      <c r="N1080" s="129">
        <f t="shared" ref="N1080:N1085" si="2037">M1080*D1080</f>
        <v>25500</v>
      </c>
    </row>
    <row r="1081" spans="1:14" s="87" customFormat="1">
      <c r="A1081" s="123">
        <v>43370</v>
      </c>
      <c r="B1081" s="124" t="s">
        <v>4</v>
      </c>
      <c r="C1081" s="104" t="s">
        <v>51</v>
      </c>
      <c r="D1081" s="125">
        <v>30</v>
      </c>
      <c r="E1081" s="124" t="s">
        <v>2</v>
      </c>
      <c r="F1081" s="124">
        <v>37930</v>
      </c>
      <c r="G1081" s="124">
        <v>37830</v>
      </c>
      <c r="H1081" s="126">
        <v>37705</v>
      </c>
      <c r="I1081" s="126">
        <v>37580</v>
      </c>
      <c r="J1081" s="127">
        <f t="shared" si="2033"/>
        <v>3000</v>
      </c>
      <c r="K1081" s="128">
        <f t="shared" si="2034"/>
        <v>3750</v>
      </c>
      <c r="L1081" s="128">
        <f t="shared" si="2035"/>
        <v>3750</v>
      </c>
      <c r="M1081" s="128">
        <f t="shared" si="2036"/>
        <v>350</v>
      </c>
      <c r="N1081" s="129">
        <f t="shared" si="2037"/>
        <v>10500</v>
      </c>
    </row>
    <row r="1082" spans="1:14" s="87" customFormat="1">
      <c r="A1082" s="103">
        <v>43369</v>
      </c>
      <c r="B1082" s="104" t="s">
        <v>32</v>
      </c>
      <c r="C1082" s="104" t="s">
        <v>53</v>
      </c>
      <c r="D1082" s="105">
        <v>2500</v>
      </c>
      <c r="E1082" s="104" t="s">
        <v>2</v>
      </c>
      <c r="F1082" s="104">
        <v>221.6</v>
      </c>
      <c r="G1082" s="104">
        <v>220.1</v>
      </c>
      <c r="H1082" s="106">
        <v>218.35</v>
      </c>
      <c r="I1082" s="106"/>
      <c r="J1082" s="107">
        <f t="shared" si="2033"/>
        <v>3750</v>
      </c>
      <c r="K1082" s="108">
        <f t="shared" si="2034"/>
        <v>4375</v>
      </c>
      <c r="L1082" s="108"/>
      <c r="M1082" s="108">
        <f t="shared" si="2036"/>
        <v>3.25</v>
      </c>
      <c r="N1082" s="109">
        <f t="shared" si="2037"/>
        <v>8125</v>
      </c>
    </row>
    <row r="1083" spans="1:14" s="87" customFormat="1">
      <c r="A1083" s="103">
        <v>43369</v>
      </c>
      <c r="B1083" s="104" t="s">
        <v>31</v>
      </c>
      <c r="C1083" s="104" t="s">
        <v>53</v>
      </c>
      <c r="D1083" s="105">
        <v>200</v>
      </c>
      <c r="E1083" s="104" t="s">
        <v>1</v>
      </c>
      <c r="F1083" s="104">
        <v>5258</v>
      </c>
      <c r="G1083" s="104">
        <v>5225</v>
      </c>
      <c r="H1083" s="106"/>
      <c r="I1083" s="106"/>
      <c r="J1083" s="107">
        <f t="shared" si="2033"/>
        <v>-6600</v>
      </c>
      <c r="K1083" s="108"/>
      <c r="L1083" s="108"/>
      <c r="M1083" s="108">
        <f t="shared" si="2036"/>
        <v>-33</v>
      </c>
      <c r="N1083" s="109">
        <f t="shared" si="2037"/>
        <v>-6600</v>
      </c>
    </row>
    <row r="1084" spans="1:14" s="87" customFormat="1">
      <c r="A1084" s="103">
        <v>43369</v>
      </c>
      <c r="B1084" s="104" t="s">
        <v>0</v>
      </c>
      <c r="C1084" s="104" t="s">
        <v>51</v>
      </c>
      <c r="D1084" s="105">
        <v>100</v>
      </c>
      <c r="E1084" s="104" t="s">
        <v>2</v>
      </c>
      <c r="F1084" s="104">
        <v>30733</v>
      </c>
      <c r="G1084" s="104">
        <v>30663</v>
      </c>
      <c r="H1084" s="106">
        <v>30578</v>
      </c>
      <c r="I1084" s="106"/>
      <c r="J1084" s="107">
        <f t="shared" si="2033"/>
        <v>7000</v>
      </c>
      <c r="K1084" s="108">
        <f t="shared" si="2034"/>
        <v>8500</v>
      </c>
      <c r="L1084" s="108"/>
      <c r="M1084" s="108">
        <f t="shared" si="2036"/>
        <v>155</v>
      </c>
      <c r="N1084" s="109">
        <f t="shared" si="2037"/>
        <v>15500</v>
      </c>
    </row>
    <row r="1085" spans="1:14" s="87" customFormat="1">
      <c r="A1085" s="103">
        <v>43369</v>
      </c>
      <c r="B1085" s="104" t="s">
        <v>6</v>
      </c>
      <c r="C1085" s="104" t="s">
        <v>52</v>
      </c>
      <c r="D1085" s="105">
        <v>10000</v>
      </c>
      <c r="E1085" s="104" t="s">
        <v>1</v>
      </c>
      <c r="F1085" s="104">
        <v>145.85</v>
      </c>
      <c r="G1085" s="104">
        <v>145.30000000000001</v>
      </c>
      <c r="H1085" s="106"/>
      <c r="I1085" s="106"/>
      <c r="J1085" s="107">
        <f t="shared" si="2033"/>
        <v>-5499.999999999829</v>
      </c>
      <c r="K1085" s="108"/>
      <c r="L1085" s="108"/>
      <c r="M1085" s="108">
        <f t="shared" si="2036"/>
        <v>-0.54999999999998295</v>
      </c>
      <c r="N1085" s="109">
        <f t="shared" si="2037"/>
        <v>-5499.999999999829</v>
      </c>
    </row>
    <row r="1086" spans="1:14" s="87" customFormat="1">
      <c r="A1086" s="103">
        <v>43369</v>
      </c>
      <c r="B1086" s="104" t="s">
        <v>49</v>
      </c>
      <c r="C1086" s="104" t="s">
        <v>52</v>
      </c>
      <c r="D1086" s="105">
        <v>10000</v>
      </c>
      <c r="E1086" s="104" t="s">
        <v>1</v>
      </c>
      <c r="F1086" s="104">
        <v>148.94999999999999</v>
      </c>
      <c r="G1086" s="104">
        <v>149.55000000000001</v>
      </c>
      <c r="H1086" s="106">
        <v>150.30000000000001</v>
      </c>
      <c r="I1086" s="106"/>
      <c r="J1086" s="107">
        <f t="shared" ref="J1086:J1104" si="2038">(IF(E1086="SHORT",F1086-G1086,IF(E1086="LONG",G1086-F1086)))*D1086</f>
        <v>6000.0000000002274</v>
      </c>
      <c r="K1086" s="108">
        <f t="shared" ref="K1086:K1103" si="2039">(IF(E1086="SHORT",IF(H1086="",0,G1086-H1086),IF(E1086="LONG",IF(H1086="",0,H1086-G1086))))*D1086</f>
        <v>7500</v>
      </c>
      <c r="L1086" s="108"/>
      <c r="M1086" s="108">
        <f t="shared" ref="M1086:M1105" si="2040">(K1086+J1086+L1086)/D1086</f>
        <v>1.3500000000000227</v>
      </c>
      <c r="N1086" s="109">
        <f t="shared" ref="N1086:N1105" si="2041">M1086*D1086</f>
        <v>13500.000000000227</v>
      </c>
    </row>
    <row r="1087" spans="1:14" s="79" customFormat="1">
      <c r="A1087" s="103">
        <v>43369</v>
      </c>
      <c r="B1087" s="104" t="s">
        <v>5</v>
      </c>
      <c r="C1087" s="104" t="s">
        <v>52</v>
      </c>
      <c r="D1087" s="105">
        <v>10000</v>
      </c>
      <c r="E1087" s="104" t="s">
        <v>1</v>
      </c>
      <c r="F1087" s="104">
        <v>183.45</v>
      </c>
      <c r="G1087" s="104">
        <v>182.85</v>
      </c>
      <c r="H1087" s="106"/>
      <c r="I1087" s="106"/>
      <c r="J1087" s="107">
        <f t="shared" si="2038"/>
        <v>-5999.9999999999436</v>
      </c>
      <c r="K1087" s="108"/>
      <c r="L1087" s="108"/>
      <c r="M1087" s="108">
        <f t="shared" si="2040"/>
        <v>-0.59999999999999432</v>
      </c>
      <c r="N1087" s="109">
        <f t="shared" si="2041"/>
        <v>-5999.9999999999436</v>
      </c>
    </row>
    <row r="1088" spans="1:14" s="87" customFormat="1">
      <c r="A1088" s="103">
        <v>43368</v>
      </c>
      <c r="B1088" s="104" t="s">
        <v>5</v>
      </c>
      <c r="C1088" s="104" t="s">
        <v>52</v>
      </c>
      <c r="D1088" s="105">
        <v>10000</v>
      </c>
      <c r="E1088" s="104" t="s">
        <v>2</v>
      </c>
      <c r="F1088" s="104">
        <v>183.05</v>
      </c>
      <c r="G1088" s="104">
        <v>182.55</v>
      </c>
      <c r="H1088" s="106"/>
      <c r="I1088" s="106"/>
      <c r="J1088" s="107">
        <f t="shared" si="2038"/>
        <v>5000</v>
      </c>
      <c r="K1088" s="108"/>
      <c r="L1088" s="108"/>
      <c r="M1088" s="108">
        <f t="shared" si="2040"/>
        <v>0.5</v>
      </c>
      <c r="N1088" s="109">
        <f t="shared" si="2041"/>
        <v>5000</v>
      </c>
    </row>
    <row r="1089" spans="1:14" s="87" customFormat="1">
      <c r="A1089" s="103">
        <v>43354</v>
      </c>
      <c r="B1089" s="104" t="s">
        <v>31</v>
      </c>
      <c r="C1089" s="104" t="s">
        <v>53</v>
      </c>
      <c r="D1089" s="105">
        <v>200</v>
      </c>
      <c r="E1089" s="104" t="s">
        <v>1</v>
      </c>
      <c r="F1089" s="104">
        <v>4924</v>
      </c>
      <c r="G1089" s="104">
        <v>4949</v>
      </c>
      <c r="H1089" s="106"/>
      <c r="I1089" s="106"/>
      <c r="J1089" s="107">
        <f t="shared" si="2038"/>
        <v>5000</v>
      </c>
      <c r="K1089" s="108"/>
      <c r="L1089" s="108"/>
      <c r="M1089" s="108">
        <f t="shared" si="2040"/>
        <v>25</v>
      </c>
      <c r="N1089" s="109">
        <f t="shared" si="2041"/>
        <v>5000</v>
      </c>
    </row>
    <row r="1090" spans="1:14" s="87" customFormat="1">
      <c r="A1090" s="103">
        <v>43354</v>
      </c>
      <c r="B1090" s="104" t="s">
        <v>5</v>
      </c>
      <c r="C1090" s="104" t="s">
        <v>52</v>
      </c>
      <c r="D1090" s="105">
        <v>10000</v>
      </c>
      <c r="E1090" s="104" t="s">
        <v>2</v>
      </c>
      <c r="F1090" s="104">
        <v>171.1</v>
      </c>
      <c r="G1090" s="104">
        <v>170.5</v>
      </c>
      <c r="H1090" s="106"/>
      <c r="I1090" s="106"/>
      <c r="J1090" s="107">
        <f t="shared" si="2038"/>
        <v>5999.9999999999436</v>
      </c>
      <c r="K1090" s="108"/>
      <c r="L1090" s="108"/>
      <c r="M1090" s="108">
        <f t="shared" si="2040"/>
        <v>0.59999999999999432</v>
      </c>
      <c r="N1090" s="109">
        <f t="shared" si="2041"/>
        <v>5999.9999999999436</v>
      </c>
    </row>
    <row r="1091" spans="1:14" s="87" customFormat="1">
      <c r="A1091" s="103">
        <v>43354</v>
      </c>
      <c r="B1091" s="104" t="s">
        <v>6</v>
      </c>
      <c r="C1091" s="104" t="s">
        <v>52</v>
      </c>
      <c r="D1091" s="105">
        <v>10000</v>
      </c>
      <c r="E1091" s="104" t="s">
        <v>2</v>
      </c>
      <c r="F1091" s="104">
        <v>144.69999999999999</v>
      </c>
      <c r="G1091" s="104">
        <v>144.1</v>
      </c>
      <c r="H1091" s="106"/>
      <c r="I1091" s="106"/>
      <c r="J1091" s="107">
        <f t="shared" si="2038"/>
        <v>5999.9999999999436</v>
      </c>
      <c r="K1091" s="108"/>
      <c r="L1091" s="108"/>
      <c r="M1091" s="108">
        <f t="shared" si="2040"/>
        <v>0.59999999999999432</v>
      </c>
      <c r="N1091" s="109">
        <f t="shared" si="2041"/>
        <v>5999.9999999999436</v>
      </c>
    </row>
    <row r="1092" spans="1:14" s="87" customFormat="1">
      <c r="A1092" s="103">
        <v>43354</v>
      </c>
      <c r="B1092" s="104" t="s">
        <v>4</v>
      </c>
      <c r="C1092" s="104" t="s">
        <v>51</v>
      </c>
      <c r="D1092" s="105">
        <v>30</v>
      </c>
      <c r="E1092" s="104" t="s">
        <v>1</v>
      </c>
      <c r="F1092" s="104">
        <v>37370</v>
      </c>
      <c r="G1092" s="104">
        <v>37485</v>
      </c>
      <c r="H1092" s="106"/>
      <c r="I1092" s="106"/>
      <c r="J1092" s="107">
        <f t="shared" si="2038"/>
        <v>3450</v>
      </c>
      <c r="K1092" s="108"/>
      <c r="L1092" s="108"/>
      <c r="M1092" s="108">
        <f t="shared" si="2040"/>
        <v>115</v>
      </c>
      <c r="N1092" s="109">
        <f t="shared" si="2041"/>
        <v>3450</v>
      </c>
    </row>
    <row r="1093" spans="1:14" s="79" customFormat="1">
      <c r="A1093" s="103">
        <v>43350</v>
      </c>
      <c r="B1093" s="104" t="s">
        <v>4</v>
      </c>
      <c r="C1093" s="104" t="s">
        <v>51</v>
      </c>
      <c r="D1093" s="105">
        <v>30</v>
      </c>
      <c r="E1093" s="104" t="s">
        <v>2</v>
      </c>
      <c r="F1093" s="104">
        <v>36995</v>
      </c>
      <c r="G1093" s="104">
        <v>37095</v>
      </c>
      <c r="H1093" s="106"/>
      <c r="I1093" s="106"/>
      <c r="J1093" s="107">
        <f t="shared" si="2038"/>
        <v>-3000</v>
      </c>
      <c r="K1093" s="108"/>
      <c r="L1093" s="108"/>
      <c r="M1093" s="108">
        <f t="shared" si="2040"/>
        <v>-100</v>
      </c>
      <c r="N1093" s="109">
        <f t="shared" si="2041"/>
        <v>-3000</v>
      </c>
    </row>
    <row r="1094" spans="1:14" s="79" customFormat="1">
      <c r="A1094" s="103">
        <v>43350</v>
      </c>
      <c r="B1094" s="104" t="s">
        <v>32</v>
      </c>
      <c r="C1094" s="104" t="s">
        <v>53</v>
      </c>
      <c r="D1094" s="105">
        <v>2500</v>
      </c>
      <c r="E1094" s="104" t="s">
        <v>2</v>
      </c>
      <c r="F1094" s="104">
        <v>199.5</v>
      </c>
      <c r="G1094" s="104">
        <v>201</v>
      </c>
      <c r="H1094" s="106"/>
      <c r="I1094" s="106"/>
      <c r="J1094" s="107">
        <f t="shared" si="2038"/>
        <v>-3750</v>
      </c>
      <c r="K1094" s="108"/>
      <c r="L1094" s="108"/>
      <c r="M1094" s="108">
        <f t="shared" si="2040"/>
        <v>-1.5</v>
      </c>
      <c r="N1094" s="109">
        <f t="shared" si="2041"/>
        <v>-3750</v>
      </c>
    </row>
    <row r="1095" spans="1:14" s="79" customFormat="1">
      <c r="A1095" s="123">
        <v>43350</v>
      </c>
      <c r="B1095" s="124" t="s">
        <v>5</v>
      </c>
      <c r="C1095" s="104" t="s">
        <v>52</v>
      </c>
      <c r="D1095" s="125">
        <v>10000</v>
      </c>
      <c r="E1095" s="124" t="s">
        <v>1</v>
      </c>
      <c r="F1095" s="124">
        <v>174.4</v>
      </c>
      <c r="G1095" s="124">
        <v>174.9</v>
      </c>
      <c r="H1095" s="126">
        <v>175.55</v>
      </c>
      <c r="I1095" s="126">
        <v>176.1</v>
      </c>
      <c r="J1095" s="127">
        <f t="shared" si="2038"/>
        <v>5000</v>
      </c>
      <c r="K1095" s="128">
        <f t="shared" si="2039"/>
        <v>6500.0000000000564</v>
      </c>
      <c r="L1095" s="128">
        <f t="shared" ref="L1095:L1103" si="2042">(IF(E1095="SHORT",IF(I1095="",0,H1095-I1095),IF(E1095="LONG",IF(I1095="",0,(I1095-H1095)))))*D1095</f>
        <v>5499.999999999829</v>
      </c>
      <c r="M1095" s="128">
        <f t="shared" si="2040"/>
        <v>1.6999999999999884</v>
      </c>
      <c r="N1095" s="129">
        <f t="shared" si="2041"/>
        <v>16999.999999999884</v>
      </c>
    </row>
    <row r="1096" spans="1:14" s="87" customFormat="1" ht="13.5" customHeight="1">
      <c r="A1096" s="103">
        <v>43350</v>
      </c>
      <c r="B1096" s="104" t="s">
        <v>48</v>
      </c>
      <c r="C1096" s="104" t="s">
        <v>52</v>
      </c>
      <c r="D1096" s="105">
        <v>500</v>
      </c>
      <c r="E1096" s="104" t="s">
        <v>1</v>
      </c>
      <c r="F1096" s="104">
        <v>886.3</v>
      </c>
      <c r="G1096" s="104">
        <v>890.05</v>
      </c>
      <c r="H1096" s="106">
        <v>894.55</v>
      </c>
      <c r="I1096" s="106"/>
      <c r="J1096" s="107">
        <f t="shared" si="2038"/>
        <v>1875</v>
      </c>
      <c r="K1096" s="108">
        <f t="shared" si="2039"/>
        <v>2250</v>
      </c>
      <c r="L1096" s="108"/>
      <c r="M1096" s="108">
        <f t="shared" si="2040"/>
        <v>8.25</v>
      </c>
      <c r="N1096" s="109">
        <f t="shared" si="2041"/>
        <v>4125</v>
      </c>
    </row>
    <row r="1097" spans="1:14" s="87" customFormat="1" ht="13.5" customHeight="1">
      <c r="A1097" s="103">
        <v>43350</v>
      </c>
      <c r="B1097" s="104" t="s">
        <v>3</v>
      </c>
      <c r="C1097" s="104" t="s">
        <v>52</v>
      </c>
      <c r="D1097" s="105">
        <v>2000</v>
      </c>
      <c r="E1097" s="104" t="s">
        <v>2</v>
      </c>
      <c r="F1097" s="104">
        <v>421.55</v>
      </c>
      <c r="G1097" s="104">
        <v>424.05</v>
      </c>
      <c r="H1097" s="106"/>
      <c r="I1097" s="106"/>
      <c r="J1097" s="107">
        <f t="shared" si="2038"/>
        <v>-5000</v>
      </c>
      <c r="K1097" s="108"/>
      <c r="L1097" s="108"/>
      <c r="M1097" s="108">
        <f t="shared" si="2040"/>
        <v>-2.5</v>
      </c>
      <c r="N1097" s="109">
        <f t="shared" si="2041"/>
        <v>-5000</v>
      </c>
    </row>
    <row r="1098" spans="1:14">
      <c r="A1098" s="103">
        <v>43350</v>
      </c>
      <c r="B1098" s="104" t="s">
        <v>6</v>
      </c>
      <c r="C1098" s="104" t="s">
        <v>52</v>
      </c>
      <c r="D1098" s="105">
        <v>10000</v>
      </c>
      <c r="E1098" s="104" t="s">
        <v>2</v>
      </c>
      <c r="F1098" s="104">
        <v>146.6</v>
      </c>
      <c r="G1098" s="104">
        <v>146.1</v>
      </c>
      <c r="H1098" s="106"/>
      <c r="I1098" s="106"/>
      <c r="J1098" s="107">
        <f t="shared" si="2038"/>
        <v>5000</v>
      </c>
      <c r="K1098" s="108"/>
      <c r="L1098" s="108"/>
      <c r="M1098" s="108">
        <f t="shared" si="2040"/>
        <v>0.5</v>
      </c>
      <c r="N1098" s="109">
        <f t="shared" si="2041"/>
        <v>5000</v>
      </c>
    </row>
    <row r="1099" spans="1:14">
      <c r="A1099" s="103">
        <v>43349</v>
      </c>
      <c r="B1099" s="104" t="s">
        <v>0</v>
      </c>
      <c r="C1099" s="104" t="s">
        <v>51</v>
      </c>
      <c r="D1099" s="105">
        <v>100</v>
      </c>
      <c r="E1099" s="104" t="s">
        <v>2</v>
      </c>
      <c r="F1099" s="104">
        <v>30633</v>
      </c>
      <c r="G1099" s="104">
        <v>30558</v>
      </c>
      <c r="H1099" s="106"/>
      <c r="I1099" s="106"/>
      <c r="J1099" s="107">
        <f t="shared" si="2038"/>
        <v>7500</v>
      </c>
      <c r="K1099" s="108"/>
      <c r="L1099" s="108"/>
      <c r="M1099" s="108">
        <f t="shared" si="2040"/>
        <v>75</v>
      </c>
      <c r="N1099" s="109">
        <f t="shared" si="2041"/>
        <v>7500</v>
      </c>
    </row>
    <row r="1100" spans="1:14">
      <c r="A1100" s="103">
        <v>43349</v>
      </c>
      <c r="B1100" s="104" t="s">
        <v>4</v>
      </c>
      <c r="C1100" s="104" t="s">
        <v>51</v>
      </c>
      <c r="D1100" s="105">
        <v>30</v>
      </c>
      <c r="E1100" s="104" t="s">
        <v>1</v>
      </c>
      <c r="F1100" s="104">
        <v>37373</v>
      </c>
      <c r="G1100" s="104">
        <v>37268</v>
      </c>
      <c r="H1100" s="106"/>
      <c r="I1100" s="106"/>
      <c r="J1100" s="107">
        <f t="shared" si="2038"/>
        <v>-3150</v>
      </c>
      <c r="K1100" s="108"/>
      <c r="L1100" s="108"/>
      <c r="M1100" s="108">
        <f t="shared" si="2040"/>
        <v>-105</v>
      </c>
      <c r="N1100" s="109">
        <f t="shared" si="2041"/>
        <v>-3150</v>
      </c>
    </row>
    <row r="1101" spans="1:14">
      <c r="A1101" s="123">
        <v>43349</v>
      </c>
      <c r="B1101" s="124" t="s">
        <v>31</v>
      </c>
      <c r="C1101" s="104" t="s">
        <v>53</v>
      </c>
      <c r="D1101" s="125">
        <v>200</v>
      </c>
      <c r="E1101" s="124" t="s">
        <v>2</v>
      </c>
      <c r="F1101" s="124">
        <v>4948</v>
      </c>
      <c r="G1101" s="124">
        <v>4923</v>
      </c>
      <c r="H1101" s="126">
        <v>4888</v>
      </c>
      <c r="I1101" s="126">
        <v>4853</v>
      </c>
      <c r="J1101" s="127">
        <f t="shared" si="2038"/>
        <v>5000</v>
      </c>
      <c r="K1101" s="128">
        <f t="shared" si="2039"/>
        <v>7000</v>
      </c>
      <c r="L1101" s="128">
        <f t="shared" si="2042"/>
        <v>7000</v>
      </c>
      <c r="M1101" s="128">
        <f t="shared" si="2040"/>
        <v>95</v>
      </c>
      <c r="N1101" s="129">
        <f t="shared" si="2041"/>
        <v>19000</v>
      </c>
    </row>
    <row r="1102" spans="1:14">
      <c r="A1102" s="123">
        <v>43349</v>
      </c>
      <c r="B1102" s="124" t="s">
        <v>5</v>
      </c>
      <c r="C1102" s="104" t="s">
        <v>52</v>
      </c>
      <c r="D1102" s="125">
        <v>10000</v>
      </c>
      <c r="E1102" s="124" t="s">
        <v>2</v>
      </c>
      <c r="F1102" s="124">
        <v>178.15</v>
      </c>
      <c r="G1102" s="124">
        <v>177.65</v>
      </c>
      <c r="H1102" s="126">
        <v>176.95</v>
      </c>
      <c r="I1102" s="126">
        <v>176.25</v>
      </c>
      <c r="J1102" s="127">
        <f t="shared" si="2038"/>
        <v>5000</v>
      </c>
      <c r="K1102" s="128">
        <f t="shared" si="2039"/>
        <v>7000.000000000171</v>
      </c>
      <c r="L1102" s="128">
        <f t="shared" si="2042"/>
        <v>6999.9999999998863</v>
      </c>
      <c r="M1102" s="128">
        <f t="shared" si="2040"/>
        <v>1.9000000000000059</v>
      </c>
      <c r="N1102" s="129">
        <f t="shared" si="2041"/>
        <v>19000.000000000058</v>
      </c>
    </row>
    <row r="1103" spans="1:14">
      <c r="A1103" s="123">
        <v>43349</v>
      </c>
      <c r="B1103" s="124" t="s">
        <v>6</v>
      </c>
      <c r="C1103" s="104" t="s">
        <v>52</v>
      </c>
      <c r="D1103" s="125">
        <v>10000</v>
      </c>
      <c r="E1103" s="124" t="s">
        <v>2</v>
      </c>
      <c r="F1103" s="124">
        <v>147.9</v>
      </c>
      <c r="G1103" s="124">
        <v>147.30000000000001</v>
      </c>
      <c r="H1103" s="126">
        <v>146.65</v>
      </c>
      <c r="I1103" s="126">
        <v>146</v>
      </c>
      <c r="J1103" s="127">
        <f t="shared" si="2038"/>
        <v>5999.9999999999436</v>
      </c>
      <c r="K1103" s="128">
        <f t="shared" si="2039"/>
        <v>6500.0000000000564</v>
      </c>
      <c r="L1103" s="128">
        <f t="shared" si="2042"/>
        <v>6500.0000000000564</v>
      </c>
      <c r="M1103" s="128">
        <f t="shared" si="2040"/>
        <v>1.9000000000000059</v>
      </c>
      <c r="N1103" s="129">
        <f t="shared" si="2041"/>
        <v>19000.000000000058</v>
      </c>
    </row>
    <row r="1104" spans="1:14">
      <c r="A1104" s="103">
        <v>43344</v>
      </c>
      <c r="B1104" s="104" t="s">
        <v>31</v>
      </c>
      <c r="C1104" s="104" t="s">
        <v>53</v>
      </c>
      <c r="D1104" s="105">
        <v>200</v>
      </c>
      <c r="E1104" s="104" t="s">
        <v>2</v>
      </c>
      <c r="F1104" s="104">
        <v>4945</v>
      </c>
      <c r="G1104" s="104">
        <v>4920</v>
      </c>
      <c r="H1104" s="106"/>
      <c r="I1104" s="106"/>
      <c r="J1104" s="107">
        <f t="shared" si="2038"/>
        <v>5000</v>
      </c>
      <c r="K1104" s="108"/>
      <c r="L1104" s="108"/>
      <c r="M1104" s="108">
        <f t="shared" si="2040"/>
        <v>25</v>
      </c>
      <c r="N1104" s="109">
        <f t="shared" si="2041"/>
        <v>5000</v>
      </c>
    </row>
    <row r="1105" spans="1:14">
      <c r="A1105" s="103">
        <v>43344</v>
      </c>
      <c r="B1105" s="104" t="s">
        <v>0</v>
      </c>
      <c r="C1105" s="104" t="s">
        <v>51</v>
      </c>
      <c r="D1105" s="105">
        <v>100</v>
      </c>
      <c r="E1105" s="104" t="s">
        <v>2</v>
      </c>
      <c r="F1105" s="104">
        <v>30335</v>
      </c>
      <c r="G1105" s="104">
        <v>30275</v>
      </c>
      <c r="H1105" s="106"/>
      <c r="I1105" s="106"/>
      <c r="J1105" s="107">
        <f>(IF(E1105="SHORT",F1105-G1105,IF(E1105="LONG",G1105-F1105)))*D1105</f>
        <v>6000</v>
      </c>
      <c r="K1105" s="108"/>
      <c r="L1105" s="108"/>
      <c r="M1105" s="108">
        <f t="shared" si="2040"/>
        <v>60</v>
      </c>
      <c r="N1105" s="109">
        <f t="shared" si="2041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8" t="s">
        <v>99</v>
      </c>
      <c r="B1" s="149"/>
      <c r="C1" s="149"/>
      <c r="D1" s="149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54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0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5.75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0" t="s">
        <v>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.75">
      <c r="A4" s="142" t="s">
        <v>35</v>
      </c>
      <c r="B4" s="143"/>
      <c r="C4" s="147" t="s">
        <v>54</v>
      </c>
      <c r="D4" s="147"/>
      <c r="E4" s="147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4" t="s">
        <v>44</v>
      </c>
      <c r="K5" s="145"/>
      <c r="L5" s="146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1">
      <c r="A2" s="140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.75">
      <c r="A3" s="142" t="s">
        <v>35</v>
      </c>
      <c r="B3" s="143"/>
      <c r="C3" s="147" t="s">
        <v>36</v>
      </c>
      <c r="D3" s="147"/>
      <c r="E3" s="147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4" t="s">
        <v>44</v>
      </c>
      <c r="K4" s="145"/>
      <c r="L4" s="146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2020-01-08T10:55:12Z</dcterms:modified>
</cp:coreProperties>
</file>