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15600" windowHeight="9120"/>
  </bookViews>
  <sheets>
    <sheet name="PREMIUM FUTURE" sheetId="3" r:id="rId1"/>
    <sheet name="TILL FEB-18" sheetId="1" r:id="rId2"/>
  </sheets>
  <calcPr calcId="124519"/>
</workbook>
</file>

<file path=xl/calcChain.xml><?xml version="1.0" encoding="utf-8"?>
<calcChain xmlns="http://schemas.openxmlformats.org/spreadsheetml/2006/main">
  <c r="K7" i="3"/>
  <c r="H7"/>
  <c r="J7" s="1"/>
  <c r="I8"/>
  <c r="H8"/>
  <c r="H9"/>
  <c r="K9" s="1"/>
  <c r="H10"/>
  <c r="K10" s="1"/>
  <c r="H11"/>
  <c r="J11" s="1"/>
  <c r="K6"/>
  <c r="H6"/>
  <c r="J6" s="1"/>
  <c r="J13"/>
  <c r="H13"/>
  <c r="K13" s="1"/>
  <c r="H12"/>
  <c r="K12" s="1"/>
  <c r="H14"/>
  <c r="J14" s="1"/>
  <c r="H15"/>
  <c r="J15" s="1"/>
  <c r="I15"/>
  <c r="J17"/>
  <c r="H17"/>
  <c r="K17" s="1"/>
  <c r="H16"/>
  <c r="J16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K16" i="3" l="1"/>
  <c r="K15"/>
  <c r="J10"/>
  <c r="K14"/>
  <c r="J8"/>
  <c r="K8"/>
  <c r="J9"/>
  <c r="K11"/>
  <c r="J12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<sst xmlns="http://schemas.openxmlformats.org/spreadsheetml/2006/main" count="542" uniqueCount="136">
  <si>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</si>
  <si>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</si>
  <si>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</si>
  <si>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</si>
  <si>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</si>
  <si>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</si>
  <si>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</si>
  <si>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</si>
  <si>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</si>
  <si>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</si>
  <si>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</si>
  <si>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</si>
  <si>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</si>
  <si>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</si>
  <si>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</si>
  <si>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</si>
  <si>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</si>
  <si>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</si>
  <si>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</si>
  <si>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</si>
  <si>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</si>
  <si>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</si>
  <si>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</si>
  <si>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</si>
  <si>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</si>
  <si>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</si>
  <si>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</si>
  <si>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</si>
  <si>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</si>
  <si>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</si>
  <si>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</si>
  <si>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</si>
  <si>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</si>
  <si>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</si>
  <si>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</si>
  <si>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</si>
  <si>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</si>
  <si>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</si>
  <si>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</si>
  <si>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</si>
  <si>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</si>
  <si>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</si>
  <si>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</si>
  <si>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</si>
  <si>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</si>
  <si>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</si>
  <si>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</si>
  <si>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</si>
  <si>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</si>
  <si>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</si>
  <si>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</si>
  <si>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</si>
  <si>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</si>
  <si>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</si>
  <si>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</si>
  <si>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</si>
  <si>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</si>
  <si>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</si>
  <si>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</si>
  <si>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</si>
  <si>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</si>
  <si>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</si>
  <si>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</si>
  <si>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</si>
  <si>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</si>
  <si>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</si>
  <si>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</si>
  <si>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</si>
  <si>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</si>
  <si>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</si>
  <si>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</si>
  <si>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</si>
  <si>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</si>
  <si>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</si>
  <si>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</si>
  <si>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</si>
  <si>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</si>
  <si>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</si>
  <si>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</si>
  <si>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</si>
  <si>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</si>
  <si>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</si>
  <si>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</si>
  <si>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</si>
  <si>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</si>
  <si>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</si>
  <si>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</si>
  <si>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</si>
  <si>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</si>
  <si>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</si>
  <si>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</si>
  <si>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</si>
  <si>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</si>
  <si>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</si>
  <si>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</si>
  <si>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</si>
  <si>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</si>
  <si>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</si>
  <si>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</si>
  <si>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</si>
  <si>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</si>
  <si>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</si>
  <si>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</si>
  <si>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</si>
  <si>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</si>
  <si>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</si>
  <si>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</si>
  <si>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</si>
  <si>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</si>
  <si>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</si>
  <si>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</si>
  <si>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</si>
  <si>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</si>
  <si>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</si>
  <si>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</si>
  <si>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</si>
  <si>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1,00,000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</si>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</sst>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35">
    <font>
      <sz val="10"/>
      <name val="Arial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30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/>
    <xf numFmtId="0" fontId="0" fillId="0" borderId="0" xfId="0"/>
    <xf numFmtId="0" fontId="0" fillId="0" borderId="0" xfId="0"/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/>
    <xf numFmtId="2" fontId="14" fillId="3" borderId="2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16" fillId="0" borderId="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6" fillId="5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23" fillId="6" borderId="1" xfId="0" applyNumberFormat="1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68" fontId="29" fillId="0" borderId="13" xfId="0" applyNumberFormat="1" applyFont="1" applyFill="1" applyBorder="1" applyAlignment="1">
      <alignment horizontal="center"/>
    </xf>
    <xf numFmtId="168" fontId="28" fillId="0" borderId="13" xfId="0" applyNumberFormat="1" applyFont="1" applyFill="1" applyBorder="1" applyAlignment="1">
      <alignment horizontal="center"/>
    </xf>
    <xf numFmtId="169" fontId="30" fillId="0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167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168" fontId="33" fillId="0" borderId="13" xfId="0" applyNumberFormat="1" applyFont="1" applyFill="1" applyBorder="1" applyAlignment="1">
      <alignment horizontal="center"/>
    </xf>
    <xf numFmtId="168" fontId="32" fillId="0" borderId="13" xfId="0" applyNumberFormat="1" applyFont="1" applyFill="1" applyBorder="1" applyAlignment="1">
      <alignment horizontal="center"/>
    </xf>
    <xf numFmtId="169" fontId="34" fillId="0" borderId="13" xfId="0" applyNumberFormat="1" applyFont="1" applyFill="1" applyBorder="1" applyAlignment="1">
      <alignment horizontal="center"/>
    </xf>
    <xf numFmtId="0" fontId="31" fillId="0" borderId="1" xfId="0" applyFont="1" applyBorder="1"/>
    <xf numFmtId="0" fontId="19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6" borderId="1" xfId="0" applyNumberFormat="1" applyFont="1" applyFill="1" applyBorder="1" applyAlignment="1">
      <alignment horizontal="center"/>
    </xf>
    <xf numFmtId="0" fontId="20" fillId="6" borderId="1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6" borderId="1" xfId="0" applyNumberFormat="1" applyFont="1" applyFill="1" applyBorder="1" applyAlignment="1">
      <alignment horizontal="center" vertical="center"/>
    </xf>
    <xf numFmtId="0" fontId="26" fillId="7" borderId="7" xfId="0" applyNumberFormat="1" applyFont="1" applyFill="1" applyBorder="1" applyAlignment="1">
      <alignment horizontal="center" vertical="center"/>
    </xf>
    <xf numFmtId="0" fontId="26" fillId="7" borderId="10" xfId="0" applyNumberFormat="1" applyFont="1" applyFill="1" applyBorder="1" applyAlignment="1">
      <alignment horizontal="center" vertical="center"/>
    </xf>
    <xf numFmtId="0" fontId="23" fillId="7" borderId="8" xfId="0" applyNumberFormat="1" applyFont="1" applyFill="1" applyBorder="1" applyAlignment="1">
      <alignment horizontal="center" vertical="center"/>
    </xf>
    <xf numFmtId="0" fontId="23" fillId="7" borderId="9" xfId="0" applyNumberFormat="1" applyFont="1" applyFill="1" applyBorder="1" applyAlignment="1">
      <alignment horizontal="center" vertical="center"/>
    </xf>
    <xf numFmtId="0" fontId="23" fillId="7" borderId="11" xfId="0" applyNumberFormat="1" applyFont="1" applyFill="1" applyBorder="1" applyAlignment="1">
      <alignment horizontal="center" vertical="center"/>
    </xf>
    <xf numFmtId="0" fontId="23" fillId="7" borderId="12" xfId="0" applyNumberFormat="1" applyFont="1" applyFill="1" applyBorder="1" applyAlignment="1">
      <alignment horizontal="center" vertical="center"/>
    </xf>
    <xf numFmtId="166" fontId="26" fillId="7" borderId="7" xfId="0" applyNumberFormat="1" applyFont="1" applyFill="1" applyBorder="1" applyAlignment="1">
      <alignment horizontal="center" vertical="center"/>
    </xf>
    <xf numFmtId="166" fontId="26" fillId="7" borderId="10" xfId="0" applyNumberFormat="1" applyFont="1" applyFill="1" applyBorder="1" applyAlignment="1">
      <alignment horizontal="center" vertical="center"/>
    </xf>
    <xf numFmtId="2" fontId="17" fillId="4" borderId="4" xfId="0" applyNumberFormat="1" applyFont="1" applyFill="1" applyBorder="1" applyAlignment="1">
      <alignment horizontal="left" vertical="center"/>
    </xf>
    <xf numFmtId="2" fontId="17" fillId="4" borderId="5" xfId="0" applyNumberFormat="1" applyFont="1" applyFill="1" applyBorder="1" applyAlignment="1">
      <alignment horizontal="left" vertical="center"/>
    </xf>
    <xf numFmtId="2" fontId="17" fillId="4" borderId="6" xfId="0" applyNumberFormat="1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8" sqref="H8"/>
    </sheetView>
  </sheetViews>
  <sheetFormatPr defaultRowHeight="12.75"/>
  <cols>
    <col min="1" max="1" width="13.28515625" customWidth="1"/>
    <col min="2" max="2" width="18.28515625" customWidth="1"/>
    <col min="3" max="3" width="9.28515625" bestFit="1" customWidth="1"/>
    <col min="5" max="6" width="9.28515625" bestFit="1" customWidth="1"/>
    <col min="7" max="7" width="11.5703125" customWidth="1"/>
    <col min="8" max="8" width="11" customWidth="1"/>
    <col min="9" max="9" width="9.5703125" bestFit="1" customWidth="1"/>
    <col min="10" max="10" width="9.28515625" bestFit="1" customWidth="1"/>
    <col min="11" max="11" width="14" customWidth="1"/>
  </cols>
  <sheetData>
    <row r="1" spans="1:11" ht="59.25" customHeigh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23.25" customHeight="1">
      <c r="A2" s="288" t="s">
        <v>114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26.25">
      <c r="A3" s="289" t="s">
        <v>115</v>
      </c>
      <c r="B3" s="289"/>
      <c r="C3" s="290" t="s">
        <v>116</v>
      </c>
      <c r="D3" s="291"/>
      <c r="E3" s="268"/>
      <c r="F3" s="268"/>
      <c r="G3" s="268"/>
      <c r="H3" s="292"/>
      <c r="I3" s="292"/>
      <c r="J3" s="269"/>
      <c r="K3" s="269"/>
    </row>
    <row r="4" spans="1:11">
      <c r="A4" s="299" t="s">
        <v>1</v>
      </c>
      <c r="B4" s="293" t="s">
        <v>117</v>
      </c>
      <c r="C4" s="293" t="s">
        <v>118</v>
      </c>
      <c r="D4" s="293" t="s">
        <v>119</v>
      </c>
      <c r="E4" s="293" t="s">
        <v>120</v>
      </c>
      <c r="F4" s="293" t="s">
        <v>121</v>
      </c>
      <c r="G4" s="293" t="s">
        <v>122</v>
      </c>
      <c r="H4" s="295" t="s">
        <v>123</v>
      </c>
      <c r="I4" s="296"/>
      <c r="J4" s="293" t="s">
        <v>124</v>
      </c>
      <c r="K4" s="293" t="s">
        <v>125</v>
      </c>
    </row>
    <row r="5" spans="1:11">
      <c r="A5" s="300"/>
      <c r="B5" s="294"/>
      <c r="C5" s="294"/>
      <c r="D5" s="294"/>
      <c r="E5" s="294"/>
      <c r="F5" s="294"/>
      <c r="G5" s="294"/>
      <c r="H5" s="297"/>
      <c r="I5" s="298"/>
      <c r="J5" s="294"/>
      <c r="K5" s="294"/>
    </row>
    <row r="6" spans="1:11" s="11" customFormat="1" ht="15">
      <c r="A6" s="270">
        <v>43181</v>
      </c>
      <c r="B6" s="277" t="s">
        <v>131</v>
      </c>
      <c r="C6" s="271">
        <v>3000</v>
      </c>
      <c r="D6" s="277" t="s">
        <v>13</v>
      </c>
      <c r="E6" s="272">
        <v>670</v>
      </c>
      <c r="F6" s="272">
        <v>665.2</v>
      </c>
      <c r="G6" s="272"/>
      <c r="H6" s="273">
        <f t="shared" ref="H6" si="0">(IF(D6="SHORT",E6-F6,IF(D6="LONG",F6-E6)))*C6</f>
        <v>14399.999999999864</v>
      </c>
      <c r="I6" s="274"/>
      <c r="J6" s="275">
        <f t="shared" ref="J6" si="1">(H6+I6)/C6</f>
        <v>4.7999999999999545</v>
      </c>
      <c r="K6" s="276">
        <f t="shared" ref="K6" si="2">SUM(H6:I6)</f>
        <v>14399.999999999864</v>
      </c>
    </row>
    <row r="7" spans="1:11" s="11" customFormat="1" ht="15">
      <c r="A7" s="270">
        <v>43180</v>
      </c>
      <c r="B7" s="277" t="s">
        <v>135</v>
      </c>
      <c r="C7" s="271">
        <v>9000</v>
      </c>
      <c r="D7" s="277" t="s">
        <v>15</v>
      </c>
      <c r="E7" s="272">
        <v>431</v>
      </c>
      <c r="F7" s="272">
        <v>433</v>
      </c>
      <c r="G7" s="272"/>
      <c r="H7" s="273">
        <f t="shared" ref="H7" si="3">(IF(D7="SHORT",E7-F7,IF(D7="LONG",F7-E7)))*C7</f>
        <v>18000</v>
      </c>
      <c r="I7" s="274"/>
      <c r="J7" s="275">
        <f t="shared" ref="J7" si="4">(H7+I7)/C7</f>
        <v>2</v>
      </c>
      <c r="K7" s="276">
        <f t="shared" ref="K7" si="5">SUM(H7:I7)</f>
        <v>18000</v>
      </c>
    </row>
    <row r="8" spans="1:11" s="285" customFormat="1" ht="15">
      <c r="A8" s="278">
        <v>43178</v>
      </c>
      <c r="B8" s="279" t="s">
        <v>134</v>
      </c>
      <c r="C8" s="279">
        <v>8000</v>
      </c>
      <c r="D8" s="279" t="s">
        <v>13</v>
      </c>
      <c r="E8" s="280">
        <v>134.25</v>
      </c>
      <c r="F8" s="280">
        <v>132.9</v>
      </c>
      <c r="G8" s="280">
        <v>131.19999999999999</v>
      </c>
      <c r="H8" s="281">
        <f t="shared" ref="H8" si="6">(IF(D8="SHORT",E8-F8,IF(D8="LONG",F8-E8)))*C8</f>
        <v>10799.999999999955</v>
      </c>
      <c r="I8" s="282">
        <f>(IF(D8="SHORT",IF(G8="",0,E8-G8),IF(D8="LONG",IF(G8="",0,G8-F8))))*C8</f>
        <v>24400.000000000091</v>
      </c>
      <c r="J8" s="283">
        <f t="shared" ref="J8" si="7">(H8+I8)/C8</f>
        <v>4.4000000000000057</v>
      </c>
      <c r="K8" s="284">
        <f t="shared" ref="K8" si="8">SUM(H8:I8)</f>
        <v>35200.000000000044</v>
      </c>
    </row>
    <row r="9" spans="1:11" s="11" customFormat="1" ht="15">
      <c r="A9" s="270">
        <v>43173</v>
      </c>
      <c r="B9" s="277" t="s">
        <v>133</v>
      </c>
      <c r="C9" s="271">
        <v>9000</v>
      </c>
      <c r="D9" s="277" t="s">
        <v>15</v>
      </c>
      <c r="E9" s="272">
        <v>233.1</v>
      </c>
      <c r="F9" s="272">
        <v>235.4</v>
      </c>
      <c r="G9" s="272"/>
      <c r="H9" s="273">
        <f t="shared" ref="H9" si="9">(IF(D9="SHORT",E9-F9,IF(D9="LONG",F9-E9)))*C9</f>
        <v>20700.000000000102</v>
      </c>
      <c r="I9" s="274"/>
      <c r="J9" s="275">
        <f t="shared" ref="J9" si="10">(H9+I9)/C9</f>
        <v>2.3000000000000114</v>
      </c>
      <c r="K9" s="276">
        <f t="shared" ref="K9" si="11">SUM(H9:I9)</f>
        <v>20700.000000000102</v>
      </c>
    </row>
    <row r="10" spans="1:11" s="11" customFormat="1" ht="15">
      <c r="A10" s="270">
        <v>43172</v>
      </c>
      <c r="B10" s="277" t="s">
        <v>132</v>
      </c>
      <c r="C10" s="271">
        <v>1200</v>
      </c>
      <c r="D10" s="277" t="s">
        <v>15</v>
      </c>
      <c r="E10" s="272">
        <v>1284.25</v>
      </c>
      <c r="F10" s="272">
        <v>1293.5</v>
      </c>
      <c r="G10" s="272"/>
      <c r="H10" s="273">
        <f t="shared" ref="H10" si="12">(IF(D10="SHORT",E10-F10,IF(D10="LONG",F10-E10)))*C10</f>
        <v>11100</v>
      </c>
      <c r="I10" s="274"/>
      <c r="J10" s="275">
        <f t="shared" ref="J10" si="13">(H10+I10)/C10</f>
        <v>9.25</v>
      </c>
      <c r="K10" s="276">
        <f t="shared" ref="K10" si="14">SUM(H10:I10)</f>
        <v>11100</v>
      </c>
    </row>
    <row r="11" spans="1:11" s="11" customFormat="1" ht="15">
      <c r="A11" s="270">
        <v>43172</v>
      </c>
      <c r="B11" s="277" t="s">
        <v>132</v>
      </c>
      <c r="C11" s="271">
        <v>1200</v>
      </c>
      <c r="D11" s="277" t="s">
        <v>15</v>
      </c>
      <c r="E11" s="272">
        <v>1284.25</v>
      </c>
      <c r="F11" s="272">
        <v>1293.5</v>
      </c>
      <c r="G11" s="272"/>
      <c r="H11" s="273">
        <f t="shared" ref="H11" si="15">(IF(D11="SHORT",E11-F11,IF(D11="LONG",F11-E11)))*C11</f>
        <v>11100</v>
      </c>
      <c r="I11" s="274"/>
      <c r="J11" s="275">
        <f t="shared" ref="J11" si="16">(H11+I11)/C11</f>
        <v>9.25</v>
      </c>
      <c r="K11" s="276">
        <f t="shared" ref="K11" si="17">SUM(H11:I11)</f>
        <v>11100</v>
      </c>
    </row>
    <row r="12" spans="1:11" s="11" customFormat="1" ht="15">
      <c r="A12" s="270">
        <v>43167</v>
      </c>
      <c r="B12" s="277" t="s">
        <v>130</v>
      </c>
      <c r="C12" s="271">
        <v>3150</v>
      </c>
      <c r="D12" s="277" t="s">
        <v>15</v>
      </c>
      <c r="E12" s="272">
        <v>359.15</v>
      </c>
      <c r="F12" s="272">
        <v>363.5</v>
      </c>
      <c r="G12" s="272"/>
      <c r="H12" s="273">
        <f t="shared" ref="H12:H13" si="18">(IF(D12="SHORT",E12-F12,IF(D12="LONG",F12-E12)))*C12</f>
        <v>13702.500000000071</v>
      </c>
      <c r="I12" s="274"/>
      <c r="J12" s="275">
        <f t="shared" ref="J12:J13" si="19">(H12+I12)/C12</f>
        <v>4.3500000000000227</v>
      </c>
      <c r="K12" s="276">
        <f t="shared" ref="K12:K13" si="20">SUM(H12:I12)</f>
        <v>13702.500000000071</v>
      </c>
    </row>
    <row r="13" spans="1:11" s="11" customFormat="1" ht="15">
      <c r="A13" s="270">
        <v>43167</v>
      </c>
      <c r="B13" s="277" t="s">
        <v>129</v>
      </c>
      <c r="C13" s="271">
        <v>4000</v>
      </c>
      <c r="D13" s="277" t="s">
        <v>13</v>
      </c>
      <c r="E13" s="272">
        <v>387.5</v>
      </c>
      <c r="F13" s="272">
        <v>391.45</v>
      </c>
      <c r="G13" s="272"/>
      <c r="H13" s="273">
        <f t="shared" si="18"/>
        <v>-15799.999999999955</v>
      </c>
      <c r="I13" s="274"/>
      <c r="J13" s="275">
        <f t="shared" si="19"/>
        <v>-3.9499999999999886</v>
      </c>
      <c r="K13" s="276">
        <f t="shared" si="20"/>
        <v>-15799.999999999955</v>
      </c>
    </row>
    <row r="14" spans="1:11" s="11" customFormat="1" ht="15">
      <c r="A14" s="270">
        <v>43166</v>
      </c>
      <c r="B14" s="277" t="s">
        <v>128</v>
      </c>
      <c r="C14" s="271">
        <v>1000</v>
      </c>
      <c r="D14" s="277" t="s">
        <v>13</v>
      </c>
      <c r="E14" s="272">
        <v>1985.25</v>
      </c>
      <c r="F14" s="272">
        <v>1976.8</v>
      </c>
      <c r="G14" s="272"/>
      <c r="H14" s="273">
        <f t="shared" ref="H14" si="21">(IF(D14="SHORT",E14-F14,IF(D14="LONG",F14-E14)))*C14</f>
        <v>8450.0000000000455</v>
      </c>
      <c r="I14" s="274"/>
      <c r="J14" s="275">
        <f t="shared" ref="J14" si="22">(H14+I14)/C14</f>
        <v>8.4500000000000455</v>
      </c>
      <c r="K14" s="276">
        <f t="shared" ref="K14" si="23">SUM(H14:I14)</f>
        <v>8450.0000000000455</v>
      </c>
    </row>
    <row r="15" spans="1:11" s="285" customFormat="1" ht="15">
      <c r="A15" s="278">
        <v>43165</v>
      </c>
      <c r="B15" s="279" t="s">
        <v>127</v>
      </c>
      <c r="C15" s="279">
        <v>6400</v>
      </c>
      <c r="D15" s="279" t="s">
        <v>13</v>
      </c>
      <c r="E15" s="280">
        <v>146.19999999999999</v>
      </c>
      <c r="F15" s="280">
        <v>144.5</v>
      </c>
      <c r="G15" s="280">
        <v>142.44999999999999</v>
      </c>
      <c r="H15" s="281">
        <f t="shared" ref="H15" si="24">(IF(D15="SHORT",E15-F15,IF(D15="LONG",F15-E15)))*C15</f>
        <v>10879.999999999927</v>
      </c>
      <c r="I15" s="282">
        <f>(IF(D15="SHORT",IF(G15="",0,E15-G15),IF(D15="LONG",IF(G15="",0,G15-F15))))*C15</f>
        <v>24000</v>
      </c>
      <c r="J15" s="283">
        <f t="shared" ref="J15" si="25">(H15+I15)/C15</f>
        <v>5.4499999999999886</v>
      </c>
      <c r="K15" s="284">
        <f t="shared" ref="K15" si="26">SUM(H15:I15)</f>
        <v>34879.999999999927</v>
      </c>
    </row>
    <row r="16" spans="1:11" s="11" customFormat="1" ht="15">
      <c r="A16" s="270">
        <v>43164</v>
      </c>
      <c r="B16" s="277" t="s">
        <v>126</v>
      </c>
      <c r="C16" s="271">
        <v>1000</v>
      </c>
      <c r="D16" s="277" t="s">
        <v>13</v>
      </c>
      <c r="E16" s="272">
        <v>1893</v>
      </c>
      <c r="F16" s="272">
        <v>1871.25</v>
      </c>
      <c r="G16" s="272"/>
      <c r="H16" s="273">
        <f t="shared" ref="H16" si="27">(IF(D16="SHORT",E16-F16,IF(D16="LONG",F16-E16)))*C16</f>
        <v>21750</v>
      </c>
      <c r="I16" s="274"/>
      <c r="J16" s="275">
        <f t="shared" ref="J16" si="28">(H16+I16)/C16</f>
        <v>21.75</v>
      </c>
      <c r="K16" s="276">
        <f t="shared" ref="K16" si="29">SUM(H16:I16)</f>
        <v>21750</v>
      </c>
    </row>
    <row r="17" spans="1:11" s="11" customFormat="1" ht="15">
      <c r="A17" s="270">
        <v>43164</v>
      </c>
      <c r="B17" s="277" t="s">
        <v>68</v>
      </c>
      <c r="C17" s="271">
        <v>14000</v>
      </c>
      <c r="D17" s="277" t="s">
        <v>13</v>
      </c>
      <c r="E17" s="272">
        <v>141.30000000000001</v>
      </c>
      <c r="F17" s="272">
        <v>139.5</v>
      </c>
      <c r="G17" s="272"/>
      <c r="H17" s="273">
        <f t="shared" ref="H17" si="30">(IF(D17="SHORT",E17-F17,IF(D17="LONG",F17-E17)))*C17</f>
        <v>25200.00000000016</v>
      </c>
      <c r="I17" s="274"/>
      <c r="J17" s="275">
        <f t="shared" ref="J17" si="31">(H17+I17)/C17</f>
        <v>1.8000000000000114</v>
      </c>
      <c r="K17" s="276">
        <f t="shared" ref="K17" si="32">SUM(H17:I17)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4"/>
  <sheetViews>
    <sheetView workbookViewId="0">
      <selection activeCell="J20" sqref="J20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301" t="s">
        <v>61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3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PREMIUM FUTURE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2018-03-23T10:58:13Z</dcterms:modified>
</cp:coreProperties>
</file>