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DEX OPTION" sheetId="3" r:id="rId1"/>
    <sheet name="till Feb-18" sheetId="1" r:id="rId2"/>
    <sheet name="ROI Statement" sheetId="4" r:id="rId3"/>
  </sheets>
  <calcPr calcId="124519"/>
</workbook>
</file>

<file path=xl/calcChain.xml><?xml version="1.0" encoding="utf-8"?>
<calcChain xmlns="http://schemas.openxmlformats.org/spreadsheetml/2006/main">
  <c r="D8" i="4"/>
  <c r="D7"/>
  <c r="D6"/>
  <c r="D5"/>
  <c r="D4"/>
  <c r="D3"/>
  <c r="H6" i="3"/>
  <c r="K6" s="1"/>
  <c r="H9"/>
  <c r="J9" s="1"/>
  <c r="K8"/>
  <c r="H8"/>
  <c r="J8" s="1"/>
  <c r="H7"/>
  <c r="J7" s="1"/>
  <c r="H10"/>
  <c r="K10" s="1"/>
  <c r="K11"/>
  <c r="J11"/>
  <c r="H11"/>
  <c r="I13"/>
  <c r="H13"/>
  <c r="H12"/>
  <c r="H15"/>
  <c r="J14"/>
  <c r="I14"/>
  <c r="H14"/>
  <c r="H16"/>
  <c r="K16" s="1"/>
  <c r="H17"/>
  <c r="K17" s="1"/>
  <c r="H19"/>
  <c r="K19" s="1"/>
  <c r="J21"/>
  <c r="H21"/>
  <c r="K21" s="1"/>
  <c r="H20"/>
  <c r="K20" s="1"/>
  <c r="I22"/>
  <c r="H22"/>
  <c r="K23"/>
  <c r="J23"/>
  <c r="H23"/>
  <c r="H24"/>
  <c r="J25"/>
  <c r="I25"/>
  <c r="H25"/>
  <c r="H27"/>
  <c r="K27" s="1"/>
  <c r="H26"/>
  <c r="J26" s="1"/>
  <c r="J28"/>
  <c r="H28"/>
  <c r="K28" s="1"/>
  <c r="K30"/>
  <c r="I30"/>
  <c r="H30"/>
  <c r="H29"/>
  <c r="I32"/>
  <c r="H32"/>
  <c r="I31"/>
  <c r="H31"/>
  <c r="K33"/>
  <c r="J33"/>
  <c r="H33"/>
  <c r="H35"/>
  <c r="J35" s="1"/>
  <c r="H34"/>
  <c r="J34" s="1"/>
  <c r="I37"/>
  <c r="H37"/>
  <c r="H36"/>
  <c r="K38"/>
  <c r="J38"/>
  <c r="H38"/>
  <c r="H40"/>
  <c r="K40" s="1"/>
  <c r="H39"/>
  <c r="J39" s="1"/>
  <c r="I42"/>
  <c r="H42"/>
  <c r="H41"/>
  <c r="J41" s="1"/>
  <c r="J43"/>
  <c r="H43"/>
  <c r="K43" s="1"/>
  <c r="H44"/>
  <c r="K44" s="1"/>
  <c r="J47"/>
  <c r="H47"/>
  <c r="K47" s="1"/>
  <c r="H46"/>
  <c r="J46" s="1"/>
  <c r="I48"/>
  <c r="H48"/>
  <c r="J49"/>
  <c r="H49"/>
  <c r="K49" s="1"/>
  <c r="H51"/>
  <c r="K51" s="1"/>
  <c r="H50"/>
  <c r="J50" s="1"/>
  <c r="J52"/>
  <c r="H52"/>
  <c r="K52" s="1"/>
  <c r="J55"/>
  <c r="H55"/>
  <c r="I54"/>
  <c r="H54"/>
  <c r="J53"/>
  <c r="I53"/>
  <c r="H53"/>
  <c r="H59"/>
  <c r="I58"/>
  <c r="H58"/>
  <c r="I57"/>
  <c r="H57"/>
  <c r="J57" s="1"/>
  <c r="I56"/>
  <c r="H56"/>
  <c r="H61"/>
  <c r="J61" s="1"/>
  <c r="J60"/>
  <c r="H60"/>
  <c r="K60" s="1"/>
  <c r="H62"/>
  <c r="J62" s="1"/>
  <c r="H65"/>
  <c r="H64"/>
  <c r="I63"/>
  <c r="H63"/>
  <c r="H66"/>
  <c r="K66" s="1"/>
  <c r="I68"/>
  <c r="H68"/>
  <c r="I67"/>
  <c r="H67"/>
  <c r="H69"/>
  <c r="K69" s="1"/>
  <c r="H70"/>
  <c r="K70" s="1"/>
  <c r="H72"/>
  <c r="K72" s="1"/>
  <c r="I73"/>
  <c r="H73"/>
  <c r="I74"/>
  <c r="H74"/>
  <c r="H75"/>
  <c r="K75" s="1"/>
  <c r="J76"/>
  <c r="H76"/>
  <c r="K76" s="1"/>
  <c r="H77"/>
  <c r="I77"/>
  <c r="H78"/>
  <c r="J78" s="1"/>
  <c r="I79"/>
  <c r="H79"/>
  <c r="I80"/>
  <c r="H80"/>
  <c r="J81"/>
  <c r="H81"/>
  <c r="K81" s="1"/>
  <c r="H82"/>
  <c r="K82" s="1"/>
  <c r="J84"/>
  <c r="H84"/>
  <c r="I83"/>
  <c r="H83"/>
  <c r="I85"/>
  <c r="H85"/>
  <c r="I86"/>
  <c r="H86"/>
  <c r="H88"/>
  <c r="J88" s="1"/>
  <c r="H87"/>
  <c r="K87" s="1"/>
  <c r="H89"/>
  <c r="J89" s="1"/>
  <c r="H91"/>
  <c r="K91" s="1"/>
  <c r="H92"/>
  <c r="K92" s="1"/>
  <c r="H93"/>
  <c r="K93" s="1"/>
  <c r="I94"/>
  <c r="H94"/>
  <c r="H95"/>
  <c r="K95" s="1"/>
  <c r="H96"/>
  <c r="K96" s="1"/>
  <c r="H97"/>
  <c r="K97" s="1"/>
  <c r="H98"/>
  <c r="J98" s="1"/>
  <c r="H99"/>
  <c r="K99" s="1"/>
  <c r="H100"/>
  <c r="K100" s="1"/>
  <c r="H102"/>
  <c r="J102" s="1"/>
  <c r="H101"/>
  <c r="J101" s="1"/>
  <c r="I104"/>
  <c r="H104"/>
  <c r="I103"/>
  <c r="H103"/>
  <c r="J105"/>
  <c r="H105"/>
  <c r="I106"/>
  <c r="H106"/>
  <c r="H107"/>
  <c r="K107" s="1"/>
  <c r="H108"/>
  <c r="K108" s="1"/>
  <c r="H109"/>
  <c r="K109" s="1"/>
  <c r="I110"/>
  <c r="H110"/>
  <c r="H113"/>
  <c r="J113" s="1"/>
  <c r="H111"/>
  <c r="K111" s="1"/>
  <c r="I114"/>
  <c r="H114"/>
  <c r="H115"/>
  <c r="K115" s="1"/>
  <c r="I116"/>
  <c r="H116"/>
  <c r="H117"/>
  <c r="I119"/>
  <c r="H119"/>
  <c r="I118"/>
  <c r="H118"/>
  <c r="I122"/>
  <c r="H122"/>
  <c r="H121"/>
  <c r="J121" s="1"/>
  <c r="H123"/>
  <c r="K123" s="1"/>
  <c r="H124"/>
  <c r="K124" s="1"/>
  <c r="I125"/>
  <c r="H125"/>
  <c r="H133"/>
  <c r="H132"/>
  <c r="H131"/>
  <c r="K131" s="1"/>
  <c r="I130"/>
  <c r="H130"/>
  <c r="I129"/>
  <c r="H129"/>
  <c r="H128"/>
  <c r="H127"/>
  <c r="H126"/>
  <c r="K78" l="1"/>
  <c r="J119"/>
  <c r="J73"/>
  <c r="J51"/>
  <c r="J48"/>
  <c r="J16"/>
  <c r="J6"/>
  <c r="K7"/>
  <c r="K9"/>
  <c r="J10"/>
  <c r="K12"/>
  <c r="J12"/>
  <c r="K13"/>
  <c r="J13"/>
  <c r="K14"/>
  <c r="K15"/>
  <c r="J15"/>
  <c r="J17"/>
  <c r="J19"/>
  <c r="J20"/>
  <c r="K22"/>
  <c r="J22"/>
  <c r="J24"/>
  <c r="K24"/>
  <c r="K25"/>
  <c r="J27"/>
  <c r="K26"/>
  <c r="J29"/>
  <c r="J30"/>
  <c r="K29"/>
  <c r="J31"/>
  <c r="J32"/>
  <c r="K31"/>
  <c r="K32"/>
  <c r="K34"/>
  <c r="K35"/>
  <c r="J36"/>
  <c r="K36"/>
  <c r="J37"/>
  <c r="K37"/>
  <c r="J40"/>
  <c r="K39"/>
  <c r="K41"/>
  <c r="K42"/>
  <c r="J42"/>
  <c r="J44"/>
  <c r="K46"/>
  <c r="K48"/>
  <c r="K50"/>
  <c r="K53"/>
  <c r="K54"/>
  <c r="J54"/>
  <c r="K55"/>
  <c r="K56"/>
  <c r="J56"/>
  <c r="K57"/>
  <c r="K58"/>
  <c r="J58"/>
  <c r="K59"/>
  <c r="J59"/>
  <c r="K61"/>
  <c r="K62"/>
  <c r="J63"/>
  <c r="J64"/>
  <c r="J65"/>
  <c r="K63"/>
  <c r="K64"/>
  <c r="K65"/>
  <c r="J66"/>
  <c r="K67"/>
  <c r="J67"/>
  <c r="J68"/>
  <c r="K68"/>
  <c r="J69"/>
  <c r="J70"/>
  <c r="J72"/>
  <c r="K73"/>
  <c r="J74"/>
  <c r="J109"/>
  <c r="J106"/>
  <c r="J86"/>
  <c r="J82"/>
  <c r="K77"/>
  <c r="K74"/>
  <c r="J75"/>
  <c r="J77"/>
  <c r="K88"/>
  <c r="J123"/>
  <c r="J111"/>
  <c r="K102"/>
  <c r="J124"/>
  <c r="J104"/>
  <c r="J99"/>
  <c r="J87"/>
  <c r="J83"/>
  <c r="K79"/>
  <c r="J79"/>
  <c r="J80"/>
  <c r="K80"/>
  <c r="K83"/>
  <c r="K84"/>
  <c r="J85"/>
  <c r="K85"/>
  <c r="K86"/>
  <c r="K89"/>
  <c r="J91"/>
  <c r="J92"/>
  <c r="J93"/>
  <c r="J94"/>
  <c r="K94"/>
  <c r="J95"/>
  <c r="J96"/>
  <c r="J97"/>
  <c r="K98"/>
  <c r="J100"/>
  <c r="K101"/>
  <c r="J103"/>
  <c r="K103"/>
  <c r="K104"/>
  <c r="K105"/>
  <c r="K106"/>
  <c r="J107"/>
  <c r="J108"/>
  <c r="J110"/>
  <c r="K110"/>
  <c r="K113"/>
  <c r="J114"/>
  <c r="K114"/>
  <c r="J115"/>
  <c r="J116"/>
  <c r="K116"/>
  <c r="J117"/>
  <c r="K117"/>
  <c r="K122"/>
  <c r="J118"/>
  <c r="K118"/>
  <c r="K119"/>
  <c r="J122"/>
  <c r="K121"/>
  <c r="J125"/>
  <c r="K125"/>
  <c r="K126"/>
  <c r="J126"/>
  <c r="K127"/>
  <c r="J127"/>
  <c r="K128"/>
  <c r="J128"/>
  <c r="K129"/>
  <c r="J129"/>
  <c r="K130"/>
  <c r="J130"/>
  <c r="J131"/>
  <c r="K132"/>
  <c r="J132"/>
  <c r="K133"/>
  <c r="J133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<sst xmlns="http://schemas.openxmlformats.org/spreadsheetml/2006/main" count="344" uniqueCount="118">
  <si>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</si>
  <si>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</si>
  <si>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</si>
  <si>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</si>
  <si>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</si>
  <si>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</si>
  <si>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</si>
  <si>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</si>
  <si>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</si>
  <si>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</si>
  <si>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</si>
  <si>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</si>
  <si>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</si>
  <si>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</si>
  <si>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</si>
  <si>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</si>
  <si>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</si>
  <si>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</si>
  <si>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</si>
  <si>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</si>
  <si>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</si>
  <si>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</si>
  <si>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</si>
  <si>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</si>
  <si>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</si>
  <si>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</si>
  <si>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</si>
  <si>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</si>
  <si>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</si>
  <si>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</si>
  <si>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</si>
  <si>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</si>
  <si>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</si>
  <si>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</si>
  <si>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</si>
  <si>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</si>
  <si>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</si>
  <si>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</si>
  <si>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</si>
  <si>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</si>
  <si>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</si>
  <si>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</si>
  <si>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</si>
  <si>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</si>
  <si>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</si>
  <si>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</si>
  <si>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</si>
  <si>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</si>
  <si>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</si>
  <si>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</si>
  <si>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</si>
  <si>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</si>
  <si>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</si>
  <si>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</si>
  <si>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</si>
  <si>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</si>
  <si>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</si>
  <si>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</si>
  <si>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</si>
  <si>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</si>
  <si>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</si>
  <si>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</si>
  <si>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</si>
  <si>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</si>
  <si>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</si>
  <si>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</si>
  <si>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</si>
  <si>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</si>
  <si>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</si>
  <si>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</si>
  <si>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</si>
  <si>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</si>
  <si>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</si>
  <si>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</si>
  <si>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</si>
  <si>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</si>
  <si>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</si>
  <si>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</si>
  <si>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</si>
  <si>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</si>
  <si>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</si>
  <si>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</si>
  <si>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</si>
  <si>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</si>
  <si>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</si>
  <si>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</si>
  <si>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</si>
  <si>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</si>
  <si>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</si>
  <si>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</si>
  <si>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</si>
  <si>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</si>
  <si>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</si>
  <si>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</si>
  <si>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</si>
  <si>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</si>
  <si>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</si>
  <si>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</si>
  <si>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</si>
  <si>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</si>
  <si>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</si>
  <si>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</si>
  <si>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</si>
  <si>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</si>
  <si>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</si>
  <si>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</si>
  <si>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</si>
  <si>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</si>
  <si>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</si>
  <si>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</si>
  <si>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</si>
  <si>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</si>
  <si>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March</t>
  </si>
  <si>
    <t>April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</si>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</sst>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28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20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21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21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22" fillId="6" borderId="5" xfId="0" applyNumberFormat="1" applyFont="1" applyFill="1" applyBorder="1" applyAlignment="1">
      <alignment horizontal="center" vertical="center"/>
    </xf>
    <xf numFmtId="0" fontId="22" fillId="6" borderId="5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2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/>
    </xf>
    <xf numFmtId="0" fontId="16" fillId="5" borderId="4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/>
    </xf>
    <xf numFmtId="0" fontId="0" fillId="0" borderId="0" xfId="0" applyAlignment="1"/>
    <xf numFmtId="0" fontId="26" fillId="8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37500</c:v>
                </c:pt>
                <c:pt idx="1">
                  <c:v>124447</c:v>
                </c:pt>
                <c:pt idx="2">
                  <c:v>149286</c:v>
                </c:pt>
                <c:pt idx="3">
                  <c:v>187101</c:v>
                </c:pt>
                <c:pt idx="4">
                  <c:v>127679</c:v>
                </c:pt>
                <c:pt idx="5">
                  <c:v>41919</c:v>
                </c:pt>
              </c:numCache>
            </c:numRef>
          </c:val>
        </c:ser>
        <c:dLbls/>
        <c:axId val="49462656"/>
        <c:axId val="68370816"/>
      </c:barChart>
      <c:catAx>
        <c:axId val="49462656"/>
        <c:scaling>
          <c:orientation val="minMax"/>
        </c:scaling>
        <c:axPos val="b"/>
        <c:majorTickMark val="none"/>
        <c:tickLblPos val="nextTo"/>
        <c:crossAx val="68370816"/>
        <c:crosses val="autoZero"/>
        <c:auto val="1"/>
        <c:lblAlgn val="ctr"/>
        <c:lblOffset val="100"/>
      </c:catAx>
      <c:valAx>
        <c:axId val="6837081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49462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layout/>
    </c:title>
    <c:plotArea>
      <c:layout>
        <c:manualLayout>
          <c:layoutTarget val="inner"/>
          <c:xMode val="edge"/>
          <c:yMode val="edge"/>
          <c:x val="3.3264033264033266E-2"/>
          <c:y val="0.20351534240038177"/>
          <c:w val="0.93901593901593905"/>
          <c:h val="0.6390016702457647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2.4948024948024949E-2"/>
                  <c:y val="-9.6969696969697854E-3"/>
                </c:manualLayout>
              </c:layout>
              <c:showVal val="1"/>
            </c:dLbl>
            <c:dLbl>
              <c:idx val="1"/>
              <c:layout>
                <c:manualLayout>
                  <c:x val="-8.8704088704088732E-2"/>
                  <c:y val="-6.7878787878787886E-2"/>
                </c:manualLayout>
              </c:layout>
              <c:showVal val="1"/>
            </c:dLbl>
            <c:dLbl>
              <c:idx val="2"/>
              <c:layout>
                <c:manualLayout>
                  <c:x val="-8.870408870408876E-2"/>
                  <c:y val="-7.2727272727272765E-2"/>
                </c:manualLayout>
              </c:layout>
              <c:showVal val="1"/>
            </c:dLbl>
            <c:dLbl>
              <c:idx val="3"/>
              <c:layout>
                <c:manualLayout>
                  <c:x val="2.4948024948024949E-2"/>
                  <c:y val="9.6969696969697195E-3"/>
                </c:manualLayout>
              </c:layout>
              <c:showVal val="1"/>
            </c:dLbl>
            <c:dLbl>
              <c:idx val="4"/>
              <c:layout>
                <c:manualLayout>
                  <c:x val="1.9404019404019403E-2"/>
                  <c:y val="-3.3939393939393943E-2"/>
                </c:manualLayout>
              </c:layout>
              <c:showVal val="1"/>
            </c:dLbl>
            <c:dLbl>
              <c:idx val="5"/>
              <c:layout>
                <c:manualLayout>
                  <c:x val="-3.3264033264033363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0.75</c:v>
                </c:pt>
                <c:pt idx="1">
                  <c:v>2.4889399999999999</c:v>
                </c:pt>
                <c:pt idx="2">
                  <c:v>2.9857200000000002</c:v>
                </c:pt>
                <c:pt idx="3">
                  <c:v>3.7420200000000001</c:v>
                </c:pt>
                <c:pt idx="4">
                  <c:v>2.5535800000000002</c:v>
                </c:pt>
                <c:pt idx="5">
                  <c:v>0.83838000000000001</c:v>
                </c:pt>
              </c:numCache>
            </c:numRef>
          </c:val>
        </c:ser>
        <c:dLbls>
          <c:showVal val="1"/>
        </c:dLbls>
        <c:marker val="1"/>
        <c:axId val="89101056"/>
        <c:axId val="96835456"/>
      </c:lineChart>
      <c:catAx>
        <c:axId val="89101056"/>
        <c:scaling>
          <c:orientation val="minMax"/>
        </c:scaling>
        <c:axPos val="b"/>
        <c:majorTickMark val="none"/>
        <c:tickLblPos val="nextTo"/>
        <c:crossAx val="96835456"/>
        <c:crosses val="autoZero"/>
        <c:auto val="1"/>
        <c:lblAlgn val="ctr"/>
        <c:lblOffset val="100"/>
      </c:catAx>
      <c:valAx>
        <c:axId val="96835456"/>
        <c:scaling>
          <c:orientation val="minMax"/>
        </c:scaling>
        <c:delete val="1"/>
        <c:axPos val="l"/>
        <c:numFmt formatCode="0%" sourceLinked="1"/>
        <c:tickLblPos val="nextTo"/>
        <c:crossAx val="8910105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4</xdr:col>
      <xdr:colOff>257175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66674</xdr:rowOff>
    </xdr:from>
    <xdr:to>
      <xdr:col>4</xdr:col>
      <xdr:colOff>419100</xdr:colOff>
      <xdr:row>22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</xdr:colOff>
      <xdr:row>7</xdr:row>
      <xdr:rowOff>200024</xdr:rowOff>
    </xdr:from>
    <xdr:to>
      <xdr:col>12</xdr:col>
      <xdr:colOff>390524</xdr:colOff>
      <xdr:row>21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workbookViewId="0">
      <selection activeCell="H6" sqref="H6:H17"/>
    </sheetView>
  </sheetViews>
  <sheetFormatPr defaultRowHeight="15"/>
  <cols>
    <col min="1" max="1" width="12.5703125" customWidth="1"/>
    <col min="2" max="2" width="23.85546875" customWidth="1"/>
    <col min="3" max="3" width="10.7109375" customWidth="1"/>
    <col min="4" max="4" width="8.28515625" customWidth="1"/>
    <col min="5" max="5" width="10" customWidth="1"/>
    <col min="8" max="8" width="11.28515625" customWidth="1"/>
    <col min="9" max="10" width="12.42578125" customWidth="1"/>
    <col min="11" max="11" width="22.85546875" customWidth="1"/>
  </cols>
  <sheetData>
    <row r="1" spans="1:11" ht="46.5" customHeight="1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7.25" customHeight="1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7.25" customHeight="1">
      <c r="A3" s="62" t="s">
        <v>35</v>
      </c>
      <c r="B3" s="62"/>
      <c r="C3" s="63">
        <v>50000</v>
      </c>
      <c r="D3" s="64"/>
      <c r="E3" s="17"/>
      <c r="F3" s="17"/>
      <c r="G3" s="17"/>
      <c r="H3" s="65"/>
      <c r="I3" s="65"/>
      <c r="J3" s="18"/>
      <c r="K3" s="18"/>
    </row>
    <row r="4" spans="1:11" ht="15" customHeight="1">
      <c r="A4" s="57" t="s">
        <v>1</v>
      </c>
      <c r="B4" s="51" t="s">
        <v>36</v>
      </c>
      <c r="C4" s="51" t="s">
        <v>37</v>
      </c>
      <c r="D4" s="51" t="s">
        <v>38</v>
      </c>
      <c r="E4" s="51" t="s">
        <v>39</v>
      </c>
      <c r="F4" s="51" t="s">
        <v>40</v>
      </c>
      <c r="G4" s="51" t="s">
        <v>41</v>
      </c>
      <c r="H4" s="53" t="s">
        <v>42</v>
      </c>
      <c r="I4" s="54"/>
      <c r="J4" s="51" t="s">
        <v>43</v>
      </c>
      <c r="K4" s="51" t="s">
        <v>44</v>
      </c>
    </row>
    <row r="5" spans="1:11" ht="15" customHeight="1">
      <c r="A5" s="58"/>
      <c r="B5" s="52"/>
      <c r="C5" s="52"/>
      <c r="D5" s="52"/>
      <c r="E5" s="52"/>
      <c r="F5" s="52"/>
      <c r="G5" s="52"/>
      <c r="H5" s="55"/>
      <c r="I5" s="56"/>
      <c r="J5" s="52"/>
      <c r="K5" s="52"/>
    </row>
    <row r="6" spans="1:11" s="14" customFormat="1">
      <c r="A6" s="27">
        <v>43328</v>
      </c>
      <c r="B6" s="34" t="s">
        <v>101</v>
      </c>
      <c r="C6" s="28">
        <v>600</v>
      </c>
      <c r="D6" s="34" t="s">
        <v>11</v>
      </c>
      <c r="E6" s="29">
        <v>77.599999999999994</v>
      </c>
      <c r="F6" s="29">
        <v>67.900000000000006</v>
      </c>
      <c r="G6" s="29"/>
      <c r="H6" s="30">
        <f t="shared" ref="H6" si="0">(F6-E6)*C6</f>
        <v>-5819.9999999999927</v>
      </c>
      <c r="I6" s="31"/>
      <c r="J6" s="32">
        <f t="shared" ref="J6" si="1">(H6+I6)/C6</f>
        <v>-9.6999999999999886</v>
      </c>
      <c r="K6" s="33">
        <f t="shared" ref="K6" si="2">SUM(H6:I6)</f>
        <v>-5819.9999999999927</v>
      </c>
    </row>
    <row r="7" spans="1:11" s="14" customFormat="1">
      <c r="A7" s="27">
        <v>43328</v>
      </c>
      <c r="B7" s="34" t="s">
        <v>106</v>
      </c>
      <c r="C7" s="28">
        <v>400</v>
      </c>
      <c r="D7" s="34" t="s">
        <v>11</v>
      </c>
      <c r="E7" s="29">
        <v>122.5</v>
      </c>
      <c r="F7" s="29">
        <v>140.85</v>
      </c>
      <c r="G7" s="29"/>
      <c r="H7" s="30">
        <f t="shared" ref="H7:H9" si="3">(F7-E7)*C7</f>
        <v>7339.9999999999982</v>
      </c>
      <c r="I7" s="31"/>
      <c r="J7" s="32">
        <f t="shared" ref="J7:J9" si="4">(H7+I7)/C7</f>
        <v>18.349999999999994</v>
      </c>
      <c r="K7" s="33">
        <f t="shared" ref="K7:K9" si="5">SUM(H7:I7)</f>
        <v>7339.9999999999982</v>
      </c>
    </row>
    <row r="8" spans="1:11" s="14" customFormat="1">
      <c r="A8" s="27">
        <v>43326</v>
      </c>
      <c r="B8" s="34" t="s">
        <v>105</v>
      </c>
      <c r="C8" s="28">
        <v>525</v>
      </c>
      <c r="D8" s="28" t="s">
        <v>11</v>
      </c>
      <c r="E8" s="29">
        <v>90.25</v>
      </c>
      <c r="F8" s="29">
        <v>99.25</v>
      </c>
      <c r="G8" s="29"/>
      <c r="H8" s="30">
        <f t="shared" si="3"/>
        <v>4725</v>
      </c>
      <c r="I8" s="31"/>
      <c r="J8" s="32">
        <f t="shared" si="4"/>
        <v>9</v>
      </c>
      <c r="K8" s="33">
        <f t="shared" si="5"/>
        <v>4725</v>
      </c>
    </row>
    <row r="9" spans="1:11" s="14" customFormat="1">
      <c r="A9" s="27">
        <v>43325</v>
      </c>
      <c r="B9" s="34" t="s">
        <v>104</v>
      </c>
      <c r="C9" s="28">
        <v>525</v>
      </c>
      <c r="D9" s="28" t="s">
        <v>11</v>
      </c>
      <c r="E9" s="29">
        <v>84</v>
      </c>
      <c r="F9" s="29">
        <v>92.4</v>
      </c>
      <c r="G9" s="29"/>
      <c r="H9" s="30">
        <f t="shared" si="3"/>
        <v>4410.0000000000027</v>
      </c>
      <c r="I9" s="31"/>
      <c r="J9" s="32">
        <f t="shared" si="4"/>
        <v>8.4000000000000057</v>
      </c>
      <c r="K9" s="33">
        <f t="shared" si="5"/>
        <v>4410.0000000000027</v>
      </c>
    </row>
    <row r="10" spans="1:11" s="14" customFormat="1">
      <c r="A10" s="27">
        <v>43322</v>
      </c>
      <c r="B10" s="34" t="s">
        <v>103</v>
      </c>
      <c r="C10" s="28">
        <v>440</v>
      </c>
      <c r="D10" s="28" t="s">
        <v>11</v>
      </c>
      <c r="E10" s="29">
        <v>106.7</v>
      </c>
      <c r="F10" s="29">
        <v>93.35</v>
      </c>
      <c r="G10" s="29"/>
      <c r="H10" s="30">
        <f t="shared" ref="H10" si="6">(F10-E10)*C10</f>
        <v>-5874.0000000000036</v>
      </c>
      <c r="I10" s="31"/>
      <c r="J10" s="32">
        <f t="shared" ref="J10" si="7">(H10+I10)/C10</f>
        <v>-13.350000000000009</v>
      </c>
      <c r="K10" s="33">
        <f t="shared" ref="K10" si="8">SUM(H10:I10)</f>
        <v>-5874.0000000000036</v>
      </c>
    </row>
    <row r="11" spans="1:11" s="14" customFormat="1">
      <c r="A11" s="27">
        <v>43321</v>
      </c>
      <c r="B11" s="34" t="s">
        <v>102</v>
      </c>
      <c r="C11" s="28">
        <v>600</v>
      </c>
      <c r="D11" s="28" t="s">
        <v>11</v>
      </c>
      <c r="E11" s="29">
        <v>76.349999999999994</v>
      </c>
      <c r="F11" s="29">
        <v>83.7</v>
      </c>
      <c r="G11" s="29"/>
      <c r="H11" s="30">
        <f t="shared" ref="H11" si="9">(F11-E11)*C11</f>
        <v>4410.0000000000055</v>
      </c>
      <c r="I11" s="31"/>
      <c r="J11" s="32">
        <f t="shared" ref="J11" si="10">(H11+I11)/C11</f>
        <v>7.3500000000000094</v>
      </c>
      <c r="K11" s="33">
        <f t="shared" ref="K11" si="11">SUM(H11:I11)</f>
        <v>4410.0000000000055</v>
      </c>
    </row>
    <row r="12" spans="1:11" s="14" customFormat="1">
      <c r="A12" s="27">
        <v>43320</v>
      </c>
      <c r="B12" s="28" t="s">
        <v>101</v>
      </c>
      <c r="C12" s="28">
        <v>525</v>
      </c>
      <c r="D12" s="28" t="s">
        <v>11</v>
      </c>
      <c r="E12" s="29">
        <v>93</v>
      </c>
      <c r="F12" s="29">
        <v>102.3</v>
      </c>
      <c r="G12" s="29"/>
      <c r="H12" s="30">
        <f t="shared" ref="H12:H13" si="12">(F12-E12)*C12</f>
        <v>4882.4999999999982</v>
      </c>
      <c r="I12" s="31"/>
      <c r="J12" s="32">
        <f t="shared" ref="J12:J13" si="13">(H12+I12)/C12</f>
        <v>9.2999999999999972</v>
      </c>
      <c r="K12" s="33">
        <f t="shared" ref="K12:K13" si="14">SUM(H12:I12)</f>
        <v>4882.4999999999982</v>
      </c>
    </row>
    <row r="13" spans="1:11" s="26" customFormat="1">
      <c r="A13" s="19">
        <v>43319</v>
      </c>
      <c r="B13" s="20" t="s">
        <v>101</v>
      </c>
      <c r="C13" s="20">
        <v>600</v>
      </c>
      <c r="D13" s="20" t="s">
        <v>11</v>
      </c>
      <c r="E13" s="21">
        <v>79.5</v>
      </c>
      <c r="F13" s="21">
        <v>87.45</v>
      </c>
      <c r="G13" s="21">
        <v>100.6</v>
      </c>
      <c r="H13" s="22">
        <f t="shared" si="12"/>
        <v>4770.0000000000018</v>
      </c>
      <c r="I13" s="23">
        <f t="shared" ref="I13" si="15">(G13-F13)*C13</f>
        <v>7889.9999999999945</v>
      </c>
      <c r="J13" s="24">
        <f t="shared" si="13"/>
        <v>21.099999999999994</v>
      </c>
      <c r="K13" s="25">
        <f t="shared" si="14"/>
        <v>12659.999999999996</v>
      </c>
    </row>
    <row r="14" spans="1:11" s="26" customFormat="1">
      <c r="A14" s="19">
        <v>43315</v>
      </c>
      <c r="B14" s="20" t="s">
        <v>100</v>
      </c>
      <c r="C14" s="20">
        <v>400</v>
      </c>
      <c r="D14" s="20" t="s">
        <v>11</v>
      </c>
      <c r="E14" s="21">
        <v>117.7</v>
      </c>
      <c r="F14" s="21">
        <v>132.4</v>
      </c>
      <c r="G14" s="21">
        <v>152.30000000000001</v>
      </c>
      <c r="H14" s="22">
        <f t="shared" ref="H14:H15" si="16">(F14-E14)*C14</f>
        <v>5880.0000000000009</v>
      </c>
      <c r="I14" s="23">
        <f t="shared" ref="I14" si="17">(G14-F14)*C14</f>
        <v>7960.0000000000018</v>
      </c>
      <c r="J14" s="24">
        <f t="shared" ref="J14:J15" si="18">(H14+I14)/C14</f>
        <v>34.600000000000009</v>
      </c>
      <c r="K14" s="25">
        <f t="shared" ref="K14:K15" si="19">SUM(H14:I14)</f>
        <v>13840.000000000004</v>
      </c>
    </row>
    <row r="15" spans="1:11" s="14" customFormat="1">
      <c r="A15" s="27">
        <v>43315</v>
      </c>
      <c r="B15" s="28" t="s">
        <v>99</v>
      </c>
      <c r="C15" s="28">
        <v>450</v>
      </c>
      <c r="D15" s="28" t="s">
        <v>11</v>
      </c>
      <c r="E15" s="29">
        <v>104.5</v>
      </c>
      <c r="F15" s="29">
        <v>114.95</v>
      </c>
      <c r="G15" s="29"/>
      <c r="H15" s="30">
        <f t="shared" si="16"/>
        <v>4702.5000000000009</v>
      </c>
      <c r="I15" s="31"/>
      <c r="J15" s="32">
        <f t="shared" si="18"/>
        <v>10.450000000000003</v>
      </c>
      <c r="K15" s="33">
        <f t="shared" si="19"/>
        <v>4702.5000000000009</v>
      </c>
    </row>
    <row r="16" spans="1:11" s="14" customFormat="1">
      <c r="A16" s="27">
        <v>43314</v>
      </c>
      <c r="B16" s="34" t="s">
        <v>98</v>
      </c>
      <c r="C16" s="28">
        <v>375</v>
      </c>
      <c r="D16" s="28" t="s">
        <v>11</v>
      </c>
      <c r="E16" s="29">
        <v>120.95</v>
      </c>
      <c r="F16" s="29">
        <v>105.8</v>
      </c>
      <c r="G16" s="29"/>
      <c r="H16" s="30">
        <f t="shared" ref="H16" si="20">(F16-E16)*C16</f>
        <v>-5681.2500000000018</v>
      </c>
      <c r="I16" s="31"/>
      <c r="J16" s="32">
        <f t="shared" ref="J16" si="21">(H16+I16)/C16</f>
        <v>-15.150000000000006</v>
      </c>
      <c r="K16" s="33">
        <f t="shared" ref="K16" si="22">SUM(H16:I16)</f>
        <v>-5681.2500000000018</v>
      </c>
    </row>
    <row r="17" spans="1:11" s="14" customFormat="1">
      <c r="A17" s="27">
        <v>43313</v>
      </c>
      <c r="B17" s="34" t="s">
        <v>97</v>
      </c>
      <c r="C17" s="28">
        <v>375</v>
      </c>
      <c r="D17" s="28" t="s">
        <v>11</v>
      </c>
      <c r="E17" s="29">
        <v>116.3</v>
      </c>
      <c r="F17" s="29">
        <v>122.5</v>
      </c>
      <c r="G17" s="29"/>
      <c r="H17" s="30">
        <f t="shared" ref="H17" si="23">(F17-E17)*C17</f>
        <v>2325.0000000000009</v>
      </c>
      <c r="I17" s="31"/>
      <c r="J17" s="32">
        <f t="shared" ref="J17" si="24">(H17+I17)/C17</f>
        <v>6.2000000000000028</v>
      </c>
      <c r="K17" s="33">
        <f t="shared" ref="K17" si="25">SUM(H17:I17)</f>
        <v>2325.0000000000009</v>
      </c>
    </row>
    <row r="18" spans="1:11" ht="15" customHeight="1">
      <c r="A18" s="50"/>
      <c r="B18" s="47"/>
      <c r="C18" s="47"/>
      <c r="D18" s="47"/>
      <c r="E18" s="47"/>
      <c r="F18" s="47"/>
      <c r="G18" s="47"/>
      <c r="H18" s="48"/>
      <c r="I18" s="49"/>
      <c r="J18" s="47"/>
      <c r="K18" s="47"/>
    </row>
    <row r="19" spans="1:11" s="14" customFormat="1">
      <c r="A19" s="27">
        <v>43312</v>
      </c>
      <c r="B19" s="34" t="s">
        <v>96</v>
      </c>
      <c r="C19" s="28">
        <v>375</v>
      </c>
      <c r="D19" s="28" t="s">
        <v>11</v>
      </c>
      <c r="E19" s="29">
        <v>125</v>
      </c>
      <c r="F19" s="29">
        <v>137.5</v>
      </c>
      <c r="G19" s="29"/>
      <c r="H19" s="30">
        <f t="shared" ref="H19" si="26">(F19-E19)*C19</f>
        <v>4687.5</v>
      </c>
      <c r="I19" s="31"/>
      <c r="J19" s="32">
        <f t="shared" ref="J19" si="27">(H19+I19)/C19</f>
        <v>12.5</v>
      </c>
      <c r="K19" s="33">
        <f t="shared" ref="K19" si="28">SUM(H19:I19)</f>
        <v>4687.5</v>
      </c>
    </row>
    <row r="20" spans="1:11" s="14" customFormat="1">
      <c r="A20" s="27">
        <v>43311</v>
      </c>
      <c r="B20" s="34" t="s">
        <v>96</v>
      </c>
      <c r="C20" s="28">
        <v>375</v>
      </c>
      <c r="D20" s="28" t="s">
        <v>11</v>
      </c>
      <c r="E20" s="29">
        <v>125.8</v>
      </c>
      <c r="F20" s="29">
        <v>138.35</v>
      </c>
      <c r="G20" s="29"/>
      <c r="H20" s="30">
        <f t="shared" ref="H20:H21" si="29">(F20-E20)*C20</f>
        <v>4706.2499999999991</v>
      </c>
      <c r="I20" s="31"/>
      <c r="J20" s="32">
        <f t="shared" ref="J20:J21" si="30">(H20+I20)/C20</f>
        <v>12.549999999999997</v>
      </c>
      <c r="K20" s="33">
        <f t="shared" ref="K20:K21" si="31">SUM(H20:I20)</f>
        <v>4706.2499999999991</v>
      </c>
    </row>
    <row r="21" spans="1:11" s="14" customFormat="1">
      <c r="A21" s="27">
        <v>43308</v>
      </c>
      <c r="B21" s="34" t="s">
        <v>95</v>
      </c>
      <c r="C21" s="28">
        <v>375</v>
      </c>
      <c r="D21" s="28" t="s">
        <v>11</v>
      </c>
      <c r="E21" s="29">
        <v>124.15</v>
      </c>
      <c r="F21" s="29">
        <v>136.55000000000001</v>
      </c>
      <c r="G21" s="29"/>
      <c r="H21" s="30">
        <f t="shared" si="29"/>
        <v>4650.0000000000018</v>
      </c>
      <c r="I21" s="31"/>
      <c r="J21" s="32">
        <f t="shared" si="30"/>
        <v>12.400000000000006</v>
      </c>
      <c r="K21" s="33">
        <f t="shared" si="31"/>
        <v>4650.0000000000018</v>
      </c>
    </row>
    <row r="22" spans="1:11" s="26" customFormat="1">
      <c r="A22" s="19">
        <v>43307</v>
      </c>
      <c r="B22" s="20" t="s">
        <v>94</v>
      </c>
      <c r="C22" s="20">
        <v>320</v>
      </c>
      <c r="D22" s="20" t="s">
        <v>11</v>
      </c>
      <c r="E22" s="21">
        <v>150.5</v>
      </c>
      <c r="F22" s="21">
        <v>165.55</v>
      </c>
      <c r="G22" s="21">
        <v>190.4</v>
      </c>
      <c r="H22" s="22">
        <f t="shared" ref="H22" si="32">(F22-E22)*C22</f>
        <v>4816.0000000000036</v>
      </c>
      <c r="I22" s="23">
        <f t="shared" ref="I22" si="33">(G22-F22)*C22</f>
        <v>7951.9999999999982</v>
      </c>
      <c r="J22" s="24">
        <f t="shared" ref="J22" si="34">(H22+I22)/C22</f>
        <v>39.900000000000006</v>
      </c>
      <c r="K22" s="25">
        <f t="shared" ref="K22" si="35">SUM(H22:I22)</f>
        <v>12768.000000000002</v>
      </c>
    </row>
    <row r="23" spans="1:11" s="14" customFormat="1">
      <c r="A23" s="27">
        <v>43305</v>
      </c>
      <c r="B23" s="28" t="s">
        <v>93</v>
      </c>
      <c r="C23" s="28">
        <v>2250</v>
      </c>
      <c r="D23" s="28" t="s">
        <v>11</v>
      </c>
      <c r="E23" s="29">
        <v>21.55</v>
      </c>
      <c r="F23" s="29">
        <v>18.850000000000001</v>
      </c>
      <c r="G23" s="29"/>
      <c r="H23" s="30">
        <f t="shared" ref="H23" si="36">(F23-E23)*C23</f>
        <v>-6074.9999999999982</v>
      </c>
      <c r="I23" s="31"/>
      <c r="J23" s="32">
        <f t="shared" ref="J23" si="37">(H23+I23)/C23</f>
        <v>-2.6999999999999993</v>
      </c>
      <c r="K23" s="33">
        <f t="shared" ref="K23" si="38">SUM(H23:I23)</f>
        <v>-6074.9999999999982</v>
      </c>
    </row>
    <row r="24" spans="1:11" s="14" customFormat="1">
      <c r="A24" s="27">
        <v>43305</v>
      </c>
      <c r="B24" s="28" t="s">
        <v>93</v>
      </c>
      <c r="C24" s="28">
        <v>2250</v>
      </c>
      <c r="D24" s="28" t="s">
        <v>11</v>
      </c>
      <c r="E24" s="29">
        <v>21.55</v>
      </c>
      <c r="F24" s="29">
        <v>18.850000000000001</v>
      </c>
      <c r="G24" s="29"/>
      <c r="H24" s="30">
        <f t="shared" ref="H24" si="39">(F24-E24)*C24</f>
        <v>-6074.9999999999982</v>
      </c>
      <c r="I24" s="31"/>
      <c r="J24" s="32">
        <f t="shared" ref="J24" si="40">(H24+I24)/C24</f>
        <v>-2.6999999999999993</v>
      </c>
      <c r="K24" s="33">
        <f t="shared" ref="K24" si="41">SUM(H24:I24)</f>
        <v>-6074.9999999999982</v>
      </c>
    </row>
    <row r="25" spans="1:11" s="26" customFormat="1">
      <c r="A25" s="19">
        <v>43304</v>
      </c>
      <c r="B25" s="20" t="s">
        <v>92</v>
      </c>
      <c r="C25" s="20">
        <v>1425</v>
      </c>
      <c r="D25" s="20" t="s">
        <v>11</v>
      </c>
      <c r="E25" s="21">
        <v>34.5</v>
      </c>
      <c r="F25" s="21">
        <v>37.950000000000003</v>
      </c>
      <c r="G25" s="21">
        <v>43.65</v>
      </c>
      <c r="H25" s="22">
        <f t="shared" ref="H25" si="42">(F25-E25)*C25</f>
        <v>4916.2500000000036</v>
      </c>
      <c r="I25" s="23">
        <f t="shared" ref="I25" si="43">(G25-F25)*C25</f>
        <v>8122.4999999999936</v>
      </c>
      <c r="J25" s="24">
        <f t="shared" ref="J25" si="44">(H25+I25)/C25</f>
        <v>9.1499999999999968</v>
      </c>
      <c r="K25" s="25">
        <f t="shared" ref="K25" si="45">SUM(H25:I25)</f>
        <v>13038.749999999996</v>
      </c>
    </row>
    <row r="26" spans="1:11" s="14" customFormat="1">
      <c r="A26" s="27">
        <v>43301</v>
      </c>
      <c r="B26" s="34" t="s">
        <v>87</v>
      </c>
      <c r="C26" s="28">
        <v>320</v>
      </c>
      <c r="D26" s="28" t="s">
        <v>11</v>
      </c>
      <c r="E26" s="29">
        <v>151.25</v>
      </c>
      <c r="F26" s="29">
        <v>173.9</v>
      </c>
      <c r="G26" s="29"/>
      <c r="H26" s="30">
        <f t="shared" ref="H26:H27" si="46">(F26-E26)*C26</f>
        <v>7248.0000000000018</v>
      </c>
      <c r="I26" s="31"/>
      <c r="J26" s="32">
        <f t="shared" ref="J26:J27" si="47">(H26+I26)/C26</f>
        <v>22.650000000000006</v>
      </c>
      <c r="K26" s="33">
        <f t="shared" ref="K26:K27" si="48">SUM(H26:I26)</f>
        <v>7248.0000000000018</v>
      </c>
    </row>
    <row r="27" spans="1:11" s="14" customFormat="1">
      <c r="A27" s="27">
        <v>43301</v>
      </c>
      <c r="B27" s="34" t="s">
        <v>88</v>
      </c>
      <c r="C27" s="28">
        <v>900</v>
      </c>
      <c r="D27" s="28" t="s">
        <v>11</v>
      </c>
      <c r="E27" s="29">
        <v>55.3</v>
      </c>
      <c r="F27" s="29">
        <v>60.8</v>
      </c>
      <c r="G27" s="29"/>
      <c r="H27" s="30">
        <f t="shared" si="46"/>
        <v>4950</v>
      </c>
      <c r="I27" s="31"/>
      <c r="J27" s="32">
        <f t="shared" si="47"/>
        <v>5.5</v>
      </c>
      <c r="K27" s="33">
        <f t="shared" si="48"/>
        <v>4950</v>
      </c>
    </row>
    <row r="28" spans="1:11" s="14" customFormat="1">
      <c r="A28" s="27">
        <v>43300</v>
      </c>
      <c r="B28" s="34" t="s">
        <v>88</v>
      </c>
      <c r="C28" s="28">
        <v>1200</v>
      </c>
      <c r="D28" s="28" t="s">
        <v>11</v>
      </c>
      <c r="E28" s="29">
        <v>40</v>
      </c>
      <c r="F28" s="29">
        <v>35</v>
      </c>
      <c r="G28" s="29"/>
      <c r="H28" s="30">
        <f t="shared" ref="H28" si="49">(F28-E28)*C28</f>
        <v>-6000</v>
      </c>
      <c r="I28" s="31"/>
      <c r="J28" s="32">
        <f t="shared" ref="J28" si="50">(H28+I28)/C28</f>
        <v>-5</v>
      </c>
      <c r="K28" s="33">
        <f t="shared" ref="K28" si="51">SUM(H28:I28)</f>
        <v>-6000</v>
      </c>
    </row>
    <row r="29" spans="1:11" s="14" customFormat="1">
      <c r="A29" s="27">
        <v>43299</v>
      </c>
      <c r="B29" s="28" t="s">
        <v>91</v>
      </c>
      <c r="C29" s="28">
        <v>320</v>
      </c>
      <c r="D29" s="28" t="s">
        <v>11</v>
      </c>
      <c r="E29" s="29">
        <v>148</v>
      </c>
      <c r="F29" s="29">
        <v>165</v>
      </c>
      <c r="G29" s="29"/>
      <c r="H29" s="30">
        <f t="shared" ref="H29:H30" si="52">(F29-E29)*C29</f>
        <v>5440</v>
      </c>
      <c r="I29" s="31"/>
      <c r="J29" s="32">
        <f t="shared" ref="J29:J30" si="53">(H29+I29)/C29</f>
        <v>17</v>
      </c>
      <c r="K29" s="33">
        <f t="shared" ref="K29:K30" si="54">SUM(H29:I29)</f>
        <v>5440</v>
      </c>
    </row>
    <row r="30" spans="1:11" s="26" customFormat="1">
      <c r="A30" s="19">
        <v>43299</v>
      </c>
      <c r="B30" s="20" t="s">
        <v>90</v>
      </c>
      <c r="C30" s="20">
        <v>750</v>
      </c>
      <c r="D30" s="20" t="s">
        <v>11</v>
      </c>
      <c r="E30" s="21">
        <v>65</v>
      </c>
      <c r="F30" s="21">
        <v>71.5</v>
      </c>
      <c r="G30" s="21">
        <v>82.25</v>
      </c>
      <c r="H30" s="22">
        <f t="shared" si="52"/>
        <v>4875</v>
      </c>
      <c r="I30" s="23">
        <f t="shared" ref="I30" si="55">(G30-F30)*C30</f>
        <v>8062.5</v>
      </c>
      <c r="J30" s="24">
        <f t="shared" si="53"/>
        <v>17.25</v>
      </c>
      <c r="K30" s="25">
        <f t="shared" si="54"/>
        <v>12937.5</v>
      </c>
    </row>
    <row r="31" spans="1:11" s="26" customFormat="1">
      <c r="A31" s="19">
        <v>43298</v>
      </c>
      <c r="B31" s="20" t="s">
        <v>87</v>
      </c>
      <c r="C31" s="20">
        <v>320</v>
      </c>
      <c r="D31" s="20" t="s">
        <v>11</v>
      </c>
      <c r="E31" s="21">
        <v>145.5</v>
      </c>
      <c r="F31" s="21">
        <v>167.3</v>
      </c>
      <c r="G31" s="21">
        <v>200.75</v>
      </c>
      <c r="H31" s="22">
        <f t="shared" ref="H31:H32" si="56">(F31-E31)*C31</f>
        <v>6976.0000000000036</v>
      </c>
      <c r="I31" s="23">
        <f t="shared" ref="I31:I32" si="57">(G31-F31)*C31</f>
        <v>10703.999999999996</v>
      </c>
      <c r="J31" s="24">
        <f t="shared" ref="J31:J32" si="58">(H31+I31)/C31</f>
        <v>55.25</v>
      </c>
      <c r="K31" s="25">
        <f t="shared" ref="K31:K32" si="59">SUM(H31:I31)</f>
        <v>17680</v>
      </c>
    </row>
    <row r="32" spans="1:11" s="26" customFormat="1">
      <c r="A32" s="19">
        <v>43298</v>
      </c>
      <c r="B32" s="20" t="s">
        <v>89</v>
      </c>
      <c r="C32" s="20">
        <v>825</v>
      </c>
      <c r="D32" s="20" t="s">
        <v>11</v>
      </c>
      <c r="E32" s="21">
        <v>56.35</v>
      </c>
      <c r="F32" s="21">
        <v>62</v>
      </c>
      <c r="G32" s="21">
        <v>71.3</v>
      </c>
      <c r="H32" s="22">
        <f t="shared" si="56"/>
        <v>4661.2499999999991</v>
      </c>
      <c r="I32" s="23">
        <f t="shared" si="57"/>
        <v>7672.4999999999973</v>
      </c>
      <c r="J32" s="24">
        <f t="shared" si="58"/>
        <v>14.949999999999996</v>
      </c>
      <c r="K32" s="25">
        <f t="shared" si="59"/>
        <v>12333.749999999996</v>
      </c>
    </row>
    <row r="33" spans="1:11" s="14" customFormat="1">
      <c r="A33" s="27">
        <v>43297</v>
      </c>
      <c r="B33" s="34" t="s">
        <v>88</v>
      </c>
      <c r="C33" s="28">
        <v>900</v>
      </c>
      <c r="D33" s="28" t="s">
        <v>11</v>
      </c>
      <c r="E33" s="29">
        <v>53.5</v>
      </c>
      <c r="F33" s="29">
        <v>58.85</v>
      </c>
      <c r="G33" s="29"/>
      <c r="H33" s="30">
        <f t="shared" ref="H33" si="60">(F33-E33)*C33</f>
        <v>4815.0000000000009</v>
      </c>
      <c r="I33" s="31"/>
      <c r="J33" s="32">
        <f t="shared" ref="J33" si="61">(H33+I33)/C33</f>
        <v>5.3500000000000014</v>
      </c>
      <c r="K33" s="33">
        <f t="shared" ref="K33" si="62">SUM(H33:I33)</f>
        <v>4815.0000000000009</v>
      </c>
    </row>
    <row r="34" spans="1:11" s="14" customFormat="1">
      <c r="A34" s="27">
        <v>43292</v>
      </c>
      <c r="B34" s="34" t="s">
        <v>87</v>
      </c>
      <c r="C34" s="28">
        <v>280</v>
      </c>
      <c r="D34" s="28" t="s">
        <v>11</v>
      </c>
      <c r="E34" s="29">
        <v>166</v>
      </c>
      <c r="F34" s="29">
        <v>189.9</v>
      </c>
      <c r="G34" s="29"/>
      <c r="H34" s="30">
        <f t="shared" ref="H34:H35" si="63">(F34-E34)*C34</f>
        <v>6692.0000000000018</v>
      </c>
      <c r="I34" s="31"/>
      <c r="J34" s="32">
        <f t="shared" ref="J34:J35" si="64">(H34+I34)/C34</f>
        <v>23.900000000000006</v>
      </c>
      <c r="K34" s="33">
        <f t="shared" ref="K34:K35" si="65">SUM(H34:I34)</f>
        <v>6692.0000000000018</v>
      </c>
    </row>
    <row r="35" spans="1:11" s="14" customFormat="1">
      <c r="A35" s="27">
        <v>43292</v>
      </c>
      <c r="B35" s="34" t="s">
        <v>78</v>
      </c>
      <c r="C35" s="28">
        <v>525</v>
      </c>
      <c r="D35" s="28" t="s">
        <v>11</v>
      </c>
      <c r="E35" s="29">
        <v>89.8</v>
      </c>
      <c r="F35" s="29">
        <v>84</v>
      </c>
      <c r="G35" s="29"/>
      <c r="H35" s="30">
        <f t="shared" si="63"/>
        <v>-3044.9999999999986</v>
      </c>
      <c r="I35" s="31"/>
      <c r="J35" s="32">
        <f t="shared" si="64"/>
        <v>-5.7999999999999972</v>
      </c>
      <c r="K35" s="33">
        <f t="shared" si="65"/>
        <v>-3044.9999999999986</v>
      </c>
    </row>
    <row r="36" spans="1:11" s="14" customFormat="1">
      <c r="A36" s="27">
        <v>43291</v>
      </c>
      <c r="B36" s="28" t="s">
        <v>87</v>
      </c>
      <c r="C36" s="28">
        <v>400</v>
      </c>
      <c r="D36" s="28" t="s">
        <v>11</v>
      </c>
      <c r="E36" s="29">
        <v>59</v>
      </c>
      <c r="F36" s="29">
        <v>50.15</v>
      </c>
      <c r="G36" s="29"/>
      <c r="H36" s="30">
        <f t="shared" ref="H36:H37" si="66">(F36-E36)*C36</f>
        <v>-3540.0000000000005</v>
      </c>
      <c r="I36" s="31"/>
      <c r="J36" s="32">
        <f t="shared" ref="J36:J37" si="67">(H36+I36)/C36</f>
        <v>-8.8500000000000014</v>
      </c>
      <c r="K36" s="33">
        <f t="shared" ref="K36:K37" si="68">SUM(H36:I36)</f>
        <v>-3540.0000000000005</v>
      </c>
    </row>
    <row r="37" spans="1:11" s="26" customFormat="1">
      <c r="A37" s="19">
        <v>43291</v>
      </c>
      <c r="B37" s="20" t="s">
        <v>86</v>
      </c>
      <c r="C37" s="20">
        <v>600</v>
      </c>
      <c r="D37" s="20" t="s">
        <v>11</v>
      </c>
      <c r="E37" s="21">
        <v>74.55</v>
      </c>
      <c r="F37" s="21">
        <v>82</v>
      </c>
      <c r="G37" s="21">
        <v>94.3</v>
      </c>
      <c r="H37" s="22">
        <f t="shared" si="66"/>
        <v>4470.0000000000018</v>
      </c>
      <c r="I37" s="23">
        <f t="shared" ref="I37" si="69">(G37-F37)*C37</f>
        <v>7379.9999999999982</v>
      </c>
      <c r="J37" s="24">
        <f t="shared" si="67"/>
        <v>19.75</v>
      </c>
      <c r="K37" s="25">
        <f t="shared" si="68"/>
        <v>11850</v>
      </c>
    </row>
    <row r="38" spans="1:11" s="14" customFormat="1">
      <c r="A38" s="27">
        <v>43290</v>
      </c>
      <c r="B38" s="34" t="s">
        <v>75</v>
      </c>
      <c r="C38" s="28">
        <v>450</v>
      </c>
      <c r="D38" s="28" t="s">
        <v>11</v>
      </c>
      <c r="E38" s="29">
        <v>97</v>
      </c>
      <c r="F38" s="29">
        <v>106.7</v>
      </c>
      <c r="G38" s="29"/>
      <c r="H38" s="30">
        <f t="shared" ref="H38" si="70">(F38-E38)*C38</f>
        <v>4365.0000000000009</v>
      </c>
      <c r="I38" s="31"/>
      <c r="J38" s="32">
        <f t="shared" ref="J38" si="71">(H38+I38)/C38</f>
        <v>9.7000000000000028</v>
      </c>
      <c r="K38" s="33">
        <f t="shared" ref="K38" si="72">SUM(H38:I38)</f>
        <v>4365.0000000000009</v>
      </c>
    </row>
    <row r="39" spans="1:11" s="14" customFormat="1">
      <c r="A39" s="27">
        <v>43287</v>
      </c>
      <c r="B39" s="34" t="s">
        <v>85</v>
      </c>
      <c r="C39" s="28">
        <v>520</v>
      </c>
      <c r="D39" s="28" t="s">
        <v>11</v>
      </c>
      <c r="E39" s="29">
        <v>93.5</v>
      </c>
      <c r="F39" s="29">
        <v>79.45</v>
      </c>
      <c r="G39" s="29"/>
      <c r="H39" s="30">
        <f t="shared" ref="H39:H40" si="73">(F39-E39)*C39</f>
        <v>-7305.9999999999982</v>
      </c>
      <c r="I39" s="31"/>
      <c r="J39" s="32">
        <f t="shared" ref="J39:J40" si="74">(H39+I39)/C39</f>
        <v>-14.049999999999997</v>
      </c>
      <c r="K39" s="33">
        <f t="shared" ref="K39:K40" si="75">SUM(H39:I39)</f>
        <v>-7305.9999999999982</v>
      </c>
    </row>
    <row r="40" spans="1:11" s="14" customFormat="1">
      <c r="A40" s="27">
        <v>43287</v>
      </c>
      <c r="B40" s="34" t="s">
        <v>68</v>
      </c>
      <c r="C40" s="28">
        <v>450</v>
      </c>
      <c r="D40" s="28" t="s">
        <v>11</v>
      </c>
      <c r="E40" s="29">
        <v>100.9</v>
      </c>
      <c r="F40" s="29">
        <v>111</v>
      </c>
      <c r="G40" s="29"/>
      <c r="H40" s="30">
        <f t="shared" si="73"/>
        <v>4544.9999999999973</v>
      </c>
      <c r="I40" s="31"/>
      <c r="J40" s="32">
        <f t="shared" si="74"/>
        <v>10.099999999999994</v>
      </c>
      <c r="K40" s="33">
        <f t="shared" si="75"/>
        <v>4544.9999999999973</v>
      </c>
    </row>
    <row r="41" spans="1:11" s="14" customFormat="1">
      <c r="A41" s="27">
        <v>43285</v>
      </c>
      <c r="B41" s="28" t="s">
        <v>67</v>
      </c>
      <c r="C41" s="28">
        <v>450</v>
      </c>
      <c r="D41" s="28" t="s">
        <v>11</v>
      </c>
      <c r="E41" s="29">
        <v>109.1</v>
      </c>
      <c r="F41" s="29">
        <v>120</v>
      </c>
      <c r="G41" s="29"/>
      <c r="H41" s="30">
        <f t="shared" ref="H41:H42" si="76">(F41-E41)*C41</f>
        <v>4905.0000000000027</v>
      </c>
      <c r="I41" s="31"/>
      <c r="J41" s="32">
        <f>(H41+I41)/C41</f>
        <v>10.900000000000006</v>
      </c>
      <c r="K41" s="33">
        <f t="shared" ref="K41:K42" si="77">SUM(H41:I41)</f>
        <v>4905.0000000000027</v>
      </c>
    </row>
    <row r="42" spans="1:11" s="26" customFormat="1">
      <c r="A42" s="19">
        <v>43285</v>
      </c>
      <c r="B42" s="20" t="s">
        <v>84</v>
      </c>
      <c r="C42" s="20">
        <v>360</v>
      </c>
      <c r="D42" s="20" t="s">
        <v>11</v>
      </c>
      <c r="E42" s="21">
        <v>134.55000000000001</v>
      </c>
      <c r="F42" s="21">
        <v>154.69999999999999</v>
      </c>
      <c r="G42" s="21">
        <v>185.65</v>
      </c>
      <c r="H42" s="22">
        <f t="shared" si="76"/>
        <v>7253.9999999999918</v>
      </c>
      <c r="I42" s="23">
        <f t="shared" ref="I42" si="78">(G42-F42)*C42</f>
        <v>11142.000000000005</v>
      </c>
      <c r="J42" s="24">
        <f t="shared" ref="J42" si="79">(H42+I42)/C42</f>
        <v>51.099999999999987</v>
      </c>
      <c r="K42" s="25">
        <f t="shared" si="77"/>
        <v>18395.999999999996</v>
      </c>
    </row>
    <row r="43" spans="1:11" s="14" customFormat="1">
      <c r="A43" s="27">
        <v>43284</v>
      </c>
      <c r="B43" s="34" t="s">
        <v>67</v>
      </c>
      <c r="C43" s="28">
        <v>450</v>
      </c>
      <c r="D43" s="28" t="s">
        <v>11</v>
      </c>
      <c r="E43" s="29">
        <v>110.5</v>
      </c>
      <c r="F43" s="29">
        <v>114</v>
      </c>
      <c r="G43" s="29"/>
      <c r="H43" s="30">
        <f t="shared" ref="H43" si="80">(F43-E43)*C43</f>
        <v>1575</v>
      </c>
      <c r="I43" s="31"/>
      <c r="J43" s="32">
        <f t="shared" ref="J43" si="81">(H43+I43)/C43</f>
        <v>3.5</v>
      </c>
      <c r="K43" s="33">
        <f t="shared" ref="K43" si="82">SUM(H43:I43)</f>
        <v>1575</v>
      </c>
    </row>
    <row r="44" spans="1:11" s="14" customFormat="1">
      <c r="A44" s="27">
        <v>43283</v>
      </c>
      <c r="B44" s="34" t="s">
        <v>71</v>
      </c>
      <c r="C44" s="28">
        <v>450</v>
      </c>
      <c r="D44" s="28" t="s">
        <v>11</v>
      </c>
      <c r="E44" s="29">
        <v>114.25</v>
      </c>
      <c r="F44" s="29">
        <v>119</v>
      </c>
      <c r="G44" s="29"/>
      <c r="H44" s="30">
        <f t="shared" ref="H44" si="83">(F44-E44)*C44</f>
        <v>2137.5</v>
      </c>
      <c r="I44" s="31"/>
      <c r="J44" s="32">
        <f t="shared" ref="J44" si="84">(H44+I44)/C44</f>
        <v>4.75</v>
      </c>
      <c r="K44" s="33">
        <f t="shared" ref="K44" si="85">SUM(H44:I44)</f>
        <v>2137.5</v>
      </c>
    </row>
    <row r="45" spans="1:11" ht="15" customHeight="1">
      <c r="A45" s="46"/>
      <c r="B45" s="43"/>
      <c r="C45" s="43"/>
      <c r="D45" s="43"/>
      <c r="E45" s="43"/>
      <c r="F45" s="43"/>
      <c r="G45" s="43"/>
      <c r="H45" s="44"/>
      <c r="I45" s="45"/>
      <c r="J45" s="43"/>
      <c r="K45" s="43"/>
    </row>
    <row r="46" spans="1:11" s="14" customFormat="1">
      <c r="A46" s="27">
        <v>43280</v>
      </c>
      <c r="B46" s="34" t="s">
        <v>82</v>
      </c>
      <c r="C46" s="28">
        <v>440</v>
      </c>
      <c r="D46" s="28" t="s">
        <v>11</v>
      </c>
      <c r="E46" s="29">
        <v>109</v>
      </c>
      <c r="F46" s="29">
        <v>92.65</v>
      </c>
      <c r="G46" s="29"/>
      <c r="H46" s="30">
        <f t="shared" ref="H46:H47" si="86">(F46-E46)*C46</f>
        <v>-7193.9999999999973</v>
      </c>
      <c r="I46" s="31"/>
      <c r="J46" s="32">
        <f t="shared" ref="J46:J47" si="87">(H46+I46)/C46</f>
        <v>-16.349999999999994</v>
      </c>
      <c r="K46" s="33">
        <f t="shared" ref="K46:K47" si="88">SUM(H46:I46)</f>
        <v>-7193.9999999999973</v>
      </c>
    </row>
    <row r="47" spans="1:11" s="14" customFormat="1">
      <c r="A47" s="27">
        <v>43280</v>
      </c>
      <c r="B47" s="34" t="s">
        <v>71</v>
      </c>
      <c r="C47" s="28">
        <v>375</v>
      </c>
      <c r="D47" s="28" t="s">
        <v>11</v>
      </c>
      <c r="E47" s="29">
        <v>119</v>
      </c>
      <c r="F47" s="29">
        <v>130.9</v>
      </c>
      <c r="G47" s="29"/>
      <c r="H47" s="30">
        <f t="shared" si="86"/>
        <v>4462.5000000000018</v>
      </c>
      <c r="I47" s="31"/>
      <c r="J47" s="32">
        <f t="shared" si="87"/>
        <v>11.900000000000006</v>
      </c>
      <c r="K47" s="33">
        <f t="shared" si="88"/>
        <v>4462.5000000000018</v>
      </c>
    </row>
    <row r="48" spans="1:11" s="26" customFormat="1">
      <c r="A48" s="19">
        <v>43279</v>
      </c>
      <c r="B48" s="20" t="s">
        <v>52</v>
      </c>
      <c r="C48" s="20">
        <v>375</v>
      </c>
      <c r="D48" s="20" t="s">
        <v>11</v>
      </c>
      <c r="E48" s="21">
        <v>117</v>
      </c>
      <c r="F48" s="21">
        <v>128.69999999999999</v>
      </c>
      <c r="G48" s="21">
        <v>148</v>
      </c>
      <c r="H48" s="22">
        <f t="shared" ref="H48" si="89">(F48-E48)*C48</f>
        <v>4387.4999999999955</v>
      </c>
      <c r="I48" s="23">
        <f t="shared" ref="I48" si="90">(G48-F48)*C48</f>
        <v>7237.5000000000045</v>
      </c>
      <c r="J48" s="24">
        <f t="shared" ref="J48" si="91">(H48+I48)/C48</f>
        <v>31</v>
      </c>
      <c r="K48" s="25">
        <f t="shared" ref="K48" si="92">SUM(H48:I48)</f>
        <v>11625</v>
      </c>
    </row>
    <row r="49" spans="1:11" s="14" customFormat="1">
      <c r="A49" s="27">
        <v>43278</v>
      </c>
      <c r="B49" s="34" t="s">
        <v>73</v>
      </c>
      <c r="C49" s="28">
        <v>375</v>
      </c>
      <c r="D49" s="28" t="s">
        <v>11</v>
      </c>
      <c r="E49" s="29">
        <v>143</v>
      </c>
      <c r="F49" s="29">
        <v>157.30000000000001</v>
      </c>
      <c r="G49" s="29"/>
      <c r="H49" s="30">
        <f t="shared" ref="H49" si="93">(F49-E49)*C49</f>
        <v>5362.5000000000045</v>
      </c>
      <c r="I49" s="31"/>
      <c r="J49" s="32">
        <f t="shared" ref="J49" si="94">(H49+I49)/C49</f>
        <v>14.300000000000011</v>
      </c>
      <c r="K49" s="33">
        <f t="shared" ref="K49" si="95">SUM(H49:I49)</f>
        <v>5362.5000000000045</v>
      </c>
    </row>
    <row r="50" spans="1:11" s="14" customFormat="1">
      <c r="A50" s="27">
        <v>43277</v>
      </c>
      <c r="B50" s="34" t="s">
        <v>77</v>
      </c>
      <c r="C50" s="28">
        <v>320</v>
      </c>
      <c r="D50" s="28" t="s">
        <v>11</v>
      </c>
      <c r="E50" s="29">
        <v>146.44999999999999</v>
      </c>
      <c r="F50" s="29">
        <v>168.4</v>
      </c>
      <c r="G50" s="29"/>
      <c r="H50" s="30">
        <f t="shared" ref="H50:H51" si="96">(F50-E50)*C50</f>
        <v>7024.0000000000055</v>
      </c>
      <c r="I50" s="31"/>
      <c r="J50" s="32">
        <f t="shared" ref="J50:J51" si="97">(H50+I50)/C50</f>
        <v>21.950000000000017</v>
      </c>
      <c r="K50" s="33">
        <f t="shared" ref="K50:K51" si="98">SUM(H50:I50)</f>
        <v>7024.0000000000055</v>
      </c>
    </row>
    <row r="51" spans="1:11" s="14" customFormat="1">
      <c r="A51" s="27">
        <v>43277</v>
      </c>
      <c r="B51" s="34" t="s">
        <v>75</v>
      </c>
      <c r="C51" s="28">
        <v>2400</v>
      </c>
      <c r="D51" s="28" t="s">
        <v>11</v>
      </c>
      <c r="E51" s="29">
        <v>20.8</v>
      </c>
      <c r="F51" s="29">
        <v>22.9</v>
      </c>
      <c r="G51" s="29"/>
      <c r="H51" s="30">
        <f t="shared" si="96"/>
        <v>5039.9999999999945</v>
      </c>
      <c r="I51" s="31"/>
      <c r="J51" s="32">
        <f t="shared" si="97"/>
        <v>2.0999999999999979</v>
      </c>
      <c r="K51" s="33">
        <f t="shared" si="98"/>
        <v>5039.9999999999945</v>
      </c>
    </row>
    <row r="52" spans="1:11" s="14" customFormat="1">
      <c r="A52" s="27">
        <v>43276</v>
      </c>
      <c r="B52" s="34" t="s">
        <v>67</v>
      </c>
      <c r="C52" s="28">
        <v>1200</v>
      </c>
      <c r="D52" s="28" t="s">
        <v>11</v>
      </c>
      <c r="E52" s="29">
        <v>41.5</v>
      </c>
      <c r="F52" s="29">
        <v>45.65</v>
      </c>
      <c r="G52" s="29"/>
      <c r="H52" s="30">
        <f t="shared" ref="H52" si="99">(F52-E52)*C52</f>
        <v>4979.9999999999982</v>
      </c>
      <c r="I52" s="31"/>
      <c r="J52" s="32">
        <f t="shared" ref="J52" si="100">(H52+I52)/C52</f>
        <v>4.1499999999999986</v>
      </c>
      <c r="K52" s="33">
        <f t="shared" ref="K52" si="101">SUM(H52:I52)</f>
        <v>4979.9999999999982</v>
      </c>
    </row>
    <row r="53" spans="1:11" s="26" customFormat="1">
      <c r="A53" s="19">
        <v>43273</v>
      </c>
      <c r="B53" s="20" t="s">
        <v>82</v>
      </c>
      <c r="C53" s="20">
        <v>400</v>
      </c>
      <c r="D53" s="20" t="s">
        <v>11</v>
      </c>
      <c r="E53" s="21">
        <v>114.25</v>
      </c>
      <c r="F53" s="21">
        <v>131.35</v>
      </c>
      <c r="G53" s="21">
        <v>157.69999999999999</v>
      </c>
      <c r="H53" s="22">
        <f t="shared" ref="H53:H55" si="102">(F53-E53)*C53</f>
        <v>6839.9999999999982</v>
      </c>
      <c r="I53" s="23">
        <f t="shared" ref="I53:I54" si="103">(G53-F53)*C53</f>
        <v>10539.999999999998</v>
      </c>
      <c r="J53" s="24">
        <f t="shared" ref="J53:J55" si="104">(H53+I53)/C53</f>
        <v>43.449999999999989</v>
      </c>
      <c r="K53" s="25">
        <f t="shared" ref="K53:K55" si="105">SUM(H53:I53)</f>
        <v>17379.999999999996</v>
      </c>
    </row>
    <row r="54" spans="1:11" s="26" customFormat="1">
      <c r="A54" s="19">
        <v>43273</v>
      </c>
      <c r="B54" s="20" t="s">
        <v>68</v>
      </c>
      <c r="C54" s="20">
        <v>1125</v>
      </c>
      <c r="D54" s="20" t="s">
        <v>11</v>
      </c>
      <c r="E54" s="21">
        <v>42.5</v>
      </c>
      <c r="F54" s="21">
        <v>46.75</v>
      </c>
      <c r="G54" s="21">
        <v>53.8</v>
      </c>
      <c r="H54" s="22">
        <f t="shared" si="102"/>
        <v>4781.25</v>
      </c>
      <c r="I54" s="23">
        <f t="shared" si="103"/>
        <v>7931.2499999999964</v>
      </c>
      <c r="J54" s="24">
        <f t="shared" si="104"/>
        <v>11.299999999999997</v>
      </c>
      <c r="K54" s="25">
        <f t="shared" si="105"/>
        <v>12712.499999999996</v>
      </c>
    </row>
    <row r="55" spans="1:11" s="14" customFormat="1">
      <c r="A55" s="27">
        <v>43273</v>
      </c>
      <c r="B55" s="28" t="s">
        <v>73</v>
      </c>
      <c r="C55" s="28">
        <v>975</v>
      </c>
      <c r="D55" s="28" t="s">
        <v>11</v>
      </c>
      <c r="E55" s="29">
        <v>48.5</v>
      </c>
      <c r="F55" s="29">
        <v>42.4</v>
      </c>
      <c r="G55" s="29"/>
      <c r="H55" s="30">
        <f t="shared" si="102"/>
        <v>-5947.5000000000018</v>
      </c>
      <c r="I55" s="31"/>
      <c r="J55" s="32">
        <f t="shared" si="104"/>
        <v>-6.1000000000000023</v>
      </c>
      <c r="K55" s="33">
        <f t="shared" si="105"/>
        <v>-5947.5000000000018</v>
      </c>
    </row>
    <row r="56" spans="1:11" s="26" customFormat="1">
      <c r="A56" s="19">
        <v>43272</v>
      </c>
      <c r="B56" s="20" t="s">
        <v>79</v>
      </c>
      <c r="C56" s="20">
        <v>750</v>
      </c>
      <c r="D56" s="20" t="s">
        <v>11</v>
      </c>
      <c r="E56" s="21">
        <v>61.85</v>
      </c>
      <c r="F56" s="21">
        <v>68</v>
      </c>
      <c r="G56" s="21">
        <v>78.25</v>
      </c>
      <c r="H56" s="22">
        <f t="shared" ref="H56:H59" si="106">(F56-E56)*C56</f>
        <v>4612.4999999999991</v>
      </c>
      <c r="I56" s="23">
        <f t="shared" ref="I56:I58" si="107">(G56-F56)*C56</f>
        <v>7687.5</v>
      </c>
      <c r="J56" s="24">
        <f t="shared" ref="J56:J59" si="108">(H56+I56)/C56</f>
        <v>16.399999999999999</v>
      </c>
      <c r="K56" s="25">
        <f t="shared" ref="K56:K59" si="109">SUM(H56:I56)</f>
        <v>12300</v>
      </c>
    </row>
    <row r="57" spans="1:11" s="26" customFormat="1">
      <c r="A57" s="19">
        <v>43272</v>
      </c>
      <c r="B57" s="20" t="s">
        <v>83</v>
      </c>
      <c r="C57" s="20">
        <v>440</v>
      </c>
      <c r="D57" s="20" t="s">
        <v>11</v>
      </c>
      <c r="E57" s="21">
        <v>113.25</v>
      </c>
      <c r="F57" s="21">
        <v>130.25</v>
      </c>
      <c r="G57" s="21">
        <v>156.30000000000001</v>
      </c>
      <c r="H57" s="22">
        <f t="shared" si="106"/>
        <v>7480</v>
      </c>
      <c r="I57" s="23">
        <f t="shared" si="107"/>
        <v>11462.000000000005</v>
      </c>
      <c r="J57" s="24">
        <f t="shared" si="108"/>
        <v>43.050000000000018</v>
      </c>
      <c r="K57" s="25">
        <f t="shared" si="109"/>
        <v>18942.000000000007</v>
      </c>
    </row>
    <row r="58" spans="1:11" s="26" customFormat="1">
      <c r="A58" s="19">
        <v>43271</v>
      </c>
      <c r="B58" s="20" t="s">
        <v>82</v>
      </c>
      <c r="C58" s="20">
        <v>280</v>
      </c>
      <c r="D58" s="20" t="s">
        <v>11</v>
      </c>
      <c r="E58" s="21">
        <v>166.7</v>
      </c>
      <c r="F58" s="21">
        <v>183.3</v>
      </c>
      <c r="G58" s="21">
        <v>210.9</v>
      </c>
      <c r="H58" s="22">
        <f t="shared" si="106"/>
        <v>4648.0000000000064</v>
      </c>
      <c r="I58" s="23">
        <f t="shared" si="107"/>
        <v>7727.9999999999982</v>
      </c>
      <c r="J58" s="24">
        <f t="shared" si="108"/>
        <v>44.20000000000001</v>
      </c>
      <c r="K58" s="25">
        <f t="shared" si="109"/>
        <v>12376.000000000004</v>
      </c>
    </row>
    <row r="59" spans="1:11" s="14" customFormat="1">
      <c r="A59" s="27">
        <v>43271</v>
      </c>
      <c r="B59" s="28" t="s">
        <v>68</v>
      </c>
      <c r="C59" s="28">
        <v>825</v>
      </c>
      <c r="D59" s="28" t="s">
        <v>11</v>
      </c>
      <c r="E59" s="29">
        <v>57.5</v>
      </c>
      <c r="F59" s="29">
        <v>63.25</v>
      </c>
      <c r="G59" s="29"/>
      <c r="H59" s="30">
        <f t="shared" si="106"/>
        <v>4743.75</v>
      </c>
      <c r="I59" s="31"/>
      <c r="J59" s="32">
        <f t="shared" si="108"/>
        <v>5.75</v>
      </c>
      <c r="K59" s="33">
        <f t="shared" si="109"/>
        <v>4743.75</v>
      </c>
    </row>
    <row r="60" spans="1:11" s="14" customFormat="1">
      <c r="A60" s="27">
        <v>43270</v>
      </c>
      <c r="B60" s="34" t="s">
        <v>81</v>
      </c>
      <c r="C60" s="28">
        <v>440</v>
      </c>
      <c r="D60" s="28" t="s">
        <v>11</v>
      </c>
      <c r="E60" s="29">
        <v>107</v>
      </c>
      <c r="F60" s="29">
        <v>123.05</v>
      </c>
      <c r="G60" s="29"/>
      <c r="H60" s="30">
        <f t="shared" ref="H60:H61" si="110">(F60-E60)*C60</f>
        <v>7061.9999999999991</v>
      </c>
      <c r="I60" s="31"/>
      <c r="J60" s="32">
        <f t="shared" ref="J60:J61" si="111">(H60+I60)/C60</f>
        <v>16.049999999999997</v>
      </c>
      <c r="K60" s="33">
        <f t="shared" ref="K60:K61" si="112">SUM(H60:I60)</f>
        <v>7061.9999999999991</v>
      </c>
    </row>
    <row r="61" spans="1:11" s="14" customFormat="1">
      <c r="A61" s="27">
        <v>43270</v>
      </c>
      <c r="B61" s="34" t="s">
        <v>73</v>
      </c>
      <c r="C61" s="28">
        <v>675</v>
      </c>
      <c r="D61" s="28" t="s">
        <v>11</v>
      </c>
      <c r="E61" s="29">
        <v>68.75</v>
      </c>
      <c r="F61" s="29">
        <v>75.599999999999994</v>
      </c>
      <c r="G61" s="29"/>
      <c r="H61" s="30">
        <f t="shared" si="110"/>
        <v>4623.7499999999964</v>
      </c>
      <c r="I61" s="31"/>
      <c r="J61" s="32">
        <f t="shared" si="111"/>
        <v>6.8499999999999943</v>
      </c>
      <c r="K61" s="33">
        <f t="shared" si="112"/>
        <v>4623.7499999999964</v>
      </c>
    </row>
    <row r="62" spans="1:11" s="14" customFormat="1">
      <c r="A62" s="27">
        <v>43269</v>
      </c>
      <c r="B62" s="34" t="s">
        <v>80</v>
      </c>
      <c r="C62" s="28">
        <v>600</v>
      </c>
      <c r="D62" s="28" t="s">
        <v>11</v>
      </c>
      <c r="E62" s="29">
        <v>82.3</v>
      </c>
      <c r="F62" s="29">
        <v>90.5</v>
      </c>
      <c r="G62" s="29"/>
      <c r="H62" s="30">
        <f t="shared" ref="H62" si="113">(F62-E62)*C62</f>
        <v>4920.0000000000018</v>
      </c>
      <c r="I62" s="31"/>
      <c r="J62" s="32">
        <f t="shared" ref="J62" si="114">(H62+I62)/C62</f>
        <v>8.2000000000000028</v>
      </c>
      <c r="K62" s="33">
        <f t="shared" ref="K62" si="115">SUM(H62:I62)</f>
        <v>4920.0000000000018</v>
      </c>
    </row>
    <row r="63" spans="1:11" s="26" customFormat="1">
      <c r="A63" s="19">
        <v>43266</v>
      </c>
      <c r="B63" s="20" t="s">
        <v>79</v>
      </c>
      <c r="C63" s="20">
        <v>675</v>
      </c>
      <c r="D63" s="20" t="s">
        <v>11</v>
      </c>
      <c r="E63" s="21">
        <v>74.900000000000006</v>
      </c>
      <c r="F63" s="21">
        <v>82.4</v>
      </c>
      <c r="G63" s="21">
        <v>94.75</v>
      </c>
      <c r="H63" s="22">
        <f t="shared" ref="H63:H65" si="116">(F63-E63)*C63</f>
        <v>5062.5</v>
      </c>
      <c r="I63" s="23">
        <f t="shared" ref="I63" si="117">(G63-F63)*C63</f>
        <v>8336.2499999999964</v>
      </c>
      <c r="J63" s="24">
        <f t="shared" ref="J63:J65" si="118">(H63+I63)/C63</f>
        <v>19.849999999999994</v>
      </c>
      <c r="K63" s="25">
        <f t="shared" ref="K63:K65" si="119">SUM(H63:I63)</f>
        <v>13398.749999999996</v>
      </c>
    </row>
    <row r="64" spans="1:11" s="14" customFormat="1">
      <c r="A64" s="27">
        <v>43264</v>
      </c>
      <c r="B64" s="28" t="s">
        <v>78</v>
      </c>
      <c r="C64" s="28">
        <v>600</v>
      </c>
      <c r="D64" s="28" t="s">
        <v>11</v>
      </c>
      <c r="E64" s="29">
        <v>75.099999999999994</v>
      </c>
      <c r="F64" s="29">
        <v>82</v>
      </c>
      <c r="G64" s="29"/>
      <c r="H64" s="30">
        <f t="shared" si="116"/>
        <v>4140.0000000000036</v>
      </c>
      <c r="I64" s="31"/>
      <c r="J64" s="32">
        <f t="shared" si="118"/>
        <v>6.9000000000000057</v>
      </c>
      <c r="K64" s="33">
        <f t="shared" si="119"/>
        <v>4140.0000000000036</v>
      </c>
    </row>
    <row r="65" spans="1:11" s="14" customFormat="1">
      <c r="A65" s="27">
        <v>43263</v>
      </c>
      <c r="B65" s="28" t="s">
        <v>78</v>
      </c>
      <c r="C65" s="28">
        <v>675</v>
      </c>
      <c r="D65" s="28" t="s">
        <v>11</v>
      </c>
      <c r="E65" s="29">
        <v>70.8</v>
      </c>
      <c r="F65" s="29">
        <v>77.900000000000006</v>
      </c>
      <c r="G65" s="29"/>
      <c r="H65" s="30">
        <f t="shared" si="116"/>
        <v>4792.5000000000055</v>
      </c>
      <c r="I65" s="31"/>
      <c r="J65" s="32">
        <f t="shared" si="118"/>
        <v>7.1000000000000085</v>
      </c>
      <c r="K65" s="33">
        <f t="shared" si="119"/>
        <v>4792.5000000000055</v>
      </c>
    </row>
    <row r="66" spans="1:11" s="14" customFormat="1">
      <c r="A66" s="27">
        <v>43259</v>
      </c>
      <c r="B66" s="34" t="s">
        <v>67</v>
      </c>
      <c r="C66" s="34">
        <v>525</v>
      </c>
      <c r="D66" s="28" t="s">
        <v>11</v>
      </c>
      <c r="E66" s="29">
        <v>92.65</v>
      </c>
      <c r="F66" s="29">
        <v>101.9</v>
      </c>
      <c r="G66" s="29"/>
      <c r="H66" s="30">
        <f t="shared" ref="H66" si="120">(F66-E66)*C66</f>
        <v>4856.25</v>
      </c>
      <c r="I66" s="31"/>
      <c r="J66" s="32">
        <f t="shared" ref="J66" si="121">(H66+I66)/C66</f>
        <v>9.25</v>
      </c>
      <c r="K66" s="33">
        <f t="shared" ref="K66" si="122">SUM(H66:I66)</f>
        <v>4856.25</v>
      </c>
    </row>
    <row r="67" spans="1:11" s="26" customFormat="1">
      <c r="A67" s="19">
        <v>43258</v>
      </c>
      <c r="B67" s="20" t="s">
        <v>77</v>
      </c>
      <c r="C67" s="20">
        <v>1320</v>
      </c>
      <c r="D67" s="20" t="s">
        <v>11</v>
      </c>
      <c r="E67" s="21">
        <v>37.200000000000003</v>
      </c>
      <c r="F67" s="21">
        <v>42.75</v>
      </c>
      <c r="G67" s="21">
        <v>51.35</v>
      </c>
      <c r="H67" s="22">
        <f t="shared" ref="H67:H68" si="123">(F67-E67)*C67</f>
        <v>7325.9999999999964</v>
      </c>
      <c r="I67" s="23">
        <f t="shared" ref="I67:I68" si="124">(G67-F67)*C67</f>
        <v>11352.000000000002</v>
      </c>
      <c r="J67" s="24">
        <f t="shared" ref="J67:J68" si="125">(H67+I67)/C67</f>
        <v>14.15</v>
      </c>
      <c r="K67" s="25">
        <f t="shared" ref="K67:K68" si="126">SUM(H67:I67)</f>
        <v>18678</v>
      </c>
    </row>
    <row r="68" spans="1:11" s="26" customFormat="1">
      <c r="A68" s="19">
        <v>43258</v>
      </c>
      <c r="B68" s="20" t="s">
        <v>68</v>
      </c>
      <c r="C68" s="20">
        <v>525</v>
      </c>
      <c r="D68" s="20" t="s">
        <v>11</v>
      </c>
      <c r="E68" s="21">
        <v>92.25</v>
      </c>
      <c r="F68" s="21">
        <v>101.45</v>
      </c>
      <c r="G68" s="21">
        <v>116.7</v>
      </c>
      <c r="H68" s="22">
        <f t="shared" si="123"/>
        <v>4830.0000000000018</v>
      </c>
      <c r="I68" s="23">
        <f t="shared" si="124"/>
        <v>8006.25</v>
      </c>
      <c r="J68" s="24">
        <f t="shared" si="125"/>
        <v>24.450000000000003</v>
      </c>
      <c r="K68" s="25">
        <f t="shared" si="126"/>
        <v>12836.250000000002</v>
      </c>
    </row>
    <row r="69" spans="1:11" s="14" customFormat="1">
      <c r="A69" s="27">
        <v>43255</v>
      </c>
      <c r="B69" s="34" t="s">
        <v>76</v>
      </c>
      <c r="C69" s="34">
        <v>375</v>
      </c>
      <c r="D69" s="28" t="s">
        <v>11</v>
      </c>
      <c r="E69" s="29">
        <v>133.75</v>
      </c>
      <c r="F69" s="29">
        <v>147.15</v>
      </c>
      <c r="G69" s="29"/>
      <c r="H69" s="30">
        <f t="shared" ref="H69" si="127">(F69-E69)*C69</f>
        <v>5025.0000000000018</v>
      </c>
      <c r="I69" s="31"/>
      <c r="J69" s="32">
        <f t="shared" ref="J69" si="128">(H69+I69)/C69</f>
        <v>13.400000000000006</v>
      </c>
      <c r="K69" s="33">
        <f t="shared" ref="K69" si="129">SUM(H69:I69)</f>
        <v>5025.0000000000018</v>
      </c>
    </row>
    <row r="70" spans="1:11" s="14" customFormat="1">
      <c r="A70" s="27">
        <v>43252</v>
      </c>
      <c r="B70" s="34" t="s">
        <v>73</v>
      </c>
      <c r="C70" s="34">
        <v>375</v>
      </c>
      <c r="D70" s="28" t="s">
        <v>11</v>
      </c>
      <c r="E70" s="29">
        <v>145.1</v>
      </c>
      <c r="F70" s="29">
        <v>153</v>
      </c>
      <c r="G70" s="29"/>
      <c r="H70" s="30">
        <f t="shared" ref="H70" si="130">(F70-E70)*C70</f>
        <v>2962.5000000000023</v>
      </c>
      <c r="I70" s="31"/>
      <c r="J70" s="32">
        <f t="shared" ref="J70" si="131">(H70+I70)/C70</f>
        <v>7.9000000000000057</v>
      </c>
      <c r="K70" s="33">
        <f t="shared" ref="K70" si="132">SUM(H70:I70)</f>
        <v>2962.5000000000023</v>
      </c>
    </row>
    <row r="71" spans="1:11" ht="15" customHeight="1">
      <c r="A71" s="42"/>
      <c r="B71" s="39"/>
      <c r="C71" s="39"/>
      <c r="D71" s="39"/>
      <c r="E71" s="39"/>
      <c r="F71" s="39"/>
      <c r="G71" s="39"/>
      <c r="H71" s="40"/>
      <c r="I71" s="41"/>
      <c r="J71" s="39"/>
      <c r="K71" s="39"/>
    </row>
    <row r="72" spans="1:11" s="14" customFormat="1">
      <c r="A72" s="27">
        <v>43248</v>
      </c>
      <c r="B72" s="34" t="s">
        <v>67</v>
      </c>
      <c r="C72" s="34">
        <v>2700</v>
      </c>
      <c r="D72" s="28" t="s">
        <v>11</v>
      </c>
      <c r="E72" s="29">
        <v>18.149999999999999</v>
      </c>
      <c r="F72" s="29">
        <v>20</v>
      </c>
      <c r="G72" s="29"/>
      <c r="H72" s="30">
        <f t="shared" ref="H72" si="133">(F72-E72)*C72</f>
        <v>4995.0000000000036</v>
      </c>
      <c r="I72" s="31"/>
      <c r="J72" s="32">
        <f t="shared" ref="J72" si="134">(H72+I72)/C72</f>
        <v>1.8500000000000014</v>
      </c>
      <c r="K72" s="33">
        <f t="shared" ref="K72" si="135">SUM(H72:I72)</f>
        <v>4995.0000000000036</v>
      </c>
    </row>
    <row r="73" spans="1:11" s="26" customFormat="1">
      <c r="A73" s="19">
        <v>43245</v>
      </c>
      <c r="B73" s="20" t="s">
        <v>48</v>
      </c>
      <c r="C73" s="20">
        <v>1125</v>
      </c>
      <c r="D73" s="20" t="s">
        <v>11</v>
      </c>
      <c r="E73" s="21">
        <v>44.25</v>
      </c>
      <c r="F73" s="21">
        <v>48.7</v>
      </c>
      <c r="G73" s="21">
        <v>56</v>
      </c>
      <c r="H73" s="22">
        <f t="shared" ref="H73" si="136">(F73-E73)*C73</f>
        <v>5006.2500000000036</v>
      </c>
      <c r="I73" s="23">
        <f t="shared" ref="I73" si="137">(G73-F73)*C73</f>
        <v>8212.4999999999964</v>
      </c>
      <c r="J73" s="24">
        <f t="shared" ref="J73" si="138">(H73+I73)/C73</f>
        <v>11.75</v>
      </c>
      <c r="K73" s="25">
        <f t="shared" ref="K73" si="139">SUM(H73:I73)</f>
        <v>13218.75</v>
      </c>
    </row>
    <row r="74" spans="1:11" s="26" customFormat="1">
      <c r="A74" s="19">
        <v>43244</v>
      </c>
      <c r="B74" s="20" t="s">
        <v>51</v>
      </c>
      <c r="C74" s="20">
        <v>1125</v>
      </c>
      <c r="D74" s="20" t="s">
        <v>11</v>
      </c>
      <c r="E74" s="21">
        <v>41.95</v>
      </c>
      <c r="F74" s="21">
        <v>46.15</v>
      </c>
      <c r="G74" s="21">
        <v>53.1</v>
      </c>
      <c r="H74" s="22">
        <f t="shared" ref="H74" si="140">(F74-E74)*C74</f>
        <v>4724.9999999999955</v>
      </c>
      <c r="I74" s="23">
        <f t="shared" ref="I74" si="141">(G74-F74)*C74</f>
        <v>7818.7500000000036</v>
      </c>
      <c r="J74" s="24">
        <f t="shared" ref="J74" si="142">(H74+I74)/C74</f>
        <v>11.15</v>
      </c>
      <c r="K74" s="25">
        <f t="shared" ref="K74" si="143">SUM(H74:I74)</f>
        <v>12543.75</v>
      </c>
    </row>
    <row r="75" spans="1:11" s="14" customFormat="1">
      <c r="A75" s="27">
        <v>43241</v>
      </c>
      <c r="B75" s="34" t="s">
        <v>64</v>
      </c>
      <c r="C75" s="34">
        <v>750</v>
      </c>
      <c r="D75" s="28" t="s">
        <v>11</v>
      </c>
      <c r="E75" s="29">
        <v>66.5</v>
      </c>
      <c r="F75" s="29">
        <v>73.150000000000006</v>
      </c>
      <c r="G75" s="29"/>
      <c r="H75" s="30">
        <f t="shared" ref="H75" si="144">(F75-E75)*C75</f>
        <v>4987.5000000000045</v>
      </c>
      <c r="I75" s="31"/>
      <c r="J75" s="32">
        <f t="shared" ref="J75" si="145">(H75+I75)/C75</f>
        <v>6.6500000000000057</v>
      </c>
      <c r="K75" s="33">
        <f t="shared" ref="K75" si="146">SUM(H75:I75)</f>
        <v>4987.5000000000045</v>
      </c>
    </row>
    <row r="76" spans="1:11" s="14" customFormat="1">
      <c r="A76" s="27">
        <v>43238</v>
      </c>
      <c r="B76" s="34" t="s">
        <v>76</v>
      </c>
      <c r="C76" s="28">
        <v>525</v>
      </c>
      <c r="D76" s="28" t="s">
        <v>11</v>
      </c>
      <c r="E76" s="29">
        <v>85</v>
      </c>
      <c r="F76" s="29">
        <v>93.5</v>
      </c>
      <c r="G76" s="29"/>
      <c r="H76" s="30">
        <f t="shared" ref="H76" si="147">(F76-E76)*C76</f>
        <v>4462.5</v>
      </c>
      <c r="I76" s="31"/>
      <c r="J76" s="32">
        <f t="shared" ref="J76" si="148">(H76+I76)/C76</f>
        <v>8.5</v>
      </c>
      <c r="K76" s="33">
        <f t="shared" ref="K76" si="149">SUM(H76:I76)</f>
        <v>4462.5</v>
      </c>
    </row>
    <row r="77" spans="1:11" s="26" customFormat="1">
      <c r="A77" s="19">
        <v>43237</v>
      </c>
      <c r="B77" s="20" t="s">
        <v>73</v>
      </c>
      <c r="C77" s="20">
        <v>600</v>
      </c>
      <c r="D77" s="20" t="s">
        <v>11</v>
      </c>
      <c r="E77" s="21">
        <v>80.2</v>
      </c>
      <c r="F77" s="21">
        <v>88.25</v>
      </c>
      <c r="G77" s="21">
        <v>101.5</v>
      </c>
      <c r="H77" s="22">
        <f t="shared" ref="H77" si="150">(F77-E77)*C77</f>
        <v>4829.9999999999982</v>
      </c>
      <c r="I77" s="23">
        <f t="shared" ref="I77" si="151">(G77-F77)*C77</f>
        <v>7950</v>
      </c>
      <c r="J77" s="24">
        <f t="shared" ref="J77" si="152">(H77+I77)/C77</f>
        <v>21.299999999999997</v>
      </c>
      <c r="K77" s="25">
        <f t="shared" ref="K77" si="153">SUM(H77:I77)</f>
        <v>12779.999999999998</v>
      </c>
    </row>
    <row r="78" spans="1:11" s="14" customFormat="1">
      <c r="A78" s="27">
        <v>43236</v>
      </c>
      <c r="B78" s="28" t="s">
        <v>68</v>
      </c>
      <c r="C78" s="28">
        <v>525</v>
      </c>
      <c r="D78" s="28" t="s">
        <v>11</v>
      </c>
      <c r="E78" s="29">
        <v>84</v>
      </c>
      <c r="F78" s="29">
        <v>92.4</v>
      </c>
      <c r="G78" s="29"/>
      <c r="H78" s="30">
        <f t="shared" ref="H78" si="154">(F78-E78)*C78</f>
        <v>4410.0000000000027</v>
      </c>
      <c r="I78" s="31"/>
      <c r="J78" s="32">
        <f t="shared" ref="J78" si="155">(H78+I78)/C78</f>
        <v>8.4000000000000057</v>
      </c>
      <c r="K78" s="33">
        <f t="shared" ref="K78" si="156">SUM(H78:I78)</f>
        <v>4410.0000000000027</v>
      </c>
    </row>
    <row r="79" spans="1:11" s="26" customFormat="1">
      <c r="A79" s="19">
        <v>43234</v>
      </c>
      <c r="B79" s="20" t="s">
        <v>75</v>
      </c>
      <c r="C79" s="20">
        <v>450</v>
      </c>
      <c r="D79" s="20" t="s">
        <v>11</v>
      </c>
      <c r="E79" s="21">
        <v>101.6</v>
      </c>
      <c r="F79" s="21">
        <v>111.75</v>
      </c>
      <c r="G79" s="21">
        <v>128.55000000000001</v>
      </c>
      <c r="H79" s="22">
        <f t="shared" ref="H79" si="157">(F79-E79)*C79</f>
        <v>4567.5000000000027</v>
      </c>
      <c r="I79" s="23">
        <f t="shared" ref="I79" si="158">(G79-F79)*C79</f>
        <v>7560.0000000000055</v>
      </c>
      <c r="J79" s="24">
        <f t="shared" ref="J79" si="159">(H79+I79)/C79</f>
        <v>26.950000000000017</v>
      </c>
      <c r="K79" s="25">
        <f t="shared" ref="K79" si="160">SUM(H79:I79)</f>
        <v>12127.500000000007</v>
      </c>
    </row>
    <row r="80" spans="1:11" s="26" customFormat="1">
      <c r="A80" s="19">
        <v>43231</v>
      </c>
      <c r="B80" s="20" t="s">
        <v>74</v>
      </c>
      <c r="C80" s="20">
        <v>240</v>
      </c>
      <c r="D80" s="20" t="s">
        <v>11</v>
      </c>
      <c r="E80" s="21">
        <v>183</v>
      </c>
      <c r="F80" s="21">
        <v>210.45</v>
      </c>
      <c r="G80" s="21">
        <v>252.5</v>
      </c>
      <c r="H80" s="22">
        <f t="shared" ref="H80" si="161">(F80-E80)*C80</f>
        <v>6587.9999999999973</v>
      </c>
      <c r="I80" s="23">
        <f t="shared" ref="I80" si="162">(G80-F80)*C80</f>
        <v>10092.000000000004</v>
      </c>
      <c r="J80" s="24">
        <f t="shared" ref="J80" si="163">(H80+I80)/C80</f>
        <v>69.5</v>
      </c>
      <c r="K80" s="25">
        <f t="shared" ref="K80" si="164">SUM(H80:I80)</f>
        <v>16680</v>
      </c>
    </row>
    <row r="81" spans="1:11" s="14" customFormat="1">
      <c r="A81" s="27">
        <v>43231</v>
      </c>
      <c r="B81" s="34" t="s">
        <v>68</v>
      </c>
      <c r="C81" s="28">
        <v>375</v>
      </c>
      <c r="D81" s="28" t="s">
        <v>11</v>
      </c>
      <c r="E81" s="29">
        <v>113.3</v>
      </c>
      <c r="F81" s="29">
        <v>124.6</v>
      </c>
      <c r="G81" s="29"/>
      <c r="H81" s="30">
        <f t="shared" ref="H81" si="165">(F81-E81)*C81</f>
        <v>4237.4999999999991</v>
      </c>
      <c r="I81" s="31"/>
      <c r="J81" s="32">
        <f t="shared" ref="J81" si="166">(H81+I81)/C81</f>
        <v>11.299999999999997</v>
      </c>
      <c r="K81" s="33">
        <f t="shared" ref="K81" si="167">SUM(H81:I81)</f>
        <v>4237.4999999999991</v>
      </c>
    </row>
    <row r="82" spans="1:11" s="14" customFormat="1">
      <c r="A82" s="27">
        <v>43230</v>
      </c>
      <c r="B82" s="34" t="s">
        <v>73</v>
      </c>
      <c r="C82" s="28">
        <v>450</v>
      </c>
      <c r="D82" s="28" t="s">
        <v>11</v>
      </c>
      <c r="E82" s="29">
        <v>119.5</v>
      </c>
      <c r="F82" s="29">
        <v>131.44999999999999</v>
      </c>
      <c r="G82" s="29"/>
      <c r="H82" s="30">
        <f t="shared" ref="H82" si="168">(F82-E82)*C82</f>
        <v>5377.4999999999945</v>
      </c>
      <c r="I82" s="31"/>
      <c r="J82" s="32">
        <f t="shared" ref="J82" si="169">(H82+I82)/C82</f>
        <v>11.949999999999989</v>
      </c>
      <c r="K82" s="33">
        <f t="shared" ref="K82" si="170">SUM(H82:I82)</f>
        <v>5377.4999999999945</v>
      </c>
    </row>
    <row r="83" spans="1:11" s="26" customFormat="1">
      <c r="A83" s="19">
        <v>43228</v>
      </c>
      <c r="B83" s="20" t="s">
        <v>72</v>
      </c>
      <c r="C83" s="20">
        <v>1400</v>
      </c>
      <c r="D83" s="20" t="s">
        <v>11</v>
      </c>
      <c r="E83" s="21">
        <v>33.25</v>
      </c>
      <c r="F83" s="21">
        <v>38.25</v>
      </c>
      <c r="G83" s="21">
        <v>45.9</v>
      </c>
      <c r="H83" s="22">
        <f t="shared" ref="H83:H84" si="171">(F83-E83)*C83</f>
        <v>7000</v>
      </c>
      <c r="I83" s="23">
        <f t="shared" ref="I83" si="172">(G83-F83)*C83</f>
        <v>10709.999999999998</v>
      </c>
      <c r="J83" s="24">
        <f t="shared" ref="J83:J84" si="173">(H83+I83)/C83</f>
        <v>12.65</v>
      </c>
      <c r="K83" s="25">
        <f t="shared" ref="K83:K84" si="174">SUM(H83:I83)</f>
        <v>17710</v>
      </c>
    </row>
    <row r="84" spans="1:11" s="26" customFormat="1">
      <c r="A84" s="19">
        <v>43228</v>
      </c>
      <c r="B84" s="20" t="s">
        <v>67</v>
      </c>
      <c r="C84" s="20">
        <v>375</v>
      </c>
      <c r="D84" s="20" t="s">
        <v>11</v>
      </c>
      <c r="E84" s="21">
        <v>136.44999999999999</v>
      </c>
      <c r="F84" s="21">
        <v>150</v>
      </c>
      <c r="G84" s="21"/>
      <c r="H84" s="22">
        <f t="shared" si="171"/>
        <v>5081.2500000000045</v>
      </c>
      <c r="I84" s="23"/>
      <c r="J84" s="24">
        <f t="shared" si="173"/>
        <v>13.550000000000011</v>
      </c>
      <c r="K84" s="25">
        <f t="shared" si="174"/>
        <v>5081.2500000000045</v>
      </c>
    </row>
    <row r="85" spans="1:11" s="26" customFormat="1">
      <c r="A85" s="19">
        <v>43227</v>
      </c>
      <c r="B85" s="20" t="s">
        <v>71</v>
      </c>
      <c r="C85" s="20">
        <v>375</v>
      </c>
      <c r="D85" s="20" t="s">
        <v>11</v>
      </c>
      <c r="E85" s="21">
        <v>125.65</v>
      </c>
      <c r="F85" s="21">
        <v>138.19999999999999</v>
      </c>
      <c r="G85" s="21">
        <v>158.94999999999999</v>
      </c>
      <c r="H85" s="22">
        <f t="shared" ref="H85" si="175">(F85-E85)*C85</f>
        <v>4706.2499999999936</v>
      </c>
      <c r="I85" s="23">
        <f t="shared" ref="I85" si="176">(G85-F85)*C85</f>
        <v>7781.25</v>
      </c>
      <c r="J85" s="24">
        <f t="shared" ref="J85" si="177">(H85+I85)/C85</f>
        <v>33.299999999999983</v>
      </c>
      <c r="K85" s="25">
        <f t="shared" ref="K85" si="178">SUM(H85:I85)</f>
        <v>12487.499999999993</v>
      </c>
    </row>
    <row r="86" spans="1:11" s="26" customFormat="1">
      <c r="A86" s="19">
        <v>43224</v>
      </c>
      <c r="B86" s="20" t="s">
        <v>46</v>
      </c>
      <c r="C86" s="20">
        <v>375</v>
      </c>
      <c r="D86" s="20" t="s">
        <v>11</v>
      </c>
      <c r="E86" s="21">
        <v>143.6</v>
      </c>
      <c r="F86" s="21">
        <v>157.94999999999999</v>
      </c>
      <c r="G86" s="21">
        <v>181.65</v>
      </c>
      <c r="H86" s="22">
        <f t="shared" ref="H86" si="179">(F86-E86)*C86</f>
        <v>5381.2499999999982</v>
      </c>
      <c r="I86" s="23">
        <f t="shared" ref="I86" si="180">(G86-F86)*C86</f>
        <v>8887.5000000000073</v>
      </c>
      <c r="J86" s="24">
        <f t="shared" ref="J86" si="181">(H86+I86)/C86</f>
        <v>38.050000000000011</v>
      </c>
      <c r="K86" s="25">
        <f t="shared" ref="K86" si="182">SUM(H86:I86)</f>
        <v>14268.750000000005</v>
      </c>
    </row>
    <row r="87" spans="1:11" s="14" customFormat="1">
      <c r="A87" s="27">
        <v>43223</v>
      </c>
      <c r="B87" s="34" t="s">
        <v>70</v>
      </c>
      <c r="C87" s="28">
        <v>320</v>
      </c>
      <c r="D87" s="28" t="s">
        <v>11</v>
      </c>
      <c r="E87" s="29">
        <v>150</v>
      </c>
      <c r="F87" s="29">
        <v>172.5</v>
      </c>
      <c r="G87" s="29"/>
      <c r="H87" s="30">
        <f t="shared" ref="H87:H88" si="183">(F87-E87)*C87</f>
        <v>7200</v>
      </c>
      <c r="I87" s="31"/>
      <c r="J87" s="32">
        <f t="shared" ref="J87:J88" si="184">(H87+I87)/C87</f>
        <v>22.5</v>
      </c>
      <c r="K87" s="33">
        <f t="shared" ref="K87:K88" si="185">SUM(H87:I87)</f>
        <v>7200</v>
      </c>
    </row>
    <row r="88" spans="1:11" s="14" customFormat="1">
      <c r="A88" s="27">
        <v>43223</v>
      </c>
      <c r="B88" s="34" t="s">
        <v>69</v>
      </c>
      <c r="C88" s="28">
        <v>375</v>
      </c>
      <c r="D88" s="28" t="s">
        <v>11</v>
      </c>
      <c r="E88" s="29">
        <v>126.25</v>
      </c>
      <c r="F88" s="29">
        <v>110.45</v>
      </c>
      <c r="G88" s="29"/>
      <c r="H88" s="30">
        <f t="shared" si="183"/>
        <v>-5924.9999999999991</v>
      </c>
      <c r="I88" s="31"/>
      <c r="J88" s="32">
        <f t="shared" si="184"/>
        <v>-15.799999999999997</v>
      </c>
      <c r="K88" s="33">
        <f t="shared" si="185"/>
        <v>-5924.9999999999991</v>
      </c>
    </row>
    <row r="89" spans="1:11" s="14" customFormat="1">
      <c r="A89" s="27">
        <v>43222</v>
      </c>
      <c r="B89" s="34" t="s">
        <v>67</v>
      </c>
      <c r="C89" s="28">
        <v>375</v>
      </c>
      <c r="D89" s="28" t="s">
        <v>11</v>
      </c>
      <c r="E89" s="29">
        <v>143.94999999999999</v>
      </c>
      <c r="F89" s="29">
        <v>151</v>
      </c>
      <c r="G89" s="29"/>
      <c r="H89" s="30">
        <f t="shared" ref="H89" si="186">(F89-E89)*C89</f>
        <v>2643.7500000000041</v>
      </c>
      <c r="I89" s="31"/>
      <c r="J89" s="32">
        <f t="shared" ref="J89" si="187">(H89+I89)/C89</f>
        <v>7.0500000000000105</v>
      </c>
      <c r="K89" s="33">
        <f t="shared" ref="K89" si="188">SUM(H89:I89)</f>
        <v>2643.7500000000041</v>
      </c>
    </row>
    <row r="90" spans="1:11" ht="15" customHeight="1">
      <c r="A90" s="35"/>
      <c r="B90" s="36"/>
      <c r="C90" s="36"/>
      <c r="D90" s="36"/>
      <c r="E90" s="36"/>
      <c r="F90" s="36"/>
      <c r="G90" s="36"/>
      <c r="H90" s="37"/>
      <c r="I90" s="38"/>
      <c r="J90" s="36"/>
      <c r="K90" s="36"/>
    </row>
    <row r="91" spans="1:11" s="14" customFormat="1">
      <c r="A91" s="27">
        <v>43220</v>
      </c>
      <c r="B91" s="34" t="s">
        <v>68</v>
      </c>
      <c r="C91" s="28">
        <v>375</v>
      </c>
      <c r="D91" s="28" t="s">
        <v>11</v>
      </c>
      <c r="E91" s="29">
        <v>119.35</v>
      </c>
      <c r="F91" s="29">
        <v>123.75</v>
      </c>
      <c r="G91" s="29"/>
      <c r="H91" s="30">
        <f t="shared" ref="H91" si="189">(F91-E91)*C91</f>
        <v>1650.000000000002</v>
      </c>
      <c r="I91" s="31"/>
      <c r="J91" s="32">
        <f t="shared" ref="J91" si="190">(H91+I91)/C91</f>
        <v>4.4000000000000057</v>
      </c>
      <c r="K91" s="33">
        <f t="shared" ref="K91" si="191">SUM(H91:I91)</f>
        <v>1650.000000000002</v>
      </c>
    </row>
    <row r="92" spans="1:11" s="14" customFormat="1">
      <c r="A92" s="27">
        <v>43217</v>
      </c>
      <c r="B92" s="34" t="s">
        <v>67</v>
      </c>
      <c r="C92" s="28">
        <v>375</v>
      </c>
      <c r="D92" s="28" t="s">
        <v>11</v>
      </c>
      <c r="E92" s="29">
        <v>128.15</v>
      </c>
      <c r="F92" s="29">
        <v>140.94999999999999</v>
      </c>
      <c r="G92" s="29"/>
      <c r="H92" s="30">
        <f t="shared" ref="H92" si="192">(F92-E92)*C92</f>
        <v>4799.9999999999936</v>
      </c>
      <c r="I92" s="31"/>
      <c r="J92" s="32">
        <f t="shared" ref="J92" si="193">(H92+I92)/C92</f>
        <v>12.799999999999983</v>
      </c>
      <c r="K92" s="33">
        <f t="shared" ref="K92" si="194">SUM(H92:I92)</f>
        <v>4799.9999999999936</v>
      </c>
    </row>
    <row r="93" spans="1:11" s="14" customFormat="1">
      <c r="A93" s="27">
        <v>43216</v>
      </c>
      <c r="B93" s="34" t="s">
        <v>48</v>
      </c>
      <c r="C93" s="28">
        <v>375</v>
      </c>
      <c r="D93" s="28" t="s">
        <v>11</v>
      </c>
      <c r="E93" s="29">
        <v>144.19999999999999</v>
      </c>
      <c r="F93" s="29">
        <v>158.65</v>
      </c>
      <c r="G93" s="29"/>
      <c r="H93" s="30">
        <f t="shared" ref="H93" si="195">(F93-E93)*C93</f>
        <v>5418.7500000000064</v>
      </c>
      <c r="I93" s="31"/>
      <c r="J93" s="32">
        <f t="shared" ref="J93" si="196">(H93+I93)/C93</f>
        <v>14.450000000000017</v>
      </c>
      <c r="K93" s="33">
        <f t="shared" ref="K93" si="197">SUM(H93:I93)</f>
        <v>5418.7500000000064</v>
      </c>
    </row>
    <row r="94" spans="1:11" s="26" customFormat="1">
      <c r="A94" s="19">
        <v>43216</v>
      </c>
      <c r="B94" s="20" t="s">
        <v>66</v>
      </c>
      <c r="C94" s="20">
        <v>360</v>
      </c>
      <c r="D94" s="20" t="s">
        <v>11</v>
      </c>
      <c r="E94" s="21">
        <v>133.5</v>
      </c>
      <c r="F94" s="21">
        <v>153.5</v>
      </c>
      <c r="G94" s="21">
        <v>184.25</v>
      </c>
      <c r="H94" s="22">
        <f t="shared" ref="H94" si="198">(F94-E94)*C94</f>
        <v>7200</v>
      </c>
      <c r="I94" s="23">
        <f t="shared" ref="I94" si="199">(G94-F94)*C94</f>
        <v>11070</v>
      </c>
      <c r="J94" s="24">
        <f t="shared" ref="J94" si="200">(H94+I94)/C94</f>
        <v>50.75</v>
      </c>
      <c r="K94" s="25">
        <f t="shared" ref="K94" si="201">SUM(H94:I94)</f>
        <v>18270</v>
      </c>
    </row>
    <row r="95" spans="1:11" s="14" customFormat="1">
      <c r="A95" s="27">
        <v>43215</v>
      </c>
      <c r="B95" s="34" t="s">
        <v>46</v>
      </c>
      <c r="C95" s="28">
        <v>375</v>
      </c>
      <c r="D95" s="28" t="s">
        <v>11</v>
      </c>
      <c r="E95" s="29">
        <v>132.75</v>
      </c>
      <c r="F95" s="29">
        <v>140.5</v>
      </c>
      <c r="G95" s="29"/>
      <c r="H95" s="30">
        <f t="shared" ref="H95" si="202">(F95-E95)*C95</f>
        <v>2906.25</v>
      </c>
      <c r="I95" s="31"/>
      <c r="J95" s="32">
        <f t="shared" ref="J95" si="203">(H95+I95)/C95</f>
        <v>7.75</v>
      </c>
      <c r="K95" s="33">
        <f t="shared" ref="K95" si="204">SUM(H95:I95)</f>
        <v>2906.25</v>
      </c>
    </row>
    <row r="96" spans="1:11" s="14" customFormat="1">
      <c r="A96" s="27">
        <v>43214</v>
      </c>
      <c r="B96" s="34" t="s">
        <v>46</v>
      </c>
      <c r="C96" s="28">
        <v>375</v>
      </c>
      <c r="D96" s="28" t="s">
        <v>11</v>
      </c>
      <c r="E96" s="29">
        <v>137.85</v>
      </c>
      <c r="F96" s="29">
        <v>151.6</v>
      </c>
      <c r="G96" s="29"/>
      <c r="H96" s="30">
        <f t="shared" ref="H96" si="205">(F96-E96)*C96</f>
        <v>5156.25</v>
      </c>
      <c r="I96" s="31"/>
      <c r="J96" s="32">
        <f t="shared" ref="J96" si="206">(H96+I96)/C96</f>
        <v>13.75</v>
      </c>
      <c r="K96" s="33">
        <f t="shared" ref="K96" si="207">SUM(H96:I96)</f>
        <v>5156.25</v>
      </c>
    </row>
    <row r="97" spans="1:11" s="14" customFormat="1">
      <c r="A97" s="27">
        <v>43213</v>
      </c>
      <c r="B97" s="34" t="s">
        <v>46</v>
      </c>
      <c r="C97" s="28">
        <v>1800</v>
      </c>
      <c r="D97" s="28" t="s">
        <v>11</v>
      </c>
      <c r="E97" s="29">
        <v>27.15</v>
      </c>
      <c r="F97" s="29">
        <v>29.9</v>
      </c>
      <c r="G97" s="29"/>
      <c r="H97" s="30">
        <f t="shared" ref="H97" si="208">(F97-E97)*C97</f>
        <v>4950</v>
      </c>
      <c r="I97" s="31"/>
      <c r="J97" s="32">
        <f t="shared" ref="J97" si="209">(H97+I97)/C97</f>
        <v>2.75</v>
      </c>
      <c r="K97" s="33">
        <f t="shared" ref="K97" si="210">SUM(H97:I97)</f>
        <v>4950</v>
      </c>
    </row>
    <row r="98" spans="1:11" s="14" customFormat="1">
      <c r="A98" s="27">
        <v>43210</v>
      </c>
      <c r="B98" s="34" t="s">
        <v>64</v>
      </c>
      <c r="C98" s="28">
        <v>1050</v>
      </c>
      <c r="D98" s="28" t="s">
        <v>11</v>
      </c>
      <c r="E98" s="29">
        <v>46.7</v>
      </c>
      <c r="F98" s="29">
        <v>40.85</v>
      </c>
      <c r="G98" s="29"/>
      <c r="H98" s="30">
        <f t="shared" ref="H98" si="211">(F98-E98)*C98</f>
        <v>-6142.5000000000018</v>
      </c>
      <c r="I98" s="31"/>
      <c r="J98" s="32">
        <f t="shared" ref="J98" si="212">(H98+I98)/C98</f>
        <v>-5.8500000000000014</v>
      </c>
      <c r="K98" s="33">
        <f t="shared" ref="K98" si="213">SUM(H98:I98)</f>
        <v>-6142.5000000000018</v>
      </c>
    </row>
    <row r="99" spans="1:11" s="14" customFormat="1">
      <c r="A99" s="27">
        <v>43209</v>
      </c>
      <c r="B99" s="34" t="s">
        <v>48</v>
      </c>
      <c r="C99" s="28">
        <v>1125</v>
      </c>
      <c r="D99" s="28" t="s">
        <v>11</v>
      </c>
      <c r="E99" s="29">
        <v>44</v>
      </c>
      <c r="F99" s="29">
        <v>48.4</v>
      </c>
      <c r="G99" s="29"/>
      <c r="H99" s="30">
        <f t="shared" ref="H99" si="214">(F99-E99)*C99</f>
        <v>4949.9999999999982</v>
      </c>
      <c r="I99" s="31"/>
      <c r="J99" s="32">
        <f t="shared" ref="J99" si="215">(H99+I99)/C99</f>
        <v>4.3999999999999986</v>
      </c>
      <c r="K99" s="33">
        <f t="shared" ref="K99" si="216">SUM(H99:I99)</f>
        <v>4949.9999999999982</v>
      </c>
    </row>
    <row r="100" spans="1:11" s="14" customFormat="1">
      <c r="A100" s="27">
        <v>43208</v>
      </c>
      <c r="B100" s="34" t="s">
        <v>48</v>
      </c>
      <c r="C100" s="28">
        <v>900</v>
      </c>
      <c r="D100" s="28" t="s">
        <v>11</v>
      </c>
      <c r="E100" s="29">
        <v>52.35</v>
      </c>
      <c r="F100" s="29">
        <v>57.6</v>
      </c>
      <c r="G100" s="29"/>
      <c r="H100" s="30">
        <f t="shared" ref="H100" si="217">(F100-E100)*C100</f>
        <v>4725</v>
      </c>
      <c r="I100" s="31"/>
      <c r="J100" s="32">
        <f t="shared" ref="J100" si="218">(H100+I100)/C100</f>
        <v>5.25</v>
      </c>
      <c r="K100" s="33">
        <f t="shared" ref="K100" si="219">SUM(H100:I100)</f>
        <v>4725</v>
      </c>
    </row>
    <row r="101" spans="1:11" s="14" customFormat="1">
      <c r="A101" s="27">
        <v>43207</v>
      </c>
      <c r="B101" s="34" t="s">
        <v>65</v>
      </c>
      <c r="C101" s="28">
        <v>440</v>
      </c>
      <c r="D101" s="28" t="s">
        <v>11</v>
      </c>
      <c r="E101" s="29">
        <v>112.25</v>
      </c>
      <c r="F101" s="29">
        <v>126.25</v>
      </c>
      <c r="G101" s="29"/>
      <c r="H101" s="30">
        <f t="shared" ref="H101:H102" si="220">(F101-E101)*C101</f>
        <v>6160</v>
      </c>
      <c r="I101" s="31"/>
      <c r="J101" s="32">
        <f t="shared" ref="J101:J102" si="221">(H101+I101)/C101</f>
        <v>14</v>
      </c>
      <c r="K101" s="33">
        <f t="shared" ref="K101:K102" si="222">SUM(H101:I101)</f>
        <v>6160</v>
      </c>
    </row>
    <row r="102" spans="1:11" s="14" customFormat="1">
      <c r="A102" s="27">
        <v>43207</v>
      </c>
      <c r="B102" s="34" t="s">
        <v>64</v>
      </c>
      <c r="C102" s="28">
        <v>675</v>
      </c>
      <c r="D102" s="28" t="s">
        <v>11</v>
      </c>
      <c r="E102" s="29">
        <v>71.2</v>
      </c>
      <c r="F102" s="29">
        <v>78.3</v>
      </c>
      <c r="G102" s="29"/>
      <c r="H102" s="30">
        <f t="shared" si="220"/>
        <v>4792.4999999999964</v>
      </c>
      <c r="I102" s="31"/>
      <c r="J102" s="32">
        <f t="shared" si="221"/>
        <v>7.0999999999999943</v>
      </c>
      <c r="K102" s="33">
        <f t="shared" si="222"/>
        <v>4792.4999999999964</v>
      </c>
    </row>
    <row r="103" spans="1:11" s="26" customFormat="1">
      <c r="A103" s="19">
        <v>43206</v>
      </c>
      <c r="B103" s="20" t="s">
        <v>63</v>
      </c>
      <c r="C103" s="20">
        <v>320</v>
      </c>
      <c r="D103" s="20" t="s">
        <v>11</v>
      </c>
      <c r="E103" s="21">
        <v>156.19999999999999</v>
      </c>
      <c r="F103" s="21">
        <v>175.75</v>
      </c>
      <c r="G103" s="21">
        <v>202.1</v>
      </c>
      <c r="H103" s="22">
        <f t="shared" ref="H103:H104" si="223">(F103-E103)*C103</f>
        <v>6256.0000000000036</v>
      </c>
      <c r="I103" s="23">
        <f t="shared" ref="I103:I104" si="224">(G103-F103)*C103</f>
        <v>8431.9999999999982</v>
      </c>
      <c r="J103" s="24">
        <f t="shared" ref="J103:J104" si="225">(H103+I103)/C103</f>
        <v>45.900000000000006</v>
      </c>
      <c r="K103" s="25">
        <f t="shared" ref="K103:K104" si="226">SUM(H103:I103)</f>
        <v>14688.000000000002</v>
      </c>
    </row>
    <row r="104" spans="1:11" s="26" customFormat="1">
      <c r="A104" s="19">
        <v>43206</v>
      </c>
      <c r="B104" s="20" t="s">
        <v>51</v>
      </c>
      <c r="C104" s="20">
        <v>600</v>
      </c>
      <c r="D104" s="20" t="s">
        <v>11</v>
      </c>
      <c r="E104" s="21">
        <v>76.349999999999994</v>
      </c>
      <c r="F104" s="21">
        <v>83.95</v>
      </c>
      <c r="G104" s="21">
        <v>96.55</v>
      </c>
      <c r="H104" s="22">
        <f t="shared" si="223"/>
        <v>4560.0000000000055</v>
      </c>
      <c r="I104" s="23">
        <f t="shared" si="224"/>
        <v>7559.9999999999964</v>
      </c>
      <c r="J104" s="24">
        <f t="shared" si="225"/>
        <v>20.200000000000003</v>
      </c>
      <c r="K104" s="25">
        <f t="shared" si="226"/>
        <v>12120.000000000002</v>
      </c>
    </row>
    <row r="105" spans="1:11" s="14" customFormat="1">
      <c r="A105" s="27">
        <v>43203</v>
      </c>
      <c r="B105" s="28" t="s">
        <v>47</v>
      </c>
      <c r="C105" s="28">
        <v>675</v>
      </c>
      <c r="D105" s="28" t="s">
        <v>11</v>
      </c>
      <c r="E105" s="29">
        <v>67.3</v>
      </c>
      <c r="F105" s="29">
        <v>74</v>
      </c>
      <c r="G105" s="29"/>
      <c r="H105" s="30">
        <f t="shared" ref="H105" si="227">(F105-E105)*C105</f>
        <v>4522.5000000000018</v>
      </c>
      <c r="I105" s="31"/>
      <c r="J105" s="32">
        <f t="shared" ref="J105" si="228">(H105+I105)/C105</f>
        <v>6.7000000000000028</v>
      </c>
      <c r="K105" s="33">
        <f t="shared" ref="K105" si="229">SUM(H105:I105)</f>
        <v>4522.5000000000018</v>
      </c>
    </row>
    <row r="106" spans="1:11" s="26" customFormat="1">
      <c r="A106" s="19">
        <v>43202</v>
      </c>
      <c r="B106" s="20" t="s">
        <v>62</v>
      </c>
      <c r="C106" s="20">
        <v>525</v>
      </c>
      <c r="D106" s="20" t="s">
        <v>11</v>
      </c>
      <c r="E106" s="21">
        <v>91</v>
      </c>
      <c r="F106" s="21">
        <v>100.1</v>
      </c>
      <c r="G106" s="21">
        <v>115.15</v>
      </c>
      <c r="H106" s="22">
        <f t="shared" ref="H106" si="230">(F106-E106)*C106</f>
        <v>4777.4999999999973</v>
      </c>
      <c r="I106" s="23">
        <f t="shared" ref="I106" si="231">(G106-F106)*C106</f>
        <v>7901.2500000000064</v>
      </c>
      <c r="J106" s="24">
        <f t="shared" ref="J106" si="232">(H106+I106)/C106</f>
        <v>24.150000000000006</v>
      </c>
      <c r="K106" s="25">
        <f t="shared" ref="K106" si="233">SUM(H106:I106)</f>
        <v>12678.750000000004</v>
      </c>
    </row>
    <row r="107" spans="1:11" s="14" customFormat="1">
      <c r="A107" s="27">
        <v>43200</v>
      </c>
      <c r="B107" s="34" t="s">
        <v>50</v>
      </c>
      <c r="C107" s="28">
        <v>525</v>
      </c>
      <c r="D107" s="28" t="s">
        <v>11</v>
      </c>
      <c r="E107" s="29">
        <v>96</v>
      </c>
      <c r="F107" s="29">
        <v>84</v>
      </c>
      <c r="G107" s="29"/>
      <c r="H107" s="30">
        <f t="shared" ref="H107" si="234">(F107-E107)*C107</f>
        <v>-6300</v>
      </c>
      <c r="I107" s="31"/>
      <c r="J107" s="32">
        <f t="shared" ref="J107" si="235">(H107+I107)/C107</f>
        <v>-12</v>
      </c>
      <c r="K107" s="33">
        <f t="shared" ref="K107" si="236">SUM(H107:I107)</f>
        <v>-6300</v>
      </c>
    </row>
    <row r="108" spans="1:11" s="14" customFormat="1">
      <c r="A108" s="27">
        <v>43199</v>
      </c>
      <c r="B108" s="34" t="s">
        <v>62</v>
      </c>
      <c r="C108" s="28">
        <v>525</v>
      </c>
      <c r="D108" s="28" t="s">
        <v>11</v>
      </c>
      <c r="E108" s="29">
        <v>95.2</v>
      </c>
      <c r="F108" s="29">
        <v>104.6</v>
      </c>
      <c r="G108" s="29"/>
      <c r="H108" s="30">
        <f t="shared" ref="H108" si="237">(F108-E108)*C108</f>
        <v>4934.9999999999955</v>
      </c>
      <c r="I108" s="31"/>
      <c r="J108" s="32">
        <f t="shared" ref="J108" si="238">(H108+I108)/C108</f>
        <v>9.3999999999999915</v>
      </c>
      <c r="K108" s="33">
        <f t="shared" ref="K108" si="239">SUM(H108:I108)</f>
        <v>4934.9999999999955</v>
      </c>
    </row>
    <row r="109" spans="1:11" s="14" customFormat="1">
      <c r="A109" s="27">
        <v>43195</v>
      </c>
      <c r="B109" s="34" t="s">
        <v>61</v>
      </c>
      <c r="C109" s="28">
        <v>375</v>
      </c>
      <c r="D109" s="28" t="s">
        <v>11</v>
      </c>
      <c r="E109" s="29">
        <v>145</v>
      </c>
      <c r="F109" s="29">
        <v>159.5</v>
      </c>
      <c r="G109" s="29"/>
      <c r="H109" s="30">
        <f t="shared" ref="H109" si="240">(F109-E109)*C109</f>
        <v>5437.5</v>
      </c>
      <c r="I109" s="31"/>
      <c r="J109" s="32">
        <f t="shared" ref="J109" si="241">(H109+I109)/C109</f>
        <v>14.5</v>
      </c>
      <c r="K109" s="33">
        <f t="shared" ref="K109" si="242">SUM(H109:I109)</f>
        <v>5437.5</v>
      </c>
    </row>
    <row r="110" spans="1:11" s="26" customFormat="1">
      <c r="A110" s="19">
        <v>43194</v>
      </c>
      <c r="B110" s="20" t="s">
        <v>60</v>
      </c>
      <c r="C110" s="20">
        <v>375</v>
      </c>
      <c r="D110" s="20" t="s">
        <v>11</v>
      </c>
      <c r="E110" s="21">
        <v>133.69999999999999</v>
      </c>
      <c r="F110" s="21">
        <v>147.1</v>
      </c>
      <c r="G110" s="21">
        <v>169.15</v>
      </c>
      <c r="H110" s="22">
        <f t="shared" ref="H110" si="243">(F110-E110)*C110</f>
        <v>5025.0000000000018</v>
      </c>
      <c r="I110" s="23">
        <f t="shared" ref="I110" si="244">(G110-F110)*C110</f>
        <v>8268.7500000000036</v>
      </c>
      <c r="J110" s="24">
        <f t="shared" ref="J110" si="245">(H110+I110)/C110</f>
        <v>35.450000000000017</v>
      </c>
      <c r="K110" s="25">
        <f t="shared" ref="K110" si="246">SUM(H110:I110)</f>
        <v>13293.750000000005</v>
      </c>
    </row>
    <row r="111" spans="1:11" s="14" customFormat="1">
      <c r="A111" s="27">
        <v>43193</v>
      </c>
      <c r="B111" s="34" t="s">
        <v>58</v>
      </c>
      <c r="C111" s="28">
        <v>375</v>
      </c>
      <c r="D111" s="28" t="s">
        <v>11</v>
      </c>
      <c r="E111" s="29">
        <v>145.25</v>
      </c>
      <c r="F111" s="29">
        <v>159.75</v>
      </c>
      <c r="G111" s="29"/>
      <c r="H111" s="30">
        <f t="shared" ref="H111" si="247">(F111-E111)*C111</f>
        <v>5437.5</v>
      </c>
      <c r="I111" s="31"/>
      <c r="J111" s="32">
        <f t="shared" ref="J111" si="248">(H111+I111)/C111</f>
        <v>14.5</v>
      </c>
      <c r="K111" s="33">
        <f t="shared" ref="K111" si="249">SUM(H111:I111)</f>
        <v>5437.5</v>
      </c>
    </row>
    <row r="112" spans="1:11" ht="15" customHeight="1">
      <c r="A112" s="35"/>
      <c r="B112" s="36"/>
      <c r="C112" s="36"/>
      <c r="D112" s="36"/>
      <c r="E112" s="36"/>
      <c r="F112" s="36"/>
      <c r="G112" s="36"/>
      <c r="H112" s="37"/>
      <c r="I112" s="38"/>
      <c r="J112" s="36"/>
      <c r="K112" s="36"/>
    </row>
    <row r="113" spans="1:11" s="14" customFormat="1">
      <c r="A113" s="27">
        <v>43187</v>
      </c>
      <c r="B113" s="34" t="s">
        <v>59</v>
      </c>
      <c r="C113" s="28">
        <v>300</v>
      </c>
      <c r="D113" s="28" t="s">
        <v>11</v>
      </c>
      <c r="E113" s="29">
        <v>176.7</v>
      </c>
      <c r="F113" s="29">
        <v>192.2</v>
      </c>
      <c r="G113" s="29"/>
      <c r="H113" s="30">
        <f t="shared" ref="H113" si="250">(F113-E113)*C113</f>
        <v>4650</v>
      </c>
      <c r="I113" s="31"/>
      <c r="J113" s="32">
        <f t="shared" ref="J113" si="251">(H113+I113)/C113</f>
        <v>15.5</v>
      </c>
      <c r="K113" s="33">
        <f t="shared" ref="K113" si="252">SUM(H113:I113)</f>
        <v>4650</v>
      </c>
    </row>
    <row r="114" spans="1:11" s="26" customFormat="1">
      <c r="A114" s="19">
        <v>43186</v>
      </c>
      <c r="B114" s="20" t="s">
        <v>57</v>
      </c>
      <c r="C114" s="20">
        <v>1575</v>
      </c>
      <c r="D114" s="20" t="s">
        <v>11</v>
      </c>
      <c r="E114" s="21">
        <v>31</v>
      </c>
      <c r="F114" s="21">
        <v>34.25</v>
      </c>
      <c r="G114" s="21">
        <v>38</v>
      </c>
      <c r="H114" s="22">
        <f t="shared" ref="H114" si="253">(F114-E114)*C114</f>
        <v>5118.75</v>
      </c>
      <c r="I114" s="23">
        <f t="shared" ref="I114" si="254">(G114-F114)*C114</f>
        <v>5906.25</v>
      </c>
      <c r="J114" s="24">
        <f t="shared" ref="J114" si="255">(H114+I114)/C114</f>
        <v>7</v>
      </c>
      <c r="K114" s="25">
        <f t="shared" ref="K114" si="256">SUM(H114:I114)</f>
        <v>11025</v>
      </c>
    </row>
    <row r="115" spans="1:11" s="14" customFormat="1">
      <c r="A115" s="27">
        <v>43185</v>
      </c>
      <c r="B115" s="34" t="s">
        <v>56</v>
      </c>
      <c r="C115" s="28">
        <v>1125</v>
      </c>
      <c r="D115" s="28" t="s">
        <v>11</v>
      </c>
      <c r="E115" s="29">
        <v>44</v>
      </c>
      <c r="F115" s="29">
        <v>39.6</v>
      </c>
      <c r="G115" s="29"/>
      <c r="H115" s="30">
        <f t="shared" ref="H115" si="257">(F115-E115)*C115</f>
        <v>-4949.9999999999982</v>
      </c>
      <c r="I115" s="31"/>
      <c r="J115" s="32">
        <f t="shared" ref="J115" si="258">(H115+I115)/C115</f>
        <v>-4.3999999999999986</v>
      </c>
      <c r="K115" s="33">
        <f t="shared" ref="K115" si="259">SUM(H115:I115)</f>
        <v>-4949.9999999999982</v>
      </c>
    </row>
    <row r="116" spans="1:11" s="26" customFormat="1">
      <c r="A116" s="19">
        <v>43181</v>
      </c>
      <c r="B116" s="20" t="s">
        <v>55</v>
      </c>
      <c r="C116" s="20">
        <v>900</v>
      </c>
      <c r="D116" s="20" t="s">
        <v>11</v>
      </c>
      <c r="E116" s="21">
        <v>54.65</v>
      </c>
      <c r="F116" s="21">
        <v>60.15</v>
      </c>
      <c r="G116" s="21">
        <v>65.900000000000006</v>
      </c>
      <c r="H116" s="22">
        <f t="shared" ref="H116" si="260">(F116-E116)*C116</f>
        <v>4950</v>
      </c>
      <c r="I116" s="23">
        <f t="shared" ref="I116" si="261">(G116-F116)*C116</f>
        <v>5175.0000000000064</v>
      </c>
      <c r="J116" s="24">
        <f t="shared" ref="J116" si="262">(H116+I116)/C116</f>
        <v>11.250000000000009</v>
      </c>
      <c r="K116" s="25">
        <f t="shared" ref="K116" si="263">SUM(H116:I116)</f>
        <v>10125.000000000007</v>
      </c>
    </row>
    <row r="117" spans="1:11" s="14" customFormat="1">
      <c r="A117" s="27">
        <v>43166</v>
      </c>
      <c r="B117" s="28" t="s">
        <v>55</v>
      </c>
      <c r="C117" s="28">
        <v>375</v>
      </c>
      <c r="D117" s="28" t="s">
        <v>11</v>
      </c>
      <c r="E117" s="29">
        <v>131.05000000000001</v>
      </c>
      <c r="F117" s="29">
        <v>117.95</v>
      </c>
      <c r="G117" s="29"/>
      <c r="H117" s="30">
        <f t="shared" ref="H117" si="264">(F117-E117)*C117</f>
        <v>-4912.5000000000036</v>
      </c>
      <c r="I117" s="31"/>
      <c r="J117" s="32">
        <f t="shared" ref="J117" si="265">(H117+I117)/C117</f>
        <v>-13.10000000000001</v>
      </c>
      <c r="K117" s="33">
        <f t="shared" ref="K117" si="266">SUM(H117:I117)</f>
        <v>-4912.5000000000036</v>
      </c>
    </row>
    <row r="118" spans="1:11" s="26" customFormat="1">
      <c r="A118" s="19">
        <v>43165</v>
      </c>
      <c r="B118" s="20" t="s">
        <v>50</v>
      </c>
      <c r="C118" s="20">
        <v>375</v>
      </c>
      <c r="D118" s="20" t="s">
        <v>11</v>
      </c>
      <c r="E118" s="21">
        <v>118</v>
      </c>
      <c r="F118" s="21">
        <v>130.5</v>
      </c>
      <c r="G118" s="21">
        <v>145.5</v>
      </c>
      <c r="H118" s="22">
        <f t="shared" ref="H118:H119" si="267">(F118-E118)*C118</f>
        <v>4687.5</v>
      </c>
      <c r="I118" s="23">
        <f t="shared" ref="I118:I119" si="268">(G118-F118)*C118</f>
        <v>5625</v>
      </c>
      <c r="J118" s="24">
        <f t="shared" ref="J118:J119" si="269">(H118+I118)/C118</f>
        <v>27.5</v>
      </c>
      <c r="K118" s="25">
        <f t="shared" ref="K118:K119" si="270">SUM(H118:I118)</f>
        <v>10312.5</v>
      </c>
    </row>
    <row r="119" spans="1:11" s="26" customFormat="1">
      <c r="A119" s="19">
        <v>43164</v>
      </c>
      <c r="B119" s="20" t="s">
        <v>54</v>
      </c>
      <c r="C119" s="20">
        <v>375</v>
      </c>
      <c r="D119" s="20" t="s">
        <v>11</v>
      </c>
      <c r="E119" s="21">
        <v>119</v>
      </c>
      <c r="F119" s="21">
        <v>134</v>
      </c>
      <c r="G119" s="21">
        <v>149</v>
      </c>
      <c r="H119" s="22">
        <f t="shared" si="267"/>
        <v>5625</v>
      </c>
      <c r="I119" s="23">
        <f t="shared" si="268"/>
        <v>5625</v>
      </c>
      <c r="J119" s="24">
        <f t="shared" si="269"/>
        <v>30</v>
      </c>
      <c r="K119" s="25">
        <f t="shared" si="270"/>
        <v>11250</v>
      </c>
    </row>
    <row r="120" spans="1:11" ht="15" customHeight="1">
      <c r="A120" s="35"/>
      <c r="B120" s="36"/>
      <c r="C120" s="36"/>
      <c r="D120" s="36"/>
      <c r="E120" s="36"/>
      <c r="F120" s="36"/>
      <c r="G120" s="36"/>
      <c r="H120" s="37"/>
      <c r="I120" s="38"/>
      <c r="J120" s="36"/>
      <c r="K120" s="36"/>
    </row>
    <row r="121" spans="1:11" s="14" customFormat="1">
      <c r="A121" s="27">
        <v>43159</v>
      </c>
      <c r="B121" s="34" t="s">
        <v>52</v>
      </c>
      <c r="C121" s="28">
        <v>300</v>
      </c>
      <c r="D121" s="28" t="s">
        <v>11</v>
      </c>
      <c r="E121" s="29">
        <v>122.1</v>
      </c>
      <c r="F121" s="29">
        <v>110.1</v>
      </c>
      <c r="G121" s="29"/>
      <c r="H121" s="30">
        <f t="shared" ref="H121:H122" si="271">(F121-E121)*C121</f>
        <v>-3600</v>
      </c>
      <c r="I121" s="31"/>
      <c r="J121" s="32">
        <f t="shared" ref="J121:J122" si="272">(H121+I121)/C121</f>
        <v>-12</v>
      </c>
      <c r="K121" s="33">
        <f t="shared" ref="K121:K122" si="273">SUM(H121:I121)</f>
        <v>-3600</v>
      </c>
    </row>
    <row r="122" spans="1:11" s="26" customFormat="1">
      <c r="A122" s="19">
        <v>43159</v>
      </c>
      <c r="B122" s="20" t="s">
        <v>53</v>
      </c>
      <c r="C122" s="20">
        <v>840</v>
      </c>
      <c r="D122" s="20" t="s">
        <v>11</v>
      </c>
      <c r="E122" s="21">
        <v>58</v>
      </c>
      <c r="F122" s="21">
        <v>72.5</v>
      </c>
      <c r="G122" s="21">
        <v>90.65</v>
      </c>
      <c r="H122" s="22">
        <f t="shared" si="271"/>
        <v>12180</v>
      </c>
      <c r="I122" s="23">
        <f t="shared" ref="I122" si="274">(G122-F122)*C122</f>
        <v>15246.000000000005</v>
      </c>
      <c r="J122" s="24">
        <f t="shared" si="272"/>
        <v>32.650000000000006</v>
      </c>
      <c r="K122" s="25">
        <f t="shared" si="273"/>
        <v>27426.000000000007</v>
      </c>
    </row>
    <row r="123" spans="1:11" s="26" customFormat="1">
      <c r="A123" s="19">
        <v>43158</v>
      </c>
      <c r="B123" s="20" t="s">
        <v>52</v>
      </c>
      <c r="C123" s="20">
        <v>300</v>
      </c>
      <c r="D123" s="20" t="s">
        <v>11</v>
      </c>
      <c r="E123" s="21">
        <v>139.35</v>
      </c>
      <c r="F123" s="21">
        <v>198</v>
      </c>
      <c r="G123" s="21"/>
      <c r="H123" s="22">
        <f t="shared" ref="H123" si="275">(F123-E123)*C123</f>
        <v>17595</v>
      </c>
      <c r="I123" s="23"/>
      <c r="J123" s="24">
        <f t="shared" ref="J123" si="276">(H123+I123)/C123</f>
        <v>58.65</v>
      </c>
      <c r="K123" s="25">
        <f t="shared" ref="K123" si="277">SUM(H123:I123)</f>
        <v>17595</v>
      </c>
    </row>
    <row r="124" spans="1:11" s="14" customFormat="1">
      <c r="A124" s="27">
        <v>43157</v>
      </c>
      <c r="B124" s="34" t="s">
        <v>48</v>
      </c>
      <c r="C124" s="28">
        <v>300</v>
      </c>
      <c r="D124" s="28" t="s">
        <v>11</v>
      </c>
      <c r="E124" s="29">
        <v>134.6</v>
      </c>
      <c r="F124" s="29">
        <v>142</v>
      </c>
      <c r="G124" s="29"/>
      <c r="H124" s="30">
        <f t="shared" ref="H124" si="278">(F124-E124)*C124</f>
        <v>2220.0000000000018</v>
      </c>
      <c r="I124" s="31"/>
      <c r="J124" s="32">
        <f t="shared" ref="J124" si="279">(H124+I124)/C124</f>
        <v>7.4000000000000057</v>
      </c>
      <c r="K124" s="33">
        <f t="shared" ref="K124" si="280">SUM(H124:I124)</f>
        <v>2220.0000000000018</v>
      </c>
    </row>
    <row r="125" spans="1:11" s="26" customFormat="1">
      <c r="A125" s="19">
        <v>43154</v>
      </c>
      <c r="B125" s="20" t="s">
        <v>51</v>
      </c>
      <c r="C125" s="20">
        <v>300</v>
      </c>
      <c r="D125" s="20" t="s">
        <v>11</v>
      </c>
      <c r="E125" s="21">
        <v>159.19999999999999</v>
      </c>
      <c r="F125" s="21">
        <v>175.25</v>
      </c>
      <c r="G125" s="21">
        <v>192.7</v>
      </c>
      <c r="H125" s="22">
        <f t="shared" ref="H125" si="281">(F125-E125)*C125</f>
        <v>4815.0000000000036</v>
      </c>
      <c r="I125" s="23">
        <f t="shared" ref="I125" si="282">(G125-F125)*C125</f>
        <v>5234.9999999999964</v>
      </c>
      <c r="J125" s="24">
        <f t="shared" ref="J125" si="283">(H125+I125)/C125</f>
        <v>33.5</v>
      </c>
      <c r="K125" s="25">
        <f t="shared" ref="K125" si="284">SUM(H125:I125)</f>
        <v>10050</v>
      </c>
    </row>
    <row r="126" spans="1:11" s="14" customFormat="1">
      <c r="A126" s="27">
        <v>43153</v>
      </c>
      <c r="B126" s="28" t="s">
        <v>45</v>
      </c>
      <c r="C126" s="28">
        <v>300</v>
      </c>
      <c r="D126" s="28" t="s">
        <v>11</v>
      </c>
      <c r="E126" s="29">
        <v>162.85</v>
      </c>
      <c r="F126" s="29">
        <v>169</v>
      </c>
      <c r="G126" s="29"/>
      <c r="H126" s="30">
        <f t="shared" ref="H126:H133" si="285">(F126-E126)*C126</f>
        <v>1845.0000000000018</v>
      </c>
      <c r="I126" s="31"/>
      <c r="J126" s="32">
        <f t="shared" ref="J126:J133" si="286">(H126+I126)/C126</f>
        <v>6.1500000000000057</v>
      </c>
      <c r="K126" s="33">
        <f t="shared" ref="K126:K133" si="287">SUM(H126:I126)</f>
        <v>1845.0000000000018</v>
      </c>
    </row>
    <row r="127" spans="1:11" s="14" customFormat="1">
      <c r="A127" s="27">
        <v>43152</v>
      </c>
      <c r="B127" s="28" t="s">
        <v>50</v>
      </c>
      <c r="C127" s="28">
        <v>1125</v>
      </c>
      <c r="D127" s="28" t="s">
        <v>11</v>
      </c>
      <c r="E127" s="29">
        <v>42.75</v>
      </c>
      <c r="F127" s="29">
        <v>47.1</v>
      </c>
      <c r="G127" s="29"/>
      <c r="H127" s="30">
        <f t="shared" si="285"/>
        <v>4893.7500000000018</v>
      </c>
      <c r="I127" s="31"/>
      <c r="J127" s="32">
        <f t="shared" si="286"/>
        <v>4.3500000000000014</v>
      </c>
      <c r="K127" s="33">
        <f t="shared" si="287"/>
        <v>4893.7500000000018</v>
      </c>
    </row>
    <row r="128" spans="1:11" s="14" customFormat="1">
      <c r="A128" s="27">
        <v>43151</v>
      </c>
      <c r="B128" s="28" t="s">
        <v>50</v>
      </c>
      <c r="C128" s="28">
        <v>1125</v>
      </c>
      <c r="D128" s="28" t="s">
        <v>11</v>
      </c>
      <c r="E128" s="29">
        <v>43.35</v>
      </c>
      <c r="F128" s="29">
        <v>38.950000000000003</v>
      </c>
      <c r="G128" s="29"/>
      <c r="H128" s="30">
        <f t="shared" si="285"/>
        <v>-4949.9999999999982</v>
      </c>
      <c r="I128" s="31"/>
      <c r="J128" s="32">
        <f t="shared" si="286"/>
        <v>-4.3999999999999986</v>
      </c>
      <c r="K128" s="33">
        <f t="shared" si="287"/>
        <v>-4949.9999999999982</v>
      </c>
    </row>
    <row r="129" spans="1:11" s="26" customFormat="1">
      <c r="A129" s="19">
        <v>43150</v>
      </c>
      <c r="B129" s="20" t="s">
        <v>50</v>
      </c>
      <c r="C129" s="20">
        <v>825</v>
      </c>
      <c r="D129" s="20" t="s">
        <v>11</v>
      </c>
      <c r="E129" s="21">
        <v>56.95</v>
      </c>
      <c r="F129" s="21">
        <v>62.7</v>
      </c>
      <c r="G129" s="21">
        <v>69.45</v>
      </c>
      <c r="H129" s="22">
        <f t="shared" si="285"/>
        <v>4743.75</v>
      </c>
      <c r="I129" s="23">
        <f t="shared" ref="I129:I130" si="288">(G129-F129)*C129</f>
        <v>5568.75</v>
      </c>
      <c r="J129" s="24">
        <f t="shared" si="286"/>
        <v>12.5</v>
      </c>
      <c r="K129" s="25">
        <f t="shared" si="287"/>
        <v>10312.5</v>
      </c>
    </row>
    <row r="130" spans="1:11" s="26" customFormat="1">
      <c r="A130" s="19">
        <v>43147</v>
      </c>
      <c r="B130" s="20" t="s">
        <v>49</v>
      </c>
      <c r="C130" s="20">
        <v>825</v>
      </c>
      <c r="D130" s="20" t="s">
        <v>11</v>
      </c>
      <c r="E130" s="21">
        <v>60.3</v>
      </c>
      <c r="F130" s="21">
        <v>66.8</v>
      </c>
      <c r="G130" s="21">
        <v>74.3</v>
      </c>
      <c r="H130" s="22">
        <f t="shared" si="285"/>
        <v>5362.5</v>
      </c>
      <c r="I130" s="23">
        <f t="shared" si="288"/>
        <v>6187.5</v>
      </c>
      <c r="J130" s="24">
        <f t="shared" si="286"/>
        <v>14</v>
      </c>
      <c r="K130" s="25">
        <f t="shared" si="287"/>
        <v>11550</v>
      </c>
    </row>
    <row r="131" spans="1:11" s="14" customFormat="1">
      <c r="A131" s="27">
        <v>43145</v>
      </c>
      <c r="B131" s="28" t="s">
        <v>48</v>
      </c>
      <c r="C131" s="28">
        <v>525</v>
      </c>
      <c r="D131" s="28" t="s">
        <v>11</v>
      </c>
      <c r="E131" s="29">
        <v>86.1</v>
      </c>
      <c r="F131" s="29">
        <v>77.45</v>
      </c>
      <c r="G131" s="29"/>
      <c r="H131" s="30">
        <f t="shared" si="285"/>
        <v>-4541.2499999999955</v>
      </c>
      <c r="I131" s="31"/>
      <c r="J131" s="32">
        <f t="shared" si="286"/>
        <v>-8.6499999999999915</v>
      </c>
      <c r="K131" s="33">
        <f t="shared" si="287"/>
        <v>-4541.2499999999955</v>
      </c>
    </row>
    <row r="132" spans="1:11" s="14" customFormat="1">
      <c r="A132" s="27">
        <v>43143</v>
      </c>
      <c r="B132" s="28" t="s">
        <v>47</v>
      </c>
      <c r="C132" s="28">
        <v>450</v>
      </c>
      <c r="D132" s="28" t="s">
        <v>11</v>
      </c>
      <c r="E132" s="29">
        <v>110.9</v>
      </c>
      <c r="F132" s="29">
        <v>122.15</v>
      </c>
      <c r="G132" s="29"/>
      <c r="H132" s="30">
        <f t="shared" si="285"/>
        <v>5062.5</v>
      </c>
      <c r="I132" s="31"/>
      <c r="J132" s="32">
        <f t="shared" si="286"/>
        <v>11.25</v>
      </c>
      <c r="K132" s="33">
        <f t="shared" si="287"/>
        <v>5062.5</v>
      </c>
    </row>
    <row r="133" spans="1:11" s="14" customFormat="1">
      <c r="A133" s="27">
        <v>43139</v>
      </c>
      <c r="B133" s="28" t="s">
        <v>46</v>
      </c>
      <c r="C133" s="28">
        <v>375</v>
      </c>
      <c r="D133" s="28" t="s">
        <v>11</v>
      </c>
      <c r="E133" s="29">
        <v>118.7</v>
      </c>
      <c r="F133" s="29">
        <v>130.44999999999999</v>
      </c>
      <c r="G133" s="29"/>
      <c r="H133" s="30">
        <f t="shared" si="285"/>
        <v>4406.2499999999945</v>
      </c>
      <c r="I133" s="31"/>
      <c r="J133" s="32">
        <f t="shared" si="286"/>
        <v>11.749999999999986</v>
      </c>
      <c r="K133" s="33">
        <f t="shared" si="287"/>
        <v>4406.2499999999945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:XFD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6" sqref="B6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66" t="s">
        <v>107</v>
      </c>
      <c r="B1" s="67"/>
      <c r="C1" s="67"/>
      <c r="D1" s="67"/>
    </row>
    <row r="2" spans="1:4" ht="15.75">
      <c r="A2" s="68" t="s">
        <v>108</v>
      </c>
      <c r="B2" s="68" t="s">
        <v>109</v>
      </c>
      <c r="C2" s="68" t="s">
        <v>110</v>
      </c>
      <c r="D2" s="68" t="s">
        <v>111</v>
      </c>
    </row>
    <row r="3" spans="1:4" ht="15.75">
      <c r="A3" s="69" t="s">
        <v>112</v>
      </c>
      <c r="B3" s="70">
        <v>50000</v>
      </c>
      <c r="C3" s="69">
        <v>37500</v>
      </c>
      <c r="D3" s="71">
        <f>C3/B3</f>
        <v>0.75</v>
      </c>
    </row>
    <row r="4" spans="1:4" ht="15.75">
      <c r="A4" s="69" t="s">
        <v>113</v>
      </c>
      <c r="B4" s="70">
        <v>50000</v>
      </c>
      <c r="C4" s="69">
        <v>124447</v>
      </c>
      <c r="D4" s="71">
        <f t="shared" ref="D4:D8" si="0">C4/B4</f>
        <v>2.4889399999999999</v>
      </c>
    </row>
    <row r="5" spans="1:4" ht="15.75">
      <c r="A5" s="69" t="s">
        <v>114</v>
      </c>
      <c r="B5" s="70">
        <v>50000</v>
      </c>
      <c r="C5" s="69">
        <v>149286</v>
      </c>
      <c r="D5" s="71">
        <f t="shared" si="0"/>
        <v>2.9857200000000002</v>
      </c>
    </row>
    <row r="6" spans="1:4" ht="15.75">
      <c r="A6" s="69" t="s">
        <v>115</v>
      </c>
      <c r="B6" s="70">
        <v>50000</v>
      </c>
      <c r="C6" s="69">
        <v>187101</v>
      </c>
      <c r="D6" s="71">
        <f t="shared" si="0"/>
        <v>3.7420200000000001</v>
      </c>
    </row>
    <row r="7" spans="1:4" ht="15.75">
      <c r="A7" s="69" t="s">
        <v>116</v>
      </c>
      <c r="B7" s="70">
        <v>50000</v>
      </c>
      <c r="C7" s="69">
        <v>127679</v>
      </c>
      <c r="D7" s="71">
        <f t="shared" si="0"/>
        <v>2.5535800000000002</v>
      </c>
    </row>
    <row r="8" spans="1:4" ht="15.75">
      <c r="A8" s="69" t="s">
        <v>117</v>
      </c>
      <c r="B8" s="70">
        <v>50000</v>
      </c>
      <c r="C8" s="69">
        <v>41919</v>
      </c>
      <c r="D8" s="71">
        <f t="shared" si="0"/>
        <v>0.83838000000000001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 OPTION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2018-08-18T11:45:30Z</dcterms:modified>
</cp:coreProperties>
</file>