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I9" i="4"/>
  <c r="L9" s="1"/>
  <c r="I10"/>
  <c r="I12"/>
  <c r="J11"/>
  <c r="I11"/>
  <c r="I13"/>
  <c r="L13" s="1"/>
  <c r="I14"/>
  <c r="L14" s="1"/>
  <c r="I15"/>
  <c r="L15" s="1"/>
  <c r="I16"/>
  <c r="L16" s="1"/>
  <c r="D35" i="2"/>
  <c r="D34"/>
  <c r="D33"/>
  <c r="J69" i="4"/>
  <c r="J68"/>
  <c r="J67"/>
  <c r="J62"/>
  <c r="J61"/>
  <c r="J60"/>
  <c r="J51"/>
  <c r="J50"/>
  <c r="J49"/>
  <c r="J45"/>
  <c r="J41"/>
  <c r="J39"/>
  <c r="J37"/>
  <c r="J31"/>
  <c r="J30"/>
  <c r="J27"/>
  <c r="J21"/>
  <c r="J18"/>
  <c r="J17"/>
  <c r="I17"/>
  <c r="I18"/>
  <c r="I19"/>
  <c r="L19" s="1"/>
  <c r="I20"/>
  <c r="L20" s="1"/>
  <c r="D12" i="2"/>
  <c r="D11"/>
  <c r="D10"/>
  <c r="L23" i="4" l="1"/>
  <c r="I23"/>
  <c r="L10"/>
  <c r="L12"/>
  <c r="L11"/>
  <c r="L18"/>
  <c r="L17"/>
  <c r="I21"/>
  <c r="I27"/>
  <c r="L27" s="1"/>
  <c r="I29"/>
  <c r="L29" s="1"/>
  <c r="I28"/>
  <c r="L28" s="1"/>
  <c r="I30"/>
  <c r="L30" s="1"/>
  <c r="I33"/>
  <c r="L33" s="1"/>
  <c r="I31"/>
  <c r="L31" s="1"/>
  <c r="I32"/>
  <c r="L32" s="1"/>
  <c r="I34"/>
  <c r="L34" s="1"/>
  <c r="I35"/>
  <c r="L35" s="1"/>
  <c r="I36"/>
  <c r="I37"/>
  <c r="I38"/>
  <c r="I39"/>
  <c r="I41"/>
  <c r="L41" s="1"/>
  <c r="I40"/>
  <c r="L40" s="1"/>
  <c r="I42"/>
  <c r="L42" s="1"/>
  <c r="I43"/>
  <c r="L43" s="1"/>
  <c r="I44"/>
  <c r="L44" s="1"/>
  <c r="I45"/>
  <c r="L45" s="1"/>
  <c r="I47"/>
  <c r="L47" s="1"/>
  <c r="I46"/>
  <c r="L46" s="1"/>
  <c r="L21" l="1"/>
  <c r="L36"/>
  <c r="L37"/>
  <c r="L38"/>
  <c r="L39"/>
  <c r="I48"/>
  <c r="L48" s="1"/>
  <c r="I49"/>
  <c r="L49" s="1"/>
  <c r="I51"/>
  <c r="I50"/>
  <c r="L50" s="1"/>
  <c r="I95"/>
  <c r="H78"/>
  <c r="H79"/>
  <c r="J79" s="1"/>
  <c r="K79" s="1"/>
  <c r="H80"/>
  <c r="J80" s="1"/>
  <c r="K80" s="1"/>
  <c r="H81"/>
  <c r="J81" s="1"/>
  <c r="K81" s="1"/>
  <c r="H82"/>
  <c r="J82" s="1"/>
  <c r="K82" s="1"/>
  <c r="H83"/>
  <c r="J83" s="1"/>
  <c r="K83" s="1"/>
  <c r="H84"/>
  <c r="J84" s="1"/>
  <c r="K84" s="1"/>
  <c r="H85"/>
  <c r="J85" s="1"/>
  <c r="K85" s="1"/>
  <c r="H86"/>
  <c r="J86" s="1"/>
  <c r="K86" s="1"/>
  <c r="H87"/>
  <c r="J87" s="1"/>
  <c r="K87" s="1"/>
  <c r="H88"/>
  <c r="J88" s="1"/>
  <c r="K88" s="1"/>
  <c r="H89"/>
  <c r="J89" s="1"/>
  <c r="K89" s="1"/>
  <c r="H90"/>
  <c r="J90" s="1"/>
  <c r="K90" s="1"/>
  <c r="H91"/>
  <c r="J91" s="1"/>
  <c r="K91" s="1"/>
  <c r="H92"/>
  <c r="J92" s="1"/>
  <c r="K92" s="1"/>
  <c r="H93"/>
  <c r="J93" s="1"/>
  <c r="K93" s="1"/>
  <c r="I52"/>
  <c r="L52" s="1"/>
  <c r="I58"/>
  <c r="L58" s="1"/>
  <c r="I59"/>
  <c r="I60"/>
  <c r="I61"/>
  <c r="I62"/>
  <c r="I63"/>
  <c r="I64"/>
  <c r="I65"/>
  <c r="I66"/>
  <c r="I67"/>
  <c r="I68"/>
  <c r="I69"/>
  <c r="I70"/>
  <c r="I71"/>
  <c r="I57"/>
  <c r="J78" l="1"/>
  <c r="K78" s="1"/>
  <c r="H95"/>
  <c r="L57"/>
  <c r="L73" s="1"/>
  <c r="I73"/>
  <c r="I53"/>
  <c r="L51"/>
  <c r="L53" s="1"/>
  <c r="K95"/>
  <c r="D8" i="2"/>
  <c r="H5" i="1"/>
  <c r="J5" s="1"/>
  <c r="K5" s="1"/>
  <c r="H6"/>
  <c r="J6" s="1"/>
  <c r="K6" s="1"/>
  <c r="H7"/>
  <c r="J7" s="1"/>
  <c r="K7" s="1"/>
  <c r="H9"/>
  <c r="J9" s="1"/>
  <c r="K9" s="1"/>
  <c r="J8"/>
  <c r="K8" s="1"/>
  <c r="H8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J36"/>
  <c r="H36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J64"/>
  <c r="K64" s="1"/>
  <c r="H64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</calcChain>
</file>

<file path=xl/sharedStrings.xml><?xml version="1.0" encoding="utf-8"?>
<sst xmlns="http://schemas.openxmlformats.org/spreadsheetml/2006/main" count="636" uniqueCount="334">
  <si>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</si>
  <si>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</si>
  <si>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</si>
  <si>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</si>
  <si>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</si>
  <si>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</si>
  <si>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</si>
  <si>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</si>
  <si>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</si>
  <si>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</si>
  <si>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</si>
  <si>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</si>
  <si>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</si>
  <si>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</si>
  <si>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</si>
  <si>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</si>
  <si>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</si>
  <si>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</si>
  <si>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</si>
  <si>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</si>
  <si>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</si>
  <si>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</si>
  <si>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</si>
  <si>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</si>
  <si>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</si>
  <si>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</si>
  <si>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</si>
  <si>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</si>
  <si>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</si>
  <si>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</si>
  <si>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</si>
  <si>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</si>
  <si>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</si>
  <si>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</si>
  <si>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</si>
  <si>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</si>
  <si>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</si>
  <si>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</si>
  <si>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</si>
  <si>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</si>
  <si>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</si>
  <si>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</si>
  <si>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</si>
  <si>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</si>
  <si>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</si>
  <si>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</si>
  <si>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</si>
  <si>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</si>
  <si>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</si>
  <si>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</si>
  <si>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</si>
  <si>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</si>
  <si>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</si>
  <si>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</si>
  <si>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</si>
  <si>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</si>
  <si>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</si>
  <si>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</si>
  <si>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</si>
  <si>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</si>
  <si>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</si>
  <si>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</si>
  <si>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</si>
  <si>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</si>
  <si>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</si>
  <si>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</si>
  <si>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</si>
  <si>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</si>
  <si>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</si>
  <si>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</si>
  <si>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</si>
  <si>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</si>
  <si>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</si>
  <si>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</si>
  <si>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</si>
  <si>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</si>
  <si>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</si>
  <si>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</si>
  <si>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</si>
  <si>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</si>
  <si>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</si>
  <si>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</si>
  <si>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</si>
  <si>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</si>
  <si>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</si>
  <si>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</si>
  <si>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</si>
  <si>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</si>
  <si>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</si>
  <si>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</si>
  <si>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</si>
  <si>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</si>
  <si>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</si>
  <si>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</si>
  <si>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</si>
  <si>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</si>
  <si>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</si>
  <si>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</si>
  <si>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</si>
  <si>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</si>
  <si>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</si>
  <si>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</si>
  <si>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</si>
  <si>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</si>
  <si>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</si>
  <si>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</si>
  <si>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</si>
  <si>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</si>
  <si>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</si>
  <si>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</si>
  <si>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</si>
  <si>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</si>
  <si>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</si>
  <si>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</si>
  <si>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</si>
  <si>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</si>
  <si>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</si>
  <si>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</si>
  <si>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</si>
  <si>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</si>
  <si>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</si>
  <si>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</si>
  <si>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</si>
  <si>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</si>
  <si>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</si>
  <si>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</si>
  <si>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</si>
  <si>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</si>
  <si>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</si>
  <si>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</si>
  <si>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</si>
  <si>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</si>
  <si>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</si>
  <si>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</si>
  <si>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</si>
  <si>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</si>
  <si>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</si>
  <si>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</si>
  <si>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</si>
  <si>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</si>
  <si>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</si>
  <si>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</si>
  <si>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</si>
  <si>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</si>
  <si>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</si>
  <si>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</si>
  <si>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</si>
  <si>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</si>
  <si>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</si>
  <si>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</si>
  <si>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</si>
  <si>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</si>
  <si>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</si>
  <si>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</si>
  <si>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</si>
  <si>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</si>
  <si>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</si>
  <si>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</si>
  <si>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</si>
  <si>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</si>
  <si>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</si>
  <si>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</si>
  <si>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</si>
  <si>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</si>
  <si>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</si>
  <si>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</si>
  <si>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</si>
  <si>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</si>
  <si>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</si>
  <si>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</si>
  <si>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</si>
  <si>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</si>
  <si>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</si>
  <si>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</si>
  <si>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</si>
  <si>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</si>
  <si>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</si>
  <si>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</si>
  <si>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</si>
  <si>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</si>
  <si>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</si>
  <si>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</si>
  <si>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</si>
  <si>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</si>
  <si>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</si>
  <si>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</si>
  <si>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</si>
  <si>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</si>
  <si>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</si>
  <si>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</si>
  <si>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</si>
  <si>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</si>
  <si>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</si>
  <si>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</si>
  <si>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</si>
  <si>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</si>
  <si>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</si>
  <si>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</si>
  <si>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</si>
  <si>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</si>
  <si>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</si>
  <si>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</si>
  <si>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</si>
  <si>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</si>
  <si>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</si>
  <si>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</si>
  <si>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</si>
  <si>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</si>
  <si>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</si>
  <si>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</si>
  <si>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</si>
  <si>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</si>
  <si>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</si>
  <si>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</si>
  <si>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</si>
  <si>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</si>
  <si>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</si>
  <si>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</si>
  <si>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</si>
  <si>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</si>
  <si>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</si>
  <si>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</si>
  <si>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</si>
  <si>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</si>
  <si>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</si>
  <si>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</si>
  <si>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</si>
  <si>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</si>
  <si>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</si>
  <si>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</si>
  <si>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</si>
  <si>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</si>
  <si>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</si>
  <si>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</si>
  <si>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</si>
  <si>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</si>
  <si>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</si>
  <si>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</si>
  <si>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</si>
  <si>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</si>
  <si>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</si>
  <si>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</si>
  <si>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</si>
  <si>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</si>
  <si>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</si>
  <si>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</si>
  <si>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</si>
  <si>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</si>
  <si>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</si>
  <si>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</si>
  <si>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</si>
  <si>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</si>
  <si>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</si>
  <si>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</si>
  <si>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</si>
  <si>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</si>
  <si>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</si>
  <si>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</si>
  <si>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</si>
  <si>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</si>
  <si>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</si>
  <si>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</si>
  <si>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</si>
  <si>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</si>
  <si>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</si>
  <si>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</si>
  <si>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</si>
  <si>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</si>
  <si>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</si>
  <si>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</si>
  <si>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</si>
  <si>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</si>
  <si>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</si>
  <si>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</si>
  <si>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</si>
  <si>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</si>
  <si>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</si>
  <si>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</si>
  <si>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</si>
  <si>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</si>
  <si>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</si>
  <si>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</si>
  <si>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</si>
  <si>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</si>
  <si>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</si>
  <si>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</si>
  <si>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</si>
  <si>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</si>
  <si>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</si>
  <si>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</si>
  <si>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</si>
  <si>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</si>
  <si>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</si>
  <si>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</si>
  <si>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</si>
  <si>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</si>
  <si>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</si>
  <si>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</si>
  <si>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</si>
  <si>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</si>
  <si>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</si>
  <si>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</si>
  <si>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</si>
  <si>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</si>
  <si>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</si>
  <si>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</si>
  <si>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</si>
  <si>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</si>
  <si>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</si>
  <si>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</si>
  <si>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</si>
  <si>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</si>
  <si>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</si>
  <si>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</si>
  <si>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</si>
  <si>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</si>
  <si>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</si>
  <si>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</si>
  <si>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</si>
  <si>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</si>
  <si>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</si>
  <si>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</si>
  <si>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</si>
  <si>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</si>
  <si>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</si>
  <si>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</si>
  <si>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</si>
  <si>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</si>
  <si>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</si>
  <si>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</si>
  <si>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</si>
  <si>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</si>
  <si>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>open</t>
  </si>
  <si>
    <t xml:space="preserve">RETURN ON INVESTMENT ON 1st TGT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</si>
</sst>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sz val="11"/>
      <color rgb="FF33333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2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11" borderId="0" xfId="0" applyFill="1"/>
    <xf numFmtId="0" fontId="25" fillId="11" borderId="0" xfId="0" applyFont="1" applyFill="1"/>
    <xf numFmtId="2" fontId="22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7" fillId="9" borderId="1" xfId="0" applyNumberFormat="1" applyFont="1" applyFill="1" applyBorder="1" applyAlignment="1">
      <alignment horizontal="center" vertical="center"/>
    </xf>
    <xf numFmtId="0" fontId="22" fillId="11" borderId="0" xfId="0" applyFont="1" applyFill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7" fontId="0" fillId="4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11" borderId="1" xfId="0" applyFill="1" applyBorder="1"/>
    <xf numFmtId="165" fontId="30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167" fontId="30" fillId="11" borderId="1" xfId="0" applyNumberFormat="1" applyFont="1" applyFill="1" applyBorder="1" applyAlignment="1">
      <alignment horizontal="center" vertical="center" wrapText="1"/>
    </xf>
    <xf numFmtId="17" fontId="15" fillId="11" borderId="0" xfId="0" applyNumberFormat="1" applyFont="1" applyFill="1" applyAlignment="1">
      <alignment horizontal="center"/>
    </xf>
    <xf numFmtId="0" fontId="29" fillId="4" borderId="0" xfId="0" applyFont="1" applyFill="1"/>
    <xf numFmtId="0" fontId="25" fillId="4" borderId="0" xfId="0" applyFont="1" applyFill="1"/>
    <xf numFmtId="2" fontId="22" fillId="4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17" fontId="31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2" fontId="25" fillId="11" borderId="0" xfId="0" applyNumberFormat="1" applyFont="1" applyFill="1" applyBorder="1" applyAlignment="1">
      <alignment horizontal="center"/>
    </xf>
    <xf numFmtId="9" fontId="3" fillId="11" borderId="0" xfId="0" applyNumberFormat="1" applyFont="1" applyFill="1" applyBorder="1" applyAlignment="1">
      <alignment horizontal="center"/>
    </xf>
    <xf numFmtId="166" fontId="30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7" fillId="9" borderId="1" xfId="0" applyNumberFormat="1" applyFont="1" applyFill="1" applyBorder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/>
    </xf>
    <xf numFmtId="2" fontId="28" fillId="9" borderId="1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</c:numCache>
            </c:numRef>
          </c:val>
        </c:ser>
        <c:axId val="65573248"/>
        <c:axId val="65574784"/>
      </c:barChart>
      <c:catAx>
        <c:axId val="65573248"/>
        <c:scaling>
          <c:orientation val="minMax"/>
        </c:scaling>
        <c:axPos val="b"/>
        <c:majorTickMark val="none"/>
        <c:tickLblPos val="nextTo"/>
        <c:crossAx val="65574784"/>
        <c:crosses val="autoZero"/>
        <c:auto val="1"/>
        <c:lblAlgn val="ctr"/>
        <c:lblOffset val="100"/>
      </c:catAx>
      <c:valAx>
        <c:axId val="6557478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557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304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58461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325E-2"/>
                  <c:y val="-9.6324461343477552E-2"/>
                </c:manualLayout>
              </c:layout>
              <c:showVal val="1"/>
            </c:dLbl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</c:numCache>
            </c:numRef>
          </c:val>
        </c:ser>
        <c:dLbls>
          <c:showVal val="1"/>
        </c:dLbls>
        <c:marker val="1"/>
        <c:axId val="65582976"/>
        <c:axId val="65584512"/>
      </c:lineChart>
      <c:catAx>
        <c:axId val="65582976"/>
        <c:scaling>
          <c:orientation val="minMax"/>
        </c:scaling>
        <c:axPos val="b"/>
        <c:majorTickMark val="none"/>
        <c:tickLblPos val="nextTo"/>
        <c:crossAx val="65584512"/>
        <c:crosses val="autoZero"/>
        <c:auto val="1"/>
        <c:lblAlgn val="ctr"/>
        <c:lblOffset val="100"/>
      </c:catAx>
      <c:valAx>
        <c:axId val="65584512"/>
        <c:scaling>
          <c:orientation val="minMax"/>
        </c:scaling>
        <c:delete val="1"/>
        <c:axPos val="l"/>
        <c:numFmt formatCode="0%" sourceLinked="1"/>
        <c:tickLblPos val="nextTo"/>
        <c:crossAx val="65582976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2238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Statement'!$E$3:$E$4</c:f>
              <c:strCache>
                <c:ptCount val="2"/>
                <c:pt idx="0">
                  <c:v>February</c:v>
                </c:pt>
                <c:pt idx="1">
                  <c:v>March</c:v>
                </c:pt>
              </c:strCache>
            </c:strRef>
          </c:cat>
          <c:val>
            <c:numRef>
              <c:f>'ROI Statement'!$F$3:$F$4</c:f>
              <c:numCache>
                <c:formatCode>0%</c:formatCode>
                <c:ptCount val="2"/>
                <c:pt idx="0">
                  <c:v>0.8</c:v>
                </c:pt>
                <c:pt idx="1">
                  <c:v>0.9</c:v>
                </c:pt>
              </c:numCache>
            </c:numRef>
          </c:val>
        </c:ser>
        <c:dLbls>
          <c:showVal val="1"/>
        </c:dLbls>
        <c:overlap val="-25"/>
        <c:axId val="65592320"/>
        <c:axId val="65598208"/>
      </c:barChart>
      <c:catAx>
        <c:axId val="65592320"/>
        <c:scaling>
          <c:orientation val="minMax"/>
        </c:scaling>
        <c:axPos val="b"/>
        <c:majorTickMark val="none"/>
        <c:tickLblPos val="nextTo"/>
        <c:crossAx val="65598208"/>
        <c:crosses val="autoZero"/>
        <c:auto val="1"/>
        <c:lblAlgn val="ctr"/>
        <c:lblOffset val="100"/>
      </c:catAx>
      <c:valAx>
        <c:axId val="655982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559232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Statement'!$C$33:$C$35</c:f>
              <c:numCache>
                <c:formatCode>General</c:formatCode>
                <c:ptCount val="3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</c:numCache>
            </c:numRef>
          </c:val>
        </c:ser>
        <c:shape val="cylinder"/>
        <c:axId val="110519424"/>
        <c:axId val="110520960"/>
        <c:axId val="0"/>
      </c:bar3DChart>
      <c:catAx>
        <c:axId val="110519424"/>
        <c:scaling>
          <c:orientation val="minMax"/>
        </c:scaling>
        <c:axPos val="b"/>
        <c:tickLblPos val="nextTo"/>
        <c:crossAx val="110520960"/>
        <c:crosses val="autoZero"/>
        <c:auto val="1"/>
        <c:lblAlgn val="ctr"/>
        <c:lblOffset val="100"/>
      </c:catAx>
      <c:valAx>
        <c:axId val="110520960"/>
        <c:scaling>
          <c:orientation val="minMax"/>
        </c:scaling>
        <c:axPos val="l"/>
        <c:majorGridlines/>
        <c:numFmt formatCode="#,##0" sourceLinked="1"/>
        <c:tickLblPos val="nextTo"/>
        <c:crossAx val="110519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6517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79E-2"/>
          <c:y val="0.20973118318296477"/>
          <c:w val="0.93888888888888955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Statement'!$D$33:$D$35</c:f>
              <c:numCache>
                <c:formatCode>0%</c:formatCode>
                <c:ptCount val="3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</c:numCache>
            </c:numRef>
          </c:val>
        </c:ser>
        <c:dLbls>
          <c:showVal val="1"/>
        </c:dLbls>
        <c:marker val="1"/>
        <c:axId val="110700800"/>
        <c:axId val="110702592"/>
      </c:lineChart>
      <c:catAx>
        <c:axId val="110700800"/>
        <c:scaling>
          <c:orientation val="minMax"/>
        </c:scaling>
        <c:axPos val="b"/>
        <c:majorTickMark val="none"/>
        <c:tickLblPos val="nextTo"/>
        <c:crossAx val="110702592"/>
        <c:crosses val="autoZero"/>
        <c:auto val="1"/>
        <c:lblAlgn val="ctr"/>
        <c:lblOffset val="100"/>
      </c:catAx>
      <c:valAx>
        <c:axId val="110702592"/>
        <c:scaling>
          <c:orientation val="minMax"/>
        </c:scaling>
        <c:delete val="1"/>
        <c:axPos val="l"/>
        <c:numFmt formatCode="0%" sourceLinked="1"/>
        <c:tickLblPos val="nextTo"/>
        <c:crossAx val="110700800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36</xdr:row>
      <xdr:rowOff>84668</xdr:rowOff>
    </xdr:from>
    <xdr:to>
      <xdr:col>3</xdr:col>
      <xdr:colOff>1016000</xdr:colOff>
      <xdr:row>48</xdr:row>
      <xdr:rowOff>148168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127000</xdr:rowOff>
    </xdr:from>
    <xdr:to>
      <xdr:col>11</xdr:col>
      <xdr:colOff>148167</xdr:colOff>
      <xdr:row>49</xdr:row>
      <xdr:rowOff>10583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zoomScale="90" zoomScaleNormal="90" workbookViewId="0">
      <selection activeCell="A8" sqref="A8"/>
    </sheetView>
  </sheetViews>
  <sheetFormatPr defaultRowHeight="15"/>
  <cols>
    <col min="1" max="1" width="16.140625" bestFit="1" customWidth="1"/>
    <col min="2" max="2" width="36.140625" bestFit="1" customWidth="1"/>
    <col min="3" max="3" width="11.85546875" bestFit="1" customWidth="1"/>
    <col min="4" max="4" width="12.7109375" bestFit="1" customWidth="1"/>
    <col min="5" max="5" width="8.28515625" customWidth="1"/>
    <col min="7" max="7" width="7.42578125" bestFit="1" customWidth="1"/>
    <col min="8" max="8" width="18.42578125" bestFit="1" customWidth="1"/>
    <col min="9" max="11" width="13.140625" bestFit="1" customWidth="1"/>
    <col min="12" max="12" width="15" bestFit="1" customWidth="1"/>
  </cols>
  <sheetData>
    <row r="1" spans="1:12">
      <c r="A1" s="89" t="s">
        <v>253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54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90" t="s">
        <v>1</v>
      </c>
      <c r="B3" s="90" t="s">
        <v>218</v>
      </c>
      <c r="C3" s="90" t="s">
        <v>219</v>
      </c>
      <c r="D3" s="91" t="s">
        <v>220</v>
      </c>
      <c r="E3" s="91" t="s">
        <v>221</v>
      </c>
      <c r="F3" s="92" t="s">
        <v>222</v>
      </c>
      <c r="G3" s="92"/>
      <c r="H3" s="92"/>
      <c r="I3" s="92" t="s">
        <v>223</v>
      </c>
      <c r="J3" s="92"/>
      <c r="K3" s="92"/>
      <c r="L3" s="57" t="s">
        <v>224</v>
      </c>
    </row>
    <row r="4" spans="1:12">
      <c r="A4" s="90"/>
      <c r="B4" s="90"/>
      <c r="C4" s="90"/>
      <c r="D4" s="91"/>
      <c r="E4" s="91"/>
      <c r="F4" s="57" t="s">
        <v>225</v>
      </c>
      <c r="G4" s="57" t="s">
        <v>11</v>
      </c>
      <c r="H4" s="57" t="s">
        <v>226</v>
      </c>
      <c r="I4" s="57" t="s">
        <v>227</v>
      </c>
      <c r="J4" s="57" t="s">
        <v>228</v>
      </c>
      <c r="K4" s="57" t="s">
        <v>229</v>
      </c>
      <c r="L4" s="57" t="s">
        <v>230</v>
      </c>
    </row>
    <row r="5" spans="1:12" ht="15.75">
      <c r="A5" s="88" t="s">
        <v>231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>
      <c r="A6" s="55" t="s">
        <v>252</v>
      </c>
      <c r="B6" s="55" t="s">
        <v>251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8" spans="1:12">
      <c r="A8" s="45" t="s">
        <v>329</v>
      </c>
      <c r="B8" s="46" t="s">
        <v>331</v>
      </c>
      <c r="C8" s="47" t="s">
        <v>13</v>
      </c>
      <c r="D8" s="48">
        <v>18000</v>
      </c>
      <c r="E8" s="48">
        <v>1.85</v>
      </c>
      <c r="F8" s="47">
        <v>0</v>
      </c>
      <c r="G8" s="47">
        <v>0</v>
      </c>
      <c r="H8" s="47">
        <v>0</v>
      </c>
      <c r="I8" s="49" t="s">
        <v>332</v>
      </c>
      <c r="J8" s="50">
        <v>0</v>
      </c>
      <c r="K8" s="50">
        <v>0</v>
      </c>
      <c r="L8" s="49" t="s">
        <v>332</v>
      </c>
    </row>
    <row r="9" spans="1:12">
      <c r="A9" s="45" t="s">
        <v>329</v>
      </c>
      <c r="B9" s="46" t="s">
        <v>330</v>
      </c>
      <c r="C9" s="47" t="s">
        <v>13</v>
      </c>
      <c r="D9" s="48">
        <v>12000</v>
      </c>
      <c r="E9" s="48">
        <v>4.2</v>
      </c>
      <c r="F9" s="47">
        <v>4.2</v>
      </c>
      <c r="G9" s="47">
        <v>0</v>
      </c>
      <c r="H9" s="47">
        <v>0</v>
      </c>
      <c r="I9" s="49">
        <f t="shared" ref="I9" si="0">SUM(F9-E9)*D9</f>
        <v>0</v>
      </c>
      <c r="J9" s="50">
        <v>0</v>
      </c>
      <c r="K9" s="50">
        <v>0</v>
      </c>
      <c r="L9" s="49">
        <f t="shared" ref="L9" si="1">SUM(I9:K9)</f>
        <v>0</v>
      </c>
    </row>
    <row r="10" spans="1:12">
      <c r="A10" s="45" t="s">
        <v>327</v>
      </c>
      <c r="B10" s="46" t="s">
        <v>328</v>
      </c>
      <c r="C10" s="47" t="s">
        <v>13</v>
      </c>
      <c r="D10" s="48">
        <v>8000</v>
      </c>
      <c r="E10" s="48">
        <v>2.5</v>
      </c>
      <c r="F10" s="47">
        <v>2.85</v>
      </c>
      <c r="G10" s="47">
        <v>0</v>
      </c>
      <c r="H10" s="47">
        <v>0</v>
      </c>
      <c r="I10" s="49">
        <f t="shared" ref="I10" si="2">SUM(F10-E10)*D10</f>
        <v>2800.0000000000009</v>
      </c>
      <c r="J10" s="50">
        <v>0</v>
      </c>
      <c r="K10" s="50">
        <v>0</v>
      </c>
      <c r="L10" s="49">
        <f t="shared" ref="L10" si="3">SUM(I10:K10)</f>
        <v>2800.0000000000009</v>
      </c>
    </row>
    <row r="11" spans="1:12">
      <c r="A11" s="45" t="s">
        <v>324</v>
      </c>
      <c r="B11" s="46" t="s">
        <v>325</v>
      </c>
      <c r="C11" s="47" t="s">
        <v>13</v>
      </c>
      <c r="D11" s="48">
        <v>1600</v>
      </c>
      <c r="E11" s="48">
        <v>32</v>
      </c>
      <c r="F11" s="47">
        <v>35</v>
      </c>
      <c r="G11" s="47">
        <v>38</v>
      </c>
      <c r="H11" s="47">
        <v>0</v>
      </c>
      <c r="I11" s="49">
        <f t="shared" ref="I11" si="4">SUM(F11-E11)*D11</f>
        <v>4800</v>
      </c>
      <c r="J11" s="50">
        <f>SUM(G11-F11)*D11</f>
        <v>4800</v>
      </c>
      <c r="K11" s="50">
        <v>0</v>
      </c>
      <c r="L11" s="49">
        <f t="shared" ref="L11" si="5">SUM(I11:K11)</f>
        <v>9600</v>
      </c>
    </row>
    <row r="12" spans="1:12">
      <c r="A12" s="45" t="s">
        <v>324</v>
      </c>
      <c r="B12" s="46" t="s">
        <v>326</v>
      </c>
      <c r="C12" s="47" t="s">
        <v>13</v>
      </c>
      <c r="D12" s="48">
        <v>26400</v>
      </c>
      <c r="E12" s="48">
        <v>1.2</v>
      </c>
      <c r="F12" s="47">
        <v>1.4</v>
      </c>
      <c r="G12" s="47">
        <v>0</v>
      </c>
      <c r="H12" s="47">
        <v>0</v>
      </c>
      <c r="I12" s="49">
        <f t="shared" ref="I12" si="6">SUM(F12-E12)*D12</f>
        <v>5279.9999999999991</v>
      </c>
      <c r="J12" s="50">
        <v>0</v>
      </c>
      <c r="K12" s="50">
        <v>0</v>
      </c>
      <c r="L12" s="49">
        <f t="shared" ref="L12" si="7">SUM(I12:K12)</f>
        <v>5279.9999999999991</v>
      </c>
    </row>
    <row r="13" spans="1:12">
      <c r="A13" s="45" t="s">
        <v>321</v>
      </c>
      <c r="B13" s="46" t="s">
        <v>323</v>
      </c>
      <c r="C13" s="47" t="s">
        <v>13</v>
      </c>
      <c r="D13" s="48">
        <v>3500</v>
      </c>
      <c r="E13" s="48">
        <v>12</v>
      </c>
      <c r="F13" s="47">
        <v>13</v>
      </c>
      <c r="G13" s="47">
        <v>0</v>
      </c>
      <c r="H13" s="47">
        <v>0</v>
      </c>
      <c r="I13" s="49">
        <f t="shared" ref="I13" si="8">SUM(F13-E13)*D13</f>
        <v>3500</v>
      </c>
      <c r="J13" s="50">
        <v>0</v>
      </c>
      <c r="K13" s="50">
        <v>0</v>
      </c>
      <c r="L13" s="49">
        <f t="shared" ref="L13" si="9">SUM(I13:K13)</f>
        <v>3500</v>
      </c>
    </row>
    <row r="14" spans="1:12">
      <c r="A14" s="45" t="s">
        <v>321</v>
      </c>
      <c r="B14" s="46" t="s">
        <v>322</v>
      </c>
      <c r="C14" s="47" t="s">
        <v>13</v>
      </c>
      <c r="D14" s="48">
        <v>5000</v>
      </c>
      <c r="E14" s="48">
        <v>8.5</v>
      </c>
      <c r="F14" s="47">
        <v>8.5</v>
      </c>
      <c r="G14" s="47">
        <v>0</v>
      </c>
      <c r="H14" s="47">
        <v>0</v>
      </c>
      <c r="I14" s="49">
        <f t="shared" ref="I14" si="10">SUM(F14-E14)*D14</f>
        <v>0</v>
      </c>
      <c r="J14" s="50">
        <v>0</v>
      </c>
      <c r="K14" s="50">
        <v>0</v>
      </c>
      <c r="L14" s="49">
        <f t="shared" ref="L14" si="11">SUM(I14:K14)</f>
        <v>0</v>
      </c>
    </row>
    <row r="15" spans="1:12">
      <c r="A15" s="45" t="s">
        <v>320</v>
      </c>
      <c r="B15" s="46" t="s">
        <v>319</v>
      </c>
      <c r="C15" s="47" t="s">
        <v>13</v>
      </c>
      <c r="D15" s="48">
        <v>1500</v>
      </c>
      <c r="E15" s="48">
        <v>40</v>
      </c>
      <c r="F15" s="47">
        <v>35</v>
      </c>
      <c r="G15" s="47">
        <v>0</v>
      </c>
      <c r="H15" s="47">
        <v>0</v>
      </c>
      <c r="I15" s="49">
        <f t="shared" ref="I15" si="12">SUM(F15-E15)*D15</f>
        <v>-7500</v>
      </c>
      <c r="J15" s="50">
        <v>0</v>
      </c>
      <c r="K15" s="50">
        <v>0</v>
      </c>
      <c r="L15" s="49">
        <f t="shared" ref="L15" si="13">SUM(I15:K15)</f>
        <v>-7500</v>
      </c>
    </row>
    <row r="16" spans="1:12">
      <c r="A16" s="45" t="s">
        <v>316</v>
      </c>
      <c r="B16" s="46" t="s">
        <v>317</v>
      </c>
      <c r="C16" s="47" t="s">
        <v>13</v>
      </c>
      <c r="D16" s="48">
        <v>2400</v>
      </c>
      <c r="E16" s="48">
        <v>25</v>
      </c>
      <c r="F16" s="47">
        <v>27</v>
      </c>
      <c r="G16" s="47">
        <v>0</v>
      </c>
      <c r="H16" s="47">
        <v>0</v>
      </c>
      <c r="I16" s="49">
        <f t="shared" ref="I16:I17" si="14">SUM(F16-E16)*D16</f>
        <v>4800</v>
      </c>
      <c r="J16" s="50">
        <v>0</v>
      </c>
      <c r="K16" s="50">
        <v>0</v>
      </c>
      <c r="L16" s="49">
        <f t="shared" ref="L16:L17" si="15">SUM(I16:K16)</f>
        <v>4800</v>
      </c>
    </row>
    <row r="17" spans="1:12">
      <c r="A17" s="45" t="s">
        <v>316</v>
      </c>
      <c r="B17" s="46" t="s">
        <v>315</v>
      </c>
      <c r="C17" s="47" t="s">
        <v>13</v>
      </c>
      <c r="D17" s="48">
        <v>500</v>
      </c>
      <c r="E17" s="48">
        <v>93</v>
      </c>
      <c r="F17" s="47">
        <v>101</v>
      </c>
      <c r="G17" s="47">
        <v>109</v>
      </c>
      <c r="H17" s="47">
        <v>0</v>
      </c>
      <c r="I17" s="49">
        <f t="shared" si="14"/>
        <v>4000</v>
      </c>
      <c r="J17" s="50">
        <f>SUM(G17-F17)*D17</f>
        <v>4000</v>
      </c>
      <c r="K17" s="50">
        <v>0</v>
      </c>
      <c r="L17" s="49">
        <f t="shared" si="15"/>
        <v>8000</v>
      </c>
    </row>
    <row r="18" spans="1:12">
      <c r="A18" s="45" t="s">
        <v>314</v>
      </c>
      <c r="B18" s="46" t="s">
        <v>313</v>
      </c>
      <c r="C18" s="47" t="s">
        <v>13</v>
      </c>
      <c r="D18" s="48">
        <v>1000</v>
      </c>
      <c r="E18" s="48">
        <v>66</v>
      </c>
      <c r="F18" s="47">
        <v>70</v>
      </c>
      <c r="G18" s="47">
        <v>75</v>
      </c>
      <c r="H18" s="47">
        <v>0</v>
      </c>
      <c r="I18" s="49">
        <f t="shared" ref="I18" si="16">SUM(F18-E18)*D18</f>
        <v>4000</v>
      </c>
      <c r="J18" s="50">
        <f>SUM(G18-F18)*D18</f>
        <v>5000</v>
      </c>
      <c r="K18" s="50">
        <v>0</v>
      </c>
      <c r="L18" s="49">
        <f t="shared" ref="L18" si="17">SUM(I18:K18)</f>
        <v>9000</v>
      </c>
    </row>
    <row r="19" spans="1:12">
      <c r="A19" s="45" t="s">
        <v>312</v>
      </c>
      <c r="B19" s="46" t="s">
        <v>311</v>
      </c>
      <c r="C19" s="47" t="s">
        <v>13</v>
      </c>
      <c r="D19" s="48">
        <v>2000</v>
      </c>
      <c r="E19" s="48">
        <v>57</v>
      </c>
      <c r="F19" s="47">
        <v>60.5</v>
      </c>
      <c r="G19" s="47">
        <v>0</v>
      </c>
      <c r="H19" s="47">
        <v>0</v>
      </c>
      <c r="I19" s="49">
        <f t="shared" ref="I19" si="18">SUM(F19-E19)*D19</f>
        <v>7000</v>
      </c>
      <c r="J19" s="50">
        <v>0</v>
      </c>
      <c r="K19" s="50">
        <v>0</v>
      </c>
      <c r="L19" s="49">
        <f t="shared" ref="L19" si="19">SUM(I19:K19)</f>
        <v>7000</v>
      </c>
    </row>
    <row r="20" spans="1:12">
      <c r="A20" s="45" t="s">
        <v>310</v>
      </c>
      <c r="B20" s="46" t="s">
        <v>309</v>
      </c>
      <c r="C20" s="47" t="s">
        <v>13</v>
      </c>
      <c r="D20" s="48">
        <v>2000</v>
      </c>
      <c r="E20" s="48">
        <v>22</v>
      </c>
      <c r="F20" s="47">
        <v>24</v>
      </c>
      <c r="G20" s="47">
        <v>0</v>
      </c>
      <c r="H20" s="47">
        <v>0</v>
      </c>
      <c r="I20" s="49">
        <f t="shared" ref="I20" si="20">SUM(F20-E20)*D20</f>
        <v>4000</v>
      </c>
      <c r="J20" s="50">
        <v>0</v>
      </c>
      <c r="K20" s="50">
        <v>0</v>
      </c>
      <c r="L20" s="49">
        <f t="shared" ref="L20" si="21">SUM(I20:K20)</f>
        <v>4000</v>
      </c>
    </row>
    <row r="21" spans="1:12">
      <c r="A21" s="45" t="s">
        <v>304</v>
      </c>
      <c r="B21" s="46" t="s">
        <v>305</v>
      </c>
      <c r="C21" s="47" t="s">
        <v>13</v>
      </c>
      <c r="D21" s="48">
        <v>1000</v>
      </c>
      <c r="E21" s="48">
        <v>45</v>
      </c>
      <c r="F21" s="47">
        <v>50</v>
      </c>
      <c r="G21" s="47">
        <v>55</v>
      </c>
      <c r="H21" s="47">
        <v>0</v>
      </c>
      <c r="I21" s="49">
        <f t="shared" ref="I21" si="22">SUM(F21-E21)*D21</f>
        <v>5000</v>
      </c>
      <c r="J21" s="50">
        <f>SUM(G21-F21)*D21</f>
        <v>5000</v>
      </c>
      <c r="K21" s="50">
        <v>0</v>
      </c>
      <c r="L21" s="49">
        <f t="shared" ref="L21" si="23">SUM(I21:K21)</f>
        <v>10000</v>
      </c>
    </row>
    <row r="23" spans="1:12" ht="15.75">
      <c r="A23" s="51"/>
      <c r="B23" s="51"/>
      <c r="C23" s="51"/>
      <c r="D23" s="51"/>
      <c r="E23" s="51"/>
      <c r="F23" s="51"/>
      <c r="G23" s="51"/>
      <c r="H23" s="52" t="s">
        <v>256</v>
      </c>
      <c r="I23" s="53">
        <f>SUM(I7:I21)</f>
        <v>37680</v>
      </c>
      <c r="J23" s="58"/>
      <c r="K23" s="58"/>
      <c r="L23" s="53">
        <f>SUM(L7:L21)</f>
        <v>56480</v>
      </c>
    </row>
    <row r="24" spans="1:12">
      <c r="A24" s="45"/>
      <c r="B24" s="46"/>
      <c r="C24" s="47"/>
      <c r="D24" s="48"/>
      <c r="E24" s="48"/>
      <c r="F24" s="47"/>
      <c r="G24" s="47"/>
      <c r="H24" s="47"/>
      <c r="I24" s="49"/>
      <c r="J24" s="50"/>
      <c r="K24" s="50"/>
      <c r="L24" s="49"/>
    </row>
    <row r="25" spans="1:12">
      <c r="A25" s="51"/>
      <c r="B25" s="51"/>
      <c r="C25" s="51"/>
      <c r="D25" s="77">
        <v>43525</v>
      </c>
      <c r="E25" s="51"/>
      <c r="F25" s="51"/>
      <c r="G25" s="51"/>
      <c r="H25" s="51"/>
      <c r="I25" s="51"/>
      <c r="J25" s="51"/>
      <c r="K25" s="51"/>
      <c r="L25" s="51"/>
    </row>
    <row r="26" spans="1:12" ht="15.75">
      <c r="J26" s="85" t="s">
        <v>318</v>
      </c>
      <c r="K26" s="56"/>
      <c r="L26" s="86">
        <v>0.9</v>
      </c>
    </row>
    <row r="27" spans="1:12">
      <c r="A27" s="45" t="s">
        <v>302</v>
      </c>
      <c r="B27" s="46" t="s">
        <v>303</v>
      </c>
      <c r="C27" s="47" t="s">
        <v>13</v>
      </c>
      <c r="D27" s="48">
        <v>9000</v>
      </c>
      <c r="E27" s="48">
        <v>3.5</v>
      </c>
      <c r="F27" s="47">
        <v>4</v>
      </c>
      <c r="G27" s="47">
        <v>4.5</v>
      </c>
      <c r="H27" s="47">
        <v>0</v>
      </c>
      <c r="I27" s="49">
        <f t="shared" ref="I27" si="24">SUM(F27-E27)*D27</f>
        <v>4500</v>
      </c>
      <c r="J27" s="50">
        <f>SUM(G27-F27)*D27</f>
        <v>4500</v>
      </c>
      <c r="K27" s="50">
        <v>0</v>
      </c>
      <c r="L27" s="49">
        <f t="shared" ref="L27" si="25">SUM(I27:K27)</f>
        <v>9000</v>
      </c>
    </row>
    <row r="28" spans="1:12">
      <c r="A28" s="45" t="s">
        <v>299</v>
      </c>
      <c r="B28" s="46" t="s">
        <v>300</v>
      </c>
      <c r="C28" s="47" t="s">
        <v>13</v>
      </c>
      <c r="D28" s="48">
        <v>14000</v>
      </c>
      <c r="E28" s="48">
        <v>4.8</v>
      </c>
      <c r="F28" s="47">
        <v>5.3</v>
      </c>
      <c r="G28" s="47">
        <v>0</v>
      </c>
      <c r="H28" s="47">
        <v>0</v>
      </c>
      <c r="I28" s="49">
        <f t="shared" ref="I28" si="26">SUM(F28-E28)*D28</f>
        <v>7000</v>
      </c>
      <c r="J28" s="50">
        <v>0</v>
      </c>
      <c r="K28" s="50">
        <v>0</v>
      </c>
      <c r="L28" s="49">
        <f t="shared" ref="L28" si="27">SUM(I28:K28)</f>
        <v>7000</v>
      </c>
    </row>
    <row r="29" spans="1:12">
      <c r="A29" s="45" t="s">
        <v>299</v>
      </c>
      <c r="B29" s="46" t="s">
        <v>301</v>
      </c>
      <c r="C29" s="47" t="s">
        <v>13</v>
      </c>
      <c r="D29" s="48">
        <v>8000</v>
      </c>
      <c r="E29" s="48">
        <v>1.9</v>
      </c>
      <c r="F29" s="47">
        <v>1.9</v>
      </c>
      <c r="G29" s="47">
        <v>0</v>
      </c>
      <c r="H29" s="47">
        <v>0</v>
      </c>
      <c r="I29" s="49">
        <f t="shared" ref="I29" si="28">SUM(F29-E29)*D29</f>
        <v>0</v>
      </c>
      <c r="J29" s="50">
        <v>0</v>
      </c>
      <c r="K29" s="50">
        <v>0</v>
      </c>
      <c r="L29" s="49">
        <f t="shared" ref="L29" si="29">SUM(I29:K29)</f>
        <v>0</v>
      </c>
    </row>
    <row r="30" spans="1:12">
      <c r="A30" s="45" t="s">
        <v>298</v>
      </c>
      <c r="B30" s="46" t="s">
        <v>282</v>
      </c>
      <c r="C30" s="47" t="s">
        <v>13</v>
      </c>
      <c r="D30" s="48">
        <v>24000</v>
      </c>
      <c r="E30" s="48">
        <v>1.25</v>
      </c>
      <c r="F30" s="47">
        <v>1.5</v>
      </c>
      <c r="G30" s="47">
        <v>1.75</v>
      </c>
      <c r="H30" s="47">
        <v>0</v>
      </c>
      <c r="I30" s="49">
        <f t="shared" ref="I30" si="30">SUM(F30-E30)*D30</f>
        <v>6000</v>
      </c>
      <c r="J30" s="50">
        <f>SUM(G30-F30)*D30</f>
        <v>6000</v>
      </c>
      <c r="K30" s="50">
        <v>0</v>
      </c>
      <c r="L30" s="49">
        <f t="shared" ref="L30" si="31">SUM(I30:K30)</f>
        <v>12000</v>
      </c>
    </row>
    <row r="31" spans="1:12">
      <c r="A31" s="45" t="s">
        <v>294</v>
      </c>
      <c r="B31" s="46" t="s">
        <v>295</v>
      </c>
      <c r="C31" s="47" t="s">
        <v>13</v>
      </c>
      <c r="D31" s="48">
        <v>1500</v>
      </c>
      <c r="E31" s="48">
        <v>16</v>
      </c>
      <c r="F31" s="47">
        <v>19</v>
      </c>
      <c r="G31" s="47">
        <v>22</v>
      </c>
      <c r="H31" s="47">
        <v>0</v>
      </c>
      <c r="I31" s="49">
        <f t="shared" ref="I31" si="32">SUM(F31-E31)*D31</f>
        <v>4500</v>
      </c>
      <c r="J31" s="50">
        <f>SUM(G31-F31)*D31</f>
        <v>4500</v>
      </c>
      <c r="K31" s="50">
        <v>0</v>
      </c>
      <c r="L31" s="49">
        <f t="shared" ref="L31" si="33">SUM(I31:K31)</f>
        <v>9000</v>
      </c>
    </row>
    <row r="32" spans="1:12">
      <c r="A32" s="45" t="s">
        <v>294</v>
      </c>
      <c r="B32" s="46" t="s">
        <v>296</v>
      </c>
      <c r="C32" s="47" t="s">
        <v>13</v>
      </c>
      <c r="D32" s="48">
        <v>12000</v>
      </c>
      <c r="E32" s="48">
        <v>3.5</v>
      </c>
      <c r="F32" s="47">
        <v>3.5</v>
      </c>
      <c r="G32" s="47">
        <v>0</v>
      </c>
      <c r="H32" s="47">
        <v>0</v>
      </c>
      <c r="I32" s="49">
        <f t="shared" ref="I32" si="34">SUM(F32-E32)*D32</f>
        <v>0</v>
      </c>
      <c r="J32" s="50">
        <v>0</v>
      </c>
      <c r="K32" s="50">
        <v>0</v>
      </c>
      <c r="L32" s="49">
        <f t="shared" ref="L32" si="35">SUM(I32:K32)</f>
        <v>0</v>
      </c>
    </row>
    <row r="33" spans="1:12">
      <c r="A33" s="45" t="s">
        <v>294</v>
      </c>
      <c r="B33" s="46" t="s">
        <v>297</v>
      </c>
      <c r="C33" s="47" t="s">
        <v>13</v>
      </c>
      <c r="D33" s="48">
        <v>4000</v>
      </c>
      <c r="E33" s="48">
        <v>9</v>
      </c>
      <c r="F33" s="47">
        <v>7.9</v>
      </c>
      <c r="G33" s="47">
        <v>0</v>
      </c>
      <c r="H33" s="47">
        <v>0</v>
      </c>
      <c r="I33" s="49">
        <f t="shared" ref="I33" si="36">SUM(F33-E33)*D33</f>
        <v>-4399.9999999999982</v>
      </c>
      <c r="J33" s="50">
        <v>0</v>
      </c>
      <c r="K33" s="50">
        <v>0</v>
      </c>
      <c r="L33" s="49">
        <f t="shared" ref="L33" si="37">SUM(I33:K33)</f>
        <v>-4399.9999999999982</v>
      </c>
    </row>
    <row r="34" spans="1:12">
      <c r="A34" s="45" t="s">
        <v>293</v>
      </c>
      <c r="B34" s="46" t="s">
        <v>292</v>
      </c>
      <c r="C34" s="47" t="s">
        <v>13</v>
      </c>
      <c r="D34" s="48">
        <v>12000</v>
      </c>
      <c r="E34" s="48">
        <v>3.25</v>
      </c>
      <c r="F34" s="47">
        <v>3.55</v>
      </c>
      <c r="G34" s="47">
        <v>0</v>
      </c>
      <c r="H34" s="47">
        <v>0</v>
      </c>
      <c r="I34" s="49">
        <f t="shared" ref="I34" si="38">SUM(F34-E34)*D34</f>
        <v>3599.9999999999977</v>
      </c>
      <c r="J34" s="50">
        <v>0</v>
      </c>
      <c r="K34" s="50">
        <v>0</v>
      </c>
      <c r="L34" s="49">
        <f t="shared" ref="L34" si="39">SUM(I34:K34)</f>
        <v>3599.9999999999977</v>
      </c>
    </row>
    <row r="35" spans="1:12">
      <c r="A35" s="45" t="s">
        <v>290</v>
      </c>
      <c r="B35" s="46" t="s">
        <v>291</v>
      </c>
      <c r="C35" s="47" t="s">
        <v>13</v>
      </c>
      <c r="D35" s="48">
        <v>18000</v>
      </c>
      <c r="E35" s="48">
        <v>2.2999999999999998</v>
      </c>
      <c r="F35" s="47">
        <v>2</v>
      </c>
      <c r="G35" s="47">
        <v>0</v>
      </c>
      <c r="H35" s="47">
        <v>0</v>
      </c>
      <c r="I35" s="49">
        <f t="shared" ref="I35" si="40">SUM(F35-E35)*D35</f>
        <v>-5399.9999999999964</v>
      </c>
      <c r="J35" s="50">
        <v>0</v>
      </c>
      <c r="K35" s="50">
        <v>0</v>
      </c>
      <c r="L35" s="49">
        <f t="shared" ref="L35" si="41">SUM(I35:K35)</f>
        <v>-5399.9999999999964</v>
      </c>
    </row>
    <row r="36" spans="1:12">
      <c r="A36" s="45" t="s">
        <v>288</v>
      </c>
      <c r="B36" s="46" t="s">
        <v>289</v>
      </c>
      <c r="C36" s="47" t="s">
        <v>13</v>
      </c>
      <c r="D36" s="48">
        <v>1600</v>
      </c>
      <c r="E36" s="48">
        <v>30</v>
      </c>
      <c r="F36" s="47">
        <v>32.5</v>
      </c>
      <c r="G36" s="47">
        <v>0</v>
      </c>
      <c r="H36" s="47">
        <v>0</v>
      </c>
      <c r="I36" s="49">
        <f t="shared" ref="I36" si="42">SUM(F36-E36)*D36</f>
        <v>4000</v>
      </c>
      <c r="J36" s="50">
        <v>0</v>
      </c>
      <c r="K36" s="50">
        <v>0</v>
      </c>
      <c r="L36" s="49">
        <f t="shared" ref="L36" si="43">SUM(I36:K36)</f>
        <v>4000</v>
      </c>
    </row>
    <row r="37" spans="1:12">
      <c r="A37" s="45" t="s">
        <v>285</v>
      </c>
      <c r="B37" s="46" t="s">
        <v>286</v>
      </c>
      <c r="C37" s="47" t="s">
        <v>13</v>
      </c>
      <c r="D37" s="48">
        <v>16000</v>
      </c>
      <c r="E37" s="48">
        <v>5</v>
      </c>
      <c r="F37" s="47">
        <v>5.3</v>
      </c>
      <c r="G37" s="47">
        <v>5.6</v>
      </c>
      <c r="H37" s="47">
        <v>0</v>
      </c>
      <c r="I37" s="49">
        <f t="shared" ref="I37" si="44">SUM(F37-E37)*D37</f>
        <v>4799.9999999999973</v>
      </c>
      <c r="J37" s="50">
        <f>SUM(G37-F37)*D37</f>
        <v>4799.9999999999973</v>
      </c>
      <c r="K37" s="50">
        <v>0</v>
      </c>
      <c r="L37" s="49">
        <f t="shared" ref="L37" si="45">SUM(I37:K37)</f>
        <v>9599.9999999999945</v>
      </c>
    </row>
    <row r="38" spans="1:12">
      <c r="A38" s="45" t="s">
        <v>285</v>
      </c>
      <c r="B38" s="46" t="s">
        <v>287</v>
      </c>
      <c r="C38" s="47" t="s">
        <v>13</v>
      </c>
      <c r="D38" s="48">
        <v>4000</v>
      </c>
      <c r="E38" s="48">
        <v>9.5</v>
      </c>
      <c r="F38" s="47">
        <v>9.5</v>
      </c>
      <c r="G38" s="47">
        <v>0</v>
      </c>
      <c r="H38" s="47">
        <v>0</v>
      </c>
      <c r="I38" s="49">
        <f t="shared" ref="I38" si="46">SUM(F38-E38)*D38</f>
        <v>0</v>
      </c>
      <c r="J38" s="50">
        <v>0</v>
      </c>
      <c r="K38" s="50">
        <v>0</v>
      </c>
      <c r="L38" s="49">
        <f t="shared" ref="L38" si="47">SUM(I38:K38)</f>
        <v>0</v>
      </c>
    </row>
    <row r="39" spans="1:12">
      <c r="A39" s="45" t="s">
        <v>283</v>
      </c>
      <c r="B39" s="46" t="s">
        <v>284</v>
      </c>
      <c r="C39" s="47" t="s">
        <v>13</v>
      </c>
      <c r="D39" s="48">
        <v>800</v>
      </c>
      <c r="E39" s="48">
        <v>25</v>
      </c>
      <c r="F39" s="47">
        <v>30</v>
      </c>
      <c r="G39" s="47">
        <v>35</v>
      </c>
      <c r="H39" s="47">
        <v>40</v>
      </c>
      <c r="I39" s="49">
        <f t="shared" ref="I39" si="48">SUM(F39-E39)*D39</f>
        <v>4000</v>
      </c>
      <c r="J39" s="50">
        <f>SUM(G39-F39)*D39</f>
        <v>4000</v>
      </c>
      <c r="K39" s="50">
        <v>0</v>
      </c>
      <c r="L39" s="49">
        <f t="shared" ref="L39" si="49">SUM(I39:K39)</f>
        <v>8000</v>
      </c>
    </row>
    <row r="40" spans="1:12">
      <c r="A40" s="45" t="s">
        <v>280</v>
      </c>
      <c r="B40" s="46" t="s">
        <v>281</v>
      </c>
      <c r="C40" s="47" t="s">
        <v>13</v>
      </c>
      <c r="D40" s="48">
        <v>14000</v>
      </c>
      <c r="E40" s="48">
        <v>2.6</v>
      </c>
      <c r="F40" s="47">
        <v>3.1</v>
      </c>
      <c r="G40" s="47"/>
      <c r="H40" s="47">
        <v>0</v>
      </c>
      <c r="I40" s="49">
        <f t="shared" ref="I40" si="50">SUM(F40-E40)*D40</f>
        <v>7000</v>
      </c>
      <c r="J40" s="50">
        <v>0</v>
      </c>
      <c r="K40" s="50">
        <v>0</v>
      </c>
      <c r="L40" s="49">
        <f t="shared" ref="L40" si="51">SUM(I40:K40)</f>
        <v>7000</v>
      </c>
    </row>
    <row r="41" spans="1:12">
      <c r="A41" s="45" t="s">
        <v>280</v>
      </c>
      <c r="B41" s="46" t="s">
        <v>282</v>
      </c>
      <c r="C41" s="47" t="s">
        <v>13</v>
      </c>
      <c r="D41" s="48">
        <v>24000</v>
      </c>
      <c r="E41" s="48">
        <v>1.5</v>
      </c>
      <c r="F41" s="47">
        <v>1.7</v>
      </c>
      <c r="G41" s="47">
        <v>1.9</v>
      </c>
      <c r="H41" s="47">
        <v>0</v>
      </c>
      <c r="I41" s="49">
        <f t="shared" ref="I41" si="52">SUM(F41-E41)*D41</f>
        <v>4799.9999999999991</v>
      </c>
      <c r="J41" s="50">
        <f>SUM(G41-F41)*D41</f>
        <v>4799.9999999999991</v>
      </c>
      <c r="K41" s="50">
        <v>0</v>
      </c>
      <c r="L41" s="49">
        <f t="shared" ref="L41" si="53">SUM(I41:K41)</f>
        <v>9599.9999999999982</v>
      </c>
    </row>
    <row r="42" spans="1:12">
      <c r="A42" s="45" t="s">
        <v>278</v>
      </c>
      <c r="B42" s="46" t="s">
        <v>279</v>
      </c>
      <c r="C42" s="47" t="s">
        <v>13</v>
      </c>
      <c r="D42" s="48">
        <v>7000</v>
      </c>
      <c r="E42" s="48">
        <v>5</v>
      </c>
      <c r="F42" s="47">
        <v>5.95</v>
      </c>
      <c r="G42" s="47"/>
      <c r="H42" s="47">
        <v>0</v>
      </c>
      <c r="I42" s="49">
        <f t="shared" ref="I42" si="54">SUM(F42-E42)*D42</f>
        <v>6650.0000000000009</v>
      </c>
      <c r="J42" s="50">
        <v>0</v>
      </c>
      <c r="K42" s="50">
        <v>0</v>
      </c>
      <c r="L42" s="49">
        <f t="shared" ref="L42" si="55">SUM(I42:K42)</f>
        <v>6650.0000000000009</v>
      </c>
    </row>
    <row r="43" spans="1:12">
      <c r="A43" s="45" t="s">
        <v>276</v>
      </c>
      <c r="B43" s="46" t="s">
        <v>277</v>
      </c>
      <c r="C43" s="47" t="s">
        <v>13</v>
      </c>
      <c r="D43" s="48">
        <v>2400</v>
      </c>
      <c r="E43" s="48">
        <v>19.5</v>
      </c>
      <c r="F43" s="47">
        <v>21.5</v>
      </c>
      <c r="G43" s="47"/>
      <c r="H43" s="47">
        <v>0</v>
      </c>
      <c r="I43" s="49">
        <f t="shared" ref="I43:I44" si="56">SUM(F43-E43)*D43</f>
        <v>4800</v>
      </c>
      <c r="J43" s="50">
        <v>0</v>
      </c>
      <c r="K43" s="50">
        <v>0</v>
      </c>
      <c r="L43" s="49">
        <f t="shared" ref="L43:L44" si="57">SUM(I43:K43)</f>
        <v>4800</v>
      </c>
    </row>
    <row r="44" spans="1:12">
      <c r="A44" s="45" t="s">
        <v>274</v>
      </c>
      <c r="B44" s="46" t="s">
        <v>275</v>
      </c>
      <c r="C44" s="47" t="s">
        <v>13</v>
      </c>
      <c r="D44" s="48">
        <v>3000</v>
      </c>
      <c r="E44" s="48">
        <v>13</v>
      </c>
      <c r="F44" s="47">
        <v>14.5</v>
      </c>
      <c r="G44" s="47">
        <v>0</v>
      </c>
      <c r="H44" s="47">
        <v>0</v>
      </c>
      <c r="I44" s="49">
        <f t="shared" si="56"/>
        <v>4500</v>
      </c>
      <c r="J44" s="50">
        <v>0</v>
      </c>
      <c r="K44" s="50">
        <v>0</v>
      </c>
      <c r="L44" s="49">
        <f t="shared" si="57"/>
        <v>4500</v>
      </c>
    </row>
    <row r="45" spans="1:12">
      <c r="A45" s="45" t="s">
        <v>272</v>
      </c>
      <c r="B45" s="46" t="s">
        <v>273</v>
      </c>
      <c r="C45" s="47" t="s">
        <v>13</v>
      </c>
      <c r="D45" s="48">
        <v>9000</v>
      </c>
      <c r="E45" s="48">
        <v>5</v>
      </c>
      <c r="F45" s="47">
        <v>5.5</v>
      </c>
      <c r="G45" s="47">
        <v>6</v>
      </c>
      <c r="H45" s="47">
        <v>0</v>
      </c>
      <c r="I45" s="49">
        <f t="shared" ref="I45" si="58">SUM(F45-E45)*D45</f>
        <v>4500</v>
      </c>
      <c r="J45" s="50">
        <f>SUM(G45-F45)*D45</f>
        <v>4500</v>
      </c>
      <c r="K45" s="50">
        <v>0</v>
      </c>
      <c r="L45" s="49">
        <f t="shared" ref="L45:L50" si="59">SUM(I45:K45)</f>
        <v>9000</v>
      </c>
    </row>
    <row r="46" spans="1:12">
      <c r="A46" s="45" t="s">
        <v>269</v>
      </c>
      <c r="B46" s="46" t="s">
        <v>270</v>
      </c>
      <c r="C46" s="47" t="s">
        <v>13</v>
      </c>
      <c r="D46" s="48">
        <v>800</v>
      </c>
      <c r="E46" s="48">
        <v>52</v>
      </c>
      <c r="F46" s="47">
        <v>56.5</v>
      </c>
      <c r="G46" s="47">
        <v>0</v>
      </c>
      <c r="H46" s="47">
        <v>0</v>
      </c>
      <c r="I46" s="49">
        <f t="shared" ref="I46:I52" si="60">SUM(F46-E46)*D46</f>
        <v>3600</v>
      </c>
      <c r="J46" s="50">
        <v>0</v>
      </c>
      <c r="K46" s="50">
        <v>0</v>
      </c>
      <c r="L46" s="49">
        <f t="shared" si="59"/>
        <v>3600</v>
      </c>
    </row>
    <row r="47" spans="1:12">
      <c r="A47" s="45" t="s">
        <v>269</v>
      </c>
      <c r="B47" s="46" t="s">
        <v>271</v>
      </c>
      <c r="C47" s="47" t="s">
        <v>13</v>
      </c>
      <c r="D47" s="48">
        <v>9000</v>
      </c>
      <c r="E47" s="48">
        <v>7</v>
      </c>
      <c r="F47" s="47">
        <v>7.4</v>
      </c>
      <c r="G47" s="47">
        <v>0</v>
      </c>
      <c r="H47" s="47">
        <v>0</v>
      </c>
      <c r="I47" s="49">
        <f t="shared" si="60"/>
        <v>3600.0000000000032</v>
      </c>
      <c r="J47" s="50">
        <v>0</v>
      </c>
      <c r="K47" s="50">
        <v>0</v>
      </c>
      <c r="L47" s="49">
        <f t="shared" si="59"/>
        <v>3600.0000000000032</v>
      </c>
    </row>
    <row r="48" spans="1:12">
      <c r="A48" s="45" t="s">
        <v>267</v>
      </c>
      <c r="B48" s="46" t="s">
        <v>268</v>
      </c>
      <c r="C48" s="47" t="s">
        <v>13</v>
      </c>
      <c r="D48" s="48">
        <v>4000</v>
      </c>
      <c r="E48" s="48">
        <v>14.5</v>
      </c>
      <c r="F48" s="47">
        <v>15.5</v>
      </c>
      <c r="G48" s="47">
        <v>0</v>
      </c>
      <c r="H48" s="47">
        <v>0</v>
      </c>
      <c r="I48" s="49">
        <f t="shared" si="60"/>
        <v>4000</v>
      </c>
      <c r="J48" s="50">
        <v>0</v>
      </c>
      <c r="K48" s="50">
        <v>0</v>
      </c>
      <c r="L48" s="49">
        <f t="shared" si="59"/>
        <v>4000</v>
      </c>
    </row>
    <row r="49" spans="1:12">
      <c r="A49" s="45" t="s">
        <v>265</v>
      </c>
      <c r="B49" s="46" t="s">
        <v>266</v>
      </c>
      <c r="C49" s="47" t="s">
        <v>13</v>
      </c>
      <c r="D49" s="48">
        <v>500</v>
      </c>
      <c r="E49" s="48">
        <v>103</v>
      </c>
      <c r="F49" s="47">
        <v>113</v>
      </c>
      <c r="G49" s="47">
        <v>123</v>
      </c>
      <c r="H49" s="47">
        <v>0</v>
      </c>
      <c r="I49" s="49">
        <f t="shared" si="60"/>
        <v>5000</v>
      </c>
      <c r="J49" s="50">
        <f>SUM(G49-F49)*D49</f>
        <v>5000</v>
      </c>
      <c r="K49" s="50">
        <v>0</v>
      </c>
      <c r="L49" s="49">
        <f t="shared" si="59"/>
        <v>10000</v>
      </c>
    </row>
    <row r="50" spans="1:12">
      <c r="A50" s="45" t="s">
        <v>262</v>
      </c>
      <c r="B50" s="46" t="s">
        <v>263</v>
      </c>
      <c r="C50" s="47" t="s">
        <v>13</v>
      </c>
      <c r="D50" s="48">
        <v>18000</v>
      </c>
      <c r="E50" s="48">
        <v>3.75</v>
      </c>
      <c r="F50" s="47">
        <v>4.0999999999999996</v>
      </c>
      <c r="G50" s="47">
        <v>4.5</v>
      </c>
      <c r="H50" s="47">
        <v>0</v>
      </c>
      <c r="I50" s="49">
        <f t="shared" si="60"/>
        <v>6299.9999999999936</v>
      </c>
      <c r="J50" s="50">
        <f>SUM(G50-F50)*D50</f>
        <v>7200.0000000000064</v>
      </c>
      <c r="K50" s="50">
        <v>0</v>
      </c>
      <c r="L50" s="49">
        <f t="shared" si="59"/>
        <v>13500</v>
      </c>
    </row>
    <row r="51" spans="1:12">
      <c r="A51" s="45" t="s">
        <v>262</v>
      </c>
      <c r="B51" s="46" t="s">
        <v>264</v>
      </c>
      <c r="C51" s="47" t="s">
        <v>13</v>
      </c>
      <c r="D51" s="48">
        <v>3000</v>
      </c>
      <c r="E51" s="48">
        <v>16.5</v>
      </c>
      <c r="F51" s="47">
        <v>18</v>
      </c>
      <c r="G51" s="47">
        <v>20</v>
      </c>
      <c r="H51" s="47">
        <v>0</v>
      </c>
      <c r="I51" s="49">
        <f t="shared" si="60"/>
        <v>4500</v>
      </c>
      <c r="J51" s="50">
        <f>SUM(G51-F51)*D51</f>
        <v>6000</v>
      </c>
      <c r="K51" s="50">
        <v>0</v>
      </c>
      <c r="L51" s="49">
        <f t="shared" ref="L51" si="61">SUM(I51:K51)</f>
        <v>10500</v>
      </c>
    </row>
    <row r="52" spans="1:12">
      <c r="A52" s="45" t="s">
        <v>260</v>
      </c>
      <c r="B52" s="46" t="s">
        <v>261</v>
      </c>
      <c r="C52" s="47" t="s">
        <v>13</v>
      </c>
      <c r="D52" s="48">
        <v>2000</v>
      </c>
      <c r="E52" s="48">
        <v>24</v>
      </c>
      <c r="F52" s="47">
        <v>24</v>
      </c>
      <c r="G52" s="47">
        <v>0</v>
      </c>
      <c r="H52" s="47">
        <v>0</v>
      </c>
      <c r="I52" s="49">
        <f t="shared" si="60"/>
        <v>0</v>
      </c>
      <c r="J52" s="50">
        <v>0</v>
      </c>
      <c r="K52" s="50">
        <v>0</v>
      </c>
      <c r="L52" s="49">
        <f>SUM(I52:K52)</f>
        <v>0</v>
      </c>
    </row>
    <row r="53" spans="1:12" ht="15.75">
      <c r="A53" s="51"/>
      <c r="B53" s="51"/>
      <c r="C53" s="51"/>
      <c r="D53" s="51"/>
      <c r="E53" s="51"/>
      <c r="F53" s="51"/>
      <c r="G53" s="51"/>
      <c r="H53" s="52" t="s">
        <v>256</v>
      </c>
      <c r="I53" s="53">
        <f>SUM(I27:I52)</f>
        <v>87850</v>
      </c>
      <c r="J53" s="58"/>
      <c r="K53" s="58"/>
      <c r="L53" s="53">
        <f>SUM(L27:L52)</f>
        <v>139150</v>
      </c>
    </row>
    <row r="54" spans="1:12">
      <c r="A54" s="45"/>
      <c r="B54" s="46"/>
      <c r="C54" s="47"/>
      <c r="D54" s="48"/>
      <c r="E54" s="48"/>
      <c r="F54" s="47"/>
      <c r="G54" s="47"/>
      <c r="H54" s="47"/>
      <c r="I54" s="49"/>
    </row>
    <row r="55" spans="1:12">
      <c r="A55" s="51"/>
      <c r="B55" s="51"/>
      <c r="C55" s="51"/>
      <c r="D55" s="77">
        <v>43497</v>
      </c>
      <c r="E55" s="51"/>
      <c r="F55" s="51"/>
      <c r="G55" s="51"/>
      <c r="H55" s="51"/>
      <c r="I55" s="51"/>
      <c r="J55" s="51"/>
      <c r="K55" s="51"/>
      <c r="L55" s="51"/>
    </row>
    <row r="56" spans="1:12" ht="15.75">
      <c r="J56" s="85" t="s">
        <v>318</v>
      </c>
      <c r="K56" s="56"/>
      <c r="L56" s="86">
        <v>0.8</v>
      </c>
    </row>
    <row r="57" spans="1:12">
      <c r="A57" s="45" t="s">
        <v>257</v>
      </c>
      <c r="B57" s="46" t="s">
        <v>254</v>
      </c>
      <c r="C57" s="47" t="s">
        <v>13</v>
      </c>
      <c r="D57" s="48">
        <v>2000</v>
      </c>
      <c r="E57" s="48">
        <v>29</v>
      </c>
      <c r="F57" s="47">
        <v>31</v>
      </c>
      <c r="G57" s="47">
        <v>0</v>
      </c>
      <c r="H57" s="47">
        <v>0</v>
      </c>
      <c r="I57" s="49">
        <f>SUM(F57-E57)*D57</f>
        <v>4000</v>
      </c>
      <c r="J57" s="50">
        <v>0</v>
      </c>
      <c r="K57" s="50">
        <v>0</v>
      </c>
      <c r="L57" s="49">
        <f>SUM(I57:K57)</f>
        <v>4000</v>
      </c>
    </row>
    <row r="58" spans="1:12">
      <c r="A58" s="45" t="s">
        <v>257</v>
      </c>
      <c r="B58" s="46" t="s">
        <v>255</v>
      </c>
      <c r="C58" s="47" t="s">
        <v>13</v>
      </c>
      <c r="D58" s="48">
        <v>1000</v>
      </c>
      <c r="E58" s="48">
        <v>56</v>
      </c>
      <c r="F58" s="47">
        <v>50</v>
      </c>
      <c r="G58" s="47">
        <v>0</v>
      </c>
      <c r="H58" s="47">
        <v>0</v>
      </c>
      <c r="I58" s="49">
        <f>SUM(F58-E58)*D58</f>
        <v>-6000</v>
      </c>
      <c r="J58" s="50">
        <v>0</v>
      </c>
      <c r="K58" s="50">
        <v>0</v>
      </c>
      <c r="L58" s="49">
        <f>SUM(I58:K58)</f>
        <v>-6000</v>
      </c>
    </row>
    <row r="59" spans="1:12">
      <c r="A59" s="45" t="s">
        <v>258</v>
      </c>
      <c r="B59" s="46" t="s">
        <v>232</v>
      </c>
      <c r="C59" s="47" t="s">
        <v>13</v>
      </c>
      <c r="D59" s="48">
        <v>1500</v>
      </c>
      <c r="E59" s="48">
        <v>23</v>
      </c>
      <c r="F59" s="47">
        <v>18</v>
      </c>
      <c r="G59" s="47">
        <v>32</v>
      </c>
      <c r="H59" s="47">
        <v>0</v>
      </c>
      <c r="I59" s="49">
        <f t="shared" ref="I59:I71" si="62">SUM(F59-E59)*D59</f>
        <v>-7500</v>
      </c>
      <c r="J59" s="50">
        <v>0</v>
      </c>
      <c r="K59" s="50">
        <v>0</v>
      </c>
      <c r="L59" s="49">
        <v>-7500</v>
      </c>
    </row>
    <row r="60" spans="1:12">
      <c r="A60" s="45" t="s">
        <v>259</v>
      </c>
      <c r="B60" s="46" t="s">
        <v>233</v>
      </c>
      <c r="C60" s="47" t="s">
        <v>13</v>
      </c>
      <c r="D60" s="48">
        <v>2000</v>
      </c>
      <c r="E60" s="48">
        <v>28</v>
      </c>
      <c r="F60" s="47">
        <v>30</v>
      </c>
      <c r="G60" s="47">
        <v>32</v>
      </c>
      <c r="H60" s="47">
        <v>0</v>
      </c>
      <c r="I60" s="49">
        <f t="shared" si="62"/>
        <v>4000</v>
      </c>
      <c r="J60" s="50">
        <f>SUM(G60-F60)*D60</f>
        <v>4000</v>
      </c>
      <c r="K60" s="50">
        <v>0</v>
      </c>
      <c r="L60" s="49">
        <v>8000</v>
      </c>
    </row>
    <row r="61" spans="1:12">
      <c r="A61" s="45" t="s">
        <v>259</v>
      </c>
      <c r="B61" s="46" t="s">
        <v>234</v>
      </c>
      <c r="C61" s="47" t="s">
        <v>13</v>
      </c>
      <c r="D61" s="48">
        <v>2400</v>
      </c>
      <c r="E61" s="48">
        <v>13</v>
      </c>
      <c r="F61" s="47">
        <v>15</v>
      </c>
      <c r="G61" s="47">
        <v>16.5</v>
      </c>
      <c r="H61" s="47">
        <v>0</v>
      </c>
      <c r="I61" s="49">
        <f t="shared" si="62"/>
        <v>4800</v>
      </c>
      <c r="J61" s="50">
        <f>SUM(G61-F61)*D61</f>
        <v>3600</v>
      </c>
      <c r="K61" s="50">
        <v>0</v>
      </c>
      <c r="L61" s="49">
        <v>8400</v>
      </c>
    </row>
    <row r="62" spans="1:12">
      <c r="A62" s="45" t="s">
        <v>235</v>
      </c>
      <c r="B62" s="46" t="s">
        <v>236</v>
      </c>
      <c r="C62" s="47" t="s">
        <v>13</v>
      </c>
      <c r="D62" s="48">
        <v>2400</v>
      </c>
      <c r="E62" s="48">
        <v>20</v>
      </c>
      <c r="F62" s="47">
        <v>22</v>
      </c>
      <c r="G62" s="47">
        <v>24</v>
      </c>
      <c r="H62" s="47">
        <v>26</v>
      </c>
      <c r="I62" s="49">
        <f t="shared" si="62"/>
        <v>4800</v>
      </c>
      <c r="J62" s="50">
        <f>SUM(G62-F62)*D62</f>
        <v>4800</v>
      </c>
      <c r="K62" s="50">
        <v>4800</v>
      </c>
      <c r="L62" s="49">
        <v>14400</v>
      </c>
    </row>
    <row r="63" spans="1:12">
      <c r="A63" s="45" t="s">
        <v>235</v>
      </c>
      <c r="B63" s="46" t="s">
        <v>237</v>
      </c>
      <c r="C63" s="47" t="s">
        <v>13</v>
      </c>
      <c r="D63" s="48">
        <v>4800</v>
      </c>
      <c r="E63" s="48">
        <v>6</v>
      </c>
      <c r="F63" s="47">
        <v>7</v>
      </c>
      <c r="G63" s="47">
        <v>0</v>
      </c>
      <c r="H63" s="47">
        <v>0</v>
      </c>
      <c r="I63" s="49">
        <f t="shared" si="62"/>
        <v>4800</v>
      </c>
      <c r="J63" s="50">
        <v>0</v>
      </c>
      <c r="K63" s="50">
        <v>0</v>
      </c>
      <c r="L63" s="49">
        <v>4800</v>
      </c>
    </row>
    <row r="64" spans="1:12">
      <c r="A64" s="45" t="s">
        <v>238</v>
      </c>
      <c r="B64" s="46" t="s">
        <v>239</v>
      </c>
      <c r="C64" s="47" t="s">
        <v>13</v>
      </c>
      <c r="D64" s="48">
        <v>5200</v>
      </c>
      <c r="E64" s="48">
        <v>10</v>
      </c>
      <c r="F64" s="47">
        <v>11</v>
      </c>
      <c r="G64" s="47">
        <v>0</v>
      </c>
      <c r="H64" s="47">
        <v>0</v>
      </c>
      <c r="I64" s="49">
        <f t="shared" si="62"/>
        <v>5200</v>
      </c>
      <c r="J64" s="50">
        <v>0</v>
      </c>
      <c r="K64" s="50">
        <v>0</v>
      </c>
      <c r="L64" s="49">
        <v>5200</v>
      </c>
    </row>
    <row r="65" spans="1:12">
      <c r="A65" s="45" t="s">
        <v>238</v>
      </c>
      <c r="B65" s="46" t="s">
        <v>240</v>
      </c>
      <c r="C65" s="47" t="s">
        <v>13</v>
      </c>
      <c r="D65" s="48">
        <v>8000</v>
      </c>
      <c r="E65" s="48">
        <v>4.5</v>
      </c>
      <c r="F65" s="47">
        <v>5</v>
      </c>
      <c r="G65" s="47">
        <v>0</v>
      </c>
      <c r="H65" s="47">
        <v>0</v>
      </c>
      <c r="I65" s="49">
        <f t="shared" si="62"/>
        <v>4000</v>
      </c>
      <c r="J65" s="50">
        <v>0</v>
      </c>
      <c r="K65" s="50">
        <v>0</v>
      </c>
      <c r="L65" s="49">
        <v>4000</v>
      </c>
    </row>
    <row r="66" spans="1:12">
      <c r="A66" s="45" t="s">
        <v>241</v>
      </c>
      <c r="B66" s="46" t="s">
        <v>242</v>
      </c>
      <c r="C66" s="47" t="s">
        <v>13</v>
      </c>
      <c r="D66" s="48">
        <v>8000</v>
      </c>
      <c r="E66" s="48">
        <v>5.6</v>
      </c>
      <c r="F66" s="47">
        <v>6.1</v>
      </c>
      <c r="G66" s="47">
        <v>0</v>
      </c>
      <c r="H66" s="47">
        <v>0</v>
      </c>
      <c r="I66" s="49">
        <f t="shared" si="62"/>
        <v>4000</v>
      </c>
      <c r="J66" s="50">
        <v>0</v>
      </c>
      <c r="K66" s="50">
        <v>0</v>
      </c>
      <c r="L66" s="49">
        <v>4000</v>
      </c>
    </row>
    <row r="67" spans="1:12">
      <c r="A67" s="45" t="s">
        <v>241</v>
      </c>
      <c r="B67" s="46" t="s">
        <v>243</v>
      </c>
      <c r="C67" s="47" t="s">
        <v>13</v>
      </c>
      <c r="D67" s="48">
        <v>3000</v>
      </c>
      <c r="E67" s="48">
        <v>12.5</v>
      </c>
      <c r="F67" s="47">
        <v>14</v>
      </c>
      <c r="G67" s="47">
        <v>16</v>
      </c>
      <c r="H67" s="47">
        <v>0</v>
      </c>
      <c r="I67" s="49">
        <f t="shared" si="62"/>
        <v>4500</v>
      </c>
      <c r="J67" s="50">
        <f>SUM(G67-F67)*D67</f>
        <v>6000</v>
      </c>
      <c r="K67" s="50">
        <v>0</v>
      </c>
      <c r="L67" s="49">
        <v>10500</v>
      </c>
    </row>
    <row r="68" spans="1:12">
      <c r="A68" s="45" t="s">
        <v>244</v>
      </c>
      <c r="B68" s="46" t="s">
        <v>245</v>
      </c>
      <c r="C68" s="47" t="s">
        <v>13</v>
      </c>
      <c r="D68" s="48">
        <v>6000</v>
      </c>
      <c r="E68" s="48">
        <v>10</v>
      </c>
      <c r="F68" s="47">
        <v>11</v>
      </c>
      <c r="G68" s="47">
        <v>12</v>
      </c>
      <c r="H68" s="47">
        <v>0</v>
      </c>
      <c r="I68" s="49">
        <f t="shared" si="62"/>
        <v>6000</v>
      </c>
      <c r="J68" s="50">
        <f>SUM(G68-F68)*D68</f>
        <v>6000</v>
      </c>
      <c r="K68" s="50">
        <v>0</v>
      </c>
      <c r="L68" s="49">
        <v>12000</v>
      </c>
    </row>
    <row r="69" spans="1:12">
      <c r="A69" s="45" t="s">
        <v>246</v>
      </c>
      <c r="B69" s="46" t="s">
        <v>247</v>
      </c>
      <c r="C69" s="47" t="s">
        <v>13</v>
      </c>
      <c r="D69" s="48">
        <v>12000</v>
      </c>
      <c r="E69" s="48">
        <v>5</v>
      </c>
      <c r="F69" s="47">
        <v>5.4</v>
      </c>
      <c r="G69" s="47">
        <v>6</v>
      </c>
      <c r="H69" s="47">
        <v>0</v>
      </c>
      <c r="I69" s="49">
        <f t="shared" si="62"/>
        <v>4800.0000000000045</v>
      </c>
      <c r="J69" s="50">
        <f>SUM(G69-F69)*D69</f>
        <v>7199.9999999999955</v>
      </c>
      <c r="K69" s="50">
        <v>0</v>
      </c>
      <c r="L69" s="49">
        <v>12000</v>
      </c>
    </row>
    <row r="70" spans="1:12" s="73" customFormat="1">
      <c r="A70" s="45" t="s">
        <v>246</v>
      </c>
      <c r="B70" s="46" t="s">
        <v>248</v>
      </c>
      <c r="C70" s="47" t="s">
        <v>13</v>
      </c>
      <c r="D70" s="48">
        <v>12000</v>
      </c>
      <c r="E70" s="48">
        <v>4</v>
      </c>
      <c r="F70" s="47">
        <v>4.5</v>
      </c>
      <c r="G70" s="47">
        <v>0</v>
      </c>
      <c r="H70" s="47">
        <v>0</v>
      </c>
      <c r="I70" s="49">
        <f t="shared" si="62"/>
        <v>6000</v>
      </c>
      <c r="J70" s="50">
        <v>0</v>
      </c>
      <c r="K70" s="50">
        <v>0</v>
      </c>
      <c r="L70" s="49">
        <v>6000</v>
      </c>
    </row>
    <row r="71" spans="1:12">
      <c r="A71" s="45" t="s">
        <v>249</v>
      </c>
      <c r="B71" s="46" t="s">
        <v>250</v>
      </c>
      <c r="C71" s="47" t="s">
        <v>13</v>
      </c>
      <c r="D71" s="48">
        <v>2000</v>
      </c>
      <c r="E71" s="48">
        <v>16.5</v>
      </c>
      <c r="F71" s="47">
        <v>13</v>
      </c>
      <c r="G71" s="47">
        <v>0</v>
      </c>
      <c r="H71" s="47">
        <v>0</v>
      </c>
      <c r="I71" s="49">
        <f t="shared" si="62"/>
        <v>-7000</v>
      </c>
      <c r="J71" s="50">
        <v>0</v>
      </c>
      <c r="K71" s="50">
        <v>0</v>
      </c>
      <c r="L71" s="49">
        <v>-7000</v>
      </c>
    </row>
    <row r="72" spans="1:1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5.75">
      <c r="A73" s="51"/>
      <c r="B73" s="51"/>
      <c r="C73" s="51"/>
      <c r="D73" s="51"/>
      <c r="E73" s="51"/>
      <c r="F73" s="51"/>
      <c r="G73" s="51"/>
      <c r="H73" s="52" t="s">
        <v>256</v>
      </c>
      <c r="I73" s="53">
        <f>SUM(I57:I71)</f>
        <v>36400.000000000007</v>
      </c>
      <c r="J73" s="58"/>
      <c r="K73" s="58"/>
      <c r="L73" s="53">
        <f>SUM(L57:L71)</f>
        <v>72800</v>
      </c>
    </row>
    <row r="74" spans="1:12" ht="15.75">
      <c r="A74" s="73"/>
      <c r="B74" s="73"/>
      <c r="C74" s="73"/>
      <c r="D74" s="73"/>
      <c r="E74" s="73"/>
      <c r="F74" s="73"/>
      <c r="G74" s="73"/>
      <c r="H74" s="74"/>
      <c r="I74" s="75"/>
      <c r="J74" s="76"/>
      <c r="K74" s="76"/>
      <c r="L74" s="75"/>
    </row>
    <row r="75" spans="1:12" ht="18">
      <c r="A75" s="51"/>
      <c r="B75" s="51"/>
      <c r="C75" s="51"/>
      <c r="D75" s="72">
        <v>43466</v>
      </c>
      <c r="E75" s="51"/>
      <c r="F75" s="51"/>
      <c r="G75" s="51"/>
      <c r="H75" s="51"/>
      <c r="I75" s="51"/>
      <c r="J75" s="51"/>
      <c r="K75" s="51"/>
      <c r="L75" s="51"/>
    </row>
    <row r="76" spans="1:12" ht="31.5">
      <c r="A76" s="69" t="s">
        <v>1</v>
      </c>
      <c r="B76" s="70" t="s">
        <v>2</v>
      </c>
      <c r="C76" s="70" t="s">
        <v>3</v>
      </c>
      <c r="D76" s="70" t="s">
        <v>4</v>
      </c>
      <c r="E76" s="70" t="s">
        <v>5</v>
      </c>
      <c r="F76" s="70" t="s">
        <v>10</v>
      </c>
      <c r="G76" s="70" t="s">
        <v>11</v>
      </c>
      <c r="H76" s="87" t="s">
        <v>6</v>
      </c>
      <c r="I76" s="87"/>
      <c r="J76" s="71" t="s">
        <v>7</v>
      </c>
      <c r="K76" s="70" t="s">
        <v>12</v>
      </c>
      <c r="L76" s="68"/>
    </row>
    <row r="77" spans="1:12">
      <c r="A77" s="59"/>
      <c r="B77" s="60"/>
      <c r="C77" s="61"/>
      <c r="D77" s="60"/>
      <c r="E77" s="62"/>
      <c r="F77" s="62"/>
      <c r="G77" s="63"/>
      <c r="H77" s="64"/>
      <c r="I77" s="65"/>
      <c r="J77" s="65"/>
      <c r="K77" s="66"/>
    </row>
    <row r="78" spans="1:12">
      <c r="A78" s="59">
        <v>43487</v>
      </c>
      <c r="B78" s="60" t="s">
        <v>217</v>
      </c>
      <c r="C78" s="61">
        <v>1800</v>
      </c>
      <c r="D78" s="60" t="s">
        <v>13</v>
      </c>
      <c r="E78" s="62">
        <v>25.5</v>
      </c>
      <c r="F78" s="62">
        <v>22.5</v>
      </c>
      <c r="G78" s="63"/>
      <c r="H78" s="64">
        <f t="shared" ref="H78:H93" si="63">(IF(D78="SHORT",E78-F78,IF(D78="LONG",F78-E78)))*C78</f>
        <v>-5400</v>
      </c>
      <c r="I78" s="65"/>
      <c r="J78" s="65">
        <f t="shared" ref="J78:J93" si="64">(I78+H78)/C78</f>
        <v>-3</v>
      </c>
      <c r="K78" s="66">
        <f t="shared" ref="K78:K93" si="65">J78*C78</f>
        <v>-5400</v>
      </c>
    </row>
    <row r="79" spans="1:12">
      <c r="A79" s="59">
        <v>43486</v>
      </c>
      <c r="B79" s="60" t="s">
        <v>216</v>
      </c>
      <c r="C79" s="61">
        <v>21000</v>
      </c>
      <c r="D79" s="60" t="s">
        <v>13</v>
      </c>
      <c r="E79" s="62">
        <v>0.4</v>
      </c>
      <c r="F79" s="62">
        <v>0.25</v>
      </c>
      <c r="G79" s="63"/>
      <c r="H79" s="64">
        <f t="shared" si="63"/>
        <v>-3150.0000000000005</v>
      </c>
      <c r="I79" s="65"/>
      <c r="J79" s="65">
        <f t="shared" si="64"/>
        <v>-0.15000000000000002</v>
      </c>
      <c r="K79" s="66">
        <f t="shared" si="65"/>
        <v>-3150.0000000000005</v>
      </c>
    </row>
    <row r="80" spans="1:12">
      <c r="A80" s="59">
        <v>43486</v>
      </c>
      <c r="B80" s="60" t="s">
        <v>215</v>
      </c>
      <c r="C80" s="61">
        <v>9000</v>
      </c>
      <c r="D80" s="60" t="s">
        <v>13</v>
      </c>
      <c r="E80" s="62">
        <v>1.2</v>
      </c>
      <c r="F80" s="62">
        <v>1.05</v>
      </c>
      <c r="G80" s="63"/>
      <c r="H80" s="64">
        <f t="shared" si="63"/>
        <v>-1349.9999999999991</v>
      </c>
      <c r="I80" s="65"/>
      <c r="J80" s="65">
        <f t="shared" si="64"/>
        <v>-0.14999999999999991</v>
      </c>
      <c r="K80" s="66">
        <f t="shared" si="65"/>
        <v>-1349.9999999999991</v>
      </c>
    </row>
    <row r="81" spans="1:12">
      <c r="A81" s="59">
        <v>43483</v>
      </c>
      <c r="B81" s="60" t="s">
        <v>214</v>
      </c>
      <c r="C81" s="61">
        <v>4500</v>
      </c>
      <c r="D81" s="60" t="s">
        <v>13</v>
      </c>
      <c r="E81" s="62">
        <v>3.25</v>
      </c>
      <c r="F81" s="62">
        <v>4.45</v>
      </c>
      <c r="G81" s="63"/>
      <c r="H81" s="64">
        <f t="shared" si="63"/>
        <v>5400.0000000000009</v>
      </c>
      <c r="I81" s="65"/>
      <c r="J81" s="65">
        <f t="shared" si="64"/>
        <v>1.2000000000000002</v>
      </c>
      <c r="K81" s="66">
        <f t="shared" si="65"/>
        <v>5400.0000000000009</v>
      </c>
    </row>
    <row r="82" spans="1:12">
      <c r="A82" s="59">
        <v>43482</v>
      </c>
      <c r="B82" s="60" t="s">
        <v>212</v>
      </c>
      <c r="C82" s="61">
        <v>24000</v>
      </c>
      <c r="D82" s="60" t="s">
        <v>13</v>
      </c>
      <c r="E82" s="62">
        <v>1.5</v>
      </c>
      <c r="F82" s="62">
        <v>1.2</v>
      </c>
      <c r="G82" s="63"/>
      <c r="H82" s="64">
        <f t="shared" si="63"/>
        <v>-7200.0000000000009</v>
      </c>
      <c r="I82" s="65"/>
      <c r="J82" s="65">
        <f t="shared" si="64"/>
        <v>-0.30000000000000004</v>
      </c>
      <c r="K82" s="66">
        <f t="shared" si="65"/>
        <v>-7200.0000000000009</v>
      </c>
    </row>
    <row r="83" spans="1:12">
      <c r="A83" s="59">
        <v>43482</v>
      </c>
      <c r="B83" s="60" t="s">
        <v>211</v>
      </c>
      <c r="C83" s="61">
        <v>4800</v>
      </c>
      <c r="D83" s="60" t="s">
        <v>13</v>
      </c>
      <c r="E83" s="62">
        <v>4.7</v>
      </c>
      <c r="F83" s="62">
        <v>6.2</v>
      </c>
      <c r="G83" s="63"/>
      <c r="H83" s="64">
        <f t="shared" si="63"/>
        <v>7200</v>
      </c>
      <c r="I83" s="65"/>
      <c r="J83" s="65">
        <f t="shared" si="64"/>
        <v>1.5</v>
      </c>
      <c r="K83" s="66">
        <f t="shared" si="65"/>
        <v>7200</v>
      </c>
    </row>
    <row r="84" spans="1:12">
      <c r="A84" s="59">
        <v>43481</v>
      </c>
      <c r="B84" s="60" t="s">
        <v>213</v>
      </c>
      <c r="C84" s="61">
        <v>3000</v>
      </c>
      <c r="D84" s="60" t="s">
        <v>13</v>
      </c>
      <c r="E84" s="62">
        <v>7.8</v>
      </c>
      <c r="F84" s="62">
        <v>6.2</v>
      </c>
      <c r="G84" s="63"/>
      <c r="H84" s="64">
        <f t="shared" si="63"/>
        <v>-4799.9999999999991</v>
      </c>
      <c r="I84" s="65"/>
      <c r="J84" s="65">
        <f t="shared" si="64"/>
        <v>-1.5999999999999996</v>
      </c>
      <c r="K84" s="66">
        <f t="shared" si="65"/>
        <v>-4799.9999999999991</v>
      </c>
    </row>
    <row r="85" spans="1:12">
      <c r="A85" s="59">
        <v>43480</v>
      </c>
      <c r="B85" s="60" t="s">
        <v>210</v>
      </c>
      <c r="C85" s="61">
        <v>8250</v>
      </c>
      <c r="D85" s="60" t="s">
        <v>13</v>
      </c>
      <c r="E85" s="62">
        <v>7</v>
      </c>
      <c r="F85" s="62">
        <v>6.35</v>
      </c>
      <c r="G85" s="63"/>
      <c r="H85" s="64">
        <f t="shared" si="63"/>
        <v>-5362.5000000000027</v>
      </c>
      <c r="I85" s="65"/>
      <c r="J85" s="65">
        <f t="shared" si="64"/>
        <v>-0.65000000000000036</v>
      </c>
      <c r="K85" s="66">
        <f t="shared" si="65"/>
        <v>-5362.5000000000027</v>
      </c>
    </row>
    <row r="86" spans="1:12">
      <c r="A86" s="59">
        <v>43480</v>
      </c>
      <c r="B86" s="60" t="s">
        <v>209</v>
      </c>
      <c r="C86" s="61">
        <v>3183</v>
      </c>
      <c r="D86" s="60" t="s">
        <v>13</v>
      </c>
      <c r="E86" s="62">
        <v>9.85</v>
      </c>
      <c r="F86" s="62">
        <v>11.85</v>
      </c>
      <c r="G86" s="63"/>
      <c r="H86" s="64">
        <f t="shared" si="63"/>
        <v>6366</v>
      </c>
      <c r="I86" s="65"/>
      <c r="J86" s="65">
        <f t="shared" si="64"/>
        <v>2</v>
      </c>
      <c r="K86" s="66">
        <f t="shared" si="65"/>
        <v>6366</v>
      </c>
    </row>
    <row r="87" spans="1:12">
      <c r="A87" s="59">
        <v>43479</v>
      </c>
      <c r="B87" s="60" t="s">
        <v>207</v>
      </c>
      <c r="C87" s="61">
        <v>2100</v>
      </c>
      <c r="D87" s="60" t="s">
        <v>13</v>
      </c>
      <c r="E87" s="62">
        <v>15.6</v>
      </c>
      <c r="F87" s="62">
        <v>18.05</v>
      </c>
      <c r="G87" s="63"/>
      <c r="H87" s="64">
        <f t="shared" si="63"/>
        <v>5145.0000000000018</v>
      </c>
      <c r="I87" s="65"/>
      <c r="J87" s="65">
        <f t="shared" si="64"/>
        <v>2.4500000000000011</v>
      </c>
      <c r="K87" s="66">
        <f t="shared" si="65"/>
        <v>5145.0000000000018</v>
      </c>
    </row>
    <row r="88" spans="1:12">
      <c r="A88" s="59">
        <v>43476</v>
      </c>
      <c r="B88" s="60" t="s">
        <v>208</v>
      </c>
      <c r="C88" s="61">
        <v>3000</v>
      </c>
      <c r="D88" s="60" t="s">
        <v>13</v>
      </c>
      <c r="E88" s="62">
        <v>8.8000000000000007</v>
      </c>
      <c r="F88" s="62">
        <v>10.6</v>
      </c>
      <c r="G88" s="63"/>
      <c r="H88" s="64">
        <f t="shared" si="63"/>
        <v>5399.9999999999964</v>
      </c>
      <c r="I88" s="65"/>
      <c r="J88" s="65">
        <f t="shared" si="64"/>
        <v>1.7999999999999987</v>
      </c>
      <c r="K88" s="66">
        <f t="shared" si="65"/>
        <v>5399.9999999999964</v>
      </c>
    </row>
    <row r="89" spans="1:12">
      <c r="A89" s="59">
        <v>43475</v>
      </c>
      <c r="B89" s="60" t="s">
        <v>205</v>
      </c>
      <c r="C89" s="61">
        <v>1800</v>
      </c>
      <c r="D89" s="60" t="s">
        <v>13</v>
      </c>
      <c r="E89" s="62">
        <v>22.4</v>
      </c>
      <c r="F89" s="62">
        <v>24.1</v>
      </c>
      <c r="G89" s="63"/>
      <c r="H89" s="64">
        <f t="shared" si="63"/>
        <v>3060.000000000005</v>
      </c>
      <c r="I89" s="65"/>
      <c r="J89" s="65">
        <f t="shared" si="64"/>
        <v>1.7000000000000028</v>
      </c>
      <c r="K89" s="66">
        <f t="shared" si="65"/>
        <v>3060.000000000005</v>
      </c>
    </row>
    <row r="90" spans="1:12">
      <c r="A90" s="59">
        <v>43474</v>
      </c>
      <c r="B90" s="60" t="s">
        <v>206</v>
      </c>
      <c r="C90" s="61">
        <v>7800</v>
      </c>
      <c r="D90" s="60" t="s">
        <v>13</v>
      </c>
      <c r="E90" s="62">
        <v>4.8499999999999996</v>
      </c>
      <c r="F90" s="62">
        <v>5.85</v>
      </c>
      <c r="G90" s="63"/>
      <c r="H90" s="64">
        <f t="shared" si="63"/>
        <v>7800</v>
      </c>
      <c r="I90" s="65"/>
      <c r="J90" s="65">
        <f t="shared" si="64"/>
        <v>1</v>
      </c>
      <c r="K90" s="66">
        <f t="shared" si="65"/>
        <v>7800</v>
      </c>
    </row>
    <row r="91" spans="1:12">
      <c r="A91" s="59">
        <v>43468</v>
      </c>
      <c r="B91" s="60" t="s">
        <v>204</v>
      </c>
      <c r="C91" s="61">
        <v>22500</v>
      </c>
      <c r="D91" s="60" t="s">
        <v>13</v>
      </c>
      <c r="E91" s="62">
        <v>1.6</v>
      </c>
      <c r="F91" s="62">
        <v>2.0499999999999998</v>
      </c>
      <c r="G91" s="63"/>
      <c r="H91" s="64">
        <f t="shared" si="63"/>
        <v>10124.999999999995</v>
      </c>
      <c r="I91" s="65"/>
      <c r="J91" s="65">
        <f t="shared" si="64"/>
        <v>0.44999999999999973</v>
      </c>
      <c r="K91" s="66">
        <f t="shared" si="65"/>
        <v>10124.999999999995</v>
      </c>
    </row>
    <row r="92" spans="1:12">
      <c r="A92" s="59">
        <v>43467</v>
      </c>
      <c r="B92" s="60" t="s">
        <v>203</v>
      </c>
      <c r="C92" s="61">
        <v>1800</v>
      </c>
      <c r="D92" s="60" t="s">
        <v>13</v>
      </c>
      <c r="E92" s="62">
        <v>26</v>
      </c>
      <c r="F92" s="62">
        <v>23</v>
      </c>
      <c r="G92" s="63"/>
      <c r="H92" s="64">
        <f t="shared" si="63"/>
        <v>-5400</v>
      </c>
      <c r="I92" s="65"/>
      <c r="J92" s="65">
        <f t="shared" si="64"/>
        <v>-3</v>
      </c>
      <c r="K92" s="66">
        <f t="shared" si="65"/>
        <v>-5400</v>
      </c>
    </row>
    <row r="93" spans="1:12">
      <c r="A93" s="59">
        <v>43466</v>
      </c>
      <c r="B93" s="60" t="s">
        <v>202</v>
      </c>
      <c r="C93" s="61">
        <v>4800</v>
      </c>
      <c r="D93" s="60" t="s">
        <v>13</v>
      </c>
      <c r="E93" s="62">
        <v>7.7</v>
      </c>
      <c r="F93" s="62">
        <v>10.95</v>
      </c>
      <c r="G93" s="63"/>
      <c r="H93" s="64">
        <f t="shared" si="63"/>
        <v>15599.999999999996</v>
      </c>
      <c r="I93" s="65"/>
      <c r="J93" s="65">
        <f t="shared" si="64"/>
        <v>3.2499999999999991</v>
      </c>
      <c r="K93" s="66">
        <f t="shared" si="65"/>
        <v>15599.999999999996</v>
      </c>
    </row>
    <row r="94" spans="1:1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1:12" ht="15.75">
      <c r="A95" s="51"/>
      <c r="B95" s="51"/>
      <c r="C95" s="51"/>
      <c r="D95" s="51"/>
      <c r="E95" s="51"/>
      <c r="F95" s="51"/>
      <c r="G95" s="51"/>
      <c r="H95" s="53">
        <f>SUM(H78:H93)</f>
        <v>33433.499999999985</v>
      </c>
      <c r="I95" s="53">
        <f>SUM(I79:I93)</f>
        <v>0</v>
      </c>
      <c r="J95" s="58"/>
      <c r="K95" s="53">
        <f>SUM(K78:K93)</f>
        <v>33433.499999999985</v>
      </c>
      <c r="L95" s="58"/>
    </row>
  </sheetData>
  <mergeCells count="10">
    <mergeCell ref="H76:I7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95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1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4.75" customHeight="1">
      <c r="A3" s="98" t="s">
        <v>9</v>
      </c>
      <c r="B3" s="99"/>
      <c r="C3" s="100" t="s">
        <v>124</v>
      </c>
      <c r="D3" s="100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93" t="s">
        <v>6</v>
      </c>
      <c r="I4" s="94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25" zoomScale="90" zoomScaleNormal="90" workbookViewId="0">
      <selection activeCell="A31" sqref="A31:D31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1" t="s">
        <v>116</v>
      </c>
      <c r="B1" s="102"/>
      <c r="C1" s="102"/>
      <c r="D1" s="102"/>
      <c r="E1" s="81"/>
      <c r="F1" s="81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82" t="s">
        <v>117</v>
      </c>
      <c r="F2" s="82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83" t="s">
        <v>307</v>
      </c>
      <c r="F3" s="84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83" t="s">
        <v>308</v>
      </c>
      <c r="F4" s="84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2" si="3">C9/B9</f>
        <v>0.87377000000000005</v>
      </c>
    </row>
    <row r="10" spans="1:6" ht="15.75">
      <c r="A10" s="78" t="s">
        <v>306</v>
      </c>
      <c r="B10" s="33">
        <v>100000</v>
      </c>
      <c r="C10" s="79">
        <v>33435</v>
      </c>
      <c r="D10" s="80">
        <f t="shared" si="3"/>
        <v>0.33434999999999998</v>
      </c>
    </row>
    <row r="11" spans="1:6" ht="15.75">
      <c r="A11" s="78" t="s">
        <v>307</v>
      </c>
      <c r="B11" s="33">
        <v>100000</v>
      </c>
      <c r="C11" s="79">
        <v>72800</v>
      </c>
      <c r="D11" s="80">
        <f t="shared" si="3"/>
        <v>0.72799999999999998</v>
      </c>
    </row>
    <row r="12" spans="1:6" ht="15.75">
      <c r="A12" s="78" t="s">
        <v>308</v>
      </c>
      <c r="B12" s="33">
        <v>100000</v>
      </c>
      <c r="C12" s="79">
        <v>139150</v>
      </c>
      <c r="D12" s="80">
        <f t="shared" si="3"/>
        <v>1.3915</v>
      </c>
    </row>
    <row r="31" spans="1:4" ht="22.5">
      <c r="A31" s="101" t="s">
        <v>333</v>
      </c>
      <c r="B31" s="102"/>
      <c r="C31" s="102"/>
      <c r="D31" s="102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78" t="s">
        <v>306</v>
      </c>
      <c r="B33" s="33">
        <v>100000</v>
      </c>
      <c r="C33" s="79">
        <v>33435</v>
      </c>
      <c r="D33" s="80">
        <f t="shared" ref="D33:D35" si="4">C33/B33</f>
        <v>0.33434999999999998</v>
      </c>
    </row>
    <row r="34" spans="1:4" ht="15.75">
      <c r="A34" s="78" t="s">
        <v>307</v>
      </c>
      <c r="B34" s="33">
        <v>100000</v>
      </c>
      <c r="C34" s="79">
        <v>36400</v>
      </c>
      <c r="D34" s="80">
        <f t="shared" si="4"/>
        <v>0.36399999999999999</v>
      </c>
    </row>
    <row r="35" spans="1:4" ht="15.75">
      <c r="A35" s="78" t="s">
        <v>308</v>
      </c>
      <c r="B35" s="33">
        <v>100000</v>
      </c>
      <c r="C35" s="79">
        <v>87850</v>
      </c>
      <c r="D35" s="80">
        <f t="shared" si="4"/>
        <v>0.87849999999999995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2019-04-13T07:56:21Z</dcterms:modified>
</cp:coreProperties>
</file>