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7" i="3"/>
  <c r="K7" s="1"/>
  <c r="H6"/>
  <c r="J6" s="1"/>
  <c r="H8"/>
  <c r="J8" s="1"/>
  <c r="H10"/>
  <c r="J10" s="1"/>
  <c r="H9"/>
  <c r="K9" s="1"/>
  <c r="H11"/>
  <c r="J11" s="1"/>
  <c r="H13"/>
  <c r="J13" s="1"/>
  <c r="H12"/>
  <c r="K12" s="1"/>
  <c r="H15"/>
  <c r="K15" s="1"/>
  <c r="H14"/>
  <c r="J14" s="1"/>
  <c r="H16"/>
  <c r="K16" s="1"/>
  <c r="H17"/>
  <c r="K17" s="1"/>
  <c r="H19"/>
  <c r="J19" s="1"/>
  <c r="H18"/>
  <c r="J18" s="1"/>
  <c r="H20"/>
  <c r="J20" s="1"/>
  <c r="K29" i="1"/>
  <c r="D7" i="2"/>
  <c r="D6"/>
  <c r="J30" i="1"/>
  <c r="H6"/>
  <c r="J6" s="1"/>
  <c r="H7"/>
  <c r="J7" s="1"/>
  <c r="H9"/>
  <c r="K9" s="1"/>
  <c r="H8"/>
  <c r="J8" s="1"/>
  <c r="H10"/>
  <c r="J10"/>
  <c r="K10"/>
  <c r="H11"/>
  <c r="J11" s="1"/>
  <c r="J7" i="3" l="1"/>
  <c r="K6"/>
  <c r="K8"/>
  <c r="K10"/>
  <c r="J9"/>
  <c r="K11"/>
  <c r="K13"/>
  <c r="J12"/>
  <c r="J15"/>
  <c r="K14"/>
  <c r="J16"/>
  <c r="J17"/>
  <c r="K18"/>
  <c r="K19"/>
  <c r="K20"/>
  <c r="K6" i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K75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J49" i="1" l="1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<sst xmlns="http://schemas.openxmlformats.org/spreadsheetml/2006/main" count="498" uniqueCount="150">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</sst>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9" fontId="0" fillId="0" borderId="0" xfId="1" applyFont="1"/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028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67821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</c:numCache>
            </c:numRef>
          </c:val>
        </c:ser>
        <c:dLbls>
          <c:showVal val="1"/>
        </c:dLbls>
        <c:marker val="1"/>
        <c:axId val="55637120"/>
        <c:axId val="55639040"/>
      </c:lineChart>
      <c:catAx>
        <c:axId val="55637120"/>
        <c:scaling>
          <c:orientation val="minMax"/>
        </c:scaling>
        <c:axPos val="b"/>
        <c:majorTickMark val="none"/>
        <c:tickLblPos val="nextTo"/>
        <c:crossAx val="55639040"/>
        <c:crosses val="autoZero"/>
        <c:auto val="1"/>
        <c:lblAlgn val="ctr"/>
        <c:lblOffset val="100"/>
      </c:catAx>
      <c:valAx>
        <c:axId val="55639040"/>
        <c:scaling>
          <c:orientation val="minMax"/>
        </c:scaling>
        <c:delete val="1"/>
        <c:axPos val="l"/>
        <c:numFmt formatCode="0%" sourceLinked="1"/>
        <c:tickLblPos val="nextTo"/>
        <c:crossAx val="55637120"/>
        <c:crosses val="autoZero"/>
        <c:crossBetween val="between"/>
      </c:valAx>
    </c:plotArea>
    <c:plotVisOnly val="1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</c:numCache>
            </c:numRef>
          </c:val>
        </c:ser>
        <c:gapWidth val="75"/>
        <c:overlap val="-25"/>
        <c:axId val="84062208"/>
        <c:axId val="84064896"/>
      </c:barChart>
      <c:catAx>
        <c:axId val="84062208"/>
        <c:scaling>
          <c:orientation val="minMax"/>
        </c:scaling>
        <c:axPos val="b"/>
        <c:majorTickMark val="none"/>
        <c:tickLblPos val="nextTo"/>
        <c:crossAx val="84064896"/>
        <c:crosses val="autoZero"/>
        <c:auto val="1"/>
        <c:lblAlgn val="ctr"/>
        <c:lblOffset val="100"/>
      </c:catAx>
      <c:valAx>
        <c:axId val="8406489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8406220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9</xdr:row>
      <xdr:rowOff>76200</xdr:rowOff>
    </xdr:from>
    <xdr:to>
      <xdr:col>14</xdr:col>
      <xdr:colOff>152399</xdr:colOff>
      <xdr:row>20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9</xdr:row>
      <xdr:rowOff>95249</xdr:rowOff>
    </xdr:from>
    <xdr:to>
      <xdr:col>4</xdr:col>
      <xdr:colOff>352425</xdr:colOff>
      <xdr:row>21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C4" sqref="C4:D4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4" customHeight="1">
      <c r="A3" s="35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102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23">
        <v>43489</v>
      </c>
      <c r="B6" s="6" t="s">
        <v>149</v>
      </c>
      <c r="C6" s="7">
        <v>4400</v>
      </c>
      <c r="D6" s="6" t="s">
        <v>12</v>
      </c>
      <c r="E6" s="8">
        <v>428.6</v>
      </c>
      <c r="F6" s="8">
        <v>422.2</v>
      </c>
      <c r="G6" s="8"/>
      <c r="H6" s="9">
        <f t="shared" ref="H6:H7" si="0">(IF(D6="SHORT",E6-F6,IF(D6="LONG",F6-E6)))*C6</f>
        <v>28160.000000000149</v>
      </c>
      <c r="I6" s="10"/>
      <c r="J6" s="11">
        <f t="shared" ref="J6:J7" si="1">(H6+I6)/C6</f>
        <v>6.4000000000000341</v>
      </c>
      <c r="K6" s="12">
        <f t="shared" ref="K6:K7" si="2">SUM(H6:I6)</f>
        <v>28160.000000000149</v>
      </c>
    </row>
    <row r="7" spans="1:11" s="13" customFormat="1" ht="18" customHeight="1">
      <c r="A7" s="23">
        <v>43489</v>
      </c>
      <c r="B7" s="6" t="s">
        <v>148</v>
      </c>
      <c r="C7" s="7">
        <v>1208</v>
      </c>
      <c r="D7" s="6" t="s">
        <v>12</v>
      </c>
      <c r="E7" s="8">
        <v>2312.9</v>
      </c>
      <c r="F7" s="8">
        <v>2308.1</v>
      </c>
      <c r="G7" s="8"/>
      <c r="H7" s="9">
        <f t="shared" si="0"/>
        <v>5798.4000000002197</v>
      </c>
      <c r="I7" s="10"/>
      <c r="J7" s="11">
        <f t="shared" si="1"/>
        <v>4.8000000000001819</v>
      </c>
      <c r="K7" s="12">
        <f t="shared" si="2"/>
        <v>5798.4000000002197</v>
      </c>
    </row>
    <row r="8" spans="1:11" s="13" customFormat="1" ht="18" customHeight="1">
      <c r="A8" s="23">
        <v>43486</v>
      </c>
      <c r="B8" s="6" t="s">
        <v>147</v>
      </c>
      <c r="C8" s="7">
        <v>12000</v>
      </c>
      <c r="D8" s="6" t="s">
        <v>14</v>
      </c>
      <c r="E8" s="8">
        <v>220.25</v>
      </c>
      <c r="F8" s="8">
        <v>218</v>
      </c>
      <c r="G8" s="8"/>
      <c r="H8" s="9">
        <f t="shared" ref="H8" si="3">(IF(D8="SHORT",E8-F8,IF(D8="LONG",F8-E8)))*C8</f>
        <v>-27000</v>
      </c>
      <c r="I8" s="10"/>
      <c r="J8" s="11">
        <f t="shared" ref="J8" si="4">(H8+I8)/C8</f>
        <v>-2.25</v>
      </c>
      <c r="K8" s="12">
        <f t="shared" ref="K8" si="5">SUM(H8:I8)</f>
        <v>-27000</v>
      </c>
    </row>
    <row r="9" spans="1:11" s="13" customFormat="1" ht="18" customHeight="1">
      <c r="A9" s="23">
        <v>43483</v>
      </c>
      <c r="B9" s="6" t="s">
        <v>146</v>
      </c>
      <c r="C9" s="7">
        <v>18000</v>
      </c>
      <c r="D9" s="6" t="s">
        <v>12</v>
      </c>
      <c r="E9" s="8">
        <v>86.2</v>
      </c>
      <c r="F9" s="8">
        <v>85.5</v>
      </c>
      <c r="G9" s="8"/>
      <c r="H9" s="9">
        <f t="shared" ref="H9:H10" si="6">(IF(D9="SHORT",E9-F9,IF(D9="LONG",F9-E9)))*C9</f>
        <v>12600.000000000051</v>
      </c>
      <c r="I9" s="10"/>
      <c r="J9" s="11">
        <f t="shared" ref="J9:J10" si="7">(H9+I9)/C9</f>
        <v>0.70000000000000284</v>
      </c>
      <c r="K9" s="12">
        <f t="shared" ref="K9:K10" si="8">SUM(H9:I9)</f>
        <v>12600.000000000051</v>
      </c>
    </row>
    <row r="10" spans="1:11" s="13" customFormat="1" ht="18" customHeight="1">
      <c r="A10" s="23">
        <v>43482</v>
      </c>
      <c r="B10" s="6" t="s">
        <v>56</v>
      </c>
      <c r="C10" s="7">
        <v>1000</v>
      </c>
      <c r="D10" s="6" t="s">
        <v>12</v>
      </c>
      <c r="E10" s="8">
        <v>2613.6</v>
      </c>
      <c r="F10" s="8">
        <v>2606.15</v>
      </c>
      <c r="G10" s="8"/>
      <c r="H10" s="9">
        <f t="shared" si="6"/>
        <v>7449.9999999998181</v>
      </c>
      <c r="I10" s="10"/>
      <c r="J10" s="11">
        <f t="shared" si="7"/>
        <v>7.4499999999998181</v>
      </c>
      <c r="K10" s="12">
        <f t="shared" si="8"/>
        <v>7449.9999999998181</v>
      </c>
    </row>
    <row r="11" spans="1:11" s="13" customFormat="1" ht="18" customHeight="1">
      <c r="A11" s="23">
        <v>43481</v>
      </c>
      <c r="B11" s="6" t="s">
        <v>145</v>
      </c>
      <c r="C11" s="7">
        <v>1000</v>
      </c>
      <c r="D11" s="6" t="s">
        <v>14</v>
      </c>
      <c r="E11" s="8">
        <v>2125.9499999999998</v>
      </c>
      <c r="F11" s="8">
        <v>2127.5500000000002</v>
      </c>
      <c r="G11" s="8"/>
      <c r="H11" s="9">
        <f t="shared" ref="H11" si="9">(IF(D11="SHORT",E11-F11,IF(D11="LONG",F11-E11)))*C11</f>
        <v>1600.0000000003638</v>
      </c>
      <c r="I11" s="10"/>
      <c r="J11" s="11">
        <f t="shared" ref="J11" si="10">(H11+I11)/C11</f>
        <v>1.6000000000003638</v>
      </c>
      <c r="K11" s="12">
        <f t="shared" ref="K11" si="11">SUM(H11:I11)</f>
        <v>1600.0000000003638</v>
      </c>
    </row>
    <row r="12" spans="1:11" s="13" customFormat="1" ht="18" customHeight="1">
      <c r="A12" s="23">
        <v>43480</v>
      </c>
      <c r="B12" s="6" t="s">
        <v>143</v>
      </c>
      <c r="C12" s="7">
        <v>12800</v>
      </c>
      <c r="D12" s="6" t="s">
        <v>14</v>
      </c>
      <c r="E12" s="8">
        <v>155.44999999999999</v>
      </c>
      <c r="F12" s="8">
        <v>157.75</v>
      </c>
      <c r="G12" s="8"/>
      <c r="H12" s="9">
        <f t="shared" ref="H12:H13" si="12">(IF(D12="SHORT",E12-F12,IF(D12="LONG",F12-E12)))*C12</f>
        <v>29440.000000000146</v>
      </c>
      <c r="I12" s="10"/>
      <c r="J12" s="11">
        <f t="shared" ref="J12:J13" si="13">(H12+I12)/C12</f>
        <v>2.3000000000000114</v>
      </c>
      <c r="K12" s="12">
        <f t="shared" ref="K12:K13" si="14">SUM(H12:I12)</f>
        <v>29440.000000000146</v>
      </c>
    </row>
    <row r="13" spans="1:11" s="13" customFormat="1" ht="18" customHeight="1">
      <c r="A13" s="23">
        <v>43479</v>
      </c>
      <c r="B13" s="6" t="s">
        <v>144</v>
      </c>
      <c r="C13" s="7">
        <v>6800</v>
      </c>
      <c r="D13" s="6" t="s">
        <v>12</v>
      </c>
      <c r="E13" s="8">
        <v>330.7</v>
      </c>
      <c r="F13" s="8">
        <v>334</v>
      </c>
      <c r="G13" s="8"/>
      <c r="H13" s="9">
        <f t="shared" si="12"/>
        <v>-22440.000000000076</v>
      </c>
      <c r="I13" s="10"/>
      <c r="J13" s="11">
        <f t="shared" si="13"/>
        <v>-3.3000000000000114</v>
      </c>
      <c r="K13" s="12">
        <f t="shared" si="14"/>
        <v>-22440.000000000076</v>
      </c>
    </row>
    <row r="14" spans="1:11" s="13" customFormat="1" ht="18" customHeight="1">
      <c r="A14" s="23">
        <v>43476</v>
      </c>
      <c r="B14" s="6" t="s">
        <v>75</v>
      </c>
      <c r="C14" s="7">
        <v>4244</v>
      </c>
      <c r="D14" s="6" t="s">
        <v>12</v>
      </c>
      <c r="E14" s="8">
        <v>483.05</v>
      </c>
      <c r="F14" s="8">
        <v>475.8</v>
      </c>
      <c r="G14" s="8"/>
      <c r="H14" s="9">
        <f t="shared" ref="H14:H15" si="15">(IF(D14="SHORT",E14-F14,IF(D14="LONG",F14-E14)))*C14</f>
        <v>30769</v>
      </c>
      <c r="I14" s="10"/>
      <c r="J14" s="11">
        <f t="shared" ref="J14:J15" si="16">(H14+I14)/C14</f>
        <v>7.25</v>
      </c>
      <c r="K14" s="12">
        <f t="shared" ref="K14:K15" si="17">SUM(H14:I14)</f>
        <v>30769</v>
      </c>
    </row>
    <row r="15" spans="1:11" s="13" customFormat="1" ht="18" customHeight="1">
      <c r="A15" s="23">
        <v>43475</v>
      </c>
      <c r="B15" s="6" t="s">
        <v>142</v>
      </c>
      <c r="C15" s="7">
        <v>11000</v>
      </c>
      <c r="D15" s="6" t="s">
        <v>12</v>
      </c>
      <c r="E15" s="8">
        <v>266.39999999999998</v>
      </c>
      <c r="F15" s="8">
        <v>269.10000000000002</v>
      </c>
      <c r="G15" s="8"/>
      <c r="H15" s="9">
        <f t="shared" si="15"/>
        <v>-29700.000000000502</v>
      </c>
      <c r="I15" s="10"/>
      <c r="J15" s="11">
        <f t="shared" si="16"/>
        <v>-2.7000000000000455</v>
      </c>
      <c r="K15" s="12">
        <f t="shared" si="17"/>
        <v>-29700.000000000502</v>
      </c>
    </row>
    <row r="16" spans="1:11" s="13" customFormat="1" ht="18" customHeight="1">
      <c r="A16" s="23">
        <v>43474</v>
      </c>
      <c r="B16" s="6" t="s">
        <v>141</v>
      </c>
      <c r="C16" s="7">
        <v>6000</v>
      </c>
      <c r="D16" s="6" t="s">
        <v>14</v>
      </c>
      <c r="E16" s="8">
        <v>547.25</v>
      </c>
      <c r="F16" s="8">
        <v>555.45000000000005</v>
      </c>
      <c r="G16" s="8"/>
      <c r="H16" s="9">
        <f t="shared" ref="H16" si="18">(IF(D16="SHORT",E16-F16,IF(D16="LONG",F16-E16)))*C16</f>
        <v>49200.000000000276</v>
      </c>
      <c r="I16" s="10"/>
      <c r="J16" s="11">
        <f t="shared" ref="J16" si="19">(H16+I16)/C16</f>
        <v>8.2000000000000455</v>
      </c>
      <c r="K16" s="12">
        <f t="shared" ref="K16" si="20">SUM(H16:I16)</f>
        <v>49200.000000000276</v>
      </c>
    </row>
    <row r="17" spans="1:11" s="13" customFormat="1" ht="18" customHeight="1">
      <c r="A17" s="23">
        <v>43472</v>
      </c>
      <c r="B17" s="6" t="s">
        <v>64</v>
      </c>
      <c r="C17" s="7">
        <v>2400</v>
      </c>
      <c r="D17" s="6" t="s">
        <v>14</v>
      </c>
      <c r="E17" s="8">
        <v>1177.8</v>
      </c>
      <c r="F17" s="8">
        <v>1183.95</v>
      </c>
      <c r="G17" s="8"/>
      <c r="H17" s="9">
        <f t="shared" ref="H17" si="21">(IF(D17="SHORT",E17-F17,IF(D17="LONG",F17-E17)))*C17</f>
        <v>14760.000000000218</v>
      </c>
      <c r="I17" s="10"/>
      <c r="J17" s="11">
        <f t="shared" ref="J17" si="22">(H17+I17)/C17</f>
        <v>6.1500000000000909</v>
      </c>
      <c r="K17" s="12">
        <f t="shared" ref="K17" si="23">SUM(H17:I17)</f>
        <v>14760.000000000218</v>
      </c>
    </row>
    <row r="18" spans="1:11" s="13" customFormat="1" ht="18" customHeight="1">
      <c r="A18" s="23">
        <v>43468</v>
      </c>
      <c r="B18" s="6" t="s">
        <v>105</v>
      </c>
      <c r="C18" s="7">
        <v>4800</v>
      </c>
      <c r="D18" s="6" t="s">
        <v>12</v>
      </c>
      <c r="E18" s="8">
        <v>565.85</v>
      </c>
      <c r="F18" s="8">
        <v>563</v>
      </c>
      <c r="G18" s="8"/>
      <c r="H18" s="9">
        <f t="shared" ref="H18:H19" si="24">(IF(D18="SHORT",E18-F18,IF(D18="LONG",F18-E18)))*C18</f>
        <v>13680.000000000109</v>
      </c>
      <c r="I18" s="10"/>
      <c r="J18" s="11">
        <f t="shared" ref="J18:J19" si="25">(H18+I18)/C18</f>
        <v>2.8500000000000227</v>
      </c>
      <c r="K18" s="12">
        <f t="shared" ref="K18:K19" si="26">SUM(H18:I18)</f>
        <v>13680.000000000109</v>
      </c>
    </row>
    <row r="19" spans="1:11" s="13" customFormat="1" ht="18" customHeight="1">
      <c r="A19" s="23">
        <v>43468</v>
      </c>
      <c r="B19" s="6" t="s">
        <v>70</v>
      </c>
      <c r="C19" s="7">
        <v>11500</v>
      </c>
      <c r="D19" s="6" t="s">
        <v>12</v>
      </c>
      <c r="E19" s="8">
        <v>194.2</v>
      </c>
      <c r="F19" s="8">
        <v>191.25</v>
      </c>
      <c r="G19" s="8"/>
      <c r="H19" s="9">
        <f t="shared" si="24"/>
        <v>33924.999999999869</v>
      </c>
      <c r="I19" s="10"/>
      <c r="J19" s="11">
        <f t="shared" si="25"/>
        <v>2.9499999999999886</v>
      </c>
      <c r="K19" s="12">
        <f t="shared" si="26"/>
        <v>33924.999999999869</v>
      </c>
    </row>
    <row r="20" spans="1:11" s="13" customFormat="1" ht="18" customHeight="1">
      <c r="A20" s="23">
        <v>43467</v>
      </c>
      <c r="B20" s="6" t="s">
        <v>52</v>
      </c>
      <c r="C20" s="7">
        <v>2000</v>
      </c>
      <c r="D20" s="6" t="s">
        <v>12</v>
      </c>
      <c r="E20" s="8">
        <v>1277.4000000000001</v>
      </c>
      <c r="F20" s="8">
        <v>1258.25</v>
      </c>
      <c r="G20" s="8"/>
      <c r="H20" s="9">
        <f t="shared" ref="H20" si="27">(IF(D20="SHORT",E20-F20,IF(D20="LONG",F20-E20)))*C20</f>
        <v>38300.000000000182</v>
      </c>
      <c r="I20" s="10"/>
      <c r="J20" s="11">
        <f t="shared" ref="J20" si="28">(H20+I20)/C20</f>
        <v>19.150000000000091</v>
      </c>
      <c r="K20" s="12">
        <f t="shared" ref="K20" si="29">SUM(H20:I20)</f>
        <v>38300.000000000182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workbookViewId="0">
      <selection activeCell="L1" sqref="A1:XFD6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4" customHeight="1">
      <c r="A3" s="35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102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30">
        <f t="shared" ref="J21" si="41">(H21+I21)/C21</f>
        <v>15.699999999999932</v>
      </c>
      <c r="K21" s="31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40" t="s">
        <v>93</v>
      </c>
      <c r="G30" s="41"/>
      <c r="H30" s="41"/>
      <c r="I30" s="42"/>
      <c r="J30" s="43">
        <f>SUM(K6:K29)</f>
        <v>490130.80000000104</v>
      </c>
      <c r="K30" s="44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40" t="s">
        <v>93</v>
      </c>
      <c r="G49" s="41"/>
      <c r="H49" s="41"/>
      <c r="I49" s="42"/>
      <c r="J49" s="43">
        <f>SUM(K31:K48)</f>
        <v>238010.00000000093</v>
      </c>
      <c r="K49" s="44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30">
        <f t="shared" ref="J52" si="113">(H52+I52)/C52</f>
        <v>17.350000000000023</v>
      </c>
      <c r="K52" s="31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30">
        <f t="shared" ref="J53" si="117">(H53+I53)/C53</f>
        <v>16.899999999999977</v>
      </c>
      <c r="K53" s="31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30">
        <f t="shared" si="123"/>
        <v>35</v>
      </c>
      <c r="K56" s="31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30">
        <f t="shared" ref="J57" si="128">(H57+I57)/C57</f>
        <v>6.25</v>
      </c>
      <c r="K57" s="31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30">
        <f t="shared" ref="J59:J60" si="135">(H59+I59)/C59</f>
        <v>28.150000000000091</v>
      </c>
      <c r="K59" s="31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30">
        <f t="shared" ref="J66" si="154">(H66+I66)/C66</f>
        <v>6.3499999999999934</v>
      </c>
      <c r="K66" s="31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30">
        <f t="shared" si="157"/>
        <v>4.1500000000000057</v>
      </c>
      <c r="K69" s="31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40" t="s">
        <v>93</v>
      </c>
      <c r="G73" s="41"/>
      <c r="H73" s="41"/>
      <c r="I73" s="42"/>
      <c r="J73" s="43">
        <f>SUM(K50:K72)</f>
        <v>502759.20000000036</v>
      </c>
      <c r="K73" s="44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30">
        <f t="shared" si="171"/>
        <v>16.949999999999932</v>
      </c>
      <c r="K78" s="31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30">
        <f t="shared" ref="J84" si="185">(H84+I84)/C84</f>
        <v>3.9500000000000171</v>
      </c>
      <c r="K84" s="31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40" t="s">
        <v>93</v>
      </c>
      <c r="G85" s="41"/>
      <c r="H85" s="41"/>
      <c r="I85" s="42"/>
      <c r="J85" s="43">
        <f>SUM(K74:K84)</f>
        <v>285737.20000000042</v>
      </c>
      <c r="K85" s="44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30">
        <f t="shared" ref="J87" si="191">(H87+I87)/C87</f>
        <v>3.0499999999999972</v>
      </c>
      <c r="K87" s="31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30">
        <f t="shared" ref="J88" si="194">(H88+I88)/C88</f>
        <v>4.9000000000000057</v>
      </c>
      <c r="K88" s="31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30">
        <f t="shared" si="200"/>
        <v>7.8500000000000227</v>
      </c>
      <c r="K91" s="31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30">
        <f t="shared" ref="J93" si="206">(H93+I93)/C93</f>
        <v>15.699999999999934</v>
      </c>
      <c r="K93" s="31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30">
        <f t="shared" si="209"/>
        <v>5.5500000000000114</v>
      </c>
      <c r="K99" s="31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40" t="s">
        <v>93</v>
      </c>
      <c r="G104" s="41"/>
      <c r="H104" s="41"/>
      <c r="I104" s="42"/>
      <c r="J104" s="43">
        <f>SUM(K87:K103)</f>
        <v>639419.99999999953</v>
      </c>
      <c r="K104" s="44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40" t="s">
        <v>93</v>
      </c>
      <c r="G126" s="41"/>
      <c r="H126" s="41"/>
      <c r="I126" s="42"/>
      <c r="J126" s="43">
        <f>SUM(K105:K125)</f>
        <v>461170.0000000007</v>
      </c>
      <c r="K126" s="44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40" t="s">
        <v>93</v>
      </c>
      <c r="G146" s="41"/>
      <c r="H146" s="41"/>
      <c r="I146" s="42"/>
      <c r="J146" s="43">
        <f>SUM(K127:K145)</f>
        <v>628440.00000000081</v>
      </c>
      <c r="K146" s="44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40" t="s">
        <v>93</v>
      </c>
      <c r="G172" s="41"/>
      <c r="H172" s="41"/>
      <c r="I172" s="42"/>
      <c r="J172" s="43">
        <f>SUM(K147:K171)</f>
        <v>376929.200000001</v>
      </c>
      <c r="K172" s="44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40" t="s">
        <v>93</v>
      </c>
      <c r="G197" s="41"/>
      <c r="H197" s="41"/>
      <c r="I197" s="42"/>
      <c r="J197" s="43">
        <f>SUM(K173:K196)</f>
        <v>448059.60000000033</v>
      </c>
      <c r="K197" s="44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40" t="s">
        <v>93</v>
      </c>
      <c r="G209" s="41"/>
      <c r="H209" s="41"/>
      <c r="I209" s="42"/>
      <c r="J209" s="43">
        <f>SUM(K198:K208)</f>
        <v>456793.75000000012</v>
      </c>
      <c r="K209" s="44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40" t="s">
        <v>93</v>
      </c>
      <c r="G226" s="41"/>
      <c r="H226" s="41"/>
      <c r="I226" s="42"/>
      <c r="J226" s="43">
        <f>SUM(K210:K225)</f>
        <v>498092.00000000012</v>
      </c>
      <c r="K226" s="44"/>
    </row>
  </sheetData>
  <mergeCells count="29"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  <mergeCell ref="F226:I226"/>
    <mergeCell ref="J226:K226"/>
    <mergeCell ref="F209:I209"/>
    <mergeCell ref="J209:K209"/>
    <mergeCell ref="F197:I197"/>
    <mergeCell ref="J197:K197"/>
    <mergeCell ref="F172:I172"/>
    <mergeCell ref="J172:K172"/>
    <mergeCell ref="F146:I146"/>
    <mergeCell ref="J146:K146"/>
    <mergeCell ref="F126:I126"/>
    <mergeCell ref="J126:K126"/>
    <mergeCell ref="F73:I73"/>
    <mergeCell ref="J73:K73"/>
    <mergeCell ref="F104:I104"/>
    <mergeCell ref="J104:K104"/>
    <mergeCell ref="F85:I85"/>
    <mergeCell ref="J85:K8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8" sqref="A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94</v>
      </c>
      <c r="B1" s="46"/>
      <c r="C1" s="46"/>
      <c r="D1" s="46"/>
    </row>
    <row r="2" spans="1:4" ht="15.75">
      <c r="A2" s="26" t="s">
        <v>95</v>
      </c>
      <c r="B2" s="26" t="s">
        <v>96</v>
      </c>
      <c r="C2" s="26" t="s">
        <v>97</v>
      </c>
      <c r="D2" s="26" t="s">
        <v>98</v>
      </c>
    </row>
    <row r="3" spans="1:4" ht="15.75">
      <c r="A3" s="27" t="s">
        <v>99</v>
      </c>
      <c r="B3" s="28">
        <v>200000</v>
      </c>
      <c r="C3" s="27">
        <v>740068</v>
      </c>
      <c r="D3" s="29">
        <f t="shared" ref="D3:D4" si="0">C3/B3</f>
        <v>3.7003400000000002</v>
      </c>
    </row>
    <row r="4" spans="1:4" ht="15.75">
      <c r="A4" s="27" t="s">
        <v>100</v>
      </c>
      <c r="B4" s="28">
        <v>200000</v>
      </c>
      <c r="C4" s="27">
        <v>639420</v>
      </c>
      <c r="D4" s="29">
        <f t="shared" si="0"/>
        <v>3.1970999999999998</v>
      </c>
    </row>
    <row r="5" spans="1:4" ht="15.75">
      <c r="A5" s="27" t="s">
        <v>110</v>
      </c>
      <c r="B5" s="28">
        <v>200000</v>
      </c>
      <c r="C5" s="27">
        <v>285737</v>
      </c>
      <c r="D5" s="29">
        <f>C5/B5</f>
        <v>1.428685</v>
      </c>
    </row>
    <row r="6" spans="1:4" ht="15.75">
      <c r="A6" s="27" t="s">
        <v>114</v>
      </c>
      <c r="B6" s="28">
        <v>200000</v>
      </c>
      <c r="C6" s="27">
        <v>502759</v>
      </c>
      <c r="D6" s="29">
        <f t="shared" ref="D6:D7" si="1">C6/B6</f>
        <v>2.513795</v>
      </c>
    </row>
    <row r="7" spans="1:4" ht="15.75">
      <c r="A7" s="27" t="s">
        <v>139</v>
      </c>
      <c r="B7" s="28">
        <v>200000</v>
      </c>
      <c r="C7" s="27">
        <v>238010</v>
      </c>
      <c r="D7" s="29">
        <f t="shared" si="1"/>
        <v>1.1900500000000001</v>
      </c>
    </row>
    <row r="8" spans="1:4" ht="15.75">
      <c r="A8" s="27" t="s">
        <v>140</v>
      </c>
      <c r="B8" s="28">
        <v>200000</v>
      </c>
      <c r="C8" s="27">
        <v>490130</v>
      </c>
      <c r="D8" s="29">
        <f>C8/B8</f>
        <v>2.45065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2019-01-24T11:02:25Z</dcterms:modified>
</cp:coreProperties>
</file>