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4" r:id="rId1"/>
    <sheet name="2018" sheetId="2" r:id="rId2"/>
    <sheet name="till Feb-18" sheetId="1" r:id="rId3"/>
    <sheet name="ROI Statement" sheetId="3" r:id="rId4"/>
  </sheets>
  <calcPr calcId="124519"/>
</workbook>
</file>

<file path=xl/calcChain.xml><?xml version="1.0" encoding="utf-8"?>
<calcChain xmlns="http://schemas.openxmlformats.org/spreadsheetml/2006/main">
  <c r="H6" i="4"/>
  <c r="K6" s="1"/>
  <c r="H7"/>
  <c r="J7" s="1"/>
  <c r="H9"/>
  <c r="I8"/>
  <c r="H8"/>
  <c r="H10"/>
  <c r="J10" s="1"/>
  <c r="H11"/>
  <c r="J11" s="1"/>
  <c r="H13"/>
  <c r="J13" s="1"/>
  <c r="H12"/>
  <c r="J12" s="1"/>
  <c r="H16"/>
  <c r="J16" s="1"/>
  <c r="H15"/>
  <c r="K15" s="1"/>
  <c r="H14"/>
  <c r="J14" s="1"/>
  <c r="H17"/>
  <c r="J17" s="1"/>
  <c r="D8" i="3"/>
  <c r="K47" i="2"/>
  <c r="H6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J6" i="4" l="1"/>
  <c r="K7"/>
  <c r="J8"/>
  <c r="J9"/>
  <c r="K8"/>
  <c r="K9"/>
  <c r="K10"/>
  <c r="K11"/>
  <c r="K12"/>
  <c r="K13"/>
  <c r="J15"/>
  <c r="K16"/>
  <c r="K14"/>
  <c r="K17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2" i="2" l="1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J10" i="1" l="1"/>
  <c r="H10"/>
  <c r="H11"/>
  <c r="J11" s="1"/>
  <c r="H12"/>
  <c r="J12" s="1"/>
  <c r="I13"/>
  <c r="H13"/>
  <c r="J13" s="1"/>
  <c r="J16"/>
  <c r="J20"/>
  <c r="J28"/>
  <c r="J32"/>
  <c r="J38"/>
  <c r="J42"/>
  <c r="J46"/>
  <c r="J50"/>
  <c r="J54"/>
  <c r="J58"/>
  <c r="J62"/>
  <c r="J66"/>
  <c r="J70"/>
  <c r="J74"/>
  <c r="J78"/>
  <c r="J82"/>
  <c r="J86"/>
  <c r="J90"/>
  <c r="J94"/>
  <c r="J98"/>
  <c r="J106"/>
  <c r="J110"/>
  <c r="J114"/>
  <c r="J118"/>
  <c r="J122"/>
  <c r="J126"/>
  <c r="J134"/>
  <c r="J138"/>
  <c r="J142"/>
  <c r="J146"/>
  <c r="J150"/>
  <c r="J154"/>
  <c r="J158"/>
  <c r="J166"/>
  <c r="J170"/>
  <c r="J178"/>
  <c r="J182"/>
  <c r="J186"/>
  <c r="J190"/>
  <c r="J194"/>
  <c r="J198"/>
  <c r="J202"/>
  <c r="J206"/>
  <c r="J210"/>
  <c r="J214"/>
  <c r="J218"/>
  <c r="J222"/>
  <c r="J226"/>
  <c r="J230"/>
  <c r="J234"/>
  <c r="J238"/>
  <c r="J250"/>
  <c r="J262"/>
  <c r="J270"/>
  <c r="J282"/>
  <c r="H15"/>
  <c r="J15" s="1"/>
  <c r="H16"/>
  <c r="H17"/>
  <c r="J17" s="1"/>
  <c r="H18"/>
  <c r="J18" s="1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H29"/>
  <c r="J29" s="1"/>
  <c r="H30"/>
  <c r="J30" s="1"/>
  <c r="H31"/>
  <c r="J31" s="1"/>
  <c r="H32"/>
  <c r="H33"/>
  <c r="J33" s="1"/>
  <c r="H34"/>
  <c r="J34" s="1"/>
  <c r="H35"/>
  <c r="J35" s="1"/>
  <c r="H38"/>
  <c r="H39"/>
  <c r="J39" s="1"/>
  <c r="H40"/>
  <c r="J40" s="1"/>
  <c r="H41"/>
  <c r="J41" s="1"/>
  <c r="H42"/>
  <c r="H43"/>
  <c r="J43" s="1"/>
  <c r="H44"/>
  <c r="J44" s="1"/>
  <c r="H45"/>
  <c r="J45" s="1"/>
  <c r="H46"/>
  <c r="H47"/>
  <c r="J47" s="1"/>
  <c r="H48"/>
  <c r="J48" s="1"/>
  <c r="H49"/>
  <c r="J49" s="1"/>
  <c r="H50"/>
  <c r="H51"/>
  <c r="J51" s="1"/>
  <c r="H52"/>
  <c r="J52" s="1"/>
  <c r="H53"/>
  <c r="J53" s="1"/>
  <c r="H54"/>
  <c r="H55"/>
  <c r="J55" s="1"/>
  <c r="H56"/>
  <c r="J56" s="1"/>
  <c r="H57"/>
  <c r="J57" s="1"/>
  <c r="H58"/>
  <c r="H59"/>
  <c r="J59" s="1"/>
  <c r="H60"/>
  <c r="J60" s="1"/>
  <c r="H61"/>
  <c r="J61" s="1"/>
  <c r="H62"/>
  <c r="H63"/>
  <c r="J63" s="1"/>
  <c r="H64"/>
  <c r="J64" s="1"/>
  <c r="H65"/>
  <c r="J65" s="1"/>
  <c r="H66"/>
  <c r="H67"/>
  <c r="J67" s="1"/>
  <c r="H68"/>
  <c r="J68" s="1"/>
  <c r="H69"/>
  <c r="J69" s="1"/>
  <c r="H70"/>
  <c r="H71"/>
  <c r="J71" s="1"/>
  <c r="H72"/>
  <c r="J72" s="1"/>
  <c r="H73"/>
  <c r="J73" s="1"/>
  <c r="H74"/>
  <c r="H75"/>
  <c r="J75" s="1"/>
  <c r="H76"/>
  <c r="J76" s="1"/>
  <c r="H77"/>
  <c r="J77" s="1"/>
  <c r="H78"/>
  <c r="H79"/>
  <c r="J79" s="1"/>
  <c r="H80"/>
  <c r="J80" s="1"/>
  <c r="H81"/>
  <c r="J81" s="1"/>
  <c r="H82"/>
  <c r="H83"/>
  <c r="J83" s="1"/>
  <c r="H84"/>
  <c r="J84" s="1"/>
  <c r="H85"/>
  <c r="J85" s="1"/>
  <c r="H86"/>
  <c r="H87"/>
  <c r="J87" s="1"/>
  <c r="H88"/>
  <c r="J88" s="1"/>
  <c r="H89"/>
  <c r="J89" s="1"/>
  <c r="H90"/>
  <c r="H91"/>
  <c r="J91" s="1"/>
  <c r="H92"/>
  <c r="J92" s="1"/>
  <c r="H93"/>
  <c r="J93" s="1"/>
  <c r="H94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H107"/>
  <c r="J107" s="1"/>
  <c r="H108"/>
  <c r="J108" s="1"/>
  <c r="H109"/>
  <c r="J109" s="1"/>
  <c r="H110"/>
  <c r="H111"/>
  <c r="J111" s="1"/>
  <c r="H112"/>
  <c r="J112" s="1"/>
  <c r="H113"/>
  <c r="J113" s="1"/>
  <c r="H114"/>
  <c r="H115"/>
  <c r="J115" s="1"/>
  <c r="H116"/>
  <c r="J116" s="1"/>
  <c r="H117"/>
  <c r="J117" s="1"/>
  <c r="H118"/>
  <c r="H119"/>
  <c r="J119" s="1"/>
  <c r="H120"/>
  <c r="J120" s="1"/>
  <c r="H121"/>
  <c r="J121" s="1"/>
  <c r="H122"/>
  <c r="H123"/>
  <c r="J123" s="1"/>
  <c r="H124"/>
  <c r="J124" s="1"/>
  <c r="H125"/>
  <c r="J125" s="1"/>
  <c r="H126"/>
  <c r="H127"/>
  <c r="J127" s="1"/>
  <c r="H128"/>
  <c r="J128" s="1"/>
  <c r="H129"/>
  <c r="J129" s="1"/>
  <c r="H130"/>
  <c r="H131"/>
  <c r="J131" s="1"/>
  <c r="H132"/>
  <c r="J132" s="1"/>
  <c r="H133"/>
  <c r="J133" s="1"/>
  <c r="H134"/>
  <c r="H135"/>
  <c r="J135" s="1"/>
  <c r="H136"/>
  <c r="J136" s="1"/>
  <c r="H137"/>
  <c r="J137" s="1"/>
  <c r="H138"/>
  <c r="H139"/>
  <c r="H140"/>
  <c r="J140" s="1"/>
  <c r="H141"/>
  <c r="J141" s="1"/>
  <c r="H142"/>
  <c r="H143"/>
  <c r="J143" s="1"/>
  <c r="H144"/>
  <c r="J144" s="1"/>
  <c r="H145"/>
  <c r="J145" s="1"/>
  <c r="H146"/>
  <c r="H147"/>
  <c r="J147" s="1"/>
  <c r="H148"/>
  <c r="J148" s="1"/>
  <c r="H149"/>
  <c r="J149" s="1"/>
  <c r="H150"/>
  <c r="H151"/>
  <c r="H152"/>
  <c r="J152" s="1"/>
  <c r="H153"/>
  <c r="J153" s="1"/>
  <c r="H154"/>
  <c r="H155"/>
  <c r="J155" s="1"/>
  <c r="H156"/>
  <c r="J156" s="1"/>
  <c r="H157"/>
  <c r="J157" s="1"/>
  <c r="H158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H183"/>
  <c r="H184"/>
  <c r="J184" s="1"/>
  <c r="H185"/>
  <c r="J185" s="1"/>
  <c r="H186"/>
  <c r="H187"/>
  <c r="J187" s="1"/>
  <c r="H188"/>
  <c r="J188" s="1"/>
  <c r="H189"/>
  <c r="J189" s="1"/>
  <c r="H190"/>
  <c r="H191"/>
  <c r="J191" s="1"/>
  <c r="H192"/>
  <c r="J192" s="1"/>
  <c r="H193"/>
  <c r="J193" s="1"/>
  <c r="H194"/>
  <c r="H195"/>
  <c r="J195" s="1"/>
  <c r="H196"/>
  <c r="J196" s="1"/>
  <c r="H197"/>
  <c r="J197" s="1"/>
  <c r="H198"/>
  <c r="H199"/>
  <c r="J199" s="1"/>
  <c r="H200"/>
  <c r="H201"/>
  <c r="J201" s="1"/>
  <c r="H202"/>
  <c r="H203"/>
  <c r="J203" s="1"/>
  <c r="H204"/>
  <c r="J204" s="1"/>
  <c r="H205"/>
  <c r="J205" s="1"/>
  <c r="H206"/>
  <c r="H207"/>
  <c r="J207" s="1"/>
  <c r="H208"/>
  <c r="J208" s="1"/>
  <c r="H209"/>
  <c r="J209" s="1"/>
  <c r="H210"/>
  <c r="H211"/>
  <c r="J211" s="1"/>
  <c r="H212"/>
  <c r="J212" s="1"/>
  <c r="H213"/>
  <c r="J213" s="1"/>
  <c r="H214"/>
  <c r="H215"/>
  <c r="H216"/>
  <c r="J216" s="1"/>
  <c r="H217"/>
  <c r="J217" s="1"/>
  <c r="H218"/>
  <c r="H219"/>
  <c r="J219" s="1"/>
  <c r="H220"/>
  <c r="J220" s="1"/>
  <c r="H221"/>
  <c r="H222"/>
  <c r="H223"/>
  <c r="J223" s="1"/>
  <c r="H224"/>
  <c r="H225"/>
  <c r="H226"/>
  <c r="H227"/>
  <c r="H228"/>
  <c r="J228" s="1"/>
  <c r="H229"/>
  <c r="H230"/>
  <c r="H231"/>
  <c r="J231" s="1"/>
  <c r="H232"/>
  <c r="J232" s="1"/>
  <c r="H233"/>
  <c r="H234"/>
  <c r="H235"/>
  <c r="H236"/>
  <c r="H237"/>
  <c r="H238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I93"/>
  <c r="I92"/>
  <c r="I94"/>
  <c r="I98"/>
  <c r="I101"/>
  <c r="I102"/>
  <c r="J102" s="1"/>
  <c r="I111"/>
  <c r="I112"/>
  <c r="I113"/>
  <c r="I117"/>
  <c r="I123"/>
  <c r="I129"/>
  <c r="I128"/>
  <c r="I130"/>
  <c r="J130" s="1"/>
  <c r="J183" l="1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sharedStrings.xml><?xml version="1.0" encoding="utf-8"?>
<sst xmlns="http://schemas.openxmlformats.org/spreadsheetml/2006/main" count="1271" uniqueCount="267">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</sst>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62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8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Font="1"/>
    <xf numFmtId="0" fontId="26" fillId="0" borderId="0" xfId="0" applyFont="1"/>
    <xf numFmtId="0" fontId="26" fillId="0" borderId="2" xfId="0" applyFont="1" applyBorder="1"/>
    <xf numFmtId="165" fontId="26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7" fillId="0" borderId="0" xfId="0" applyFont="1" applyAlignment="1">
      <alignment horizontal="center" vertical="center"/>
    </xf>
    <xf numFmtId="0" fontId="26" fillId="0" borderId="5" xfId="0" applyFont="1" applyBorder="1"/>
    <xf numFmtId="165" fontId="26" fillId="0" borderId="1" xfId="0" applyNumberFormat="1" applyFont="1" applyBorder="1" applyAlignment="1">
      <alignment horizontal="center" vertical="center"/>
    </xf>
    <xf numFmtId="0" fontId="26" fillId="0" borderId="0" xfId="0" applyFont="1" applyBorder="1"/>
    <xf numFmtId="165" fontId="26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5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2" fontId="28" fillId="0" borderId="6" xfId="0" applyNumberFormat="1" applyFont="1" applyBorder="1" applyAlignment="1">
      <alignment horizontal="center"/>
    </xf>
    <xf numFmtId="2" fontId="28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9" fillId="2" borderId="0" xfId="0" applyNumberFormat="1" applyFont="1" applyFill="1" applyBorder="1"/>
    <xf numFmtId="0" fontId="29" fillId="2" borderId="0" xfId="0" applyFont="1" applyFill="1" applyBorder="1"/>
    <xf numFmtId="1" fontId="31" fillId="2" borderId="0" xfId="0" applyNumberFormat="1" applyFont="1" applyFill="1" applyBorder="1" applyAlignment="1">
      <alignment horizontal="center"/>
    </xf>
    <xf numFmtId="2" fontId="32" fillId="4" borderId="9" xfId="0" applyNumberFormat="1" applyFont="1" applyFill="1" applyBorder="1" applyAlignment="1">
      <alignment horizontal="center" vertical="center"/>
    </xf>
    <xf numFmtId="2" fontId="32" fillId="4" borderId="11" xfId="0" applyNumberFormat="1" applyFont="1" applyFill="1" applyBorder="1" applyAlignment="1">
      <alignment horizontal="center" vertical="center"/>
    </xf>
    <xf numFmtId="2" fontId="32" fillId="4" borderId="12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66" fontId="38" fillId="0" borderId="0" xfId="0" applyNumberFormat="1" applyFont="1" applyBorder="1" applyAlignment="1">
      <alignment horizontal="center" vertical="center"/>
    </xf>
    <xf numFmtId="166" fontId="38" fillId="6" borderId="0" xfId="0" applyNumberFormat="1" applyFont="1" applyFill="1" applyBorder="1" applyAlignment="1">
      <alignment horizontal="center" vertical="center"/>
    </xf>
    <xf numFmtId="2" fontId="28" fillId="6" borderId="0" xfId="0" applyNumberFormat="1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 vertical="center"/>
    </xf>
    <xf numFmtId="0" fontId="28" fillId="6" borderId="0" xfId="0" applyNumberFormat="1" applyFont="1" applyFill="1" applyBorder="1" applyAlignment="1">
      <alignment horizontal="center"/>
    </xf>
    <xf numFmtId="2" fontId="38" fillId="6" borderId="0" xfId="0" applyNumberFormat="1" applyFont="1" applyFill="1" applyBorder="1" applyAlignment="1">
      <alignment horizontal="center" vertical="center"/>
    </xf>
    <xf numFmtId="2" fontId="39" fillId="6" borderId="6" xfId="0" applyNumberFormat="1" applyFont="1" applyFill="1" applyBorder="1" applyAlignment="1">
      <alignment horizontal="center"/>
    </xf>
    <xf numFmtId="166" fontId="38" fillId="7" borderId="0" xfId="0" applyNumberFormat="1" applyFont="1" applyFill="1" applyBorder="1" applyAlignment="1">
      <alignment horizontal="center" vertical="center"/>
    </xf>
    <xf numFmtId="2" fontId="28" fillId="7" borderId="0" xfId="0" applyNumberFormat="1" applyFont="1" applyFill="1" applyBorder="1" applyAlignment="1">
      <alignment horizontal="center"/>
    </xf>
    <xf numFmtId="0" fontId="38" fillId="7" borderId="0" xfId="0" applyFont="1" applyFill="1" applyBorder="1" applyAlignment="1">
      <alignment horizontal="center" vertical="center"/>
    </xf>
    <xf numFmtId="0" fontId="28" fillId="7" borderId="0" xfId="0" applyNumberFormat="1" applyFont="1" applyFill="1" applyBorder="1" applyAlignment="1">
      <alignment horizontal="center"/>
    </xf>
    <xf numFmtId="2" fontId="38" fillId="7" borderId="0" xfId="0" applyNumberFormat="1" applyFont="1" applyFill="1" applyBorder="1" applyAlignment="1">
      <alignment horizontal="center" vertical="center"/>
    </xf>
    <xf numFmtId="2" fontId="28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6" fillId="7" borderId="0" xfId="0" applyFont="1" applyFill="1"/>
    <xf numFmtId="0" fontId="0" fillId="7" borderId="0" xfId="0" applyFont="1" applyFill="1" applyAlignment="1"/>
    <xf numFmtId="0" fontId="46" fillId="8" borderId="0" xfId="0" applyNumberFormat="1" applyFont="1" applyFill="1" applyBorder="1" applyAlignment="1">
      <alignment horizontal="center" vertical="center"/>
    </xf>
    <xf numFmtId="0" fontId="48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50" fillId="0" borderId="22" xfId="0" applyNumberFormat="1" applyFont="1" applyFill="1" applyBorder="1" applyAlignment="1">
      <alignment horizontal="center"/>
    </xf>
    <xf numFmtId="169" fontId="51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70" fontId="52" fillId="0" borderId="22" xfId="0" applyNumberFormat="1" applyFont="1" applyFill="1" applyBorder="1" applyAlignment="1">
      <alignment horizontal="center"/>
    </xf>
    <xf numFmtId="0" fontId="40" fillId="0" borderId="22" xfId="0" applyFont="1" applyBorder="1" applyAlignment="1">
      <alignment horizontal="center"/>
    </xf>
    <xf numFmtId="168" fontId="53" fillId="0" borderId="22" xfId="0" applyNumberFormat="1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2" fontId="53" fillId="0" borderId="22" xfId="0" applyNumberFormat="1" applyFont="1" applyBorder="1" applyAlignment="1">
      <alignment horizontal="center"/>
    </xf>
    <xf numFmtId="2" fontId="54" fillId="0" borderId="22" xfId="0" applyNumberFormat="1" applyFont="1" applyFill="1" applyBorder="1" applyAlignment="1">
      <alignment horizontal="center"/>
    </xf>
    <xf numFmtId="169" fontId="55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70" fontId="56" fillId="0" borderId="22" xfId="0" applyNumberFormat="1" applyFont="1" applyFill="1" applyBorder="1" applyAlignment="1">
      <alignment horizontal="center"/>
    </xf>
    <xf numFmtId="0" fontId="53" fillId="0" borderId="0" xfId="0" applyFont="1"/>
    <xf numFmtId="167" fontId="49" fillId="10" borderId="19" xfId="0" applyNumberFormat="1" applyFont="1" applyFill="1" applyBorder="1" applyAlignment="1">
      <alignment horizontal="center" vertical="center"/>
    </xf>
    <xf numFmtId="0" fontId="49" fillId="10" borderId="19" xfId="0" applyNumberFormat="1" applyFont="1" applyFill="1" applyBorder="1" applyAlignment="1">
      <alignment horizontal="center" vertical="center"/>
    </xf>
    <xf numFmtId="0" fontId="46" fillId="10" borderId="20" xfId="0" applyNumberFormat="1" applyFont="1" applyFill="1" applyBorder="1" applyAlignment="1">
      <alignment horizontal="center" vertical="center"/>
    </xf>
    <xf numFmtId="0" fontId="46" fillId="10" borderId="21" xfId="0" applyNumberFormat="1" applyFont="1" applyFill="1" applyBorder="1" applyAlignment="1">
      <alignment horizontal="center" vertical="center"/>
    </xf>
    <xf numFmtId="168" fontId="40" fillId="0" borderId="22" xfId="0" applyNumberFormat="1" applyFont="1" applyBorder="1" applyAlignment="1">
      <alignment horizontal="center"/>
    </xf>
    <xf numFmtId="0" fontId="49" fillId="9" borderId="19" xfId="0" applyNumberFormat="1" applyFont="1" applyFill="1" applyBorder="1" applyAlignment="1">
      <alignment horizontal="center" vertical="center"/>
    </xf>
    <xf numFmtId="0" fontId="46" fillId="9" borderId="20" xfId="0" applyNumberFormat="1" applyFont="1" applyFill="1" applyBorder="1" applyAlignment="1">
      <alignment horizontal="center" vertical="center"/>
    </xf>
    <xf numFmtId="0" fontId="46" fillId="9" borderId="21" xfId="0" applyNumberFormat="1" applyFont="1" applyFill="1" applyBorder="1" applyAlignment="1">
      <alignment horizontal="center" vertical="center"/>
    </xf>
    <xf numFmtId="167" fontId="49" fillId="9" borderId="19" xfId="0" applyNumberFormat="1" applyFont="1" applyFill="1" applyBorder="1" applyAlignment="1">
      <alignment horizontal="center" vertical="center"/>
    </xf>
    <xf numFmtId="2" fontId="57" fillId="0" borderId="22" xfId="0" applyNumberFormat="1" applyFont="1" applyBorder="1" applyAlignment="1">
      <alignment horizontal="center"/>
    </xf>
    <xf numFmtId="168" fontId="57" fillId="0" borderId="22" xfId="0" applyNumberFormat="1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0" xfId="0" applyFont="1"/>
    <xf numFmtId="0" fontId="49" fillId="9" borderId="19" xfId="0" applyNumberFormat="1" applyFont="1" applyFill="1" applyBorder="1" applyAlignment="1">
      <alignment horizontal="center" vertical="center"/>
    </xf>
    <xf numFmtId="0" fontId="46" fillId="9" borderId="20" xfId="0" applyNumberFormat="1" applyFont="1" applyFill="1" applyBorder="1" applyAlignment="1">
      <alignment horizontal="center" vertical="center"/>
    </xf>
    <xf numFmtId="0" fontId="46" fillId="9" borderId="21" xfId="0" applyNumberFormat="1" applyFont="1" applyFill="1" applyBorder="1" applyAlignment="1">
      <alignment horizontal="center" vertical="center"/>
    </xf>
    <xf numFmtId="167" fontId="49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40" fillId="0" borderId="22" xfId="0" applyNumberFormat="1" applyFont="1" applyBorder="1" applyAlignment="1">
      <alignment horizontal="center"/>
    </xf>
    <xf numFmtId="2" fontId="25" fillId="0" borderId="22" xfId="0" applyNumberFormat="1" applyFont="1" applyBorder="1" applyAlignment="1">
      <alignment horizontal="center"/>
    </xf>
    <xf numFmtId="0" fontId="40" fillId="0" borderId="0" xfId="0" applyFont="1"/>
    <xf numFmtId="2" fontId="24" fillId="0" borderId="22" xfId="0" applyNumberFormat="1" applyFont="1" applyBorder="1" applyAlignment="1">
      <alignment horizontal="center"/>
    </xf>
    <xf numFmtId="0" fontId="49" fillId="9" borderId="19" xfId="0" applyNumberFormat="1" applyFont="1" applyFill="1" applyBorder="1" applyAlignment="1">
      <alignment horizontal="center" vertical="center"/>
    </xf>
    <xf numFmtId="0" fontId="46" fillId="9" borderId="20" xfId="0" applyNumberFormat="1" applyFont="1" applyFill="1" applyBorder="1" applyAlignment="1">
      <alignment horizontal="center" vertical="center"/>
    </xf>
    <xf numFmtId="0" fontId="46" fillId="9" borderId="21" xfId="0" applyNumberFormat="1" applyFont="1" applyFill="1" applyBorder="1" applyAlignment="1">
      <alignment horizontal="center" vertical="center"/>
    </xf>
    <xf numFmtId="167" fontId="49" fillId="9" borderId="19" xfId="0" applyNumberFormat="1" applyFont="1" applyFill="1" applyBorder="1" applyAlignment="1">
      <alignment horizontal="center" vertical="center"/>
    </xf>
    <xf numFmtId="2" fontId="23" fillId="0" borderId="22" xfId="0" applyNumberFormat="1" applyFont="1" applyBorder="1" applyAlignment="1">
      <alignment horizontal="center"/>
    </xf>
    <xf numFmtId="2" fontId="22" fillId="0" borderId="22" xfId="0" applyNumberFormat="1" applyFont="1" applyBorder="1" applyAlignment="1">
      <alignment horizontal="center"/>
    </xf>
    <xf numFmtId="0" fontId="49" fillId="9" borderId="19" xfId="0" applyNumberFormat="1" applyFont="1" applyFill="1" applyBorder="1" applyAlignment="1">
      <alignment horizontal="center" vertical="center"/>
    </xf>
    <xf numFmtId="0" fontId="46" fillId="9" borderId="20" xfId="0" applyNumberFormat="1" applyFont="1" applyFill="1" applyBorder="1" applyAlignment="1">
      <alignment horizontal="center" vertical="center"/>
    </xf>
    <xf numFmtId="0" fontId="46" fillId="9" borderId="21" xfId="0" applyNumberFormat="1" applyFont="1" applyFill="1" applyBorder="1" applyAlignment="1">
      <alignment horizontal="center" vertical="center"/>
    </xf>
    <xf numFmtId="167" fontId="49" fillId="9" borderId="19" xfId="0" applyNumberFormat="1" applyFont="1" applyFill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/>
    </xf>
    <xf numFmtId="0" fontId="60" fillId="11" borderId="0" xfId="0" applyFont="1" applyFill="1" applyAlignment="1">
      <alignment horizontal="center" vertical="center"/>
    </xf>
    <xf numFmtId="0" fontId="61" fillId="0" borderId="0" xfId="0" applyFont="1" applyAlignment="1">
      <alignment horizontal="center"/>
    </xf>
    <xf numFmtId="3" fontId="61" fillId="0" borderId="0" xfId="0" applyNumberFormat="1" applyFont="1" applyAlignment="1">
      <alignment horizontal="center"/>
    </xf>
    <xf numFmtId="9" fontId="61" fillId="0" borderId="0" xfId="1" applyFont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0" fontId="49" fillId="9" borderId="19" xfId="0" applyNumberFormat="1" applyFont="1" applyFill="1" applyBorder="1" applyAlignment="1">
      <alignment horizontal="center" vertical="center"/>
    </xf>
    <xf numFmtId="0" fontId="46" fillId="9" borderId="20" xfId="0" applyNumberFormat="1" applyFont="1" applyFill="1" applyBorder="1" applyAlignment="1">
      <alignment horizontal="center" vertical="center"/>
    </xf>
    <xf numFmtId="0" fontId="46" fillId="9" borderId="21" xfId="0" applyNumberFormat="1" applyFont="1" applyFill="1" applyBorder="1" applyAlignment="1">
      <alignment horizontal="center" vertical="center"/>
    </xf>
    <xf numFmtId="167" fontId="49" fillId="9" borderId="19" xfId="0" applyNumberFormat="1" applyFont="1" applyFill="1" applyBorder="1" applyAlignment="1">
      <alignment horizontal="center" vertical="center"/>
    </xf>
    <xf numFmtId="2" fontId="18" fillId="0" borderId="22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49" fillId="9" borderId="19" xfId="0" applyNumberFormat="1" applyFont="1" applyFill="1" applyBorder="1" applyAlignment="1">
      <alignment horizontal="center" vertical="center"/>
    </xf>
    <xf numFmtId="0" fontId="46" fillId="9" borderId="20" xfId="0" applyNumberFormat="1" applyFont="1" applyFill="1" applyBorder="1" applyAlignment="1">
      <alignment horizontal="center" vertical="center"/>
    </xf>
    <xf numFmtId="0" fontId="46" fillId="9" borderId="21" xfId="0" applyNumberFormat="1" applyFont="1" applyFill="1" applyBorder="1" applyAlignment="1">
      <alignment horizontal="center" vertical="center"/>
    </xf>
    <xf numFmtId="167" fontId="49" fillId="9" borderId="19" xfId="0" applyNumberFormat="1" applyFont="1" applyFill="1" applyBorder="1" applyAlignment="1">
      <alignment horizontal="center" vertical="center"/>
    </xf>
    <xf numFmtId="2" fontId="14" fillId="0" borderId="22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49" fillId="9" borderId="19" xfId="0" applyNumberFormat="1" applyFont="1" applyFill="1" applyBorder="1" applyAlignment="1">
      <alignment horizontal="center" vertical="center"/>
    </xf>
    <xf numFmtId="0" fontId="46" fillId="9" borderId="20" xfId="0" applyNumberFormat="1" applyFont="1" applyFill="1" applyBorder="1" applyAlignment="1">
      <alignment horizontal="center" vertical="center"/>
    </xf>
    <xf numFmtId="0" fontId="46" fillId="9" borderId="21" xfId="0" applyNumberFormat="1" applyFont="1" applyFill="1" applyBorder="1" applyAlignment="1">
      <alignment horizontal="center" vertical="center"/>
    </xf>
    <xf numFmtId="167" fontId="49" fillId="9" borderId="19" xfId="0" applyNumberFormat="1" applyFont="1" applyFill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49" fillId="9" borderId="19" xfId="0" applyNumberFormat="1" applyFont="1" applyFill="1" applyBorder="1" applyAlignment="1">
      <alignment horizontal="center" vertical="center"/>
    </xf>
    <xf numFmtId="0" fontId="46" fillId="9" borderId="20" xfId="0" applyNumberFormat="1" applyFont="1" applyFill="1" applyBorder="1" applyAlignment="1">
      <alignment horizontal="center" vertical="center"/>
    </xf>
    <xf numFmtId="0" fontId="46" fillId="9" borderId="21" xfId="0" applyNumberFormat="1" applyFont="1" applyFill="1" applyBorder="1" applyAlignment="1">
      <alignment horizontal="center" vertical="center"/>
    </xf>
    <xf numFmtId="167" fontId="49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7" fillId="0" borderId="22" xfId="0" applyNumberFormat="1" applyFont="1" applyBorder="1" applyAlignment="1">
      <alignment horizontal="center"/>
    </xf>
    <xf numFmtId="1" fontId="4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7" fontId="49" fillId="9" borderId="16" xfId="0" applyNumberFormat="1" applyFont="1" applyFill="1" applyBorder="1" applyAlignment="1">
      <alignment horizontal="center" vertical="center"/>
    </xf>
    <xf numFmtId="167" fontId="49" fillId="9" borderId="19" xfId="0" applyNumberFormat="1" applyFont="1" applyFill="1" applyBorder="1" applyAlignment="1">
      <alignment horizontal="center" vertical="center"/>
    </xf>
    <xf numFmtId="0" fontId="49" fillId="9" borderId="16" xfId="0" applyNumberFormat="1" applyFont="1" applyFill="1" applyBorder="1" applyAlignment="1">
      <alignment horizontal="center" vertical="center"/>
    </xf>
    <xf numFmtId="0" fontId="49" fillId="9" borderId="19" xfId="0" applyNumberFormat="1" applyFont="1" applyFill="1" applyBorder="1" applyAlignment="1">
      <alignment horizontal="center" vertical="center"/>
    </xf>
    <xf numFmtId="0" fontId="41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8" borderId="0" xfId="0" applyNumberFormat="1" applyFont="1" applyFill="1" applyBorder="1" applyAlignment="1">
      <alignment horizontal="center"/>
    </xf>
    <xf numFmtId="0" fontId="43" fillId="8" borderId="0" xfId="0" applyNumberFormat="1" applyFont="1" applyFill="1" applyBorder="1" applyAlignment="1">
      <alignment horizontal="center" vertical="center"/>
    </xf>
    <xf numFmtId="3" fontId="44" fillId="8" borderId="0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0" fontId="46" fillId="9" borderId="17" xfId="0" applyNumberFormat="1" applyFont="1" applyFill="1" applyBorder="1" applyAlignment="1">
      <alignment horizontal="center" vertical="center"/>
    </xf>
    <xf numFmtId="0" fontId="46" fillId="9" borderId="18" xfId="0" applyNumberFormat="1" applyFont="1" applyFill="1" applyBorder="1" applyAlignment="1">
      <alignment horizontal="center" vertical="center"/>
    </xf>
    <xf numFmtId="0" fontId="46" fillId="9" borderId="20" xfId="0" applyNumberFormat="1" applyFont="1" applyFill="1" applyBorder="1" applyAlignment="1">
      <alignment horizontal="center" vertical="center"/>
    </xf>
    <xf numFmtId="0" fontId="46" fillId="9" borderId="21" xfId="0" applyNumberFormat="1" applyFont="1" applyFill="1" applyBorder="1" applyAlignment="1">
      <alignment horizontal="center" vertical="center"/>
    </xf>
    <xf numFmtId="2" fontId="34" fillId="5" borderId="13" xfId="0" applyNumberFormat="1" applyFont="1" applyFill="1" applyBorder="1" applyAlignment="1">
      <alignment horizontal="left" vertical="center"/>
    </xf>
    <xf numFmtId="2" fontId="34" fillId="5" borderId="14" xfId="0" applyNumberFormat="1" applyFont="1" applyFill="1" applyBorder="1" applyAlignment="1">
      <alignment horizontal="left" vertical="center"/>
    </xf>
    <xf numFmtId="2" fontId="34" fillId="5" borderId="15" xfId="0" applyNumberFormat="1" applyFont="1" applyFill="1" applyBorder="1" applyAlignment="1">
      <alignment horizontal="left" vertical="center"/>
    </xf>
    <xf numFmtId="2" fontId="33" fillId="4" borderId="8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3" borderId="0" xfId="0" applyFont="1" applyFill="1" applyBorder="1"/>
    <xf numFmtId="0" fontId="36" fillId="2" borderId="0" xfId="0" applyFont="1" applyFill="1" applyBorder="1" applyAlignment="1">
      <alignment horizontal="center" vertical="center"/>
    </xf>
    <xf numFmtId="0" fontId="37" fillId="3" borderId="0" xfId="0" applyFont="1" applyFill="1" applyBorder="1"/>
    <xf numFmtId="0" fontId="31" fillId="2" borderId="0" xfId="0" applyFont="1" applyFill="1" applyBorder="1" applyAlignment="1">
      <alignment horizontal="right"/>
    </xf>
    <xf numFmtId="0" fontId="29" fillId="3" borderId="0" xfId="0" applyFont="1" applyFill="1" applyBorder="1"/>
    <xf numFmtId="2" fontId="32" fillId="4" borderId="8" xfId="0" applyNumberFormat="1" applyFont="1" applyFill="1" applyBorder="1" applyAlignment="1">
      <alignment horizontal="center" vertical="center"/>
    </xf>
    <xf numFmtId="2" fontId="32" fillId="4" borderId="7" xfId="0" applyNumberFormat="1" applyFont="1" applyFill="1" applyBorder="1" applyAlignment="1">
      <alignment horizontal="center" vertical="center"/>
    </xf>
    <xf numFmtId="2" fontId="32" fillId="4" borderId="10" xfId="0" applyNumberFormat="1" applyFont="1" applyFill="1" applyBorder="1" applyAlignment="1">
      <alignment horizontal="center" vertical="center"/>
    </xf>
    <xf numFmtId="2" fontId="32" fillId="4" borderId="11" xfId="0" applyNumberFormat="1" applyFont="1" applyFill="1" applyBorder="1" applyAlignment="1">
      <alignment horizontal="center" vertical="center"/>
    </xf>
    <xf numFmtId="0" fontId="32" fillId="4" borderId="8" xfId="0" applyNumberFormat="1" applyFont="1" applyFill="1" applyBorder="1" applyAlignment="1">
      <alignment horizontal="center" vertical="center"/>
    </xf>
    <xf numFmtId="0" fontId="32" fillId="4" borderId="11" xfId="0" applyNumberFormat="1" applyFont="1" applyFill="1" applyBorder="1" applyAlignment="1">
      <alignment horizontal="center" vertical="center"/>
    </xf>
    <xf numFmtId="0" fontId="59" fillId="6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</c:numCache>
            </c:numRef>
          </c:val>
        </c:ser>
        <c:axId val="85106688"/>
        <c:axId val="86690432"/>
      </c:barChart>
      <c:catAx>
        <c:axId val="85106688"/>
        <c:scaling>
          <c:orientation val="minMax"/>
        </c:scaling>
        <c:axPos val="b"/>
        <c:majorTickMark val="none"/>
        <c:tickLblPos val="nextTo"/>
        <c:crossAx val="86690432"/>
        <c:crosses val="autoZero"/>
        <c:auto val="1"/>
        <c:lblAlgn val="ctr"/>
        <c:lblOffset val="100"/>
      </c:catAx>
      <c:valAx>
        <c:axId val="8669043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51066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txPr>
              <a:bodyPr/>
              <a:lstStyle/>
              <a:p>
                <a:pPr>
                  <a:defRPr sz="104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</c:numCache>
            </c:numRef>
          </c:val>
        </c:ser>
        <c:dLbls>
          <c:showVal val="1"/>
        </c:dLbls>
        <c:marker val="1"/>
        <c:axId val="92215168"/>
        <c:axId val="92216704"/>
      </c:lineChart>
      <c:catAx>
        <c:axId val="92215168"/>
        <c:scaling>
          <c:orientation val="minMax"/>
        </c:scaling>
        <c:axPos val="b"/>
        <c:numFmt formatCode="#,##0" sourceLinked="1"/>
        <c:majorTickMark val="none"/>
        <c:tickLblPos val="nextTo"/>
        <c:crossAx val="92216704"/>
        <c:crosses val="autoZero"/>
        <c:auto val="1"/>
        <c:lblAlgn val="ctr"/>
        <c:lblOffset val="100"/>
      </c:catAx>
      <c:valAx>
        <c:axId val="92216704"/>
        <c:scaling>
          <c:orientation val="minMax"/>
        </c:scaling>
        <c:delete val="1"/>
        <c:axPos val="l"/>
        <c:numFmt formatCode="0%" sourceLinked="1"/>
        <c:tickLblPos val="nextTo"/>
        <c:crossAx val="92215168"/>
        <c:crosses val="autoZero"/>
        <c:crossBetween val="between"/>
      </c:valAx>
    </c:plotArea>
    <c:plotVisOnly val="1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47624</xdr:rowOff>
    </xdr:from>
    <xdr:to>
      <xdr:col>5</xdr:col>
      <xdr:colOff>114300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9</xdr:row>
      <xdr:rowOff>171450</xdr:rowOff>
    </xdr:from>
    <xdr:to>
      <xdr:col>13</xdr:col>
      <xdr:colOff>371475</xdr:colOff>
      <xdr:row>22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C3" sqref="C3:D3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5.75">
      <c r="A2" s="150" t="s">
        <v>116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26.25">
      <c r="A3" s="151" t="s">
        <v>103</v>
      </c>
      <c r="B3" s="151"/>
      <c r="C3" s="152" t="s">
        <v>208</v>
      </c>
      <c r="D3" s="153"/>
      <c r="E3" s="49"/>
      <c r="F3" s="49"/>
      <c r="G3" s="49"/>
      <c r="H3" s="154"/>
      <c r="I3" s="154"/>
      <c r="J3" s="50"/>
      <c r="K3" s="50"/>
    </row>
    <row r="4" spans="1:11" ht="15" customHeight="1">
      <c r="A4" s="144" t="s">
        <v>1</v>
      </c>
      <c r="B4" s="146" t="s">
        <v>104</v>
      </c>
      <c r="C4" s="146" t="s">
        <v>105</v>
      </c>
      <c r="D4" s="146" t="s">
        <v>106</v>
      </c>
      <c r="E4" s="146" t="s">
        <v>107</v>
      </c>
      <c r="F4" s="146" t="s">
        <v>108</v>
      </c>
      <c r="G4" s="146" t="s">
        <v>109</v>
      </c>
      <c r="H4" s="155" t="s">
        <v>110</v>
      </c>
      <c r="I4" s="156"/>
      <c r="J4" s="146" t="s">
        <v>111</v>
      </c>
      <c r="K4" s="146" t="s">
        <v>112</v>
      </c>
    </row>
    <row r="5" spans="1:11" ht="15" customHeight="1">
      <c r="A5" s="145"/>
      <c r="B5" s="147"/>
      <c r="C5" s="147"/>
      <c r="D5" s="147"/>
      <c r="E5" s="147"/>
      <c r="F5" s="147"/>
      <c r="G5" s="147"/>
      <c r="H5" s="157"/>
      <c r="I5" s="158"/>
      <c r="J5" s="147"/>
      <c r="K5" s="147"/>
    </row>
    <row r="6" spans="1:11" s="87" customFormat="1" ht="18" customHeight="1">
      <c r="A6" s="71">
        <v>43475</v>
      </c>
      <c r="B6" s="58" t="s">
        <v>196</v>
      </c>
      <c r="C6" s="142">
        <v>4089</v>
      </c>
      <c r="D6" s="58" t="s">
        <v>20</v>
      </c>
      <c r="E6" s="85">
        <v>122.25</v>
      </c>
      <c r="F6" s="85">
        <v>122.65</v>
      </c>
      <c r="G6" s="143"/>
      <c r="H6" s="54">
        <f t="shared" ref="H6" si="0">(IF(D6="SHORT",E6-F6,IF(D6="LONG",F6-E6)))*C6</f>
        <v>-1635.6000000000233</v>
      </c>
      <c r="I6" s="55"/>
      <c r="J6" s="56">
        <f t="shared" ref="J6" si="1">(H6+I6)/C6</f>
        <v>-0.40000000000000568</v>
      </c>
      <c r="K6" s="57">
        <f t="shared" ref="K6" si="2">SUM(H6:I6)</f>
        <v>-1635.6000000000233</v>
      </c>
    </row>
    <row r="7" spans="1:11" s="87" customFormat="1" ht="18" customHeight="1">
      <c r="A7" s="71">
        <v>43474</v>
      </c>
      <c r="B7" s="58" t="s">
        <v>153</v>
      </c>
      <c r="C7" s="142">
        <v>598</v>
      </c>
      <c r="D7" s="58" t="s">
        <v>4</v>
      </c>
      <c r="E7" s="85">
        <v>835.7</v>
      </c>
      <c r="F7" s="85">
        <v>827.3</v>
      </c>
      <c r="G7" s="143"/>
      <c r="H7" s="54">
        <f t="shared" ref="H7" si="3">(IF(D7="SHORT",E7-F7,IF(D7="LONG",F7-E7)))*C7</f>
        <v>-5023.2000000000544</v>
      </c>
      <c r="I7" s="55"/>
      <c r="J7" s="56">
        <f t="shared" ref="J7" si="4">(H7+I7)/C7</f>
        <v>-8.4000000000000909</v>
      </c>
      <c r="K7" s="57">
        <f t="shared" ref="K7" si="5">SUM(H7:I7)</f>
        <v>-5023.2000000000544</v>
      </c>
    </row>
    <row r="8" spans="1:11" s="79" customFormat="1" ht="18" customHeight="1">
      <c r="A8" s="77">
        <v>43473</v>
      </c>
      <c r="B8" s="78" t="s">
        <v>149</v>
      </c>
      <c r="C8" s="141">
        <v>6273</v>
      </c>
      <c r="D8" s="78" t="s">
        <v>4</v>
      </c>
      <c r="E8" s="76">
        <v>79.7</v>
      </c>
      <c r="F8" s="76">
        <v>80.7</v>
      </c>
      <c r="G8" s="61">
        <v>81.900000000000006</v>
      </c>
      <c r="H8" s="62">
        <f t="shared" ref="H8:H9" si="6">(IF(D8="SHORT",E8-F8,IF(D8="LONG",F8-E8)))*C8</f>
        <v>6273</v>
      </c>
      <c r="I8" s="63">
        <f t="shared" ref="I8" si="7">(IF(D8="SHORT",IF(G8="",0,E8-G8),IF(D8="LONG",IF(G8="",0,G8-F8))))*C8</f>
        <v>7527.6000000000176</v>
      </c>
      <c r="J8" s="64">
        <f t="shared" ref="J8:J9" si="8">(H8+I8)/C8</f>
        <v>2.2000000000000028</v>
      </c>
      <c r="K8" s="65">
        <f t="shared" ref="K8:K9" si="9">SUM(H8:I8)</f>
        <v>13800.600000000017</v>
      </c>
    </row>
    <row r="9" spans="1:11" s="87" customFormat="1" ht="18" customHeight="1">
      <c r="A9" s="71">
        <v>43473</v>
      </c>
      <c r="B9" s="58" t="s">
        <v>137</v>
      </c>
      <c r="C9" s="142">
        <v>4384</v>
      </c>
      <c r="D9" s="58" t="s">
        <v>4</v>
      </c>
      <c r="E9" s="85">
        <v>114.05</v>
      </c>
      <c r="F9" s="85">
        <v>115.45</v>
      </c>
      <c r="G9" s="143"/>
      <c r="H9" s="54">
        <f t="shared" si="6"/>
        <v>6137.6000000000249</v>
      </c>
      <c r="I9" s="55"/>
      <c r="J9" s="56">
        <f t="shared" si="8"/>
        <v>1.4000000000000057</v>
      </c>
      <c r="K9" s="57">
        <f t="shared" si="9"/>
        <v>6137.6000000000249</v>
      </c>
    </row>
    <row r="10" spans="1:11" s="5" customFormat="1" ht="18" customHeight="1">
      <c r="A10" s="140">
        <v>43472</v>
      </c>
      <c r="B10" s="58" t="s">
        <v>233</v>
      </c>
      <c r="C10" s="138">
        <v>4140</v>
      </c>
      <c r="D10" s="58" t="s">
        <v>4</v>
      </c>
      <c r="E10" s="53">
        <v>120.75</v>
      </c>
      <c r="F10" s="53">
        <v>119.5</v>
      </c>
      <c r="G10" s="53"/>
      <c r="H10" s="54">
        <f t="shared" ref="H10" si="10">(IF(D10="SHORT",E10-F10,IF(D10="LONG",F10-E10)))*C10</f>
        <v>-5175</v>
      </c>
      <c r="I10" s="55"/>
      <c r="J10" s="56">
        <f t="shared" ref="J10" si="11">(H10+I10)/C10</f>
        <v>-1.25</v>
      </c>
      <c r="K10" s="57">
        <f t="shared" ref="K10" si="12">SUM(H10:I10)</f>
        <v>-5175</v>
      </c>
    </row>
    <row r="11" spans="1:11" s="5" customFormat="1" ht="18" customHeight="1">
      <c r="A11" s="140">
        <v>43469</v>
      </c>
      <c r="B11" s="58" t="s">
        <v>209</v>
      </c>
      <c r="C11" s="138">
        <v>3465</v>
      </c>
      <c r="D11" s="58" t="s">
        <v>4</v>
      </c>
      <c r="E11" s="53">
        <v>144.30000000000001</v>
      </c>
      <c r="F11" s="53">
        <v>146.1</v>
      </c>
      <c r="G11" s="53"/>
      <c r="H11" s="54">
        <f t="shared" ref="H11" si="13">(IF(D11="SHORT",E11-F11,IF(D11="LONG",F11-E11)))*C11</f>
        <v>6236.9999999999409</v>
      </c>
      <c r="I11" s="55"/>
      <c r="J11" s="56">
        <f t="shared" ref="J11" si="14">(H11+I11)/C11</f>
        <v>1.7999999999999829</v>
      </c>
      <c r="K11" s="57">
        <f t="shared" ref="K11" si="15">SUM(H11:I11)</f>
        <v>6236.9999999999409</v>
      </c>
    </row>
    <row r="12" spans="1:11" s="5" customFormat="1" ht="18" customHeight="1">
      <c r="A12" s="140">
        <v>43468</v>
      </c>
      <c r="B12" s="58" t="s">
        <v>121</v>
      </c>
      <c r="C12" s="138">
        <v>1367</v>
      </c>
      <c r="D12" s="58" t="s">
        <v>20</v>
      </c>
      <c r="E12" s="53">
        <v>365.5</v>
      </c>
      <c r="F12" s="53">
        <v>362.15</v>
      </c>
      <c r="G12" s="53"/>
      <c r="H12" s="54">
        <f t="shared" ref="H12:H13" si="16">(IF(D12="SHORT",E12-F12,IF(D12="LONG",F12-E12)))*C12</f>
        <v>4579.4500000000307</v>
      </c>
      <c r="I12" s="55"/>
      <c r="J12" s="56">
        <f t="shared" ref="J12:J13" si="17">(H12+I12)/C12</f>
        <v>3.3500000000000223</v>
      </c>
      <c r="K12" s="57">
        <f t="shared" ref="K12:K13" si="18">SUM(H12:I12)</f>
        <v>4579.4500000000307</v>
      </c>
    </row>
    <row r="13" spans="1:11" s="5" customFormat="1" ht="18" customHeight="1">
      <c r="A13" s="140">
        <v>43468</v>
      </c>
      <c r="B13" s="58" t="s">
        <v>140</v>
      </c>
      <c r="C13" s="138">
        <v>473</v>
      </c>
      <c r="D13" s="58" t="s">
        <v>20</v>
      </c>
      <c r="E13" s="53">
        <v>1055.55</v>
      </c>
      <c r="F13" s="53">
        <v>1042.3499999999999</v>
      </c>
      <c r="G13" s="53"/>
      <c r="H13" s="54">
        <f t="shared" si="16"/>
        <v>6243.6000000000213</v>
      </c>
      <c r="I13" s="55"/>
      <c r="J13" s="56">
        <f t="shared" si="17"/>
        <v>13.200000000000045</v>
      </c>
      <c r="K13" s="57">
        <f t="shared" si="18"/>
        <v>6243.6000000000213</v>
      </c>
    </row>
    <row r="14" spans="1:11" s="5" customFormat="1" ht="18" customHeight="1">
      <c r="A14" s="140">
        <v>43467</v>
      </c>
      <c r="B14" s="58" t="s">
        <v>142</v>
      </c>
      <c r="C14" s="138">
        <v>5549</v>
      </c>
      <c r="D14" s="58" t="s">
        <v>20</v>
      </c>
      <c r="E14" s="53">
        <v>90.1</v>
      </c>
      <c r="F14" s="53">
        <v>89</v>
      </c>
      <c r="G14" s="53"/>
      <c r="H14" s="54">
        <f t="shared" ref="H14:H16" si="19">(IF(D14="SHORT",E14-F14,IF(D14="LONG",F14-E14)))*C14</f>
        <v>6103.8999999999687</v>
      </c>
      <c r="I14" s="55"/>
      <c r="J14" s="56">
        <f t="shared" ref="J14:J16" si="20">(H14+I14)/C14</f>
        <v>1.0999999999999943</v>
      </c>
      <c r="K14" s="57">
        <f t="shared" ref="K14:K16" si="21">SUM(H14:I14)</f>
        <v>6103.8999999999687</v>
      </c>
    </row>
    <row r="15" spans="1:11" s="5" customFormat="1" ht="18" customHeight="1">
      <c r="A15" s="140">
        <v>43467</v>
      </c>
      <c r="B15" s="58" t="s">
        <v>266</v>
      </c>
      <c r="C15" s="138">
        <v>551</v>
      </c>
      <c r="D15" s="58" t="s">
        <v>20</v>
      </c>
      <c r="E15" s="53">
        <v>906.1</v>
      </c>
      <c r="F15" s="53">
        <v>894.75</v>
      </c>
      <c r="G15" s="53"/>
      <c r="H15" s="54">
        <f t="shared" si="19"/>
        <v>6253.8500000000122</v>
      </c>
      <c r="I15" s="55"/>
      <c r="J15" s="56">
        <f t="shared" si="20"/>
        <v>11.350000000000023</v>
      </c>
      <c r="K15" s="57">
        <f t="shared" si="21"/>
        <v>6253.8500000000122</v>
      </c>
    </row>
    <row r="16" spans="1:11" s="5" customFormat="1" ht="18" customHeight="1">
      <c r="A16" s="140">
        <v>43467</v>
      </c>
      <c r="B16" s="58" t="s">
        <v>123</v>
      </c>
      <c r="C16" s="138">
        <v>6644</v>
      </c>
      <c r="D16" s="58" t="s">
        <v>4</v>
      </c>
      <c r="E16" s="53">
        <v>75.25</v>
      </c>
      <c r="F16" s="53">
        <v>74.45</v>
      </c>
      <c r="G16" s="53"/>
      <c r="H16" s="54">
        <f t="shared" si="19"/>
        <v>-5315.1999999999807</v>
      </c>
      <c r="I16" s="55"/>
      <c r="J16" s="56">
        <f t="shared" si="20"/>
        <v>-0.79999999999999705</v>
      </c>
      <c r="K16" s="57">
        <f t="shared" si="21"/>
        <v>-5315.1999999999807</v>
      </c>
    </row>
    <row r="17" spans="1:11" s="5" customFormat="1" ht="18" customHeight="1">
      <c r="A17" s="140">
        <v>43466</v>
      </c>
      <c r="B17" s="58" t="s">
        <v>265</v>
      </c>
      <c r="C17" s="138">
        <v>1590</v>
      </c>
      <c r="D17" s="58" t="s">
        <v>20</v>
      </c>
      <c r="E17" s="53">
        <v>314.45</v>
      </c>
      <c r="F17" s="53">
        <v>314.14999999999998</v>
      </c>
      <c r="G17" s="53"/>
      <c r="H17" s="54">
        <f t="shared" ref="H17" si="22">(IF(D17="SHORT",E17-F17,IF(D17="LONG",F17-E17)))*C17</f>
        <v>477.00000000001808</v>
      </c>
      <c r="I17" s="55"/>
      <c r="J17" s="56">
        <f t="shared" ref="J17" si="23">(H17+I17)/C17</f>
        <v>0.30000000000001137</v>
      </c>
      <c r="K17" s="57">
        <f t="shared" ref="K17" si="24">SUM(H17:I17)</f>
        <v>477.00000000001808</v>
      </c>
    </row>
  </sheetData>
  <mergeCells count="15">
    <mergeCell ref="F4:F5"/>
    <mergeCell ref="G4:G5"/>
    <mergeCell ref="H4:I5"/>
    <mergeCell ref="J4:J5"/>
    <mergeCell ref="K4:K5"/>
    <mergeCell ref="A1:K1"/>
    <mergeCell ref="A2:K2"/>
    <mergeCell ref="A3:B3"/>
    <mergeCell ref="C3:D3"/>
    <mergeCell ref="H3:I3"/>
    <mergeCell ref="A4:A5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1"/>
  <sheetViews>
    <sheetView workbookViewId="0">
      <selection activeCell="A10" sqref="A10:XFD10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148"/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5.75">
      <c r="A2" s="150" t="s">
        <v>116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26.25">
      <c r="A3" s="151" t="s">
        <v>103</v>
      </c>
      <c r="B3" s="151"/>
      <c r="C3" s="152" t="s">
        <v>208</v>
      </c>
      <c r="D3" s="153"/>
      <c r="E3" s="49"/>
      <c r="F3" s="49"/>
      <c r="G3" s="49"/>
      <c r="H3" s="154"/>
      <c r="I3" s="154"/>
      <c r="J3" s="50"/>
      <c r="K3" s="50"/>
    </row>
    <row r="4" spans="1:11" ht="15" customHeight="1">
      <c r="A4" s="144" t="s">
        <v>1</v>
      </c>
      <c r="B4" s="146" t="s">
        <v>104</v>
      </c>
      <c r="C4" s="146" t="s">
        <v>105</v>
      </c>
      <c r="D4" s="146" t="s">
        <v>106</v>
      </c>
      <c r="E4" s="146" t="s">
        <v>107</v>
      </c>
      <c r="F4" s="146" t="s">
        <v>108</v>
      </c>
      <c r="G4" s="146" t="s">
        <v>109</v>
      </c>
      <c r="H4" s="155" t="s">
        <v>110</v>
      </c>
      <c r="I4" s="156"/>
      <c r="J4" s="146" t="s">
        <v>111</v>
      </c>
      <c r="K4" s="146" t="s">
        <v>112</v>
      </c>
    </row>
    <row r="5" spans="1:11" ht="15" customHeight="1">
      <c r="A5" s="145"/>
      <c r="B5" s="147"/>
      <c r="C5" s="147"/>
      <c r="D5" s="147"/>
      <c r="E5" s="147"/>
      <c r="F5" s="147"/>
      <c r="G5" s="147"/>
      <c r="H5" s="157"/>
      <c r="I5" s="158"/>
      <c r="J5" s="147"/>
      <c r="K5" s="147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823"/>
  <sheetViews>
    <sheetView workbookViewId="0">
      <selection activeCell="B3" sqref="B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163" t="s">
        <v>18</v>
      </c>
      <c r="E4" s="164"/>
      <c r="F4" s="164"/>
      <c r="G4" s="164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165" t="s">
        <v>0</v>
      </c>
      <c r="B5" s="166"/>
      <c r="C5" s="166"/>
      <c r="D5" s="166"/>
      <c r="E5" s="166"/>
      <c r="F5" s="166"/>
      <c r="G5" s="166"/>
      <c r="H5" s="166"/>
      <c r="I5" s="166"/>
      <c r="J5" s="1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167"/>
      <c r="B6" s="168"/>
      <c r="C6" s="168"/>
      <c r="D6" s="168"/>
      <c r="E6" s="168"/>
      <c r="F6" s="168"/>
      <c r="G6" s="168"/>
      <c r="H6" s="168"/>
      <c r="I6" s="168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170" t="s">
        <v>1</v>
      </c>
      <c r="B7" s="169" t="s">
        <v>7</v>
      </c>
      <c r="C7" s="169" t="s">
        <v>8</v>
      </c>
      <c r="D7" s="173" t="s">
        <v>9</v>
      </c>
      <c r="E7" s="173" t="s">
        <v>10</v>
      </c>
      <c r="F7" s="162" t="s">
        <v>2</v>
      </c>
      <c r="G7" s="162"/>
      <c r="H7" s="169" t="s">
        <v>23</v>
      </c>
      <c r="I7" s="169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171"/>
      <c r="B8" s="172"/>
      <c r="C8" s="172"/>
      <c r="D8" s="174"/>
      <c r="E8" s="174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159" t="s">
        <v>17</v>
      </c>
      <c r="B9" s="160"/>
      <c r="C9" s="160"/>
      <c r="D9" s="160"/>
      <c r="E9" s="160"/>
      <c r="F9" s="160"/>
      <c r="G9" s="160"/>
      <c r="H9" s="160"/>
      <c r="I9" s="160"/>
      <c r="J9" s="16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9" sqref="D9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75" t="s">
        <v>200</v>
      </c>
      <c r="B1" s="176"/>
      <c r="C1" s="176"/>
      <c r="D1" s="176"/>
    </row>
    <row r="2" spans="1:4" ht="15.75">
      <c r="A2" s="100" t="s">
        <v>201</v>
      </c>
      <c r="B2" s="100" t="s">
        <v>202</v>
      </c>
      <c r="C2" s="100" t="s">
        <v>203</v>
      </c>
      <c r="D2" s="100" t="s">
        <v>204</v>
      </c>
    </row>
    <row r="3" spans="1:4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</row>
    <row r="4" spans="1:4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</row>
    <row r="5" spans="1:4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</row>
    <row r="6" spans="1:4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</row>
    <row r="7" spans="1:4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</row>
    <row r="8" spans="1:4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4" ht="15.75">
      <c r="A9" s="101" t="s">
        <v>264</v>
      </c>
      <c r="B9" s="102">
        <v>100000</v>
      </c>
      <c r="C9" s="101">
        <v>172860</v>
      </c>
      <c r="D9" s="103">
        <f t="shared" ref="D9" si="2">C9/B9</f>
        <v>1.7285999999999999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user</cp:lastModifiedBy>
  <dcterms:created xsi:type="dcterms:W3CDTF">2018-09-03T10:33:42Z</dcterms:created>
  <dcterms:modified xsi:type="dcterms:W3CDTF">2019-01-11T12:37:12Z</dcterms:modified>
</cp:coreProperties>
</file>