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DELIVERY CALLS" sheetId="2" r:id="rId1"/>
    <sheet name="POSITIONAL" sheetId="1" r:id="rId2"/>
  </sheets>
  <calcPr calcId="124519"/>
</workbook>
</file>

<file path=xl/calcChain.xml><?xml version="1.0" encoding="utf-8"?>
<calcChain xmlns="http://schemas.openxmlformats.org/spreadsheetml/2006/main">
  <c r="K8" i="2"/>
  <c r="H6"/>
  <c r="J6" s="1"/>
  <c r="J14"/>
  <c r="I14"/>
  <c r="H14"/>
  <c r="H7"/>
  <c r="K7" s="1"/>
  <c r="H9"/>
  <c r="K9" s="1"/>
  <c r="K10" s="1"/>
  <c r="H12"/>
  <c r="J12" s="1"/>
  <c r="H11"/>
  <c r="J11" s="1"/>
  <c r="H16"/>
  <c r="J16" s="1"/>
  <c r="I20"/>
  <c r="H20"/>
  <c r="H19"/>
  <c r="K6" l="1"/>
  <c r="K14"/>
  <c r="K15" s="1"/>
  <c r="J7"/>
  <c r="J9"/>
  <c r="K12"/>
  <c r="J20"/>
  <c r="K20"/>
  <c r="K11"/>
  <c r="K13" s="1"/>
  <c r="K16"/>
  <c r="J19"/>
  <c r="K19"/>
  <c r="I21"/>
  <c r="H21"/>
  <c r="K21" l="1"/>
  <c r="K22" s="1"/>
  <c r="J21"/>
  <c r="H17"/>
  <c r="J17" s="1"/>
  <c r="K17" l="1"/>
  <c r="K18" s="1"/>
  <c r="I14" i="1" l="1"/>
  <c r="L14" s="1"/>
  <c r="I15"/>
  <c r="L15" s="1"/>
  <c r="I18"/>
  <c r="L18" s="1"/>
  <c r="I16" l="1"/>
  <c r="L16" s="1"/>
  <c r="I19"/>
  <c r="L19" s="1"/>
  <c r="I17"/>
  <c r="L17" s="1"/>
  <c r="I22"/>
  <c r="L22" s="1"/>
  <c r="I20"/>
  <c r="L20" s="1"/>
  <c r="I21"/>
  <c r="L21" s="1"/>
  <c r="I23"/>
  <c r="L23" s="1"/>
  <c r="J29"/>
  <c r="J27"/>
  <c r="I25"/>
  <c r="L25" s="1"/>
  <c r="I24"/>
  <c r="L24" s="1"/>
  <c r="I26"/>
  <c r="L26" s="1"/>
  <c r="I27"/>
  <c r="J31"/>
  <c r="I28"/>
  <c r="I29"/>
  <c r="L29" s="1"/>
  <c r="I30"/>
  <c r="L30" s="1"/>
  <c r="I31"/>
  <c r="L31" s="1"/>
  <c r="I32"/>
  <c r="L32" s="1"/>
  <c r="I33"/>
  <c r="L33" s="1"/>
  <c r="I38"/>
  <c r="L38" s="1"/>
  <c r="I35"/>
  <c r="L35" s="1"/>
  <c r="I34"/>
  <c r="L34" s="1"/>
  <c r="I39"/>
  <c r="L39" s="1"/>
  <c r="I36"/>
  <c r="L36" s="1"/>
  <c r="I40"/>
  <c r="L40" s="1"/>
  <c r="I42"/>
  <c r="L42" s="1"/>
  <c r="I41"/>
  <c r="L41" s="1"/>
  <c r="L46"/>
  <c r="I43"/>
  <c r="K45"/>
  <c r="J45"/>
  <c r="J44"/>
  <c r="I44"/>
  <c r="I45"/>
  <c r="I47"/>
  <c r="L47" s="1"/>
  <c r="I48"/>
  <c r="L48" s="1"/>
  <c r="L27" l="1"/>
  <c r="L28"/>
  <c r="L44"/>
  <c r="L43"/>
  <c r="L45"/>
  <c r="I50"/>
  <c r="L50" s="1"/>
  <c r="I49"/>
  <c r="L49" s="1"/>
  <c r="K53"/>
  <c r="I52"/>
  <c r="L52" s="1"/>
  <c r="I58"/>
  <c r="L58" s="1"/>
  <c r="I51"/>
  <c r="L51" s="1"/>
  <c r="J53"/>
  <c r="I53"/>
  <c r="I54"/>
  <c r="L54" s="1"/>
  <c r="K56"/>
  <c r="J57"/>
  <c r="I55"/>
  <c r="L55" s="1"/>
  <c r="J56"/>
  <c r="I56"/>
  <c r="I57"/>
  <c r="I59"/>
  <c r="L59" s="1"/>
  <c r="I63"/>
  <c r="L63" s="1"/>
  <c r="I62"/>
  <c r="L62" s="1"/>
  <c r="I61"/>
  <c r="L61" s="1"/>
  <c r="I60"/>
  <c r="L60" s="1"/>
  <c r="I64"/>
  <c r="L64" s="1"/>
  <c r="I65"/>
  <c r="L65" s="1"/>
  <c r="I66"/>
  <c r="I67"/>
  <c r="L67" s="1"/>
  <c r="I68"/>
  <c r="L68" s="1"/>
  <c r="I70"/>
  <c r="I71"/>
  <c r="I72"/>
  <c r="L66"/>
  <c r="I69"/>
  <c r="L69" s="1"/>
  <c r="I73"/>
  <c r="L70"/>
  <c r="L71"/>
  <c r="L72"/>
  <c r="L73"/>
  <c r="I81"/>
  <c r="L81" s="1"/>
  <c r="I75"/>
  <c r="L74"/>
  <c r="L75"/>
  <c r="I76"/>
  <c r="L76" s="1"/>
  <c r="I80"/>
  <c r="L80" s="1"/>
  <c r="I82"/>
  <c r="L82" s="1"/>
  <c r="I77"/>
  <c r="L77" s="1"/>
  <c r="I78"/>
  <c r="L78" s="1"/>
  <c r="J79"/>
  <c r="I79"/>
  <c r="I84"/>
  <c r="L84" s="1"/>
  <c r="J85"/>
  <c r="I83"/>
  <c r="L83" s="1"/>
  <c r="I87"/>
  <c r="L87" s="1"/>
  <c r="I85"/>
  <c r="I86"/>
  <c r="L86" s="1"/>
  <c r="J96"/>
  <c r="J88"/>
  <c r="I88"/>
  <c r="I96"/>
  <c r="K89"/>
  <c r="J89"/>
  <c r="I89"/>
  <c r="I92"/>
  <c r="I91"/>
  <c r="I90"/>
  <c r="K90"/>
  <c r="K91"/>
  <c r="K92"/>
  <c r="K93"/>
  <c r="I93"/>
  <c r="I94"/>
  <c r="K94"/>
  <c r="I95"/>
  <c r="K95"/>
  <c r="I97"/>
  <c r="I102"/>
  <c r="L102" s="1"/>
  <c r="I98"/>
  <c r="K99"/>
  <c r="I99"/>
  <c r="I103"/>
  <c r="L103" s="1"/>
  <c r="K97"/>
  <c r="J100"/>
  <c r="K98"/>
  <c r="I100"/>
  <c r="K101"/>
  <c r="J101"/>
  <c r="J104"/>
  <c r="I101"/>
  <c r="I104"/>
  <c r="J105"/>
  <c r="I106"/>
  <c r="L106" s="1"/>
  <c r="I105"/>
  <c r="L105" s="1"/>
  <c r="I107"/>
  <c r="L107" s="1"/>
  <c r="I108"/>
  <c r="L108" s="1"/>
  <c r="I110"/>
  <c r="L110" s="1"/>
  <c r="J114"/>
  <c r="I109"/>
  <c r="L109" s="1"/>
  <c r="I111"/>
  <c r="L111" s="1"/>
  <c r="I112"/>
  <c r="L112" s="1"/>
  <c r="I113"/>
  <c r="L113" s="1"/>
  <c r="I114"/>
  <c r="I115"/>
  <c r="L115" s="1"/>
  <c r="I119"/>
  <c r="L119" s="1"/>
  <c r="I118"/>
  <c r="L118" s="1"/>
  <c r="I116"/>
  <c r="L116" s="1"/>
  <c r="I117"/>
  <c r="L117" s="1"/>
  <c r="K120"/>
  <c r="J120"/>
  <c r="I120"/>
  <c r="I121"/>
  <c r="J124"/>
  <c r="K121"/>
  <c r="L121" s="1"/>
  <c r="I124"/>
  <c r="I122"/>
  <c r="I127"/>
  <c r="K122"/>
  <c r="I123"/>
  <c r="K123"/>
  <c r="K125"/>
  <c r="I125"/>
  <c r="I126"/>
  <c r="K126"/>
  <c r="K130"/>
  <c r="I130"/>
  <c r="I131"/>
  <c r="I128"/>
  <c r="K127"/>
  <c r="L127" s="1"/>
  <c r="K128"/>
  <c r="L128" s="1"/>
  <c r="I129"/>
  <c r="K129"/>
  <c r="K131"/>
  <c r="K132"/>
  <c r="J132"/>
  <c r="I132"/>
  <c r="I133"/>
  <c r="L133" s="1"/>
  <c r="I140"/>
  <c r="L140" s="1"/>
  <c r="J139"/>
  <c r="J135"/>
  <c r="I134"/>
  <c r="L134" s="1"/>
  <c r="I138"/>
  <c r="L138" s="1"/>
  <c r="I135"/>
  <c r="I136"/>
  <c r="L136" s="1"/>
  <c r="I137"/>
  <c r="L137" s="1"/>
  <c r="I155"/>
  <c r="K156"/>
  <c r="J156"/>
  <c r="J150"/>
  <c r="K147"/>
  <c r="J147"/>
  <c r="J151"/>
  <c r="I148"/>
  <c r="I143"/>
  <c r="I139"/>
  <c r="L139" s="1"/>
  <c r="L53" l="1"/>
  <c r="L56"/>
  <c r="L57"/>
  <c r="L79"/>
  <c r="L91"/>
  <c r="L85"/>
  <c r="L94"/>
  <c r="L92"/>
  <c r="L90"/>
  <c r="L88"/>
  <c r="L96"/>
  <c r="L89"/>
  <c r="L93"/>
  <c r="L98"/>
  <c r="L97"/>
  <c r="L95"/>
  <c r="L99"/>
  <c r="L104"/>
  <c r="L100"/>
  <c r="L101"/>
  <c r="L114"/>
  <c r="L120"/>
  <c r="L123"/>
  <c r="L122"/>
  <c r="L124"/>
  <c r="L131"/>
  <c r="L126"/>
  <c r="L125"/>
  <c r="L129"/>
  <c r="L135"/>
  <c r="L130"/>
  <c r="L132"/>
  <c r="I141"/>
  <c r="L141" s="1"/>
  <c r="I142"/>
  <c r="L142" s="1"/>
  <c r="L143"/>
  <c r="I144"/>
  <c r="L144" s="1"/>
  <c r="I145"/>
  <c r="L145" s="1"/>
  <c r="I152"/>
  <c r="L152" s="1"/>
  <c r="I146"/>
  <c r="L146" s="1"/>
  <c r="I147"/>
  <c r="L147" s="1"/>
  <c r="L148"/>
  <c r="K154"/>
  <c r="I151"/>
  <c r="L151" s="1"/>
  <c r="I149"/>
  <c r="L149" s="1"/>
  <c r="I150"/>
  <c r="L150" s="1"/>
  <c r="J160"/>
  <c r="I153"/>
  <c r="L153" s="1"/>
  <c r="J154"/>
  <c r="I160"/>
  <c r="I159"/>
  <c r="L159" s="1"/>
  <c r="I154"/>
  <c r="L155"/>
  <c r="I158"/>
  <c r="L158" s="1"/>
  <c r="I156"/>
  <c r="I164"/>
  <c r="K162"/>
  <c r="J162"/>
  <c r="I161"/>
  <c r="L161" s="1"/>
  <c r="L157"/>
  <c r="L156"/>
  <c r="I162"/>
  <c r="I163"/>
  <c r="J165"/>
  <c r="I165"/>
  <c r="J166"/>
  <c r="I166"/>
  <c r="I167"/>
  <c r="L167" s="1"/>
  <c r="I168"/>
  <c r="L168" s="1"/>
  <c r="I169"/>
  <c r="L169" s="1"/>
  <c r="J173"/>
  <c r="I171"/>
  <c r="L171" s="1"/>
  <c r="I173"/>
  <c r="I178"/>
  <c r="L178" s="1"/>
  <c r="I176"/>
  <c r="L176" s="1"/>
  <c r="I170"/>
  <c r="L170" s="1"/>
  <c r="L172"/>
  <c r="I174"/>
  <c r="L174" s="1"/>
  <c r="I175"/>
  <c r="L175" s="1"/>
  <c r="I182"/>
  <c r="L182" s="1"/>
  <c r="J181"/>
  <c r="I177"/>
  <c r="I179"/>
  <c r="L179" s="1"/>
  <c r="K180"/>
  <c r="J180"/>
  <c r="L177"/>
  <c r="I180"/>
  <c r="I181"/>
  <c r="I184"/>
  <c r="L184" s="1"/>
  <c r="I183"/>
  <c r="L183" s="1"/>
  <c r="L160" l="1"/>
  <c r="L154"/>
  <c r="L162"/>
  <c r="L181"/>
  <c r="L165"/>
  <c r="L163"/>
  <c r="L164"/>
  <c r="L166"/>
  <c r="L173"/>
  <c r="L180"/>
  <c r="L208" l="1"/>
</calcChain>
</file>

<file path=xl/sharedStrings.xml><?xml version="1.0" encoding="utf-8"?>
<sst xmlns="http://schemas.openxmlformats.org/spreadsheetml/2006/main" count="581" uniqueCount="313">
  <si>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</si>
  <si>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</si>
  <si>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</si>
  <si>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</si>
  <si>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</si>
  <si>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</si>
  <si>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</si>
  <si>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</si>
  <si>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</si>
  <si>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</si>
  <si>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</si>
  <si>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</si>
  <si>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</si>
  <si>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</si>
  <si>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</si>
  <si>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</si>
  <si>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</si>
  <si>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</si>
  <si>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</si>
  <si>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</si>
  <si>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</si>
  <si>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</si>
  <si>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</si>
  <si>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</si>
  <si>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</si>
  <si>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</si>
  <si>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</si>
  <si>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</si>
  <si>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</si>
  <si>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</si>
  <si>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</si>
  <si>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</si>
  <si>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</si>
  <si>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</si>
  <si>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</si>
  <si>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</si>
  <si>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</si>
  <si>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</si>
  <si>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</si>
  <si>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</si>
  <si>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</si>
  <si>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</si>
  <si>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</si>
  <si>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</si>
  <si>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</si>
  <si>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</si>
  <si>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</si>
  <si>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</si>
  <si>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</si>
  <si>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</si>
  <si>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</si>
  <si>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</si>
  <si>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</si>
  <si>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</si>
  <si>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</si>
  <si>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</si>
  <si>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</si>
  <si>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</si>
  <si>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</si>
  <si>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</si>
  <si>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</si>
  <si>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</si>
  <si>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</si>
  <si>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</si>
  <si>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</si>
  <si>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</si>
  <si>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</si>
  <si>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</si>
  <si>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</si>
  <si>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</si>
  <si>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</si>
  <si>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</si>
  <si>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</si>
  <si>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</si>
  <si>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</si>
  <si>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</si>
  <si>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</si>
  <si>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</si>
  <si>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</si>
  <si>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</si>
  <si>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</si>
  <si>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</si>
  <si>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</si>
  <si>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</si>
  <si>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</si>
  <si>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</si>
  <si>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</si>
  <si>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</si>
  <si>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</si>
  <si>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</si>
  <si>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</si>
  <si>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</si>
  <si>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</si>
  <si>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</si>
  <si>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</si>
  <si>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</si>
  <si>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</si>
  <si>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</si>
  <si>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</si>
  <si>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</si>
  <si>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</si>
  <si>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</si>
  <si>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</si>
  <si>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</si>
  <si>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</si>
  <si>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</si>
  <si>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</si>
  <si>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</si>
  <si>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</si>
  <si>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</si>
  <si>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</si>
  <si>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</si>
  <si>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</si>
  <si>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</si>
  <si>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</si>
  <si>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</si>
  <si>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</si>
  <si>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</si>
  <si>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</si>
  <si>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</si>
  <si>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</si>
  <si>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</si>
  <si>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</si>
  <si>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</si>
  <si>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</si>
  <si>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</si>
  <si>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</si>
  <si>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</si>
  <si>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</si>
  <si>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</si>
  <si>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</si>
  <si>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</si>
  <si>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</si>
  <si>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</si>
  <si>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</si>
  <si>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</si>
  <si>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</si>
  <si>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</si>
  <si>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</si>
  <si>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</si>
  <si>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</si>
  <si>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</si>
  <si>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</si>
  <si>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</si>
  <si>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</si>
  <si>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</si>
  <si>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</si>
  <si>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</si>
  <si>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</si>
  <si>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</si>
  <si>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</si>
  <si>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</si>
  <si>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</si>
  <si>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</si>
  <si>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</si>
  <si>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</si>
  <si>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</si>
  <si>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</si>
  <si>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</si>
  <si>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</si>
  <si>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</si>
  <si>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</si>
  <si>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</si>
  <si>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</si>
  <si>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</si>
  <si>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</si>
  <si>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</si>
  <si>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</si>
  <si>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</si>
  <si>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</si>
  <si>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</si>
  <si>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</si>
  <si>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</si>
  <si>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</si>
  <si>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</si>
  <si>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</si>
  <si>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</si>
  <si>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</si>
  <si>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</si>
  <si>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</si>
  <si>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</si>
  <si>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</si>
  <si>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</si>
  <si>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</si>
  <si>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</si>
  <si>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</si>
  <si>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</si>
  <si>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</si>
  <si>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</si>
  <si>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</si>
  <si>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</si>
  <si>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</si>
  <si>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</si>
  <si>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</si>
  <si>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</si>
  <si>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</si>
  <si>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</si>
  <si>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</si>
  <si>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</si>
  <si>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</si>
  <si>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</si>
  <si>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</si>
  <si>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</si>
  <si>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</si>
  <si>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</si>
  <si>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</si>
  <si>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</si>
  <si>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</si>
  <si>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</si>
  <si>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</si>
  <si>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</si>
  <si>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</si>
  <si>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</si>
  <si>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</si>
  <si>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</si>
  <si>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</si>
  <si>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</si>
  <si>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</si>
  <si>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</si>
  <si>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</si>
  <si>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</si>
  <si>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</si>
  <si>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</si>
  <si>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</si>
  <si>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</si>
  <si>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</si>
  <si>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</si>
  <si>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</si>
  <si>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</si>
  <si>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</si>
  <si>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</si>
  <si>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</si>
  <si>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</si>
  <si>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</si>
  <si>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</si>
  <si>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</si>
  <si>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</si>
  <si>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</si>
  <si>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</si>
  <si>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</si>
  <si>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</si>
  <si>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</si>
  <si>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</si>
  <si>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</si>
  <si>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</si>
  <si>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</si>
  <si>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</si>
  <si>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</si>
  <si>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</si>
  <si>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</si>
  <si>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</si>
  <si>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</si>
  <si>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</si>
  <si>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</si>
  <si>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</si>
  <si>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</si>
  <si>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</si>
  <si>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</si>
  <si>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</si>
  <si>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</si>
  <si>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</si>
  <si>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</si>
  <si>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</si>
  <si>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</si>
  <si>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</si>
  <si>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</si>
  <si>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</si>
  <si>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</si>
  <si>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</si>
  <si>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</si>
  <si>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</si>
  <si>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</si>
  <si>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</si>
  <si>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</si>
  <si>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</si>
  <si>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</si>
  <si>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</si>
  <si>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</si>
  <si>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</si>
  <si>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</si>
  <si>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</si>
  <si>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</si>
  <si>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</si>
  <si>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</si>
  <si>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</si>
  <si>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</si>
  <si>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</si>
  <si>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>9/2/2018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</si>
  <si>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</si>
  <si>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</si>
  <si>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</si>
  <si>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</si>
  <si>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</si>
  <si>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</si>
  <si>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</si>
  <si>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</si>
  <si>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</si>
  <si>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</si>
  <si>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</si>
  <si>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</si>
  <si>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</si>
  <si>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</si>
  <si>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</si>
  <si>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</si>
  <si>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</si>
  <si>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</si>
  <si>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</si>
  <si>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</si>
  <si>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</si>
  <si>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</si>
  <si>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</si>
  <si>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COALINDIA</t>
  </si>
  <si>
    <t>NIFTY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</si>
</sst>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</numFmts>
  <fonts count="3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2" fontId="9" fillId="4" borderId="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2" fontId="8" fillId="4" borderId="8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C3" sqref="C3:D3"/>
    </sheetView>
  </sheetViews>
  <sheetFormatPr defaultRowHeight="15"/>
  <cols>
    <col min="1" max="1" width="13.28515625" customWidth="1"/>
    <col min="2" max="2" width="28" customWidth="1"/>
    <col min="3" max="3" width="10.5703125" customWidth="1"/>
    <col min="4" max="4" width="9.5703125" customWidth="1"/>
    <col min="5" max="5" width="11.42578125" customWidth="1"/>
    <col min="6" max="6" width="12.5703125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1.5" customHeight="1">
      <c r="A2" s="65" t="s">
        <v>299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6.25">
      <c r="A3" s="66" t="s">
        <v>289</v>
      </c>
      <c r="B3" s="66"/>
      <c r="C3" s="67" t="s">
        <v>302</v>
      </c>
      <c r="D3" s="68"/>
      <c r="E3" s="34"/>
      <c r="F3" s="34"/>
      <c r="G3" s="34"/>
      <c r="H3" s="69"/>
      <c r="I3" s="69"/>
      <c r="J3" s="35"/>
      <c r="K3" s="35"/>
    </row>
    <row r="4" spans="1:11">
      <c r="A4" s="73" t="s">
        <v>1</v>
      </c>
      <c r="B4" s="61" t="s">
        <v>290</v>
      </c>
      <c r="C4" s="61" t="s">
        <v>291</v>
      </c>
      <c r="D4" s="61" t="s">
        <v>292</v>
      </c>
      <c r="E4" s="61" t="s">
        <v>293</v>
      </c>
      <c r="F4" s="61" t="s">
        <v>294</v>
      </c>
      <c r="G4" s="61" t="s">
        <v>295</v>
      </c>
      <c r="H4" s="75" t="s">
        <v>296</v>
      </c>
      <c r="I4" s="76"/>
      <c r="J4" s="61" t="s">
        <v>297</v>
      </c>
      <c r="K4" s="61" t="s">
        <v>298</v>
      </c>
    </row>
    <row r="5" spans="1:11">
      <c r="A5" s="74"/>
      <c r="B5" s="62"/>
      <c r="C5" s="62"/>
      <c r="D5" s="62"/>
      <c r="E5" s="62"/>
      <c r="F5" s="62"/>
      <c r="G5" s="62"/>
      <c r="H5" s="77"/>
      <c r="I5" s="78"/>
      <c r="J5" s="62"/>
      <c r="K5" s="62"/>
    </row>
    <row r="6" spans="1:11" s="5" customFormat="1">
      <c r="A6" s="36">
        <v>43304</v>
      </c>
      <c r="B6" s="37" t="s">
        <v>312</v>
      </c>
      <c r="C6" s="38">
        <v>300</v>
      </c>
      <c r="D6" s="37" t="s">
        <v>18</v>
      </c>
      <c r="E6" s="39">
        <v>10994</v>
      </c>
      <c r="F6" s="39">
        <v>11246</v>
      </c>
      <c r="G6" s="39"/>
      <c r="H6" s="40">
        <f t="shared" ref="H6" si="0">(IF(D6="SHORT",E6-F6,IF(D6="LONG",F6-E6)))*C6</f>
        <v>75600</v>
      </c>
      <c r="I6" s="41"/>
      <c r="J6" s="42">
        <f t="shared" ref="J6" si="1">(H6+I6)/C6</f>
        <v>252</v>
      </c>
      <c r="K6" s="43">
        <f t="shared" ref="K6" si="2">SUM(H6:I6)</f>
        <v>75600</v>
      </c>
    </row>
    <row r="7" spans="1:11" s="5" customFormat="1">
      <c r="A7" s="36">
        <v>43285</v>
      </c>
      <c r="B7" s="37" t="s">
        <v>311</v>
      </c>
      <c r="C7" s="38">
        <v>740</v>
      </c>
      <c r="D7" s="37" t="s">
        <v>18</v>
      </c>
      <c r="E7" s="39">
        <v>265</v>
      </c>
      <c r="F7" s="39">
        <v>279.7</v>
      </c>
      <c r="G7" s="39"/>
      <c r="H7" s="40">
        <f t="shared" ref="H7" si="3">(IF(D7="SHORT",E7-F7,IF(D7="LONG",F7-E7)))*C7</f>
        <v>10877.999999999991</v>
      </c>
      <c r="I7" s="41"/>
      <c r="J7" s="42">
        <f t="shared" ref="J7" si="4">(H7+I7)/C7</f>
        <v>14.699999999999987</v>
      </c>
      <c r="K7" s="43">
        <f t="shared" ref="K7" si="5">SUM(H7:I7)</f>
        <v>10877.999999999991</v>
      </c>
    </row>
    <row r="8" spans="1:11" s="56" customFormat="1" ht="22.5" customHeight="1">
      <c r="A8" s="53"/>
      <c r="B8" s="54"/>
      <c r="C8" s="54"/>
      <c r="D8" s="54"/>
      <c r="E8" s="54"/>
      <c r="F8" s="54"/>
      <c r="G8" s="54"/>
      <c r="H8" s="70" t="s">
        <v>22</v>
      </c>
      <c r="I8" s="71"/>
      <c r="J8" s="72"/>
      <c r="K8" s="55">
        <f>SUM(K6:K7)</f>
        <v>86477.999999999985</v>
      </c>
    </row>
    <row r="9" spans="1:11" s="5" customFormat="1">
      <c r="A9" s="36">
        <v>43255</v>
      </c>
      <c r="B9" s="37" t="s">
        <v>310</v>
      </c>
      <c r="C9" s="38">
        <v>6195</v>
      </c>
      <c r="D9" s="37" t="s">
        <v>18</v>
      </c>
      <c r="E9" s="39">
        <v>80.7</v>
      </c>
      <c r="F9" s="39">
        <v>85.45</v>
      </c>
      <c r="G9" s="39"/>
      <c r="H9" s="40">
        <f t="shared" ref="H9" si="6">(IF(D9="SHORT",E9-F9,IF(D9="LONG",F9-E9)))*C9</f>
        <v>29426.25</v>
      </c>
      <c r="I9" s="41"/>
      <c r="J9" s="42">
        <f t="shared" ref="J9" si="7">(H9+I9)/C9</f>
        <v>4.75</v>
      </c>
      <c r="K9" s="43">
        <f t="shared" ref="K9" si="8">SUM(H9:I9)</f>
        <v>29426.25</v>
      </c>
    </row>
    <row r="10" spans="1:11" s="56" customFormat="1" ht="22.5" customHeight="1">
      <c r="A10" s="53"/>
      <c r="B10" s="54"/>
      <c r="C10" s="54"/>
      <c r="D10" s="54"/>
      <c r="E10" s="54"/>
      <c r="F10" s="54"/>
      <c r="G10" s="54"/>
      <c r="H10" s="70" t="s">
        <v>22</v>
      </c>
      <c r="I10" s="71"/>
      <c r="J10" s="72"/>
      <c r="K10" s="55">
        <f>SUM(K9:K9)</f>
        <v>29426.25</v>
      </c>
    </row>
    <row r="11" spans="1:11" s="5" customFormat="1">
      <c r="A11" s="36">
        <v>43241</v>
      </c>
      <c r="B11" s="37" t="s">
        <v>309</v>
      </c>
      <c r="C11" s="38">
        <v>5600</v>
      </c>
      <c r="D11" s="37" t="s">
        <v>300</v>
      </c>
      <c r="E11" s="39">
        <v>171</v>
      </c>
      <c r="F11" s="39">
        <v>162</v>
      </c>
      <c r="G11" s="39"/>
      <c r="H11" s="40">
        <f t="shared" ref="H11" si="9">(IF(D11="SHORT",E11-F11,IF(D11="LONG",F11-E11)))*C11</f>
        <v>50400</v>
      </c>
      <c r="I11" s="41"/>
      <c r="J11" s="42">
        <f t="shared" ref="J11" si="10">(H11+I11)/C11</f>
        <v>9</v>
      </c>
      <c r="K11" s="43">
        <f t="shared" ref="K11" si="11">SUM(H11:I11)</f>
        <v>50400</v>
      </c>
    </row>
    <row r="12" spans="1:11" s="5" customFormat="1">
      <c r="A12" s="36">
        <v>43227</v>
      </c>
      <c r="B12" s="37" t="s">
        <v>308</v>
      </c>
      <c r="C12" s="38">
        <v>4975</v>
      </c>
      <c r="D12" s="37" t="s">
        <v>18</v>
      </c>
      <c r="E12" s="39">
        <v>100.5</v>
      </c>
      <c r="F12" s="39">
        <v>105</v>
      </c>
      <c r="G12" s="39"/>
      <c r="H12" s="40">
        <f t="shared" ref="H12" si="12">(IF(D12="SHORT",E12-F12,IF(D12="LONG",F12-E12)))*C12</f>
        <v>22387.5</v>
      </c>
      <c r="I12" s="41"/>
      <c r="J12" s="42">
        <f t="shared" ref="J12" si="13">(H12+I12)/C12</f>
        <v>4.5</v>
      </c>
      <c r="K12" s="43">
        <f t="shared" ref="K12" si="14">SUM(H12:I12)</f>
        <v>22387.5</v>
      </c>
    </row>
    <row r="13" spans="1:11" s="56" customFormat="1" ht="22.5" customHeight="1">
      <c r="A13" s="53"/>
      <c r="B13" s="54"/>
      <c r="C13" s="54"/>
      <c r="D13" s="54"/>
      <c r="E13" s="54"/>
      <c r="F13" s="54"/>
      <c r="G13" s="54"/>
      <c r="H13" s="70" t="s">
        <v>22</v>
      </c>
      <c r="I13" s="71"/>
      <c r="J13" s="72"/>
      <c r="K13" s="55">
        <f>SUM(K11:K12)</f>
        <v>72787.5</v>
      </c>
    </row>
    <row r="14" spans="1:11" s="52" customFormat="1">
      <c r="A14" s="49">
        <v>43206</v>
      </c>
      <c r="B14" s="50" t="s">
        <v>307</v>
      </c>
      <c r="C14" s="50">
        <v>1204</v>
      </c>
      <c r="D14" s="50" t="s">
        <v>18</v>
      </c>
      <c r="E14" s="51">
        <v>415</v>
      </c>
      <c r="F14" s="51">
        <v>437.85</v>
      </c>
      <c r="G14" s="47">
        <v>520</v>
      </c>
      <c r="H14" s="48">
        <f t="shared" ref="H14" si="15">(IF(D14="SHORT",E14-F14,IF(D14="LONG",F14-E14)))*C14</f>
        <v>27511.400000000027</v>
      </c>
      <c r="I14" s="44">
        <f>(IF(D14="SHORT",IF(G14="",0,E14-G14),IF(D14="LONG",IF(G14="",0,G14-F14))))*C14</f>
        <v>98908.599999999977</v>
      </c>
      <c r="J14" s="45">
        <f t="shared" ref="J14" si="16">(H14+I14)/C14</f>
        <v>105</v>
      </c>
      <c r="K14" s="46">
        <f t="shared" ref="K14" si="17">SUM(H14:I14)</f>
        <v>126420</v>
      </c>
    </row>
    <row r="15" spans="1:11" s="56" customFormat="1" ht="22.5" customHeight="1">
      <c r="A15" s="53"/>
      <c r="B15" s="54"/>
      <c r="C15" s="54"/>
      <c r="D15" s="54"/>
      <c r="E15" s="54"/>
      <c r="F15" s="54"/>
      <c r="G15" s="54"/>
      <c r="H15" s="70" t="s">
        <v>22</v>
      </c>
      <c r="I15" s="71"/>
      <c r="J15" s="72"/>
      <c r="K15" s="55">
        <f>SUM(K14:K14)</f>
        <v>126420</v>
      </c>
    </row>
    <row r="16" spans="1:11" s="5" customFormat="1">
      <c r="A16" s="36">
        <v>43185</v>
      </c>
      <c r="B16" s="37" t="s">
        <v>306</v>
      </c>
      <c r="C16" s="38">
        <v>3000</v>
      </c>
      <c r="D16" s="37" t="s">
        <v>300</v>
      </c>
      <c r="E16" s="39">
        <v>335</v>
      </c>
      <c r="F16" s="39">
        <v>318.25</v>
      </c>
      <c r="G16" s="39"/>
      <c r="H16" s="40">
        <f t="shared" ref="H16" si="18">(IF(D16="SHORT",E16-F16,IF(D16="LONG",F16-E16)))*C16</f>
        <v>50250</v>
      </c>
      <c r="I16" s="41"/>
      <c r="J16" s="42">
        <f t="shared" ref="J16" si="19">(H16+I16)/C16</f>
        <v>16.75</v>
      </c>
      <c r="K16" s="43">
        <f t="shared" ref="K16" si="20">SUM(H16:I16)</f>
        <v>50250</v>
      </c>
    </row>
    <row r="17" spans="1:11" s="5" customFormat="1">
      <c r="A17" s="36">
        <v>43177</v>
      </c>
      <c r="B17" s="37" t="s">
        <v>301</v>
      </c>
      <c r="C17" s="38">
        <v>2122</v>
      </c>
      <c r="D17" s="37" t="s">
        <v>300</v>
      </c>
      <c r="E17" s="39">
        <v>601</v>
      </c>
      <c r="F17" s="39">
        <v>556</v>
      </c>
      <c r="G17" s="39"/>
      <c r="H17" s="40">
        <f t="shared" ref="H17" si="21">(IF(D17="SHORT",E17-F17,IF(D17="LONG",F17-E17)))*C17</f>
        <v>95490</v>
      </c>
      <c r="I17" s="41"/>
      <c r="J17" s="42">
        <f t="shared" ref="J17" si="22">(H17+I17)/C17</f>
        <v>45</v>
      </c>
      <c r="K17" s="43">
        <f t="shared" ref="K17" si="23">SUM(H17:I17)</f>
        <v>95490</v>
      </c>
    </row>
    <row r="18" spans="1:11" s="56" customFormat="1" ht="22.5" customHeight="1">
      <c r="A18" s="53"/>
      <c r="B18" s="54"/>
      <c r="C18" s="54"/>
      <c r="D18" s="54"/>
      <c r="E18" s="54"/>
      <c r="F18" s="54"/>
      <c r="G18" s="54"/>
      <c r="H18" s="70" t="s">
        <v>22</v>
      </c>
      <c r="I18" s="71"/>
      <c r="J18" s="72"/>
      <c r="K18" s="55">
        <f>SUM(K16:K17)</f>
        <v>145740</v>
      </c>
    </row>
    <row r="19" spans="1:11" s="60" customFormat="1">
      <c r="A19" s="57">
        <v>43159</v>
      </c>
      <c r="B19" s="37" t="s">
        <v>304</v>
      </c>
      <c r="C19" s="37">
        <v>144</v>
      </c>
      <c r="D19" s="37" t="s">
        <v>18</v>
      </c>
      <c r="E19" s="58">
        <v>3450</v>
      </c>
      <c r="F19" s="58">
        <v>3657</v>
      </c>
      <c r="G19" s="59"/>
      <c r="H19" s="40">
        <f t="shared" ref="H19:H20" si="24">(IF(D19="SHORT",E19-F19,IF(D19="LONG",F19-E19)))*C19</f>
        <v>29808</v>
      </c>
      <c r="I19" s="41"/>
      <c r="J19" s="42">
        <f t="shared" ref="J19:J20" si="25">(H19+I19)/C19</f>
        <v>207</v>
      </c>
      <c r="K19" s="43">
        <f t="shared" ref="K19:K20" si="26">SUM(H19:I19)</f>
        <v>29808</v>
      </c>
    </row>
    <row r="20" spans="1:11" s="60" customFormat="1">
      <c r="A20" s="57">
        <v>43154</v>
      </c>
      <c r="B20" s="37" t="s">
        <v>305</v>
      </c>
      <c r="C20" s="37">
        <v>725</v>
      </c>
      <c r="D20" s="37" t="s">
        <v>18</v>
      </c>
      <c r="E20" s="58">
        <v>686.25</v>
      </c>
      <c r="F20" s="58">
        <v>717.1</v>
      </c>
      <c r="G20" s="47">
        <v>753</v>
      </c>
      <c r="H20" s="48">
        <f t="shared" si="24"/>
        <v>22366.250000000018</v>
      </c>
      <c r="I20" s="44">
        <f>(IF(D20="SHORT",IF(G20="",0,E20-G20),IF(D20="LONG",IF(G20="",0,G20-F20))))*C20</f>
        <v>26027.499999999982</v>
      </c>
      <c r="J20" s="45">
        <f t="shared" si="25"/>
        <v>66.75</v>
      </c>
      <c r="K20" s="46">
        <f t="shared" si="26"/>
        <v>48393.75</v>
      </c>
    </row>
    <row r="21" spans="1:11" s="52" customFormat="1">
      <c r="A21" s="49">
        <v>43150</v>
      </c>
      <c r="B21" s="50" t="s">
        <v>303</v>
      </c>
      <c r="C21" s="50">
        <v>12000</v>
      </c>
      <c r="D21" s="50" t="s">
        <v>300</v>
      </c>
      <c r="E21" s="51">
        <v>142.5</v>
      </c>
      <c r="F21" s="51">
        <v>135.35</v>
      </c>
      <c r="G21" s="47">
        <v>125.2</v>
      </c>
      <c r="H21" s="48">
        <f t="shared" ref="H21" si="27">(IF(D21="SHORT",E21-F21,IF(D21="LONG",F21-E21)))*C21</f>
        <v>85800.000000000073</v>
      </c>
      <c r="I21" s="44">
        <f>(IF(D21="SHORT",IF(G21="",0,E21-G21),IF(D21="LONG",IF(G21="",0,G21-F21))))*C21</f>
        <v>207599.99999999997</v>
      </c>
      <c r="J21" s="45">
        <f t="shared" ref="J21" si="28">(H21+I21)/C21</f>
        <v>24.450000000000006</v>
      </c>
      <c r="K21" s="46">
        <f t="shared" ref="K21" si="29">SUM(H21:I21)</f>
        <v>293400.00000000006</v>
      </c>
    </row>
    <row r="22" spans="1:11" s="56" customFormat="1" ht="22.5" customHeight="1">
      <c r="A22" s="53"/>
      <c r="B22" s="54"/>
      <c r="C22" s="54"/>
      <c r="D22" s="54"/>
      <c r="E22" s="54"/>
      <c r="F22" s="54"/>
      <c r="G22" s="54"/>
      <c r="H22" s="70" t="s">
        <v>22</v>
      </c>
      <c r="I22" s="71"/>
      <c r="J22" s="72"/>
      <c r="K22" s="55">
        <f>SUM(K19:K21)</f>
        <v>371601.75000000006</v>
      </c>
    </row>
  </sheetData>
  <mergeCells count="21">
    <mergeCell ref="H18:J18"/>
    <mergeCell ref="H22:J22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15:J15"/>
    <mergeCell ref="H13:J13"/>
    <mergeCell ref="H10:J10"/>
    <mergeCell ref="H8:J8"/>
    <mergeCell ref="K4:K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ignoredErrors>
    <ignoredError sqref="K10 K15 K13 K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85"/>
  <sheetViews>
    <sheetView workbookViewId="0">
      <selection activeCell="B33" sqref="B3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83" t="s">
        <v>17</v>
      </c>
      <c r="E4" s="84"/>
      <c r="F4" s="84"/>
      <c r="G4" s="84"/>
      <c r="H4" s="84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90" t="s">
        <v>1</v>
      </c>
      <c r="B7" s="89" t="s">
        <v>3</v>
      </c>
      <c r="C7" s="89" t="s">
        <v>4</v>
      </c>
      <c r="D7" s="93" t="s">
        <v>5</v>
      </c>
      <c r="E7" s="93" t="s">
        <v>6</v>
      </c>
      <c r="F7" s="82" t="s">
        <v>2</v>
      </c>
      <c r="G7" s="82"/>
      <c r="H7" s="82"/>
      <c r="I7" s="89" t="s">
        <v>16</v>
      </c>
      <c r="J7" s="89"/>
      <c r="K7" s="89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91"/>
      <c r="B8" s="92"/>
      <c r="C8" s="92"/>
      <c r="D8" s="94"/>
      <c r="E8" s="94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22"/>
      <c r="B12" s="13"/>
      <c r="C12" s="13"/>
      <c r="D12" s="14"/>
      <c r="E12" s="14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22" t="s">
        <v>287</v>
      </c>
      <c r="B13" s="13" t="s">
        <v>288</v>
      </c>
      <c r="C13" s="13" t="s">
        <v>18</v>
      </c>
      <c r="D13" s="14">
        <v>2000</v>
      </c>
      <c r="E13" s="14">
        <v>163.5</v>
      </c>
      <c r="F13" s="13" t="s">
        <v>252</v>
      </c>
      <c r="G13" s="13">
        <v>0</v>
      </c>
      <c r="H13" s="13">
        <v>0</v>
      </c>
      <c r="I13" s="13" t="s">
        <v>252</v>
      </c>
      <c r="J13" s="13">
        <v>0</v>
      </c>
      <c r="K13" s="13">
        <v>0</v>
      </c>
      <c r="L13" s="13" t="s">
        <v>252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22" t="s">
        <v>285</v>
      </c>
      <c r="B14" s="13" t="s">
        <v>286</v>
      </c>
      <c r="C14" s="13" t="s">
        <v>18</v>
      </c>
      <c r="D14" s="14">
        <v>1000</v>
      </c>
      <c r="E14" s="14">
        <v>1085</v>
      </c>
      <c r="F14" s="13">
        <v>1135</v>
      </c>
      <c r="G14" s="13">
        <v>0</v>
      </c>
      <c r="H14" s="13">
        <v>0</v>
      </c>
      <c r="I14" s="13">
        <f t="shared" ref="I14:I16" si="0">(F14-E14)*D14</f>
        <v>50000</v>
      </c>
      <c r="J14" s="13">
        <v>0</v>
      </c>
      <c r="K14" s="13">
        <v>0</v>
      </c>
      <c r="L14" s="23">
        <f t="shared" ref="L14:L16" si="1">SUM(K14+J14+I14)</f>
        <v>50000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22" t="s">
        <v>284</v>
      </c>
      <c r="B15" s="13" t="s">
        <v>94</v>
      </c>
      <c r="C15" s="13" t="s">
        <v>18</v>
      </c>
      <c r="D15" s="14">
        <v>2000</v>
      </c>
      <c r="E15" s="14">
        <v>384</v>
      </c>
      <c r="F15" s="13">
        <v>400</v>
      </c>
      <c r="G15" s="13">
        <v>0</v>
      </c>
      <c r="H15" s="13">
        <v>0</v>
      </c>
      <c r="I15" s="13">
        <f t="shared" si="0"/>
        <v>32000</v>
      </c>
      <c r="J15" s="13">
        <v>0</v>
      </c>
      <c r="K15" s="13">
        <v>0</v>
      </c>
      <c r="L15" s="23">
        <f t="shared" si="1"/>
        <v>32000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22" t="s">
        <v>271</v>
      </c>
      <c r="B16" s="13" t="s">
        <v>283</v>
      </c>
      <c r="C16" s="13" t="s">
        <v>18</v>
      </c>
      <c r="D16" s="14">
        <v>500</v>
      </c>
      <c r="E16" s="14">
        <v>1770</v>
      </c>
      <c r="F16" s="13">
        <v>1815</v>
      </c>
      <c r="G16" s="13">
        <v>0</v>
      </c>
      <c r="H16" s="13">
        <v>0</v>
      </c>
      <c r="I16" s="13">
        <f t="shared" si="0"/>
        <v>22500</v>
      </c>
      <c r="J16" s="13">
        <v>0</v>
      </c>
      <c r="K16" s="13">
        <v>0</v>
      </c>
      <c r="L16" s="23">
        <f t="shared" si="1"/>
        <v>22500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22" t="s">
        <v>273</v>
      </c>
      <c r="B17" s="13" t="s">
        <v>270</v>
      </c>
      <c r="C17" s="13" t="s">
        <v>18</v>
      </c>
      <c r="D17" s="14">
        <v>2000</v>
      </c>
      <c r="E17" s="14">
        <v>153</v>
      </c>
      <c r="F17" s="13">
        <v>140</v>
      </c>
      <c r="G17" s="13">
        <v>0</v>
      </c>
      <c r="H17" s="13">
        <v>0</v>
      </c>
      <c r="I17" s="13">
        <f t="shared" ref="I17:I18" si="2">(F17-E17)*D17</f>
        <v>-26000</v>
      </c>
      <c r="J17" s="13">
        <v>0</v>
      </c>
      <c r="K17" s="13">
        <v>0</v>
      </c>
      <c r="L17" s="23">
        <f t="shared" ref="L17:L18" si="3">SUM(K17+J17+I17)</f>
        <v>-26000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22" t="s">
        <v>282</v>
      </c>
      <c r="B18" s="13" t="s">
        <v>71</v>
      </c>
      <c r="C18" s="13" t="s">
        <v>18</v>
      </c>
      <c r="D18" s="14">
        <v>1000</v>
      </c>
      <c r="E18" s="14">
        <v>970</v>
      </c>
      <c r="F18" s="13">
        <v>930</v>
      </c>
      <c r="G18" s="13">
        <v>0</v>
      </c>
      <c r="H18" s="13">
        <v>0</v>
      </c>
      <c r="I18" s="13">
        <f t="shared" si="2"/>
        <v>-40000</v>
      </c>
      <c r="J18" s="13">
        <v>0</v>
      </c>
      <c r="K18" s="13">
        <v>0</v>
      </c>
      <c r="L18" s="23">
        <f t="shared" si="3"/>
        <v>-40000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22" t="s">
        <v>274</v>
      </c>
      <c r="B19" s="13" t="s">
        <v>269</v>
      </c>
      <c r="C19" s="13" t="s">
        <v>18</v>
      </c>
      <c r="D19" s="14">
        <v>500</v>
      </c>
      <c r="E19" s="14">
        <v>1370</v>
      </c>
      <c r="F19" s="13">
        <v>1440</v>
      </c>
      <c r="G19" s="13">
        <v>0</v>
      </c>
      <c r="H19" s="13">
        <v>0</v>
      </c>
      <c r="I19" s="13">
        <f t="shared" ref="I19:I23" si="4">(F19-E19)*D19</f>
        <v>35000</v>
      </c>
      <c r="J19" s="13">
        <v>0</v>
      </c>
      <c r="K19" s="13">
        <v>0</v>
      </c>
      <c r="L19" s="23">
        <f t="shared" ref="L19:L23" si="5">SUM(K19+J19+I19)</f>
        <v>35000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22" t="s">
        <v>275</v>
      </c>
      <c r="B20" s="13" t="s">
        <v>268</v>
      </c>
      <c r="C20" s="13" t="s">
        <v>18</v>
      </c>
      <c r="D20" s="14">
        <v>500</v>
      </c>
      <c r="E20" s="14">
        <v>2830</v>
      </c>
      <c r="F20" s="13">
        <v>2930</v>
      </c>
      <c r="G20" s="13">
        <v>0</v>
      </c>
      <c r="H20" s="13">
        <v>0</v>
      </c>
      <c r="I20" s="13">
        <f t="shared" si="4"/>
        <v>50000</v>
      </c>
      <c r="J20" s="13">
        <v>0</v>
      </c>
      <c r="K20" s="13">
        <v>0</v>
      </c>
      <c r="L20" s="23">
        <f t="shared" si="5"/>
        <v>50000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22" t="s">
        <v>275</v>
      </c>
      <c r="B21" s="13" t="s">
        <v>267</v>
      </c>
      <c r="C21" s="13" t="s">
        <v>18</v>
      </c>
      <c r="D21" s="14">
        <v>2000</v>
      </c>
      <c r="E21" s="14">
        <v>177</v>
      </c>
      <c r="F21" s="13">
        <v>189.9</v>
      </c>
      <c r="G21" s="13">
        <v>0</v>
      </c>
      <c r="H21" s="13">
        <v>0</v>
      </c>
      <c r="I21" s="13">
        <f t="shared" si="4"/>
        <v>25800.000000000011</v>
      </c>
      <c r="J21" s="13">
        <v>0</v>
      </c>
      <c r="K21" s="13">
        <v>0</v>
      </c>
      <c r="L21" s="23">
        <f t="shared" si="5"/>
        <v>25800.000000000011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22" t="s">
        <v>276</v>
      </c>
      <c r="B22" s="13" t="s">
        <v>258</v>
      </c>
      <c r="C22" s="13" t="s">
        <v>18</v>
      </c>
      <c r="D22" s="14">
        <v>500</v>
      </c>
      <c r="E22" s="14">
        <v>1895</v>
      </c>
      <c r="F22" s="13">
        <v>1945</v>
      </c>
      <c r="G22" s="13">
        <v>0</v>
      </c>
      <c r="H22" s="13">
        <v>0</v>
      </c>
      <c r="I22" s="13">
        <f t="shared" si="4"/>
        <v>25000</v>
      </c>
      <c r="J22" s="13">
        <v>0</v>
      </c>
      <c r="K22" s="13">
        <v>0</v>
      </c>
      <c r="L22" s="23">
        <f t="shared" si="5"/>
        <v>25000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22" t="s">
        <v>276</v>
      </c>
      <c r="B23" s="13" t="s">
        <v>266</v>
      </c>
      <c r="C23" s="13" t="s">
        <v>18</v>
      </c>
      <c r="D23" s="14">
        <v>2000</v>
      </c>
      <c r="E23" s="14">
        <v>153</v>
      </c>
      <c r="F23" s="13">
        <v>143</v>
      </c>
      <c r="G23" s="13">
        <v>0</v>
      </c>
      <c r="H23" s="13">
        <v>0</v>
      </c>
      <c r="I23" s="13">
        <f t="shared" si="4"/>
        <v>-20000</v>
      </c>
      <c r="J23" s="13">
        <v>0</v>
      </c>
      <c r="K23" s="13">
        <v>0</v>
      </c>
      <c r="L23" s="23">
        <f t="shared" si="5"/>
        <v>-20000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22" t="s">
        <v>277</v>
      </c>
      <c r="B24" s="13" t="s">
        <v>103</v>
      </c>
      <c r="C24" s="13" t="s">
        <v>18</v>
      </c>
      <c r="D24" s="14">
        <v>500</v>
      </c>
      <c r="E24" s="14">
        <v>1135</v>
      </c>
      <c r="F24" s="13">
        <v>1200</v>
      </c>
      <c r="G24" s="13">
        <v>0</v>
      </c>
      <c r="H24" s="13">
        <v>0</v>
      </c>
      <c r="I24" s="13">
        <f t="shared" ref="I24" si="6">(F24-E24)*D24</f>
        <v>32500</v>
      </c>
      <c r="J24" s="13">
        <v>0</v>
      </c>
      <c r="K24" s="13">
        <v>0</v>
      </c>
      <c r="L24" s="23">
        <f t="shared" ref="L24" si="7">SUM(K24+J24+I24)</f>
        <v>32500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22" t="s">
        <v>277</v>
      </c>
      <c r="B25" s="13" t="s">
        <v>24</v>
      </c>
      <c r="C25" s="13" t="s">
        <v>18</v>
      </c>
      <c r="D25" s="14">
        <v>500</v>
      </c>
      <c r="E25" s="14">
        <v>1135</v>
      </c>
      <c r="F25" s="13">
        <v>1180</v>
      </c>
      <c r="G25" s="13">
        <v>0</v>
      </c>
      <c r="H25" s="13">
        <v>0</v>
      </c>
      <c r="I25" s="13">
        <f t="shared" ref="I25" si="8">(F25-E25)*D25</f>
        <v>22500</v>
      </c>
      <c r="J25" s="13">
        <v>0</v>
      </c>
      <c r="K25" s="13">
        <v>0</v>
      </c>
      <c r="L25" s="23">
        <f t="shared" ref="L25" si="9">SUM(K25+J25+I25)</f>
        <v>22500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22" t="s">
        <v>278</v>
      </c>
      <c r="B26" s="13" t="s">
        <v>265</v>
      </c>
      <c r="C26" s="13" t="s">
        <v>18</v>
      </c>
      <c r="D26" s="14">
        <v>2000</v>
      </c>
      <c r="E26" s="14">
        <v>234</v>
      </c>
      <c r="F26" s="13">
        <v>249.5</v>
      </c>
      <c r="G26" s="13">
        <v>0</v>
      </c>
      <c r="H26" s="13">
        <v>0</v>
      </c>
      <c r="I26" s="13">
        <f t="shared" ref="I26" si="10">(F26-E26)*D26</f>
        <v>31000</v>
      </c>
      <c r="J26" s="13">
        <v>0</v>
      </c>
      <c r="K26" s="13">
        <v>0</v>
      </c>
      <c r="L26" s="23">
        <f t="shared" ref="L26" si="11">SUM(K26+J26+I26)</f>
        <v>31000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22" t="s">
        <v>278</v>
      </c>
      <c r="B27" s="13" t="s">
        <v>255</v>
      </c>
      <c r="C27" s="13" t="s">
        <v>18</v>
      </c>
      <c r="D27" s="14">
        <v>1000</v>
      </c>
      <c r="E27" s="14">
        <v>309</v>
      </c>
      <c r="F27" s="13">
        <v>330</v>
      </c>
      <c r="G27" s="13">
        <v>360</v>
      </c>
      <c r="H27" s="13">
        <v>0</v>
      </c>
      <c r="I27" s="13">
        <f t="shared" ref="I27" si="12">(F27-E27)*D27</f>
        <v>21000</v>
      </c>
      <c r="J27" s="13">
        <f>(G27-F27)*D27</f>
        <v>30000</v>
      </c>
      <c r="K27" s="13">
        <v>0</v>
      </c>
      <c r="L27" s="23">
        <f t="shared" ref="L27" si="13">SUM(K27+J27+I27)</f>
        <v>51000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22" t="s">
        <v>278</v>
      </c>
      <c r="B28" s="13" t="s">
        <v>61</v>
      </c>
      <c r="C28" s="13" t="s">
        <v>18</v>
      </c>
      <c r="D28" s="14">
        <v>2000</v>
      </c>
      <c r="E28" s="14">
        <v>160</v>
      </c>
      <c r="F28" s="13">
        <v>170</v>
      </c>
      <c r="G28" s="13">
        <v>0</v>
      </c>
      <c r="H28" s="13">
        <v>0</v>
      </c>
      <c r="I28" s="13">
        <f t="shared" ref="I28" si="14">(F28-E28)*D28</f>
        <v>20000</v>
      </c>
      <c r="J28" s="13">
        <v>0</v>
      </c>
      <c r="K28" s="13">
        <v>0</v>
      </c>
      <c r="L28" s="23">
        <f t="shared" ref="L28" si="15">SUM(K28+J28+I28)</f>
        <v>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22" t="s">
        <v>281</v>
      </c>
      <c r="B29" s="13" t="s">
        <v>65</v>
      </c>
      <c r="C29" s="13" t="s">
        <v>18</v>
      </c>
      <c r="D29" s="14">
        <v>1000</v>
      </c>
      <c r="E29" s="14">
        <v>424</v>
      </c>
      <c r="F29" s="13">
        <v>450</v>
      </c>
      <c r="G29" s="13">
        <v>480</v>
      </c>
      <c r="H29" s="13">
        <v>0</v>
      </c>
      <c r="I29" s="13">
        <f t="shared" ref="I29:I31" si="16">(F29-E29)*D29</f>
        <v>26000</v>
      </c>
      <c r="J29" s="13">
        <f>(G29-F29)*D29</f>
        <v>30000</v>
      </c>
      <c r="K29" s="13">
        <v>0</v>
      </c>
      <c r="L29" s="23">
        <f t="shared" ref="L29:L31" si="17">SUM(K29+J29+I29)</f>
        <v>56000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22" t="s">
        <v>279</v>
      </c>
      <c r="B30" s="13" t="s">
        <v>264</v>
      </c>
      <c r="C30" s="13" t="s">
        <v>18</v>
      </c>
      <c r="D30" s="14">
        <v>1500</v>
      </c>
      <c r="E30" s="14">
        <v>750</v>
      </c>
      <c r="F30" s="13">
        <v>780</v>
      </c>
      <c r="G30" s="13">
        <v>0</v>
      </c>
      <c r="H30" s="13">
        <v>0</v>
      </c>
      <c r="I30" s="13">
        <f t="shared" si="16"/>
        <v>45000</v>
      </c>
      <c r="J30" s="13">
        <v>0</v>
      </c>
      <c r="K30" s="13">
        <v>0</v>
      </c>
      <c r="L30" s="23">
        <f t="shared" si="17"/>
        <v>45000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22" t="s">
        <v>280</v>
      </c>
      <c r="B31" s="13" t="s">
        <v>91</v>
      </c>
      <c r="C31" s="13" t="s">
        <v>18</v>
      </c>
      <c r="D31" s="14">
        <v>2000</v>
      </c>
      <c r="E31" s="14">
        <v>152</v>
      </c>
      <c r="F31" s="13">
        <v>162</v>
      </c>
      <c r="G31" s="13">
        <v>172</v>
      </c>
      <c r="H31" s="13">
        <v>0</v>
      </c>
      <c r="I31" s="13">
        <f t="shared" si="16"/>
        <v>20000</v>
      </c>
      <c r="J31" s="13">
        <f>(G31-F31)*D31</f>
        <v>20000</v>
      </c>
      <c r="K31" s="13">
        <v>0</v>
      </c>
      <c r="L31" s="23">
        <f t="shared" si="17"/>
        <v>40000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22" t="s">
        <v>272</v>
      </c>
      <c r="B32" s="13" t="s">
        <v>200</v>
      </c>
      <c r="C32" s="13" t="s">
        <v>18</v>
      </c>
      <c r="D32" s="14">
        <v>2000</v>
      </c>
      <c r="E32" s="14">
        <v>246</v>
      </c>
      <c r="F32" s="13">
        <v>256</v>
      </c>
      <c r="G32" s="13">
        <v>0</v>
      </c>
      <c r="H32" s="13">
        <v>0</v>
      </c>
      <c r="I32" s="13">
        <f t="shared" ref="I32" si="18">(F32-E32)*D32</f>
        <v>20000</v>
      </c>
      <c r="J32" s="13">
        <v>0</v>
      </c>
      <c r="K32" s="13">
        <v>0</v>
      </c>
      <c r="L32" s="23">
        <f t="shared" ref="L32" si="19">SUM(K32+J32+I32)</f>
        <v>20000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22" t="s">
        <v>263</v>
      </c>
      <c r="B33" s="13" t="s">
        <v>262</v>
      </c>
      <c r="C33" s="13" t="s">
        <v>18</v>
      </c>
      <c r="D33" s="14">
        <v>1000</v>
      </c>
      <c r="E33" s="14">
        <v>475</v>
      </c>
      <c r="F33" s="13">
        <v>500</v>
      </c>
      <c r="G33" s="13">
        <v>0</v>
      </c>
      <c r="H33" s="13">
        <v>0</v>
      </c>
      <c r="I33" s="13">
        <f t="shared" ref="I33" si="20">(F33-E33)*D33</f>
        <v>25000</v>
      </c>
      <c r="J33" s="13">
        <v>0</v>
      </c>
      <c r="K33" s="13">
        <v>0</v>
      </c>
      <c r="L33" s="23">
        <f t="shared" ref="L33" si="21">SUM(K33+J33+I33)</f>
        <v>25000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22" t="s">
        <v>260</v>
      </c>
      <c r="B34" s="13" t="s">
        <v>261</v>
      </c>
      <c r="C34" s="13" t="s">
        <v>18</v>
      </c>
      <c r="D34" s="14">
        <v>500</v>
      </c>
      <c r="E34" s="14">
        <v>763</v>
      </c>
      <c r="F34" s="13">
        <v>800</v>
      </c>
      <c r="G34" s="13">
        <v>0</v>
      </c>
      <c r="H34" s="13">
        <v>0</v>
      </c>
      <c r="I34" s="13">
        <f t="shared" ref="I34:I41" si="22">(F34-E34)*D34</f>
        <v>18500</v>
      </c>
      <c r="J34" s="13">
        <v>0</v>
      </c>
      <c r="K34" s="13">
        <v>0</v>
      </c>
      <c r="L34" s="23">
        <f t="shared" ref="L34:L41" si="23">SUM(K34+J34+I34)</f>
        <v>18500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22" t="s">
        <v>257</v>
      </c>
      <c r="B35" s="13" t="s">
        <v>258</v>
      </c>
      <c r="C35" s="13" t="s">
        <v>18</v>
      </c>
      <c r="D35" s="14">
        <v>500</v>
      </c>
      <c r="E35" s="14">
        <v>1890</v>
      </c>
      <c r="F35" s="13">
        <v>1860</v>
      </c>
      <c r="G35" s="13">
        <v>0</v>
      </c>
      <c r="H35" s="13">
        <v>0</v>
      </c>
      <c r="I35" s="13">
        <f t="shared" si="22"/>
        <v>-15000</v>
      </c>
      <c r="J35" s="13">
        <v>0</v>
      </c>
      <c r="K35" s="13">
        <v>0</v>
      </c>
      <c r="L35" s="23">
        <f t="shared" si="23"/>
        <v>-15000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22" t="s">
        <v>254</v>
      </c>
      <c r="B36" s="13" t="s">
        <v>256</v>
      </c>
      <c r="C36" s="13" t="s">
        <v>18</v>
      </c>
      <c r="D36" s="14">
        <v>1500</v>
      </c>
      <c r="E36" s="14">
        <v>592</v>
      </c>
      <c r="F36" s="13">
        <v>610</v>
      </c>
      <c r="G36" s="13">
        <v>0</v>
      </c>
      <c r="H36" s="13">
        <v>0</v>
      </c>
      <c r="I36" s="13">
        <f t="shared" si="22"/>
        <v>27000</v>
      </c>
      <c r="J36" s="13">
        <v>0</v>
      </c>
      <c r="K36" s="13">
        <v>0</v>
      </c>
      <c r="L36" s="23">
        <f t="shared" si="23"/>
        <v>27000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22" t="s">
        <v>254</v>
      </c>
      <c r="B37" s="13" t="s">
        <v>255</v>
      </c>
      <c r="C37" s="13" t="s">
        <v>18</v>
      </c>
      <c r="D37" s="14">
        <v>2000</v>
      </c>
      <c r="E37" s="14">
        <v>284</v>
      </c>
      <c r="F37" s="13">
        <v>300</v>
      </c>
      <c r="G37" s="13">
        <v>0</v>
      </c>
      <c r="H37" s="13">
        <v>0</v>
      </c>
      <c r="I37" s="13" t="s">
        <v>252</v>
      </c>
      <c r="J37" s="13">
        <v>0</v>
      </c>
      <c r="K37" s="13">
        <v>0</v>
      </c>
      <c r="L37" s="13" t="s">
        <v>252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22" t="s">
        <v>253</v>
      </c>
      <c r="B38" s="13" t="s">
        <v>127</v>
      </c>
      <c r="C38" s="13" t="s">
        <v>18</v>
      </c>
      <c r="D38" s="14">
        <v>2000</v>
      </c>
      <c r="E38" s="14">
        <v>86</v>
      </c>
      <c r="F38" s="13">
        <v>92</v>
      </c>
      <c r="G38" s="13">
        <v>0</v>
      </c>
      <c r="H38" s="13">
        <v>0</v>
      </c>
      <c r="I38" s="13">
        <f t="shared" ref="I38:I39" si="24">(F38-E38)*D38</f>
        <v>12000</v>
      </c>
      <c r="J38" s="13">
        <v>0</v>
      </c>
      <c r="K38" s="13">
        <v>0</v>
      </c>
      <c r="L38" s="23">
        <f t="shared" ref="L38:L39" si="25">SUM(K38+J38+I38)</f>
        <v>12000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22" t="s">
        <v>259</v>
      </c>
      <c r="B39" s="13" t="s">
        <v>251</v>
      </c>
      <c r="C39" s="13" t="s">
        <v>18</v>
      </c>
      <c r="D39" s="14">
        <v>2000</v>
      </c>
      <c r="E39" s="14">
        <v>515</v>
      </c>
      <c r="F39" s="13">
        <v>540</v>
      </c>
      <c r="G39" s="13">
        <v>0</v>
      </c>
      <c r="H39" s="13">
        <v>0</v>
      </c>
      <c r="I39" s="13">
        <f t="shared" si="24"/>
        <v>50000</v>
      </c>
      <c r="J39" s="13">
        <v>0</v>
      </c>
      <c r="K39" s="13">
        <v>0</v>
      </c>
      <c r="L39" s="23">
        <f t="shared" si="25"/>
        <v>50000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22" t="s">
        <v>250</v>
      </c>
      <c r="B40" s="13" t="s">
        <v>251</v>
      </c>
      <c r="C40" s="13" t="s">
        <v>18</v>
      </c>
      <c r="D40" s="14">
        <v>2000</v>
      </c>
      <c r="E40" s="14">
        <v>480</v>
      </c>
      <c r="F40" s="13">
        <v>505</v>
      </c>
      <c r="G40" s="13">
        <v>0</v>
      </c>
      <c r="H40" s="13">
        <v>0</v>
      </c>
      <c r="I40" s="13">
        <f t="shared" si="22"/>
        <v>50000</v>
      </c>
      <c r="J40" s="13">
        <v>0</v>
      </c>
      <c r="K40" s="13">
        <v>0</v>
      </c>
      <c r="L40" s="23">
        <f t="shared" si="23"/>
        <v>50000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22" t="s">
        <v>249</v>
      </c>
      <c r="B41" s="13" t="s">
        <v>246</v>
      </c>
      <c r="C41" s="13" t="s">
        <v>18</v>
      </c>
      <c r="D41" s="14">
        <v>1000</v>
      </c>
      <c r="E41" s="14">
        <v>690</v>
      </c>
      <c r="F41" s="13">
        <v>725</v>
      </c>
      <c r="G41" s="13">
        <v>0</v>
      </c>
      <c r="H41" s="13">
        <v>0</v>
      </c>
      <c r="I41" s="13">
        <f t="shared" si="22"/>
        <v>35000</v>
      </c>
      <c r="J41" s="13">
        <v>0</v>
      </c>
      <c r="K41" s="13">
        <v>0</v>
      </c>
      <c r="L41" s="23">
        <f t="shared" si="23"/>
        <v>35000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22" t="s">
        <v>248</v>
      </c>
      <c r="B42" s="13" t="s">
        <v>247</v>
      </c>
      <c r="C42" s="13" t="s">
        <v>18</v>
      </c>
      <c r="D42" s="14">
        <v>1000</v>
      </c>
      <c r="E42" s="14">
        <v>1142</v>
      </c>
      <c r="F42" s="13">
        <v>1160</v>
      </c>
      <c r="G42" s="13">
        <v>0</v>
      </c>
      <c r="H42" s="13">
        <v>0</v>
      </c>
      <c r="I42" s="13">
        <f t="shared" ref="I42" si="26">(F42-E42)*D42</f>
        <v>18000</v>
      </c>
      <c r="J42" s="13">
        <v>0</v>
      </c>
      <c r="K42" s="13">
        <v>0</v>
      </c>
      <c r="L42" s="23">
        <f t="shared" ref="L42" si="27">SUM(K42+J42+I42)</f>
        <v>18000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22" t="s">
        <v>245</v>
      </c>
      <c r="B43" s="13" t="s">
        <v>53</v>
      </c>
      <c r="C43" s="13" t="s">
        <v>18</v>
      </c>
      <c r="D43" s="14">
        <v>500</v>
      </c>
      <c r="E43" s="14">
        <v>1815</v>
      </c>
      <c r="F43" s="13">
        <v>1890</v>
      </c>
      <c r="G43" s="13">
        <v>0</v>
      </c>
      <c r="H43" s="13">
        <v>0</v>
      </c>
      <c r="I43" s="13">
        <f t="shared" ref="I43" si="28">(F43-E43)*D43</f>
        <v>37500</v>
      </c>
      <c r="J43" s="13">
        <v>0</v>
      </c>
      <c r="K43" s="13">
        <v>0</v>
      </c>
      <c r="L43" s="23">
        <f t="shared" ref="L43" si="29">SUM(K43+J43+I43)</f>
        <v>37500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22" t="s">
        <v>244</v>
      </c>
      <c r="B44" s="13" t="s">
        <v>222</v>
      </c>
      <c r="C44" s="13" t="s">
        <v>18</v>
      </c>
      <c r="D44" s="14">
        <v>2000</v>
      </c>
      <c r="E44" s="14">
        <v>360</v>
      </c>
      <c r="F44" s="13">
        <v>380</v>
      </c>
      <c r="G44" s="13">
        <v>400</v>
      </c>
      <c r="H44" s="13">
        <v>0</v>
      </c>
      <c r="I44" s="13">
        <f t="shared" ref="I44" si="30">(F44-E44)*D44</f>
        <v>40000</v>
      </c>
      <c r="J44" s="13">
        <f>(G44-F44)*D44</f>
        <v>40000</v>
      </c>
      <c r="K44" s="13">
        <v>0</v>
      </c>
      <c r="L44" s="23">
        <f t="shared" ref="L44" si="31">SUM(K44+J44+I44)</f>
        <v>80000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22" t="s">
        <v>243</v>
      </c>
      <c r="B45" s="13" t="s">
        <v>65</v>
      </c>
      <c r="C45" s="13" t="s">
        <v>18</v>
      </c>
      <c r="D45" s="14">
        <v>2000</v>
      </c>
      <c r="E45" s="14">
        <v>340</v>
      </c>
      <c r="F45" s="13">
        <v>360</v>
      </c>
      <c r="G45" s="13">
        <v>380</v>
      </c>
      <c r="H45" s="13">
        <v>400</v>
      </c>
      <c r="I45" s="13">
        <f t="shared" ref="I45:I52" si="32">(F45-E45)*D45</f>
        <v>40000</v>
      </c>
      <c r="J45" s="13">
        <f>(G45-F45)*D45</f>
        <v>40000</v>
      </c>
      <c r="K45" s="13">
        <f>SUM(H45-G45)*D45</f>
        <v>40000</v>
      </c>
      <c r="L45" s="23">
        <f t="shared" ref="L45:L52" si="33">SUM(K45+J45+I45)</f>
        <v>120000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22" t="s">
        <v>242</v>
      </c>
      <c r="B46" s="13" t="s">
        <v>61</v>
      </c>
      <c r="C46" s="13" t="s">
        <v>18</v>
      </c>
      <c r="D46" s="14">
        <v>2000</v>
      </c>
      <c r="E46" s="14">
        <v>150</v>
      </c>
      <c r="F46" s="13">
        <v>150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>
        <f t="shared" si="33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22" t="s">
        <v>240</v>
      </c>
      <c r="B47" s="13" t="s">
        <v>241</v>
      </c>
      <c r="C47" s="13" t="s">
        <v>18</v>
      </c>
      <c r="D47" s="14">
        <v>1000</v>
      </c>
      <c r="E47" s="14">
        <v>675</v>
      </c>
      <c r="F47" s="13">
        <v>703</v>
      </c>
      <c r="G47" s="13">
        <v>0</v>
      </c>
      <c r="H47" s="13">
        <v>0</v>
      </c>
      <c r="I47" s="13">
        <f t="shared" si="32"/>
        <v>28000</v>
      </c>
      <c r="J47" s="13">
        <v>0</v>
      </c>
      <c r="K47" s="13">
        <v>0</v>
      </c>
      <c r="L47" s="23">
        <f t="shared" si="33"/>
        <v>28000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22" t="s">
        <v>238</v>
      </c>
      <c r="B48" s="13" t="s">
        <v>239</v>
      </c>
      <c r="C48" s="13" t="s">
        <v>18</v>
      </c>
      <c r="D48" s="14">
        <v>2000</v>
      </c>
      <c r="E48" s="14">
        <v>284</v>
      </c>
      <c r="F48" s="13">
        <v>274</v>
      </c>
      <c r="G48" s="13">
        <v>0</v>
      </c>
      <c r="H48" s="13">
        <v>0</v>
      </c>
      <c r="I48" s="13">
        <f t="shared" si="32"/>
        <v>-20000</v>
      </c>
      <c r="J48" s="13">
        <v>0</v>
      </c>
      <c r="K48" s="13">
        <v>0</v>
      </c>
      <c r="L48" s="23">
        <f t="shared" si="33"/>
        <v>-20000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22" t="s">
        <v>236</v>
      </c>
      <c r="B49" s="13" t="s">
        <v>237</v>
      </c>
      <c r="C49" s="13" t="s">
        <v>18</v>
      </c>
      <c r="D49" s="14">
        <v>2000</v>
      </c>
      <c r="E49" s="14">
        <v>135</v>
      </c>
      <c r="F49" s="13">
        <v>150</v>
      </c>
      <c r="G49" s="13">
        <v>0</v>
      </c>
      <c r="H49" s="13">
        <v>0</v>
      </c>
      <c r="I49" s="13">
        <f t="shared" si="32"/>
        <v>30000</v>
      </c>
      <c r="J49" s="13">
        <v>0</v>
      </c>
      <c r="K49" s="13">
        <v>0</v>
      </c>
      <c r="L49" s="23">
        <f t="shared" si="33"/>
        <v>30000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22" t="s">
        <v>236</v>
      </c>
      <c r="B50" s="13" t="s">
        <v>107</v>
      </c>
      <c r="C50" s="13" t="s">
        <v>18</v>
      </c>
      <c r="D50" s="14">
        <v>2000</v>
      </c>
      <c r="E50" s="14">
        <v>208</v>
      </c>
      <c r="F50" s="13">
        <v>220</v>
      </c>
      <c r="G50" s="13">
        <v>0</v>
      </c>
      <c r="H50" s="13">
        <v>0</v>
      </c>
      <c r="I50" s="13">
        <f t="shared" si="32"/>
        <v>24000</v>
      </c>
      <c r="J50" s="13">
        <v>0</v>
      </c>
      <c r="K50" s="13">
        <v>0</v>
      </c>
      <c r="L50" s="23">
        <f t="shared" si="33"/>
        <v>24000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22" t="s">
        <v>231</v>
      </c>
      <c r="B51" s="13" t="s">
        <v>65</v>
      </c>
      <c r="C51" s="13" t="s">
        <v>18</v>
      </c>
      <c r="D51" s="14">
        <v>1000</v>
      </c>
      <c r="E51" s="14">
        <v>428</v>
      </c>
      <c r="F51" s="13">
        <v>450</v>
      </c>
      <c r="G51" s="13">
        <v>0</v>
      </c>
      <c r="H51" s="13">
        <v>0</v>
      </c>
      <c r="I51" s="13">
        <f t="shared" si="32"/>
        <v>22000</v>
      </c>
      <c r="J51" s="13">
        <v>0</v>
      </c>
      <c r="K51" s="13">
        <v>0</v>
      </c>
      <c r="L51" s="23">
        <f t="shared" si="33"/>
        <v>22000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22" t="s">
        <v>232</v>
      </c>
      <c r="B52" s="13" t="s">
        <v>230</v>
      </c>
      <c r="C52" s="13" t="s">
        <v>18</v>
      </c>
      <c r="D52" s="14">
        <v>500</v>
      </c>
      <c r="E52" s="14">
        <v>820</v>
      </c>
      <c r="F52" s="13">
        <v>780</v>
      </c>
      <c r="G52" s="13">
        <v>0</v>
      </c>
      <c r="H52" s="13">
        <v>0</v>
      </c>
      <c r="I52" s="13">
        <f t="shared" si="32"/>
        <v>-20000</v>
      </c>
      <c r="J52" s="13">
        <v>0</v>
      </c>
      <c r="K52" s="13">
        <v>0</v>
      </c>
      <c r="L52" s="23">
        <f t="shared" si="33"/>
        <v>-20000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22" t="s">
        <v>233</v>
      </c>
      <c r="B53" s="13" t="s">
        <v>229</v>
      </c>
      <c r="C53" s="13" t="s">
        <v>18</v>
      </c>
      <c r="D53" s="14">
        <v>2000</v>
      </c>
      <c r="E53" s="14">
        <v>274</v>
      </c>
      <c r="F53" s="13">
        <v>310</v>
      </c>
      <c r="G53" s="13">
        <v>328</v>
      </c>
      <c r="H53" s="13">
        <v>360</v>
      </c>
      <c r="I53" s="13">
        <f t="shared" ref="I53:I56" si="34">(F53-E53)*D53</f>
        <v>72000</v>
      </c>
      <c r="J53" s="13">
        <f>(G53-F53)*D53</f>
        <v>36000</v>
      </c>
      <c r="K53" s="13">
        <f>SUM(H53-G53)*D53</f>
        <v>64000</v>
      </c>
      <c r="L53" s="23">
        <f t="shared" ref="L53:L56" si="35">SUM(K53+J53+I53)</f>
        <v>172000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22" t="s">
        <v>234</v>
      </c>
      <c r="B54" s="13" t="s">
        <v>228</v>
      </c>
      <c r="C54" s="13" t="s">
        <v>18</v>
      </c>
      <c r="D54" s="14">
        <v>1000</v>
      </c>
      <c r="E54" s="14">
        <v>402</v>
      </c>
      <c r="F54" s="13">
        <v>418</v>
      </c>
      <c r="G54" s="13">
        <v>0</v>
      </c>
      <c r="H54" s="13">
        <v>0</v>
      </c>
      <c r="I54" s="13">
        <f t="shared" si="34"/>
        <v>16000</v>
      </c>
      <c r="J54" s="13">
        <v>0</v>
      </c>
      <c r="K54" s="13">
        <v>0</v>
      </c>
      <c r="L54" s="23">
        <f t="shared" si="35"/>
        <v>16000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22" t="s">
        <v>235</v>
      </c>
      <c r="B55" s="13" t="s">
        <v>227</v>
      </c>
      <c r="C55" s="13" t="s">
        <v>18</v>
      </c>
      <c r="D55" s="14">
        <v>2000</v>
      </c>
      <c r="E55" s="14">
        <v>306</v>
      </c>
      <c r="F55" s="13">
        <v>325</v>
      </c>
      <c r="G55" s="13">
        <v>0</v>
      </c>
      <c r="H55" s="13">
        <v>0</v>
      </c>
      <c r="I55" s="13">
        <f t="shared" si="34"/>
        <v>38000</v>
      </c>
      <c r="J55" s="13">
        <v>0</v>
      </c>
      <c r="K55" s="13">
        <v>0</v>
      </c>
      <c r="L55" s="23">
        <f t="shared" si="35"/>
        <v>38000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22" t="s">
        <v>224</v>
      </c>
      <c r="B56" s="13" t="s">
        <v>185</v>
      </c>
      <c r="C56" s="13" t="s">
        <v>18</v>
      </c>
      <c r="D56" s="14">
        <v>2000</v>
      </c>
      <c r="E56" s="14">
        <v>98</v>
      </c>
      <c r="F56" s="13">
        <v>110</v>
      </c>
      <c r="G56" s="13">
        <v>120</v>
      </c>
      <c r="H56" s="13">
        <v>130</v>
      </c>
      <c r="I56" s="13">
        <f t="shared" si="34"/>
        <v>24000</v>
      </c>
      <c r="J56" s="13">
        <f>(G56-F56)*D56</f>
        <v>20000</v>
      </c>
      <c r="K56" s="13">
        <f>SUM(H56-G56)*D56</f>
        <v>20000</v>
      </c>
      <c r="L56" s="23">
        <f t="shared" si="35"/>
        <v>64000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22" t="s">
        <v>226</v>
      </c>
      <c r="B57" s="13" t="s">
        <v>225</v>
      </c>
      <c r="C57" s="13" t="s">
        <v>18</v>
      </c>
      <c r="D57" s="14">
        <v>1000</v>
      </c>
      <c r="E57" s="14">
        <v>402</v>
      </c>
      <c r="F57" s="13">
        <v>425</v>
      </c>
      <c r="G57" s="13">
        <v>450</v>
      </c>
      <c r="H57" s="13">
        <v>0</v>
      </c>
      <c r="I57" s="13">
        <f t="shared" ref="I57:I63" si="36">(F57-E57)*D57</f>
        <v>23000</v>
      </c>
      <c r="J57" s="13">
        <f>(G57-F57)*D57</f>
        <v>25000</v>
      </c>
      <c r="K57" s="13">
        <v>0</v>
      </c>
      <c r="L57" s="23">
        <f t="shared" ref="L57:L60" si="37">SUM(K57+J57+I57)</f>
        <v>48000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22" t="s">
        <v>223</v>
      </c>
      <c r="B58" s="13" t="s">
        <v>21</v>
      </c>
      <c r="C58" s="13" t="s">
        <v>18</v>
      </c>
      <c r="D58" s="14">
        <v>500</v>
      </c>
      <c r="E58" s="14">
        <v>994</v>
      </c>
      <c r="F58" s="13">
        <v>1030</v>
      </c>
      <c r="G58" s="13">
        <v>0</v>
      </c>
      <c r="H58" s="13">
        <v>0</v>
      </c>
      <c r="I58" s="13">
        <f t="shared" si="36"/>
        <v>18000</v>
      </c>
      <c r="J58" s="13">
        <v>0</v>
      </c>
      <c r="K58" s="13">
        <v>0</v>
      </c>
      <c r="L58" s="23">
        <f t="shared" si="37"/>
        <v>18000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22" t="s">
        <v>221</v>
      </c>
      <c r="B59" s="13" t="s">
        <v>192</v>
      </c>
      <c r="C59" s="13" t="s">
        <v>18</v>
      </c>
      <c r="D59" s="14">
        <v>500</v>
      </c>
      <c r="E59" s="14">
        <v>1230</v>
      </c>
      <c r="F59" s="13">
        <v>1300</v>
      </c>
      <c r="G59" s="13">
        <v>0</v>
      </c>
      <c r="H59" s="13">
        <v>0</v>
      </c>
      <c r="I59" s="13">
        <f t="shared" si="36"/>
        <v>35000</v>
      </c>
      <c r="J59" s="13">
        <v>0</v>
      </c>
      <c r="K59" s="13">
        <v>0</v>
      </c>
      <c r="L59" s="23">
        <f t="shared" si="37"/>
        <v>35000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22" t="s">
        <v>221</v>
      </c>
      <c r="B60" s="13" t="s">
        <v>222</v>
      </c>
      <c r="C60" s="13" t="s">
        <v>18</v>
      </c>
      <c r="D60" s="14">
        <v>1000</v>
      </c>
      <c r="E60" s="14">
        <v>268</v>
      </c>
      <c r="F60" s="13">
        <v>280</v>
      </c>
      <c r="G60" s="13">
        <v>0</v>
      </c>
      <c r="H60" s="13">
        <v>0</v>
      </c>
      <c r="I60" s="13">
        <f t="shared" si="36"/>
        <v>12000</v>
      </c>
      <c r="J60" s="13">
        <v>0</v>
      </c>
      <c r="K60" s="13">
        <v>0</v>
      </c>
      <c r="L60" s="23">
        <f t="shared" si="37"/>
        <v>12000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22" t="s">
        <v>220</v>
      </c>
      <c r="B61" s="13" t="s">
        <v>219</v>
      </c>
      <c r="C61" s="13" t="s">
        <v>18</v>
      </c>
      <c r="D61" s="14">
        <v>2000</v>
      </c>
      <c r="E61" s="14">
        <v>467</v>
      </c>
      <c r="F61" s="13">
        <v>485</v>
      </c>
      <c r="G61" s="13">
        <v>0</v>
      </c>
      <c r="H61" s="13">
        <v>0</v>
      </c>
      <c r="I61" s="13">
        <f t="shared" si="36"/>
        <v>36000</v>
      </c>
      <c r="J61" s="13">
        <v>0</v>
      </c>
      <c r="K61" s="13">
        <v>0</v>
      </c>
      <c r="L61" s="23">
        <f t="shared" ref="L61" si="38">SUM(K61+J61+I61)</f>
        <v>36000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22" t="s">
        <v>217</v>
      </c>
      <c r="B62" s="13" t="s">
        <v>218</v>
      </c>
      <c r="C62" s="13" t="s">
        <v>18</v>
      </c>
      <c r="D62" s="14">
        <v>2000</v>
      </c>
      <c r="E62" s="14">
        <v>105</v>
      </c>
      <c r="F62" s="13">
        <v>90</v>
      </c>
      <c r="G62" s="13">
        <v>0</v>
      </c>
      <c r="H62" s="13">
        <v>0</v>
      </c>
      <c r="I62" s="13">
        <f t="shared" si="36"/>
        <v>-30000</v>
      </c>
      <c r="J62" s="13">
        <v>0</v>
      </c>
      <c r="K62" s="13">
        <v>0</v>
      </c>
      <c r="L62" s="23">
        <f t="shared" ref="L62" si="39">SUM(K62+J62+I62)</f>
        <v>-30000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22" t="s">
        <v>215</v>
      </c>
      <c r="B63" s="13" t="s">
        <v>216</v>
      </c>
      <c r="C63" s="13" t="s">
        <v>18</v>
      </c>
      <c r="D63" s="14">
        <v>4000</v>
      </c>
      <c r="E63" s="14">
        <v>211</v>
      </c>
      <c r="F63" s="13">
        <v>225</v>
      </c>
      <c r="G63" s="13">
        <v>0</v>
      </c>
      <c r="H63" s="13">
        <v>0</v>
      </c>
      <c r="I63" s="13">
        <f t="shared" si="36"/>
        <v>56000</v>
      </c>
      <c r="J63" s="13">
        <v>0</v>
      </c>
      <c r="K63" s="13">
        <v>0</v>
      </c>
      <c r="L63" s="23">
        <f t="shared" ref="L63" si="40">SUM(K63+J63+I63)</f>
        <v>56000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22" t="s">
        <v>214</v>
      </c>
      <c r="B64" s="13" t="s">
        <v>120</v>
      </c>
      <c r="C64" s="13" t="s">
        <v>18</v>
      </c>
      <c r="D64" s="14">
        <v>2000</v>
      </c>
      <c r="E64" s="14">
        <v>307</v>
      </c>
      <c r="F64" s="13">
        <v>323</v>
      </c>
      <c r="G64" s="13">
        <v>0</v>
      </c>
      <c r="H64" s="13">
        <v>0</v>
      </c>
      <c r="I64" s="13">
        <f t="shared" ref="I64:I70" si="41">(F64-E64)*D64</f>
        <v>32000</v>
      </c>
      <c r="J64" s="13">
        <v>0</v>
      </c>
      <c r="K64" s="13">
        <v>0</v>
      </c>
      <c r="L64" s="23">
        <f t="shared" ref="L64:L66" si="42">SUM(K64+J64+I64)</f>
        <v>32000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22" t="s">
        <v>211</v>
      </c>
      <c r="B65" s="13" t="s">
        <v>213</v>
      </c>
      <c r="C65" s="13" t="s">
        <v>18</v>
      </c>
      <c r="D65" s="14">
        <v>1700</v>
      </c>
      <c r="E65" s="14">
        <v>386</v>
      </c>
      <c r="F65" s="13">
        <v>400</v>
      </c>
      <c r="G65" s="13">
        <v>0</v>
      </c>
      <c r="H65" s="13">
        <v>0</v>
      </c>
      <c r="I65" s="13">
        <f t="shared" si="41"/>
        <v>23800</v>
      </c>
      <c r="J65" s="13">
        <v>0</v>
      </c>
      <c r="K65" s="13">
        <v>0</v>
      </c>
      <c r="L65" s="23">
        <f t="shared" si="42"/>
        <v>23800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22" t="s">
        <v>211</v>
      </c>
      <c r="B66" s="13" t="s">
        <v>212</v>
      </c>
      <c r="C66" s="13" t="s">
        <v>18</v>
      </c>
      <c r="D66" s="14">
        <v>200</v>
      </c>
      <c r="E66" s="14">
        <v>2520</v>
      </c>
      <c r="F66" s="13">
        <v>2630</v>
      </c>
      <c r="G66" s="13">
        <v>0</v>
      </c>
      <c r="H66" s="13">
        <v>0</v>
      </c>
      <c r="I66" s="13">
        <f t="shared" si="41"/>
        <v>22000</v>
      </c>
      <c r="J66" s="13">
        <v>0</v>
      </c>
      <c r="K66" s="13">
        <v>0</v>
      </c>
      <c r="L66" s="23">
        <f t="shared" si="42"/>
        <v>22000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22" t="s">
        <v>210</v>
      </c>
      <c r="B67" s="13" t="s">
        <v>144</v>
      </c>
      <c r="C67" s="13" t="s">
        <v>18</v>
      </c>
      <c r="D67" s="14">
        <v>1000</v>
      </c>
      <c r="E67" s="14">
        <v>338</v>
      </c>
      <c r="F67" s="13">
        <v>350</v>
      </c>
      <c r="G67" s="13">
        <v>0</v>
      </c>
      <c r="H67" s="13">
        <v>0</v>
      </c>
      <c r="I67" s="13">
        <f t="shared" si="41"/>
        <v>12000</v>
      </c>
      <c r="J67" s="13">
        <v>0</v>
      </c>
      <c r="K67" s="13">
        <v>0</v>
      </c>
      <c r="L67" s="23">
        <f t="shared" ref="L67" si="43">SUM(K67+J67+I67)</f>
        <v>12000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22" t="s">
        <v>208</v>
      </c>
      <c r="B68" s="13" t="s">
        <v>209</v>
      </c>
      <c r="C68" s="13" t="s">
        <v>18</v>
      </c>
      <c r="D68" s="14">
        <v>2000</v>
      </c>
      <c r="E68" s="14">
        <v>179</v>
      </c>
      <c r="F68" s="13">
        <v>165</v>
      </c>
      <c r="G68" s="13">
        <v>0</v>
      </c>
      <c r="H68" s="13">
        <v>0</v>
      </c>
      <c r="I68" s="13">
        <f t="shared" si="41"/>
        <v>-28000</v>
      </c>
      <c r="J68" s="13">
        <v>0</v>
      </c>
      <c r="K68" s="13">
        <v>0</v>
      </c>
      <c r="L68" s="23">
        <f t="shared" ref="L68" si="44">SUM(K68+J68+I68)</f>
        <v>-28000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22" t="s">
        <v>206</v>
      </c>
      <c r="B69" s="13" t="s">
        <v>207</v>
      </c>
      <c r="C69" s="13" t="s">
        <v>18</v>
      </c>
      <c r="D69" s="14">
        <v>4000</v>
      </c>
      <c r="E69" s="14">
        <v>244</v>
      </c>
      <c r="F69" s="13">
        <v>260</v>
      </c>
      <c r="G69" s="13">
        <v>0</v>
      </c>
      <c r="H69" s="13">
        <v>0</v>
      </c>
      <c r="I69" s="13">
        <f t="shared" si="41"/>
        <v>64000</v>
      </c>
      <c r="J69" s="13">
        <v>0</v>
      </c>
      <c r="K69" s="13">
        <v>0</v>
      </c>
      <c r="L69" s="23">
        <f t="shared" ref="L69" si="45">SUM(K69+J69+I69)</f>
        <v>64000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22" t="s">
        <v>205</v>
      </c>
      <c r="B70" s="13" t="s">
        <v>204</v>
      </c>
      <c r="C70" s="13" t="s">
        <v>18</v>
      </c>
      <c r="D70" s="14">
        <v>1000</v>
      </c>
      <c r="E70" s="14">
        <v>388</v>
      </c>
      <c r="F70" s="13">
        <v>405</v>
      </c>
      <c r="G70" s="13">
        <v>0</v>
      </c>
      <c r="H70" s="13">
        <v>0</v>
      </c>
      <c r="I70" s="13">
        <f t="shared" si="41"/>
        <v>17000</v>
      </c>
      <c r="J70" s="13">
        <v>0</v>
      </c>
      <c r="K70" s="13">
        <v>0</v>
      </c>
      <c r="L70" s="23">
        <f t="shared" ref="L70" si="46">SUM(K70+J70+I70)</f>
        <v>17000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22" t="s">
        <v>203</v>
      </c>
      <c r="B71" s="13" t="s">
        <v>192</v>
      </c>
      <c r="C71" s="13" t="s">
        <v>18</v>
      </c>
      <c r="D71" s="14">
        <v>200</v>
      </c>
      <c r="E71" s="14">
        <v>1220</v>
      </c>
      <c r="F71" s="13">
        <v>1180</v>
      </c>
      <c r="G71" s="13">
        <v>0</v>
      </c>
      <c r="H71" s="13">
        <v>0</v>
      </c>
      <c r="I71" s="13">
        <f t="shared" ref="I71:I77" si="47">(F71-E71)*D71</f>
        <v>-8000</v>
      </c>
      <c r="J71" s="13">
        <v>0</v>
      </c>
      <c r="K71" s="13">
        <v>0</v>
      </c>
      <c r="L71" s="23">
        <f t="shared" ref="L71" si="48">SUM(K71+J71+I71)</f>
        <v>-8000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22" t="s">
        <v>202</v>
      </c>
      <c r="B72" s="13" t="s">
        <v>166</v>
      </c>
      <c r="C72" s="13" t="s">
        <v>18</v>
      </c>
      <c r="D72" s="14">
        <v>500</v>
      </c>
      <c r="E72" s="14">
        <v>1015</v>
      </c>
      <c r="F72" s="13">
        <v>1050</v>
      </c>
      <c r="G72" s="13">
        <v>0</v>
      </c>
      <c r="H72" s="13">
        <v>0</v>
      </c>
      <c r="I72" s="13">
        <f t="shared" si="47"/>
        <v>17500</v>
      </c>
      <c r="J72" s="13">
        <v>0</v>
      </c>
      <c r="K72" s="13">
        <v>0</v>
      </c>
      <c r="L72" s="23">
        <f t="shared" ref="L72" si="49">SUM(K72+J72+I72)</f>
        <v>17500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22" t="s">
        <v>201</v>
      </c>
      <c r="B73" s="13" t="s">
        <v>200</v>
      </c>
      <c r="C73" s="13" t="s">
        <v>18</v>
      </c>
      <c r="D73" s="14">
        <v>2000</v>
      </c>
      <c r="E73" s="14">
        <v>182</v>
      </c>
      <c r="F73" s="13">
        <v>190</v>
      </c>
      <c r="G73" s="13">
        <v>0</v>
      </c>
      <c r="H73" s="13">
        <v>0</v>
      </c>
      <c r="I73" s="13">
        <f t="shared" si="47"/>
        <v>16000</v>
      </c>
      <c r="J73" s="13">
        <v>0</v>
      </c>
      <c r="K73" s="13">
        <v>0</v>
      </c>
      <c r="L73" s="23">
        <f t="shared" ref="L73" si="50">SUM(K73+J73+I73)</f>
        <v>16000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22" t="s">
        <v>198</v>
      </c>
      <c r="B74" s="13" t="s">
        <v>199</v>
      </c>
      <c r="C74" s="13" t="s">
        <v>18</v>
      </c>
      <c r="D74" s="14">
        <v>1000</v>
      </c>
      <c r="E74" s="14">
        <v>525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3">
        <f t="shared" ref="L74" si="51">SUM(K74+J74+I74)</f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22" t="s">
        <v>197</v>
      </c>
      <c r="B75" s="13" t="s">
        <v>116</v>
      </c>
      <c r="C75" s="13" t="s">
        <v>18</v>
      </c>
      <c r="D75" s="14">
        <v>500</v>
      </c>
      <c r="E75" s="14">
        <v>1535</v>
      </c>
      <c r="F75" s="13">
        <v>1590</v>
      </c>
      <c r="G75" s="13">
        <v>0</v>
      </c>
      <c r="H75" s="13">
        <v>0</v>
      </c>
      <c r="I75" s="13">
        <f t="shared" si="47"/>
        <v>27500</v>
      </c>
      <c r="J75" s="13">
        <v>0</v>
      </c>
      <c r="K75" s="13">
        <v>0</v>
      </c>
      <c r="L75" s="23">
        <f t="shared" ref="L75" si="52">SUM(K75+J75+I75)</f>
        <v>27500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22" t="s">
        <v>196</v>
      </c>
      <c r="B76" s="13" t="s">
        <v>146</v>
      </c>
      <c r="C76" s="13" t="s">
        <v>18</v>
      </c>
      <c r="D76" s="14">
        <v>2000</v>
      </c>
      <c r="E76" s="14">
        <v>220</v>
      </c>
      <c r="F76" s="13">
        <v>228</v>
      </c>
      <c r="G76" s="13">
        <v>0</v>
      </c>
      <c r="H76" s="13">
        <v>0</v>
      </c>
      <c r="I76" s="13">
        <f t="shared" si="47"/>
        <v>16000</v>
      </c>
      <c r="J76" s="13">
        <v>0</v>
      </c>
      <c r="K76" s="13">
        <v>0</v>
      </c>
      <c r="L76" s="23">
        <f t="shared" ref="L76:L77" si="53">SUM(K76+J76+I76)</f>
        <v>16000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22" t="s">
        <v>194</v>
      </c>
      <c r="B77" s="13" t="s">
        <v>195</v>
      </c>
      <c r="C77" s="13" t="s">
        <v>18</v>
      </c>
      <c r="D77" s="14">
        <v>1000</v>
      </c>
      <c r="E77" s="14">
        <v>366</v>
      </c>
      <c r="F77" s="13">
        <v>386</v>
      </c>
      <c r="G77" s="13">
        <v>0</v>
      </c>
      <c r="H77" s="13">
        <v>0</v>
      </c>
      <c r="I77" s="13">
        <f t="shared" si="47"/>
        <v>20000</v>
      </c>
      <c r="J77" s="13">
        <v>0</v>
      </c>
      <c r="K77" s="13">
        <v>0</v>
      </c>
      <c r="L77" s="23">
        <f t="shared" si="53"/>
        <v>20000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22" t="s">
        <v>193</v>
      </c>
      <c r="B78" s="13" t="s">
        <v>192</v>
      </c>
      <c r="C78" s="13" t="s">
        <v>18</v>
      </c>
      <c r="D78" s="14">
        <v>500</v>
      </c>
      <c r="E78" s="14">
        <v>1120</v>
      </c>
      <c r="F78" s="13">
        <v>1075</v>
      </c>
      <c r="G78" s="13">
        <v>0</v>
      </c>
      <c r="H78" s="13">
        <v>0</v>
      </c>
      <c r="I78" s="13">
        <f t="shared" ref="I78" si="54">(F78-E78)*D78</f>
        <v>-22500</v>
      </c>
      <c r="J78" s="13">
        <v>0</v>
      </c>
      <c r="K78" s="13">
        <v>0</v>
      </c>
      <c r="L78" s="23">
        <f t="shared" ref="L78" si="55">SUM(K78+J78+I78)</f>
        <v>-22500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22" t="s">
        <v>191</v>
      </c>
      <c r="B79" s="13" t="s">
        <v>100</v>
      </c>
      <c r="C79" s="13" t="s">
        <v>18</v>
      </c>
      <c r="D79" s="14">
        <v>500</v>
      </c>
      <c r="E79" s="14">
        <v>688</v>
      </c>
      <c r="F79" s="13">
        <v>720</v>
      </c>
      <c r="G79" s="13">
        <v>750</v>
      </c>
      <c r="H79" s="13">
        <v>0</v>
      </c>
      <c r="I79" s="13">
        <f t="shared" ref="I79:I81" si="56">(F79-E79)*D79</f>
        <v>16000</v>
      </c>
      <c r="J79" s="13">
        <f>(G79-F79)*D79</f>
        <v>15000</v>
      </c>
      <c r="K79" s="13">
        <v>0</v>
      </c>
      <c r="L79" s="23">
        <f t="shared" ref="L79:L81" si="57">SUM(K79+J79+I79)</f>
        <v>31000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22" t="s">
        <v>188</v>
      </c>
      <c r="B80" s="13" t="s">
        <v>187</v>
      </c>
      <c r="C80" s="13" t="s">
        <v>18</v>
      </c>
      <c r="D80" s="14">
        <v>500</v>
      </c>
      <c r="E80" s="14">
        <v>640</v>
      </c>
      <c r="F80" s="13">
        <v>669</v>
      </c>
      <c r="G80" s="13">
        <v>0</v>
      </c>
      <c r="H80" s="13">
        <v>0</v>
      </c>
      <c r="I80" s="13">
        <f t="shared" si="56"/>
        <v>14500</v>
      </c>
      <c r="J80" s="13">
        <v>0</v>
      </c>
      <c r="K80" s="13">
        <v>0</v>
      </c>
      <c r="L80" s="23">
        <f t="shared" si="57"/>
        <v>14500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22" t="s">
        <v>190</v>
      </c>
      <c r="B81" s="13" t="s">
        <v>88</v>
      </c>
      <c r="C81" s="13" t="s">
        <v>18</v>
      </c>
      <c r="D81" s="14">
        <v>2000</v>
      </c>
      <c r="E81" s="14">
        <v>249</v>
      </c>
      <c r="F81" s="13">
        <v>260</v>
      </c>
      <c r="G81" s="13">
        <v>0</v>
      </c>
      <c r="H81" s="13">
        <v>0</v>
      </c>
      <c r="I81" s="13">
        <f t="shared" si="56"/>
        <v>22000</v>
      </c>
      <c r="J81" s="13">
        <v>0</v>
      </c>
      <c r="K81" s="13">
        <v>0</v>
      </c>
      <c r="L81" s="23">
        <f t="shared" si="57"/>
        <v>22000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22" t="s">
        <v>189</v>
      </c>
      <c r="B82" s="13" t="s">
        <v>186</v>
      </c>
      <c r="C82" s="13" t="s">
        <v>18</v>
      </c>
      <c r="D82" s="14">
        <v>500</v>
      </c>
      <c r="E82" s="14">
        <v>596</v>
      </c>
      <c r="F82" s="13">
        <v>613</v>
      </c>
      <c r="G82" s="13">
        <v>0</v>
      </c>
      <c r="H82" s="13">
        <v>0</v>
      </c>
      <c r="I82" s="13">
        <f t="shared" ref="I82:I92" si="58">(F82-E82)*D82</f>
        <v>8500</v>
      </c>
      <c r="J82" s="13">
        <v>0</v>
      </c>
      <c r="K82" s="13">
        <v>0</v>
      </c>
      <c r="L82" s="23">
        <f t="shared" ref="L82:L92" si="59">SUM(K82+J82+I82)</f>
        <v>8500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22" t="s">
        <v>184</v>
      </c>
      <c r="B83" s="13" t="s">
        <v>185</v>
      </c>
      <c r="C83" s="13" t="s">
        <v>18</v>
      </c>
      <c r="D83" s="14">
        <v>2000</v>
      </c>
      <c r="E83" s="14">
        <v>83</v>
      </c>
      <c r="F83" s="13">
        <v>90</v>
      </c>
      <c r="G83" s="13">
        <v>0</v>
      </c>
      <c r="H83" s="13">
        <v>0</v>
      </c>
      <c r="I83" s="13">
        <f t="shared" si="58"/>
        <v>14000</v>
      </c>
      <c r="J83" s="13">
        <v>0</v>
      </c>
      <c r="K83" s="13">
        <v>0</v>
      </c>
      <c r="L83" s="23">
        <f t="shared" si="59"/>
        <v>14000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22" t="s">
        <v>183</v>
      </c>
      <c r="B84" s="13" t="s">
        <v>113</v>
      </c>
      <c r="C84" s="13" t="s">
        <v>18</v>
      </c>
      <c r="D84" s="14">
        <v>1000</v>
      </c>
      <c r="E84" s="14">
        <v>1028</v>
      </c>
      <c r="F84" s="13">
        <v>1000</v>
      </c>
      <c r="G84" s="13">
        <v>0</v>
      </c>
      <c r="H84" s="13">
        <v>0</v>
      </c>
      <c r="I84" s="13">
        <f t="shared" si="58"/>
        <v>-28000</v>
      </c>
      <c r="J84" s="13">
        <v>0</v>
      </c>
      <c r="K84" s="13">
        <v>0</v>
      </c>
      <c r="L84" s="23">
        <f t="shared" si="59"/>
        <v>-28000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22" t="s">
        <v>181</v>
      </c>
      <c r="B85" s="13" t="s">
        <v>60</v>
      </c>
      <c r="C85" s="13" t="s">
        <v>18</v>
      </c>
      <c r="D85" s="14">
        <v>1000</v>
      </c>
      <c r="E85" s="14">
        <v>938</v>
      </c>
      <c r="F85" s="13">
        <v>990</v>
      </c>
      <c r="G85" s="13">
        <v>1050</v>
      </c>
      <c r="H85" s="13">
        <v>0</v>
      </c>
      <c r="I85" s="13">
        <f t="shared" si="58"/>
        <v>52000</v>
      </c>
      <c r="J85" s="13">
        <f>(G85-F85)*D85</f>
        <v>60000</v>
      </c>
      <c r="K85" s="13">
        <v>0</v>
      </c>
      <c r="L85" s="23">
        <f t="shared" si="59"/>
        <v>112000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22" t="s">
        <v>182</v>
      </c>
      <c r="B86" s="13" t="s">
        <v>65</v>
      </c>
      <c r="C86" s="13" t="s">
        <v>18</v>
      </c>
      <c r="D86" s="14">
        <v>1000</v>
      </c>
      <c r="E86" s="14">
        <v>420</v>
      </c>
      <c r="F86" s="13">
        <v>440</v>
      </c>
      <c r="G86" s="13">
        <v>0</v>
      </c>
      <c r="H86" s="13">
        <v>0</v>
      </c>
      <c r="I86" s="13">
        <f t="shared" si="58"/>
        <v>20000</v>
      </c>
      <c r="J86" s="13">
        <v>0</v>
      </c>
      <c r="K86" s="13">
        <v>0</v>
      </c>
      <c r="L86" s="23">
        <f t="shared" si="59"/>
        <v>20000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22" t="s">
        <v>179</v>
      </c>
      <c r="B87" s="13" t="s">
        <v>180</v>
      </c>
      <c r="C87" s="13" t="s">
        <v>18</v>
      </c>
      <c r="D87" s="14">
        <v>2000</v>
      </c>
      <c r="E87" s="14">
        <v>167</v>
      </c>
      <c r="F87" s="13">
        <v>171</v>
      </c>
      <c r="G87" s="13">
        <v>0</v>
      </c>
      <c r="H87" s="13">
        <v>0</v>
      </c>
      <c r="I87" s="13">
        <f t="shared" si="58"/>
        <v>8000</v>
      </c>
      <c r="J87" s="13">
        <v>0</v>
      </c>
      <c r="K87" s="13">
        <v>0</v>
      </c>
      <c r="L87" s="23">
        <f t="shared" si="59"/>
        <v>8000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22" t="s">
        <v>178</v>
      </c>
      <c r="B88" s="13" t="s">
        <v>75</v>
      </c>
      <c r="C88" s="13" t="s">
        <v>18</v>
      </c>
      <c r="D88" s="14">
        <v>1000</v>
      </c>
      <c r="E88" s="14">
        <v>1197</v>
      </c>
      <c r="F88" s="13">
        <v>1230</v>
      </c>
      <c r="G88" s="13">
        <v>1270</v>
      </c>
      <c r="H88" s="13">
        <v>0</v>
      </c>
      <c r="I88" s="13">
        <f t="shared" si="58"/>
        <v>33000</v>
      </c>
      <c r="J88" s="13">
        <f>(G88-F88)*D88</f>
        <v>40000</v>
      </c>
      <c r="K88" s="13">
        <v>0</v>
      </c>
      <c r="L88" s="23">
        <f t="shared" si="59"/>
        <v>73000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22" t="s">
        <v>176</v>
      </c>
      <c r="B89" s="13" t="s">
        <v>177</v>
      </c>
      <c r="C89" s="13" t="s">
        <v>18</v>
      </c>
      <c r="D89" s="14">
        <v>2000</v>
      </c>
      <c r="E89" s="14">
        <v>155</v>
      </c>
      <c r="F89" s="13">
        <v>165</v>
      </c>
      <c r="G89" s="13">
        <v>175</v>
      </c>
      <c r="H89" s="13">
        <v>185</v>
      </c>
      <c r="I89" s="13">
        <f t="shared" si="58"/>
        <v>20000</v>
      </c>
      <c r="J89" s="13">
        <f>(G89-F89)*D89</f>
        <v>20000</v>
      </c>
      <c r="K89" s="13">
        <f t="shared" ref="K89" si="60">SUM(H89-G89)*D89</f>
        <v>20000</v>
      </c>
      <c r="L89" s="23">
        <f t="shared" si="59"/>
        <v>60000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22" t="s">
        <v>175</v>
      </c>
      <c r="B90" s="13" t="s">
        <v>174</v>
      </c>
      <c r="C90" s="13" t="s">
        <v>18</v>
      </c>
      <c r="D90" s="14">
        <v>500</v>
      </c>
      <c r="E90" s="14">
        <v>1865</v>
      </c>
      <c r="F90" s="13">
        <v>1915</v>
      </c>
      <c r="G90" s="13">
        <v>0</v>
      </c>
      <c r="H90" s="13">
        <v>0</v>
      </c>
      <c r="I90" s="13">
        <f t="shared" si="58"/>
        <v>25000</v>
      </c>
      <c r="J90" s="13">
        <v>0</v>
      </c>
      <c r="K90" s="13">
        <f t="shared" ref="K90" si="61">SUM(H90-G90)*D90</f>
        <v>0</v>
      </c>
      <c r="L90" s="23">
        <f t="shared" si="59"/>
        <v>25000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22" t="s">
        <v>171</v>
      </c>
      <c r="B91" s="13" t="s">
        <v>173</v>
      </c>
      <c r="C91" s="13" t="s">
        <v>18</v>
      </c>
      <c r="D91" s="14">
        <v>500</v>
      </c>
      <c r="E91" s="14">
        <v>1156</v>
      </c>
      <c r="F91" s="13">
        <v>1100</v>
      </c>
      <c r="G91" s="13">
        <v>0</v>
      </c>
      <c r="H91" s="13">
        <v>0</v>
      </c>
      <c r="I91" s="13">
        <f t="shared" si="58"/>
        <v>-28000</v>
      </c>
      <c r="J91" s="13">
        <v>0</v>
      </c>
      <c r="K91" s="13">
        <f t="shared" ref="K91" si="62">SUM(H91-G91)*D91</f>
        <v>0</v>
      </c>
      <c r="L91" s="23">
        <f t="shared" si="59"/>
        <v>-28000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22" t="s">
        <v>171</v>
      </c>
      <c r="B92" s="13" t="s">
        <v>172</v>
      </c>
      <c r="C92" s="13" t="s">
        <v>18</v>
      </c>
      <c r="D92" s="14">
        <v>500</v>
      </c>
      <c r="E92" s="14">
        <v>695</v>
      </c>
      <c r="F92" s="13">
        <v>675</v>
      </c>
      <c r="G92" s="13">
        <v>0</v>
      </c>
      <c r="H92" s="13">
        <v>0</v>
      </c>
      <c r="I92" s="13">
        <f t="shared" si="58"/>
        <v>-10000</v>
      </c>
      <c r="J92" s="13">
        <v>0</v>
      </c>
      <c r="K92" s="13">
        <f t="shared" ref="K92" si="63">SUM(H92-G92)*D92</f>
        <v>0</v>
      </c>
      <c r="L92" s="23">
        <f t="shared" si="59"/>
        <v>-10000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22" t="s">
        <v>170</v>
      </c>
      <c r="B93" s="13" t="s">
        <v>75</v>
      </c>
      <c r="C93" s="13" t="s">
        <v>18</v>
      </c>
      <c r="D93" s="14">
        <v>500</v>
      </c>
      <c r="E93" s="14">
        <v>1150</v>
      </c>
      <c r="F93" s="13">
        <v>1200</v>
      </c>
      <c r="G93" s="13">
        <v>0</v>
      </c>
      <c r="H93" s="13">
        <v>0</v>
      </c>
      <c r="I93" s="13">
        <f t="shared" ref="I93" si="64">(F93-E93)*D93</f>
        <v>25000</v>
      </c>
      <c r="J93" s="13">
        <v>0</v>
      </c>
      <c r="K93" s="13">
        <f t="shared" ref="K93" si="65">SUM(H93-G93)*D93</f>
        <v>0</v>
      </c>
      <c r="L93" s="23">
        <f t="shared" ref="L93" si="66">SUM(K93+J93+I93)</f>
        <v>25000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22" t="s">
        <v>168</v>
      </c>
      <c r="B94" s="13" t="s">
        <v>169</v>
      </c>
      <c r="C94" s="13" t="s">
        <v>18</v>
      </c>
      <c r="D94" s="14">
        <v>500</v>
      </c>
      <c r="E94" s="14">
        <v>261.5</v>
      </c>
      <c r="F94" s="13">
        <v>250</v>
      </c>
      <c r="G94" s="13">
        <v>0</v>
      </c>
      <c r="H94" s="13">
        <v>0</v>
      </c>
      <c r="I94" s="13">
        <f t="shared" ref="I94:I102" si="67">(F94-E94)*D94</f>
        <v>-5750</v>
      </c>
      <c r="J94" s="13">
        <v>0</v>
      </c>
      <c r="K94" s="13">
        <f t="shared" ref="K94" si="68">SUM(H94-G94)*D94</f>
        <v>0</v>
      </c>
      <c r="L94" s="23">
        <f t="shared" ref="L94" si="69">SUM(K94+J94+I94)</f>
        <v>-5750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22" t="s">
        <v>167</v>
      </c>
      <c r="B95" s="13" t="s">
        <v>75</v>
      </c>
      <c r="C95" s="13" t="s">
        <v>18</v>
      </c>
      <c r="D95" s="14">
        <v>500</v>
      </c>
      <c r="E95" s="14">
        <v>1100</v>
      </c>
      <c r="F95" s="13">
        <v>1160</v>
      </c>
      <c r="G95" s="13">
        <v>0</v>
      </c>
      <c r="H95" s="13">
        <v>0</v>
      </c>
      <c r="I95" s="13">
        <f t="shared" si="67"/>
        <v>30000</v>
      </c>
      <c r="J95" s="13">
        <v>0</v>
      </c>
      <c r="K95" s="13">
        <f t="shared" ref="K95" si="70">SUM(H95-G95)*D95</f>
        <v>0</v>
      </c>
      <c r="L95" s="23">
        <f t="shared" ref="L95:L96" si="71">SUM(K95+J95+I95)</f>
        <v>30000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22" t="s">
        <v>164</v>
      </c>
      <c r="B96" s="13" t="s">
        <v>166</v>
      </c>
      <c r="C96" s="13" t="s">
        <v>18</v>
      </c>
      <c r="D96" s="14">
        <v>500</v>
      </c>
      <c r="E96" s="14">
        <v>969</v>
      </c>
      <c r="F96" s="13">
        <v>1020</v>
      </c>
      <c r="G96" s="13">
        <v>1080</v>
      </c>
      <c r="H96" s="13">
        <v>0</v>
      </c>
      <c r="I96" s="13">
        <f t="shared" si="67"/>
        <v>25500</v>
      </c>
      <c r="J96" s="13">
        <f>(G96-F96)*D96</f>
        <v>30000</v>
      </c>
      <c r="K96" s="13">
        <v>0</v>
      </c>
      <c r="L96" s="23">
        <f t="shared" si="71"/>
        <v>55500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22" t="s">
        <v>164</v>
      </c>
      <c r="B97" s="13" t="s">
        <v>165</v>
      </c>
      <c r="C97" s="13" t="s">
        <v>18</v>
      </c>
      <c r="D97" s="14">
        <v>500</v>
      </c>
      <c r="E97" s="14">
        <v>1830</v>
      </c>
      <c r="F97" s="13">
        <v>1740</v>
      </c>
      <c r="G97" s="13">
        <v>0</v>
      </c>
      <c r="H97" s="13">
        <v>0</v>
      </c>
      <c r="I97" s="13">
        <f t="shared" si="67"/>
        <v>-45000</v>
      </c>
      <c r="J97" s="13">
        <v>0</v>
      </c>
      <c r="K97" s="13">
        <f t="shared" ref="K97" si="72">SUM(H97-G97)*D97</f>
        <v>0</v>
      </c>
      <c r="L97" s="23">
        <f t="shared" ref="L97:L102" si="73">SUM(K97+J97+I97)</f>
        <v>-45000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22" t="s">
        <v>163</v>
      </c>
      <c r="B98" s="13" t="s">
        <v>162</v>
      </c>
      <c r="C98" s="13" t="s">
        <v>18</v>
      </c>
      <c r="D98" s="14">
        <v>3000</v>
      </c>
      <c r="E98" s="14">
        <v>99</v>
      </c>
      <c r="F98" s="13">
        <v>95.5</v>
      </c>
      <c r="G98" s="13">
        <v>0</v>
      </c>
      <c r="H98" s="13">
        <v>0</v>
      </c>
      <c r="I98" s="13">
        <f t="shared" si="67"/>
        <v>-10500</v>
      </c>
      <c r="J98" s="13">
        <v>0</v>
      </c>
      <c r="K98" s="13">
        <f t="shared" ref="K98" si="74">SUM(H98-G98)*D98</f>
        <v>0</v>
      </c>
      <c r="L98" s="23">
        <f t="shared" si="73"/>
        <v>-10500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22" t="s">
        <v>160</v>
      </c>
      <c r="B99" s="13" t="s">
        <v>161</v>
      </c>
      <c r="C99" s="13" t="s">
        <v>18</v>
      </c>
      <c r="D99" s="14">
        <v>2000</v>
      </c>
      <c r="E99" s="14">
        <v>303</v>
      </c>
      <c r="F99" s="13">
        <v>290</v>
      </c>
      <c r="G99" s="13">
        <v>0</v>
      </c>
      <c r="H99" s="13">
        <v>0</v>
      </c>
      <c r="I99" s="13">
        <f t="shared" si="67"/>
        <v>-26000</v>
      </c>
      <c r="J99" s="13">
        <v>0</v>
      </c>
      <c r="K99" s="13">
        <f t="shared" ref="K99:K101" si="75">SUM(H99-G99)*D99</f>
        <v>0</v>
      </c>
      <c r="L99" s="23">
        <f t="shared" si="73"/>
        <v>-26000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22" t="s">
        <v>159</v>
      </c>
      <c r="B100" s="13" t="s">
        <v>65</v>
      </c>
      <c r="C100" s="13" t="s">
        <v>18</v>
      </c>
      <c r="D100" s="14">
        <v>2000</v>
      </c>
      <c r="E100" s="14">
        <v>390</v>
      </c>
      <c r="F100" s="13">
        <v>410</v>
      </c>
      <c r="G100" s="13">
        <v>424</v>
      </c>
      <c r="H100" s="13">
        <v>0</v>
      </c>
      <c r="I100" s="13">
        <f t="shared" si="67"/>
        <v>40000</v>
      </c>
      <c r="J100" s="13">
        <f>(G100-F100)*D100</f>
        <v>28000</v>
      </c>
      <c r="K100" s="13">
        <v>0</v>
      </c>
      <c r="L100" s="23">
        <f t="shared" si="73"/>
        <v>68000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22" t="s">
        <v>155</v>
      </c>
      <c r="B101" s="13" t="s">
        <v>156</v>
      </c>
      <c r="C101" s="13" t="s">
        <v>18</v>
      </c>
      <c r="D101" s="14">
        <v>2000</v>
      </c>
      <c r="E101" s="14">
        <v>372</v>
      </c>
      <c r="F101" s="13">
        <v>388</v>
      </c>
      <c r="G101" s="13">
        <v>405</v>
      </c>
      <c r="H101" s="13">
        <v>418</v>
      </c>
      <c r="I101" s="13">
        <f t="shared" si="67"/>
        <v>32000</v>
      </c>
      <c r="J101" s="13">
        <f>(G101-F101)*D101</f>
        <v>34000</v>
      </c>
      <c r="K101" s="13">
        <f t="shared" si="75"/>
        <v>26000</v>
      </c>
      <c r="L101" s="23">
        <f t="shared" si="73"/>
        <v>92000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22" t="s">
        <v>157</v>
      </c>
      <c r="B102" s="13" t="s">
        <v>158</v>
      </c>
      <c r="C102" s="13" t="s">
        <v>18</v>
      </c>
      <c r="D102" s="14">
        <v>5000</v>
      </c>
      <c r="E102" s="14">
        <v>31</v>
      </c>
      <c r="F102" s="13">
        <v>28</v>
      </c>
      <c r="G102" s="13">
        <v>0</v>
      </c>
      <c r="H102" s="13">
        <v>0</v>
      </c>
      <c r="I102" s="13">
        <f t="shared" si="67"/>
        <v>-15000</v>
      </c>
      <c r="J102" s="13">
        <v>0</v>
      </c>
      <c r="K102" s="13">
        <v>0</v>
      </c>
      <c r="L102" s="23">
        <f t="shared" si="73"/>
        <v>-15000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22" t="s">
        <v>152</v>
      </c>
      <c r="B103" s="13" t="s">
        <v>154</v>
      </c>
      <c r="C103" s="13" t="s">
        <v>18</v>
      </c>
      <c r="D103" s="14">
        <v>2500</v>
      </c>
      <c r="E103" s="14">
        <v>344</v>
      </c>
      <c r="F103" s="13">
        <v>359</v>
      </c>
      <c r="G103" s="13">
        <v>0</v>
      </c>
      <c r="H103" s="13">
        <v>0</v>
      </c>
      <c r="I103" s="13">
        <f t="shared" ref="I103:I125" si="76">(F103-E103)*D103</f>
        <v>37500</v>
      </c>
      <c r="J103" s="13">
        <v>0</v>
      </c>
      <c r="K103" s="13">
        <v>0</v>
      </c>
      <c r="L103" s="23">
        <f t="shared" ref="L103:L105" si="77">SUM(K103+J103+I103)</f>
        <v>37500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22" t="s">
        <v>152</v>
      </c>
      <c r="B104" s="13" t="s">
        <v>153</v>
      </c>
      <c r="C104" s="13" t="s">
        <v>18</v>
      </c>
      <c r="D104" s="14">
        <v>2000</v>
      </c>
      <c r="E104" s="14">
        <v>365</v>
      </c>
      <c r="F104" s="13">
        <v>388</v>
      </c>
      <c r="G104" s="13">
        <v>415</v>
      </c>
      <c r="H104" s="13">
        <v>0</v>
      </c>
      <c r="I104" s="13">
        <f t="shared" si="76"/>
        <v>46000</v>
      </c>
      <c r="J104" s="13">
        <f>(G104-F104)*D104</f>
        <v>54000</v>
      </c>
      <c r="K104" s="13">
        <v>0</v>
      </c>
      <c r="L104" s="23">
        <f t="shared" si="77"/>
        <v>100000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22" t="s">
        <v>151</v>
      </c>
      <c r="B105" s="13" t="s">
        <v>150</v>
      </c>
      <c r="C105" s="13" t="s">
        <v>18</v>
      </c>
      <c r="D105" s="14">
        <v>500</v>
      </c>
      <c r="E105" s="14">
        <v>1300</v>
      </c>
      <c r="F105" s="13">
        <v>1360</v>
      </c>
      <c r="G105" s="13">
        <v>1450</v>
      </c>
      <c r="H105" s="13">
        <v>0</v>
      </c>
      <c r="I105" s="13">
        <f t="shared" si="76"/>
        <v>30000</v>
      </c>
      <c r="J105" s="13">
        <f>(G105-F105)*D105</f>
        <v>45000</v>
      </c>
      <c r="K105" s="13">
        <v>0</v>
      </c>
      <c r="L105" s="23">
        <f t="shared" si="77"/>
        <v>75000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22" t="s">
        <v>148</v>
      </c>
      <c r="B106" s="13" t="s">
        <v>149</v>
      </c>
      <c r="C106" s="13" t="s">
        <v>18</v>
      </c>
      <c r="D106" s="14">
        <v>2000</v>
      </c>
      <c r="E106" s="14">
        <v>194</v>
      </c>
      <c r="F106" s="13">
        <v>205</v>
      </c>
      <c r="G106" s="13">
        <v>0</v>
      </c>
      <c r="H106" s="13">
        <v>0</v>
      </c>
      <c r="I106" s="13">
        <f t="shared" si="76"/>
        <v>22000</v>
      </c>
      <c r="J106" s="13">
        <v>0</v>
      </c>
      <c r="K106" s="13">
        <v>0</v>
      </c>
      <c r="L106" s="23">
        <f t="shared" ref="L106" si="78">SUM(K106+J106+I106)</f>
        <v>22000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22" t="s">
        <v>147</v>
      </c>
      <c r="B107" s="13" t="s">
        <v>24</v>
      </c>
      <c r="C107" s="13" t="s">
        <v>18</v>
      </c>
      <c r="D107" s="14">
        <v>200</v>
      </c>
      <c r="E107" s="14">
        <v>1500</v>
      </c>
      <c r="F107" s="13">
        <v>1555</v>
      </c>
      <c r="G107" s="13">
        <v>0</v>
      </c>
      <c r="H107" s="13">
        <v>0</v>
      </c>
      <c r="I107" s="13">
        <f t="shared" si="76"/>
        <v>11000</v>
      </c>
      <c r="J107" s="13">
        <v>0</v>
      </c>
      <c r="K107" s="13">
        <v>0</v>
      </c>
      <c r="L107" s="23">
        <f t="shared" ref="L107" si="79">SUM(K107+J107+I107)</f>
        <v>11000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22" t="s">
        <v>145</v>
      </c>
      <c r="B108" s="13" t="s">
        <v>146</v>
      </c>
      <c r="C108" s="13" t="s">
        <v>18</v>
      </c>
      <c r="D108" s="14">
        <v>2000</v>
      </c>
      <c r="E108" s="14">
        <v>200</v>
      </c>
      <c r="F108" s="13">
        <v>192</v>
      </c>
      <c r="G108" s="13">
        <v>0</v>
      </c>
      <c r="H108" s="13">
        <v>0</v>
      </c>
      <c r="I108" s="13">
        <f t="shared" si="76"/>
        <v>-16000</v>
      </c>
      <c r="J108" s="13">
        <v>0</v>
      </c>
      <c r="K108" s="13">
        <v>0</v>
      </c>
      <c r="L108" s="23">
        <f t="shared" ref="L108" si="80">SUM(K108+J108+I108)</f>
        <v>-16000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22" t="s">
        <v>142</v>
      </c>
      <c r="B109" s="13" t="s">
        <v>144</v>
      </c>
      <c r="C109" s="13" t="s">
        <v>18</v>
      </c>
      <c r="D109" s="14">
        <v>2000</v>
      </c>
      <c r="E109" s="14">
        <v>397</v>
      </c>
      <c r="F109" s="13">
        <v>420</v>
      </c>
      <c r="G109" s="13">
        <v>0</v>
      </c>
      <c r="H109" s="13">
        <v>0</v>
      </c>
      <c r="I109" s="13">
        <f t="shared" si="76"/>
        <v>46000</v>
      </c>
      <c r="J109" s="13">
        <v>0</v>
      </c>
      <c r="K109" s="13">
        <v>0</v>
      </c>
      <c r="L109" s="23">
        <f t="shared" ref="L109:L114" si="81">SUM(K109+J109+I109)</f>
        <v>46000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22" t="s">
        <v>142</v>
      </c>
      <c r="B110" s="13" t="s">
        <v>143</v>
      </c>
      <c r="C110" s="13" t="s">
        <v>18</v>
      </c>
      <c r="D110" s="14">
        <v>500</v>
      </c>
      <c r="E110" s="14">
        <v>645</v>
      </c>
      <c r="F110" s="13">
        <v>660</v>
      </c>
      <c r="G110" s="13">
        <v>0</v>
      </c>
      <c r="H110" s="13">
        <v>0</v>
      </c>
      <c r="I110" s="13">
        <f t="shared" si="76"/>
        <v>7500</v>
      </c>
      <c r="J110" s="13">
        <v>0</v>
      </c>
      <c r="K110" s="13">
        <v>0</v>
      </c>
      <c r="L110" s="23">
        <f t="shared" si="81"/>
        <v>7500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22" t="s">
        <v>141</v>
      </c>
      <c r="B111" s="13" t="s">
        <v>140</v>
      </c>
      <c r="C111" s="13" t="s">
        <v>18</v>
      </c>
      <c r="D111" s="14">
        <v>2000</v>
      </c>
      <c r="E111" s="14">
        <v>169</v>
      </c>
      <c r="F111" s="13">
        <v>162</v>
      </c>
      <c r="G111" s="13">
        <v>0</v>
      </c>
      <c r="H111" s="13">
        <v>0</v>
      </c>
      <c r="I111" s="13">
        <f t="shared" si="76"/>
        <v>-14000</v>
      </c>
      <c r="J111" s="13">
        <v>0</v>
      </c>
      <c r="K111" s="13">
        <v>0</v>
      </c>
      <c r="L111" s="23">
        <f t="shared" si="81"/>
        <v>-14000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22" t="s">
        <v>139</v>
      </c>
      <c r="B112" s="13" t="s">
        <v>138</v>
      </c>
      <c r="C112" s="13" t="s">
        <v>18</v>
      </c>
      <c r="D112" s="14">
        <v>2000</v>
      </c>
      <c r="E112" s="14">
        <v>136</v>
      </c>
      <c r="F112" s="13">
        <v>144</v>
      </c>
      <c r="G112" s="13">
        <v>0</v>
      </c>
      <c r="H112" s="13">
        <v>0</v>
      </c>
      <c r="I112" s="13">
        <f t="shared" si="76"/>
        <v>16000</v>
      </c>
      <c r="J112" s="13">
        <v>0</v>
      </c>
      <c r="K112" s="13">
        <v>0</v>
      </c>
      <c r="L112" s="23">
        <f t="shared" si="81"/>
        <v>16000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22" t="s">
        <v>137</v>
      </c>
      <c r="B113" s="13" t="s">
        <v>65</v>
      </c>
      <c r="C113" s="13" t="s">
        <v>18</v>
      </c>
      <c r="D113" s="14">
        <v>500</v>
      </c>
      <c r="E113" s="14">
        <v>384</v>
      </c>
      <c r="F113" s="13">
        <v>400</v>
      </c>
      <c r="G113" s="13">
        <v>0</v>
      </c>
      <c r="H113" s="13">
        <v>0</v>
      </c>
      <c r="I113" s="13">
        <f t="shared" si="76"/>
        <v>8000</v>
      </c>
      <c r="J113" s="13">
        <v>0</v>
      </c>
      <c r="K113" s="13">
        <v>0</v>
      </c>
      <c r="L113" s="23">
        <f t="shared" si="81"/>
        <v>8000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22" t="s">
        <v>136</v>
      </c>
      <c r="B114" s="13" t="s">
        <v>21</v>
      </c>
      <c r="C114" s="13" t="s">
        <v>18</v>
      </c>
      <c r="D114" s="14">
        <v>200</v>
      </c>
      <c r="E114" s="14">
        <v>1410</v>
      </c>
      <c r="F114" s="13">
        <v>1480</v>
      </c>
      <c r="G114" s="13">
        <v>1520</v>
      </c>
      <c r="H114" s="13">
        <v>0</v>
      </c>
      <c r="I114" s="13">
        <f t="shared" si="76"/>
        <v>14000</v>
      </c>
      <c r="J114" s="13">
        <f>(G114-F114)*D114</f>
        <v>8000</v>
      </c>
      <c r="K114" s="13">
        <v>0</v>
      </c>
      <c r="L114" s="23">
        <f t="shared" si="81"/>
        <v>22000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22" t="s">
        <v>134</v>
      </c>
      <c r="B115" s="13" t="s">
        <v>135</v>
      </c>
      <c r="C115" s="13" t="s">
        <v>18</v>
      </c>
      <c r="D115" s="14">
        <v>2000</v>
      </c>
      <c r="E115" s="14">
        <v>118</v>
      </c>
      <c r="F115" s="13">
        <v>108</v>
      </c>
      <c r="G115" s="13">
        <v>0</v>
      </c>
      <c r="H115" s="13">
        <v>0</v>
      </c>
      <c r="I115" s="13">
        <f t="shared" si="76"/>
        <v>-20000</v>
      </c>
      <c r="J115" s="13">
        <v>0</v>
      </c>
      <c r="K115" s="13">
        <v>0</v>
      </c>
      <c r="L115" s="23">
        <f t="shared" ref="L115" si="82">SUM(K115+J115+I115)</f>
        <v>-20000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22" t="s">
        <v>133</v>
      </c>
      <c r="B116" s="13" t="s">
        <v>20</v>
      </c>
      <c r="C116" s="13" t="s">
        <v>18</v>
      </c>
      <c r="D116" s="14">
        <v>2000</v>
      </c>
      <c r="E116" s="14">
        <v>291</v>
      </c>
      <c r="F116" s="13">
        <v>305</v>
      </c>
      <c r="G116" s="13">
        <v>0</v>
      </c>
      <c r="H116" s="13">
        <v>0</v>
      </c>
      <c r="I116" s="13">
        <f t="shared" si="76"/>
        <v>28000</v>
      </c>
      <c r="J116" s="13">
        <v>0</v>
      </c>
      <c r="K116" s="13">
        <v>0</v>
      </c>
      <c r="L116" s="23">
        <f t="shared" ref="L116" si="83">SUM(K116+J116+I116)</f>
        <v>28000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22" t="s">
        <v>130</v>
      </c>
      <c r="B117" s="13" t="s">
        <v>131</v>
      </c>
      <c r="C117" s="13" t="s">
        <v>18</v>
      </c>
      <c r="D117" s="14">
        <v>2000</v>
      </c>
      <c r="E117" s="14">
        <v>231</v>
      </c>
      <c r="F117" s="13">
        <v>244</v>
      </c>
      <c r="G117" s="13">
        <v>0</v>
      </c>
      <c r="H117" s="13">
        <v>0</v>
      </c>
      <c r="I117" s="13">
        <f t="shared" si="76"/>
        <v>26000</v>
      </c>
      <c r="J117" s="13">
        <v>0</v>
      </c>
      <c r="K117" s="13">
        <v>0</v>
      </c>
      <c r="L117" s="23">
        <f t="shared" ref="L117:L125" si="84">SUM(K117+J117+I117)</f>
        <v>26000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22" t="s">
        <v>132</v>
      </c>
      <c r="B118" s="13" t="s">
        <v>81</v>
      </c>
      <c r="C118" s="13" t="s">
        <v>18</v>
      </c>
      <c r="D118" s="14">
        <v>2000</v>
      </c>
      <c r="E118" s="14">
        <v>195</v>
      </c>
      <c r="F118" s="13">
        <v>201</v>
      </c>
      <c r="G118" s="13">
        <v>0</v>
      </c>
      <c r="H118" s="13">
        <v>0</v>
      </c>
      <c r="I118" s="13">
        <f t="shared" si="76"/>
        <v>12000</v>
      </c>
      <c r="J118" s="13">
        <v>0</v>
      </c>
      <c r="K118" s="13">
        <v>0</v>
      </c>
      <c r="L118" s="23">
        <f t="shared" si="84"/>
        <v>12000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22" t="s">
        <v>128</v>
      </c>
      <c r="B119" s="13" t="s">
        <v>129</v>
      </c>
      <c r="C119" s="13" t="s">
        <v>18</v>
      </c>
      <c r="D119" s="14">
        <v>2000</v>
      </c>
      <c r="E119" s="14">
        <v>262</v>
      </c>
      <c r="F119" s="13">
        <v>252</v>
      </c>
      <c r="G119" s="13">
        <v>0</v>
      </c>
      <c r="H119" s="13">
        <v>0</v>
      </c>
      <c r="I119" s="13">
        <f t="shared" si="76"/>
        <v>-20000</v>
      </c>
      <c r="J119" s="13">
        <v>0</v>
      </c>
      <c r="K119" s="13">
        <v>0</v>
      </c>
      <c r="L119" s="23">
        <f t="shared" si="84"/>
        <v>-20000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22" t="s">
        <v>126</v>
      </c>
      <c r="B120" s="13" t="s">
        <v>127</v>
      </c>
      <c r="C120" s="13" t="s">
        <v>18</v>
      </c>
      <c r="D120" s="14">
        <v>2000</v>
      </c>
      <c r="E120" s="14">
        <v>83</v>
      </c>
      <c r="F120" s="13">
        <v>90</v>
      </c>
      <c r="G120" s="13">
        <v>95</v>
      </c>
      <c r="H120" s="13">
        <v>103</v>
      </c>
      <c r="I120" s="13">
        <f t="shared" si="76"/>
        <v>14000</v>
      </c>
      <c r="J120" s="13">
        <f>(G120-F120)*D120</f>
        <v>10000</v>
      </c>
      <c r="K120" s="13">
        <f t="shared" ref="K120" si="85">SUM(H120-G120)*D120</f>
        <v>16000</v>
      </c>
      <c r="L120" s="23">
        <f t="shared" si="84"/>
        <v>40000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22" t="s">
        <v>125</v>
      </c>
      <c r="B121" s="13" t="s">
        <v>65</v>
      </c>
      <c r="C121" s="13" t="s">
        <v>18</v>
      </c>
      <c r="D121" s="14">
        <v>500</v>
      </c>
      <c r="E121" s="14">
        <v>415</v>
      </c>
      <c r="F121" s="13">
        <v>440</v>
      </c>
      <c r="G121" s="13">
        <v>0</v>
      </c>
      <c r="H121" s="13">
        <v>0</v>
      </c>
      <c r="I121" s="13">
        <f t="shared" si="76"/>
        <v>12500</v>
      </c>
      <c r="J121" s="13">
        <v>0</v>
      </c>
      <c r="K121" s="13">
        <f t="shared" ref="K121" si="86">SUM(H121-G121)*D121</f>
        <v>0</v>
      </c>
      <c r="L121" s="23">
        <f t="shared" si="84"/>
        <v>12500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22" t="s">
        <v>123</v>
      </c>
      <c r="B122" s="13" t="s">
        <v>124</v>
      </c>
      <c r="C122" s="13" t="s">
        <v>18</v>
      </c>
      <c r="D122" s="14">
        <v>500</v>
      </c>
      <c r="E122" s="14">
        <v>1275</v>
      </c>
      <c r="F122" s="13">
        <v>1330</v>
      </c>
      <c r="G122" s="13">
        <v>0</v>
      </c>
      <c r="H122" s="13">
        <v>0</v>
      </c>
      <c r="I122" s="13">
        <f t="shared" si="76"/>
        <v>27500</v>
      </c>
      <c r="J122" s="13">
        <v>0</v>
      </c>
      <c r="K122" s="13">
        <f t="shared" ref="K122" si="87">SUM(H122-G122)*D122</f>
        <v>0</v>
      </c>
      <c r="L122" s="23">
        <f t="shared" si="84"/>
        <v>27500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22" t="s">
        <v>122</v>
      </c>
      <c r="B123" s="13" t="s">
        <v>121</v>
      </c>
      <c r="C123" s="13" t="s">
        <v>18</v>
      </c>
      <c r="D123" s="14">
        <v>4000</v>
      </c>
      <c r="E123" s="14">
        <v>92.4</v>
      </c>
      <c r="F123" s="13">
        <v>85</v>
      </c>
      <c r="G123" s="13">
        <v>0</v>
      </c>
      <c r="H123" s="13">
        <v>0</v>
      </c>
      <c r="I123" s="13">
        <f t="shared" si="76"/>
        <v>-29600.000000000022</v>
      </c>
      <c r="J123" s="13">
        <v>0</v>
      </c>
      <c r="K123" s="13">
        <f t="shared" ref="K123" si="88">SUM(H123-G123)*D123</f>
        <v>0</v>
      </c>
      <c r="L123" s="23">
        <f t="shared" si="84"/>
        <v>-29600.000000000022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22" t="s">
        <v>122</v>
      </c>
      <c r="B124" s="13" t="s">
        <v>24</v>
      </c>
      <c r="C124" s="13" t="s">
        <v>18</v>
      </c>
      <c r="D124" s="14">
        <v>500</v>
      </c>
      <c r="E124" s="14">
        <v>1088</v>
      </c>
      <c r="F124" s="13">
        <v>1150</v>
      </c>
      <c r="G124" s="13">
        <v>1250</v>
      </c>
      <c r="H124" s="13">
        <v>0</v>
      </c>
      <c r="I124" s="13">
        <f t="shared" si="76"/>
        <v>31000</v>
      </c>
      <c r="J124" s="13">
        <f>(G124-F124)*D124</f>
        <v>50000</v>
      </c>
      <c r="K124" s="13">
        <v>0</v>
      </c>
      <c r="L124" s="23">
        <f t="shared" si="84"/>
        <v>81000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22" t="s">
        <v>119</v>
      </c>
      <c r="B125" s="13" t="s">
        <v>120</v>
      </c>
      <c r="C125" s="13" t="s">
        <v>18</v>
      </c>
      <c r="D125" s="14">
        <v>2000</v>
      </c>
      <c r="E125" s="14">
        <v>245</v>
      </c>
      <c r="F125" s="13">
        <v>260</v>
      </c>
      <c r="G125" s="13">
        <v>0</v>
      </c>
      <c r="H125" s="13">
        <v>0</v>
      </c>
      <c r="I125" s="13">
        <f t="shared" si="76"/>
        <v>30000</v>
      </c>
      <c r="J125" s="13">
        <v>0</v>
      </c>
      <c r="K125" s="13">
        <f t="shared" ref="K125:K132" si="89">SUM(H125-G125)*D125</f>
        <v>0</v>
      </c>
      <c r="L125" s="23">
        <f t="shared" si="84"/>
        <v>30000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22" t="s">
        <v>119</v>
      </c>
      <c r="B126" s="13" t="s">
        <v>118</v>
      </c>
      <c r="C126" s="13" t="s">
        <v>18</v>
      </c>
      <c r="D126" s="14">
        <v>200</v>
      </c>
      <c r="E126" s="14">
        <v>3375</v>
      </c>
      <c r="F126" s="13">
        <v>3240</v>
      </c>
      <c r="G126" s="13">
        <v>0</v>
      </c>
      <c r="H126" s="13">
        <v>0</v>
      </c>
      <c r="I126" s="13">
        <f t="shared" ref="I126:I132" si="90">(F126-E126)*D126</f>
        <v>-27000</v>
      </c>
      <c r="J126" s="13">
        <v>0</v>
      </c>
      <c r="K126" s="13">
        <f t="shared" si="89"/>
        <v>0</v>
      </c>
      <c r="L126" s="23">
        <f t="shared" ref="L126:L132" si="91">SUM(K126+J126+I126)</f>
        <v>-27000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22" t="s">
        <v>114</v>
      </c>
      <c r="B127" s="13" t="s">
        <v>113</v>
      </c>
      <c r="C127" s="13" t="s">
        <v>18</v>
      </c>
      <c r="D127" s="14">
        <v>500</v>
      </c>
      <c r="E127" s="14">
        <v>974</v>
      </c>
      <c r="F127" s="13">
        <v>925</v>
      </c>
      <c r="G127" s="13">
        <v>0</v>
      </c>
      <c r="H127" s="13">
        <v>0</v>
      </c>
      <c r="I127" s="13">
        <f t="shared" si="90"/>
        <v>-24500</v>
      </c>
      <c r="J127" s="13">
        <v>0</v>
      </c>
      <c r="K127" s="13">
        <f t="shared" si="89"/>
        <v>0</v>
      </c>
      <c r="L127" s="23">
        <f t="shared" si="91"/>
        <v>-24500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22" t="s">
        <v>114</v>
      </c>
      <c r="B128" s="13" t="s">
        <v>112</v>
      </c>
      <c r="C128" s="13" t="s">
        <v>18</v>
      </c>
      <c r="D128" s="14">
        <v>2000</v>
      </c>
      <c r="E128" s="14">
        <v>146</v>
      </c>
      <c r="F128" s="13">
        <v>136</v>
      </c>
      <c r="G128" s="13">
        <v>0</v>
      </c>
      <c r="H128" s="13">
        <v>0</v>
      </c>
      <c r="I128" s="13">
        <f t="shared" si="90"/>
        <v>-20000</v>
      </c>
      <c r="J128" s="13">
        <v>0</v>
      </c>
      <c r="K128" s="13">
        <f t="shared" si="89"/>
        <v>0</v>
      </c>
      <c r="L128" s="23">
        <f t="shared" si="91"/>
        <v>-20000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22" t="s">
        <v>115</v>
      </c>
      <c r="B129" s="13" t="s">
        <v>111</v>
      </c>
      <c r="C129" s="13" t="s">
        <v>18</v>
      </c>
      <c r="D129" s="14">
        <v>800</v>
      </c>
      <c r="E129" s="14">
        <v>835</v>
      </c>
      <c r="F129" s="13">
        <v>815</v>
      </c>
      <c r="G129" s="13">
        <v>0</v>
      </c>
      <c r="H129" s="13">
        <v>0</v>
      </c>
      <c r="I129" s="13">
        <f t="shared" si="90"/>
        <v>-16000</v>
      </c>
      <c r="J129" s="13">
        <v>0</v>
      </c>
      <c r="K129" s="13">
        <f t="shared" si="89"/>
        <v>0</v>
      </c>
      <c r="L129" s="23">
        <f t="shared" si="91"/>
        <v>-16000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22" t="s">
        <v>117</v>
      </c>
      <c r="B130" s="13" t="s">
        <v>116</v>
      </c>
      <c r="C130" s="13" t="s">
        <v>18</v>
      </c>
      <c r="D130" s="14">
        <v>500</v>
      </c>
      <c r="E130" s="14">
        <v>1345</v>
      </c>
      <c r="F130" s="13">
        <v>1295</v>
      </c>
      <c r="G130" s="13">
        <v>0</v>
      </c>
      <c r="H130" s="13">
        <v>0</v>
      </c>
      <c r="I130" s="13">
        <f t="shared" ref="I130" si="92">(F130-E130)*D130</f>
        <v>-25000</v>
      </c>
      <c r="J130" s="13">
        <v>0</v>
      </c>
      <c r="K130" s="13">
        <f t="shared" si="89"/>
        <v>0</v>
      </c>
      <c r="L130" s="23">
        <f t="shared" ref="L130" si="93">SUM(K130+J130+I130)</f>
        <v>-25000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22" t="s">
        <v>109</v>
      </c>
      <c r="B131" s="13" t="s">
        <v>110</v>
      </c>
      <c r="C131" s="13" t="s">
        <v>18</v>
      </c>
      <c r="D131" s="14">
        <v>200</v>
      </c>
      <c r="E131" s="14">
        <v>2830</v>
      </c>
      <c r="F131" s="13">
        <v>2830</v>
      </c>
      <c r="G131" s="13">
        <v>0</v>
      </c>
      <c r="H131" s="13">
        <v>0</v>
      </c>
      <c r="I131" s="13">
        <f t="shared" si="90"/>
        <v>0</v>
      </c>
      <c r="J131" s="13">
        <v>0</v>
      </c>
      <c r="K131" s="13">
        <f t="shared" si="89"/>
        <v>0</v>
      </c>
      <c r="L131" s="23">
        <f t="shared" si="91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22" t="s">
        <v>106</v>
      </c>
      <c r="B132" s="13" t="s">
        <v>108</v>
      </c>
      <c r="C132" s="13" t="s">
        <v>18</v>
      </c>
      <c r="D132" s="14">
        <v>2000</v>
      </c>
      <c r="E132" s="14">
        <v>356</v>
      </c>
      <c r="F132" s="13">
        <v>366</v>
      </c>
      <c r="G132" s="13">
        <v>376</v>
      </c>
      <c r="H132" s="13">
        <v>386</v>
      </c>
      <c r="I132" s="13">
        <f t="shared" si="90"/>
        <v>20000</v>
      </c>
      <c r="J132" s="13">
        <f>(G132-F132)*D132</f>
        <v>20000</v>
      </c>
      <c r="K132" s="13">
        <f t="shared" si="89"/>
        <v>20000</v>
      </c>
      <c r="L132" s="23">
        <f t="shared" si="91"/>
        <v>60000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22" t="s">
        <v>106</v>
      </c>
      <c r="B133" s="13" t="s">
        <v>107</v>
      </c>
      <c r="C133" s="13" t="s">
        <v>18</v>
      </c>
      <c r="D133" s="14">
        <v>2000</v>
      </c>
      <c r="E133" s="14">
        <v>164</v>
      </c>
      <c r="F133" s="13">
        <v>172</v>
      </c>
      <c r="G133" s="13">
        <v>0</v>
      </c>
      <c r="H133" s="13">
        <v>0</v>
      </c>
      <c r="I133" s="13">
        <f t="shared" ref="I133" si="94">(F133-E133)*D133</f>
        <v>16000</v>
      </c>
      <c r="J133" s="13">
        <v>0</v>
      </c>
      <c r="K133" s="13">
        <v>0</v>
      </c>
      <c r="L133" s="23">
        <f t="shared" ref="L133" si="95">SUM(K133+J133+I133)</f>
        <v>16000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22" t="s">
        <v>104</v>
      </c>
      <c r="B134" s="13" t="s">
        <v>105</v>
      </c>
      <c r="C134" s="13" t="s">
        <v>18</v>
      </c>
      <c r="D134" s="14">
        <v>2000</v>
      </c>
      <c r="E134" s="14">
        <v>120</v>
      </c>
      <c r="F134" s="13">
        <v>110</v>
      </c>
      <c r="G134" s="13">
        <v>0</v>
      </c>
      <c r="H134" s="13">
        <v>0</v>
      </c>
      <c r="I134" s="13">
        <f t="shared" ref="I134" si="96">(F134-E134)*D134</f>
        <v>-20000</v>
      </c>
      <c r="J134" s="13">
        <v>0</v>
      </c>
      <c r="K134" s="13">
        <v>0</v>
      </c>
      <c r="L134" s="23">
        <f t="shared" ref="L134" si="97">SUM(K134+J134+I134)</f>
        <v>-20000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22" t="s">
        <v>101</v>
      </c>
      <c r="B135" s="13" t="s">
        <v>102</v>
      </c>
      <c r="C135" s="13" t="s">
        <v>18</v>
      </c>
      <c r="D135" s="14">
        <v>2000</v>
      </c>
      <c r="E135" s="14">
        <v>695</v>
      </c>
      <c r="F135" s="13">
        <v>710</v>
      </c>
      <c r="G135" s="13">
        <v>725</v>
      </c>
      <c r="H135" s="13">
        <v>0</v>
      </c>
      <c r="I135" s="13">
        <f t="shared" ref="I135:I138" si="98">(F135-E135)*D135</f>
        <v>30000</v>
      </c>
      <c r="J135" s="13">
        <f>(G135-F135)*D135</f>
        <v>30000</v>
      </c>
      <c r="K135" s="13">
        <v>0</v>
      </c>
      <c r="L135" s="23">
        <f t="shared" ref="L135" si="99">SUM(K135+J135+I135)</f>
        <v>60000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22" t="s">
        <v>101</v>
      </c>
      <c r="B136" s="13" t="s">
        <v>103</v>
      </c>
      <c r="C136" s="13" t="s">
        <v>18</v>
      </c>
      <c r="D136" s="14">
        <v>1000</v>
      </c>
      <c r="E136" s="14">
        <v>640</v>
      </c>
      <c r="F136" s="13">
        <v>675</v>
      </c>
      <c r="G136" s="13">
        <v>0</v>
      </c>
      <c r="H136" s="13">
        <v>0</v>
      </c>
      <c r="I136" s="13">
        <f t="shared" si="98"/>
        <v>35000</v>
      </c>
      <c r="J136" s="13">
        <v>0</v>
      </c>
      <c r="K136" s="13">
        <v>0</v>
      </c>
      <c r="L136" s="23">
        <f t="shared" ref="L136" si="100">SUM(K136+J136+I136)</f>
        <v>35000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22" t="s">
        <v>99</v>
      </c>
      <c r="B137" s="13" t="s">
        <v>98</v>
      </c>
      <c r="C137" s="13" t="s">
        <v>18</v>
      </c>
      <c r="D137" s="14">
        <v>2000</v>
      </c>
      <c r="E137" s="14">
        <v>353</v>
      </c>
      <c r="F137" s="13">
        <v>363</v>
      </c>
      <c r="G137" s="13">
        <v>0</v>
      </c>
      <c r="H137" s="13">
        <v>0</v>
      </c>
      <c r="I137" s="13">
        <f t="shared" si="98"/>
        <v>20000</v>
      </c>
      <c r="J137" s="13">
        <v>0</v>
      </c>
      <c r="K137" s="13">
        <v>0</v>
      </c>
      <c r="L137" s="23">
        <f t="shared" ref="L137" si="101">SUM(K137+J137+I137)</f>
        <v>20000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22" t="s">
        <v>99</v>
      </c>
      <c r="B138" s="13" t="s">
        <v>100</v>
      </c>
      <c r="C138" s="13" t="s">
        <v>18</v>
      </c>
      <c r="D138" s="14">
        <v>2000</v>
      </c>
      <c r="E138" s="14">
        <v>620</v>
      </c>
      <c r="F138" s="13">
        <v>650</v>
      </c>
      <c r="G138" s="13">
        <v>0</v>
      </c>
      <c r="H138" s="13">
        <v>0</v>
      </c>
      <c r="I138" s="13">
        <f t="shared" si="98"/>
        <v>60000</v>
      </c>
      <c r="J138" s="13">
        <v>0</v>
      </c>
      <c r="K138" s="13">
        <v>0</v>
      </c>
      <c r="L138" s="23">
        <f t="shared" ref="L138" si="102">SUM(K138+J138+I138)</f>
        <v>60000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22" t="s">
        <v>95</v>
      </c>
      <c r="B139" s="13" t="s">
        <v>97</v>
      </c>
      <c r="C139" s="13" t="s">
        <v>18</v>
      </c>
      <c r="D139" s="14">
        <v>2000</v>
      </c>
      <c r="E139" s="14">
        <v>228</v>
      </c>
      <c r="F139" s="13">
        <v>250</v>
      </c>
      <c r="G139" s="13">
        <v>280</v>
      </c>
      <c r="H139" s="13">
        <v>0</v>
      </c>
      <c r="I139" s="13">
        <f t="shared" ref="I139:I144" si="103">(F139-E139)*D139</f>
        <v>44000</v>
      </c>
      <c r="J139" s="13">
        <f>(G139-F139)*D139</f>
        <v>60000</v>
      </c>
      <c r="K139" s="13">
        <v>0</v>
      </c>
      <c r="L139" s="23">
        <f t="shared" ref="L139:L140" si="104">SUM(K139+J139+I139)</f>
        <v>104000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22" t="s">
        <v>95</v>
      </c>
      <c r="B140" s="13" t="s">
        <v>96</v>
      </c>
      <c r="C140" s="13" t="s">
        <v>18</v>
      </c>
      <c r="D140" s="14">
        <v>2000</v>
      </c>
      <c r="E140" s="14">
        <v>334</v>
      </c>
      <c r="F140" s="13">
        <v>349</v>
      </c>
      <c r="G140" s="13">
        <v>0</v>
      </c>
      <c r="H140" s="13">
        <v>0</v>
      </c>
      <c r="I140" s="13">
        <f t="shared" si="103"/>
        <v>30000</v>
      </c>
      <c r="J140" s="13">
        <v>0</v>
      </c>
      <c r="K140" s="13">
        <v>0</v>
      </c>
      <c r="L140" s="23">
        <f t="shared" si="104"/>
        <v>30000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22" t="s">
        <v>93</v>
      </c>
      <c r="B141" s="13" t="s">
        <v>94</v>
      </c>
      <c r="C141" s="13" t="s">
        <v>18</v>
      </c>
      <c r="D141" s="14">
        <v>2000</v>
      </c>
      <c r="E141" s="14">
        <v>352</v>
      </c>
      <c r="F141" s="13">
        <v>360</v>
      </c>
      <c r="G141" s="13">
        <v>0</v>
      </c>
      <c r="H141" s="13">
        <v>0</v>
      </c>
      <c r="I141" s="13">
        <f t="shared" si="103"/>
        <v>16000</v>
      </c>
      <c r="J141" s="13">
        <v>0</v>
      </c>
      <c r="K141" s="13">
        <v>0</v>
      </c>
      <c r="L141" s="23">
        <f t="shared" ref="L141" si="105">SUM(K141+J141+I141)</f>
        <v>16000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22" t="s">
        <v>92</v>
      </c>
      <c r="B142" s="13" t="s">
        <v>91</v>
      </c>
      <c r="C142" s="13" t="s">
        <v>18</v>
      </c>
      <c r="D142" s="14">
        <v>2000</v>
      </c>
      <c r="E142" s="14">
        <v>132</v>
      </c>
      <c r="F142" s="13">
        <v>142</v>
      </c>
      <c r="G142" s="13">
        <v>0</v>
      </c>
      <c r="H142" s="13">
        <v>0</v>
      </c>
      <c r="I142" s="13">
        <f t="shared" si="103"/>
        <v>20000</v>
      </c>
      <c r="J142" s="13">
        <v>0</v>
      </c>
      <c r="K142" s="13">
        <v>0</v>
      </c>
      <c r="L142" s="23">
        <f t="shared" ref="L142" si="106">SUM(K142+J142+I142)</f>
        <v>20000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22" t="s">
        <v>90</v>
      </c>
      <c r="B143" s="13" t="s">
        <v>89</v>
      </c>
      <c r="C143" s="13" t="s">
        <v>18</v>
      </c>
      <c r="D143" s="14">
        <v>2000</v>
      </c>
      <c r="E143" s="14">
        <v>78.5</v>
      </c>
      <c r="F143" s="13">
        <v>74</v>
      </c>
      <c r="G143" s="13">
        <v>0</v>
      </c>
      <c r="H143" s="13">
        <v>0</v>
      </c>
      <c r="I143" s="13">
        <f t="shared" si="103"/>
        <v>-9000</v>
      </c>
      <c r="J143" s="13">
        <v>0</v>
      </c>
      <c r="K143" s="13">
        <v>0</v>
      </c>
      <c r="L143" s="23">
        <f t="shared" ref="L143" si="107">SUM(K143+J143+I143)</f>
        <v>-9000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22" t="s">
        <v>87</v>
      </c>
      <c r="B144" s="13" t="s">
        <v>88</v>
      </c>
      <c r="C144" s="13" t="s">
        <v>18</v>
      </c>
      <c r="D144" s="14">
        <v>2000</v>
      </c>
      <c r="E144" s="14">
        <v>285</v>
      </c>
      <c r="F144" s="13">
        <v>300</v>
      </c>
      <c r="G144" s="13">
        <v>0</v>
      </c>
      <c r="H144" s="13">
        <v>0</v>
      </c>
      <c r="I144" s="13">
        <f t="shared" si="103"/>
        <v>30000</v>
      </c>
      <c r="J144" s="13">
        <v>0</v>
      </c>
      <c r="K144" s="13">
        <v>0</v>
      </c>
      <c r="L144" s="23">
        <f t="shared" ref="L144" si="108">SUM(K144+J144+I144)</f>
        <v>30000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22" t="s">
        <v>86</v>
      </c>
      <c r="B145" s="13" t="s">
        <v>85</v>
      </c>
      <c r="C145" s="13" t="s">
        <v>18</v>
      </c>
      <c r="D145" s="14">
        <v>500</v>
      </c>
      <c r="E145" s="14">
        <v>257</v>
      </c>
      <c r="F145" s="13">
        <v>266</v>
      </c>
      <c r="G145" s="13">
        <v>0</v>
      </c>
      <c r="H145" s="13">
        <v>0</v>
      </c>
      <c r="I145" s="13">
        <f t="shared" ref="I145" si="109">(F145-E145)*D145</f>
        <v>4500</v>
      </c>
      <c r="J145" s="13">
        <v>0</v>
      </c>
      <c r="K145" s="13">
        <v>0</v>
      </c>
      <c r="L145" s="23">
        <f t="shared" ref="L145" si="110">SUM(K145+J145+I145)</f>
        <v>4500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22" t="s">
        <v>86</v>
      </c>
      <c r="B146" s="13" t="s">
        <v>60</v>
      </c>
      <c r="C146" s="13" t="s">
        <v>18</v>
      </c>
      <c r="D146" s="14">
        <v>500</v>
      </c>
      <c r="E146" s="14">
        <v>930</v>
      </c>
      <c r="F146" s="13">
        <v>978</v>
      </c>
      <c r="G146" s="13">
        <v>0</v>
      </c>
      <c r="H146" s="13">
        <v>0</v>
      </c>
      <c r="I146" s="13">
        <f t="shared" ref="I146" si="111">(F146-E146)*D146</f>
        <v>24000</v>
      </c>
      <c r="J146" s="13">
        <v>0</v>
      </c>
      <c r="K146" s="13">
        <v>0</v>
      </c>
      <c r="L146" s="23">
        <f t="shared" ref="L146" si="112">SUM(K146+J146+I146)</f>
        <v>24000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22" t="s">
        <v>84</v>
      </c>
      <c r="B147" s="13" t="s">
        <v>70</v>
      </c>
      <c r="C147" s="13" t="s">
        <v>18</v>
      </c>
      <c r="D147" s="14">
        <v>2000</v>
      </c>
      <c r="E147" s="14">
        <v>157</v>
      </c>
      <c r="F147" s="13">
        <v>167</v>
      </c>
      <c r="G147" s="13">
        <v>180</v>
      </c>
      <c r="H147" s="13">
        <v>200</v>
      </c>
      <c r="I147" s="13">
        <f t="shared" ref="I147:I148" si="113">(F147-E147)*D147</f>
        <v>20000</v>
      </c>
      <c r="J147" s="13">
        <f>(G147-F147)*D147</f>
        <v>26000</v>
      </c>
      <c r="K147" s="13">
        <f>SUM(H147-G147)*D147</f>
        <v>40000</v>
      </c>
      <c r="L147" s="23">
        <f t="shared" ref="L147" si="114">SUM(K147+J147+I147)</f>
        <v>86000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22" t="s">
        <v>84</v>
      </c>
      <c r="B148" s="13" t="s">
        <v>77</v>
      </c>
      <c r="C148" s="13" t="s">
        <v>18</v>
      </c>
      <c r="D148" s="14">
        <v>1000</v>
      </c>
      <c r="E148" s="14">
        <v>600</v>
      </c>
      <c r="F148" s="13">
        <v>630</v>
      </c>
      <c r="G148" s="13">
        <v>0</v>
      </c>
      <c r="H148" s="13">
        <v>0</v>
      </c>
      <c r="I148" s="13">
        <f t="shared" si="113"/>
        <v>30000</v>
      </c>
      <c r="J148" s="13">
        <v>0</v>
      </c>
      <c r="K148" s="13">
        <v>0</v>
      </c>
      <c r="L148" s="23">
        <f t="shared" ref="L148" si="115">SUM(K148+J148+I148)</f>
        <v>30000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22" t="s">
        <v>82</v>
      </c>
      <c r="B149" s="13" t="s">
        <v>83</v>
      </c>
      <c r="C149" s="13" t="s">
        <v>18</v>
      </c>
      <c r="D149" s="14">
        <v>200</v>
      </c>
      <c r="E149" s="14">
        <v>2680</v>
      </c>
      <c r="F149" s="13">
        <v>2500</v>
      </c>
      <c r="G149" s="13">
        <v>0</v>
      </c>
      <c r="H149" s="13">
        <v>0</v>
      </c>
      <c r="I149" s="13">
        <f t="shared" ref="I149" si="116">(F149-E149)*D149</f>
        <v>-36000</v>
      </c>
      <c r="J149" s="13">
        <v>0</v>
      </c>
      <c r="K149" s="13">
        <v>0</v>
      </c>
      <c r="L149" s="23">
        <f t="shared" ref="L149" si="117">SUM(K149+J149+I149)</f>
        <v>-36000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22" t="s">
        <v>78</v>
      </c>
      <c r="B150" s="13" t="s">
        <v>79</v>
      </c>
      <c r="C150" s="13" t="s">
        <v>18</v>
      </c>
      <c r="D150" s="14">
        <v>2000</v>
      </c>
      <c r="E150" s="14">
        <v>209</v>
      </c>
      <c r="F150" s="13">
        <v>225</v>
      </c>
      <c r="G150" s="13">
        <v>235</v>
      </c>
      <c r="H150" s="13">
        <v>0</v>
      </c>
      <c r="I150" s="13">
        <f t="shared" ref="I150:I152" si="118">(F150-E150)*D150</f>
        <v>32000</v>
      </c>
      <c r="J150" s="13">
        <f>(G150-F150)*D150</f>
        <v>20000</v>
      </c>
      <c r="K150" s="13">
        <v>0</v>
      </c>
      <c r="L150" s="23">
        <f t="shared" ref="L150" si="119">SUM(K150+J150+I150)</f>
        <v>52000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22" t="s">
        <v>78</v>
      </c>
      <c r="B151" s="13" t="s">
        <v>77</v>
      </c>
      <c r="C151" s="13" t="s">
        <v>18</v>
      </c>
      <c r="D151" s="14">
        <v>500</v>
      </c>
      <c r="E151" s="14">
        <v>590</v>
      </c>
      <c r="F151" s="13">
        <v>617</v>
      </c>
      <c r="G151" s="13">
        <v>630</v>
      </c>
      <c r="H151" s="13">
        <v>0</v>
      </c>
      <c r="I151" s="13">
        <f t="shared" si="118"/>
        <v>13500</v>
      </c>
      <c r="J151" s="13">
        <f>(G151-F151)*D151</f>
        <v>6500</v>
      </c>
      <c r="K151" s="13">
        <v>0</v>
      </c>
      <c r="L151" s="23">
        <f t="shared" ref="L151" si="120">SUM(K151+J151+I151)</f>
        <v>20000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22" t="s">
        <v>80</v>
      </c>
      <c r="B152" s="13" t="s">
        <v>81</v>
      </c>
      <c r="C152" s="13" t="s">
        <v>18</v>
      </c>
      <c r="D152" s="14">
        <v>2500</v>
      </c>
      <c r="E152" s="14">
        <v>250</v>
      </c>
      <c r="F152" s="13">
        <v>266</v>
      </c>
      <c r="G152" s="13">
        <v>0</v>
      </c>
      <c r="H152" s="13">
        <v>0</v>
      </c>
      <c r="I152" s="13">
        <f t="shared" si="118"/>
        <v>40000</v>
      </c>
      <c r="J152" s="13">
        <v>0</v>
      </c>
      <c r="K152" s="13">
        <v>0</v>
      </c>
      <c r="L152" s="23">
        <f t="shared" ref="L152" si="121">SUM(K152+J152+I152)</f>
        <v>40000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22" t="s">
        <v>76</v>
      </c>
      <c r="B153" s="13" t="s">
        <v>38</v>
      </c>
      <c r="C153" s="13" t="s">
        <v>18</v>
      </c>
      <c r="D153" s="14">
        <v>4000</v>
      </c>
      <c r="E153" s="14">
        <v>146</v>
      </c>
      <c r="F153" s="13">
        <v>154</v>
      </c>
      <c r="G153" s="13">
        <v>0</v>
      </c>
      <c r="H153" s="13">
        <v>0</v>
      </c>
      <c r="I153" s="13">
        <f t="shared" ref="I153:I160" si="122">(F153-E153)*D153</f>
        <v>32000</v>
      </c>
      <c r="J153" s="13">
        <v>0</v>
      </c>
      <c r="K153" s="13">
        <v>0</v>
      </c>
      <c r="L153" s="23">
        <f t="shared" ref="L153" si="123">SUM(K153+J153+I153)</f>
        <v>32000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22" t="s">
        <v>74</v>
      </c>
      <c r="B154" s="13" t="s">
        <v>75</v>
      </c>
      <c r="C154" s="13" t="s">
        <v>18</v>
      </c>
      <c r="D154" s="14">
        <v>500</v>
      </c>
      <c r="E154" s="14">
        <v>930</v>
      </c>
      <c r="F154" s="13">
        <v>970</v>
      </c>
      <c r="G154" s="13">
        <v>1020</v>
      </c>
      <c r="H154" s="13">
        <v>1100</v>
      </c>
      <c r="I154" s="13">
        <f t="shared" si="122"/>
        <v>20000</v>
      </c>
      <c r="J154" s="13">
        <f>(G154-F154)*D154</f>
        <v>25000</v>
      </c>
      <c r="K154" s="13">
        <f>SUM(H154-G154)*D154</f>
        <v>40000</v>
      </c>
      <c r="L154" s="23">
        <f t="shared" ref="L154" si="124">SUM(K154+J154+I154)</f>
        <v>85000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22" t="s">
        <v>72</v>
      </c>
      <c r="B155" s="13" t="s">
        <v>73</v>
      </c>
      <c r="C155" s="13" t="s">
        <v>18</v>
      </c>
      <c r="D155" s="14">
        <v>1000</v>
      </c>
      <c r="E155" s="14">
        <v>461</v>
      </c>
      <c r="F155" s="13">
        <v>490</v>
      </c>
      <c r="G155" s="13">
        <v>0</v>
      </c>
      <c r="H155" s="13">
        <v>0</v>
      </c>
      <c r="I155" s="13">
        <f t="shared" si="122"/>
        <v>29000</v>
      </c>
      <c r="J155" s="13">
        <v>0</v>
      </c>
      <c r="K155" s="13">
        <v>0</v>
      </c>
      <c r="L155" s="23">
        <f t="shared" ref="L155" si="125">SUM(K155+J155+I155)</f>
        <v>29000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22" t="s">
        <v>69</v>
      </c>
      <c r="B156" s="13" t="s">
        <v>70</v>
      </c>
      <c r="C156" s="13" t="s">
        <v>18</v>
      </c>
      <c r="D156" s="14">
        <v>2000</v>
      </c>
      <c r="E156" s="14">
        <v>144</v>
      </c>
      <c r="F156" s="13">
        <v>155</v>
      </c>
      <c r="G156" s="13">
        <v>165</v>
      </c>
      <c r="H156" s="13">
        <v>175</v>
      </c>
      <c r="I156" s="13">
        <f t="shared" si="122"/>
        <v>22000</v>
      </c>
      <c r="J156" s="13">
        <f>(G156-F156)*D156</f>
        <v>20000</v>
      </c>
      <c r="K156" s="13">
        <f>SUM(H156-G156)*D156</f>
        <v>20000</v>
      </c>
      <c r="L156" s="23">
        <f t="shared" ref="L156" si="126">SUM(K156+J156+I156)</f>
        <v>62000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22" t="s">
        <v>69</v>
      </c>
      <c r="B157" s="13" t="s">
        <v>71</v>
      </c>
      <c r="C157" s="13" t="s">
        <v>18</v>
      </c>
      <c r="D157" s="14">
        <v>500</v>
      </c>
      <c r="E157" s="14">
        <v>1050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23">
        <f t="shared" ref="L157" si="127">SUM(K157+J157+I157)</f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22" t="s">
        <v>67</v>
      </c>
      <c r="B158" s="13" t="s">
        <v>68</v>
      </c>
      <c r="C158" s="13" t="s">
        <v>18</v>
      </c>
      <c r="D158" s="14">
        <v>1000</v>
      </c>
      <c r="E158" s="14">
        <v>567</v>
      </c>
      <c r="F158" s="13">
        <v>580</v>
      </c>
      <c r="G158" s="13">
        <v>0</v>
      </c>
      <c r="H158" s="13">
        <v>0</v>
      </c>
      <c r="I158" s="13">
        <f t="shared" si="122"/>
        <v>13000</v>
      </c>
      <c r="J158" s="13">
        <v>0</v>
      </c>
      <c r="K158" s="13">
        <v>0</v>
      </c>
      <c r="L158" s="23">
        <f t="shared" ref="L158" si="128">SUM(K158+J158+I158)</f>
        <v>13000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22" t="s">
        <v>66</v>
      </c>
      <c r="B159" s="13" t="s">
        <v>65</v>
      </c>
      <c r="C159" s="13" t="s">
        <v>18</v>
      </c>
      <c r="D159" s="14">
        <v>1000</v>
      </c>
      <c r="E159" s="14">
        <v>592</v>
      </c>
      <c r="F159" s="13">
        <v>630</v>
      </c>
      <c r="G159" s="13">
        <v>0</v>
      </c>
      <c r="H159" s="13">
        <v>0</v>
      </c>
      <c r="I159" s="13">
        <f t="shared" si="122"/>
        <v>38000</v>
      </c>
      <c r="J159" s="13">
        <v>0</v>
      </c>
      <c r="K159" s="13">
        <v>0</v>
      </c>
      <c r="L159" s="23">
        <f t="shared" ref="L159" si="129">SUM(K159+J159+I159)</f>
        <v>38000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22" t="s">
        <v>64</v>
      </c>
      <c r="B160" s="13" t="s">
        <v>63</v>
      </c>
      <c r="C160" s="13" t="s">
        <v>18</v>
      </c>
      <c r="D160" s="14">
        <v>1000</v>
      </c>
      <c r="E160" s="14">
        <v>643</v>
      </c>
      <c r="F160" s="13">
        <v>668</v>
      </c>
      <c r="G160" s="13">
        <v>700</v>
      </c>
      <c r="H160" s="13">
        <v>0</v>
      </c>
      <c r="I160" s="13">
        <f t="shared" si="122"/>
        <v>25000</v>
      </c>
      <c r="J160" s="13">
        <f>(G160-F160)*D160</f>
        <v>32000</v>
      </c>
      <c r="K160" s="13">
        <v>0</v>
      </c>
      <c r="L160" s="23">
        <f t="shared" ref="L160" si="130">SUM(K160+J160+I160)</f>
        <v>57000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22" t="s">
        <v>64</v>
      </c>
      <c r="B161" s="13" t="s">
        <v>62</v>
      </c>
      <c r="C161" s="13" t="s">
        <v>18</v>
      </c>
      <c r="D161" s="14">
        <v>500</v>
      </c>
      <c r="E161" s="14">
        <v>1184</v>
      </c>
      <c r="F161" s="13">
        <v>1160</v>
      </c>
      <c r="G161" s="13">
        <v>0</v>
      </c>
      <c r="H161" s="13">
        <v>0</v>
      </c>
      <c r="I161" s="13">
        <f t="shared" ref="I161:I162" si="131">(F161-E161)*D161</f>
        <v>-12000</v>
      </c>
      <c r="J161" s="13">
        <v>0</v>
      </c>
      <c r="K161" s="13">
        <v>0</v>
      </c>
      <c r="L161" s="23">
        <f t="shared" ref="L161" si="132">SUM(K161+J161+I161)</f>
        <v>-12000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22" t="s">
        <v>59</v>
      </c>
      <c r="B162" s="13" t="s">
        <v>61</v>
      </c>
      <c r="C162" s="13" t="s">
        <v>18</v>
      </c>
      <c r="D162" s="14">
        <v>2000</v>
      </c>
      <c r="E162" s="14">
        <v>109</v>
      </c>
      <c r="F162" s="13">
        <v>114</v>
      </c>
      <c r="G162" s="13">
        <v>124</v>
      </c>
      <c r="H162" s="13">
        <v>132</v>
      </c>
      <c r="I162" s="13">
        <f t="shared" si="131"/>
        <v>10000</v>
      </c>
      <c r="J162" s="13">
        <f>(G162-F162)*D162</f>
        <v>20000</v>
      </c>
      <c r="K162" s="13">
        <f>SUM(H162-G162)*D162</f>
        <v>16000</v>
      </c>
      <c r="L162" s="23">
        <f t="shared" ref="L162" si="133">SUM(K162+J162+I162)</f>
        <v>46000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22" t="s">
        <v>59</v>
      </c>
      <c r="B163" s="13" t="s">
        <v>60</v>
      </c>
      <c r="C163" s="13" t="s">
        <v>18</v>
      </c>
      <c r="D163" s="14">
        <v>500</v>
      </c>
      <c r="E163" s="14">
        <v>833</v>
      </c>
      <c r="F163" s="13">
        <v>880</v>
      </c>
      <c r="G163" s="13">
        <v>0</v>
      </c>
      <c r="H163" s="13">
        <v>0</v>
      </c>
      <c r="I163" s="13">
        <f t="shared" ref="I163:I165" si="134">(F163-E163)*D163</f>
        <v>23500</v>
      </c>
      <c r="J163" s="13">
        <v>0</v>
      </c>
      <c r="K163" s="13">
        <v>0</v>
      </c>
      <c r="L163" s="23">
        <f t="shared" ref="L163" si="135">SUM(K163+J163+I163)</f>
        <v>23500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22" t="s">
        <v>58</v>
      </c>
      <c r="B164" s="13" t="s">
        <v>57</v>
      </c>
      <c r="C164" s="13" t="s">
        <v>18</v>
      </c>
      <c r="D164" s="14">
        <v>500</v>
      </c>
      <c r="E164" s="14">
        <v>1440</v>
      </c>
      <c r="F164" s="13">
        <v>1400</v>
      </c>
      <c r="G164" s="13">
        <v>0</v>
      </c>
      <c r="H164" s="13">
        <v>0</v>
      </c>
      <c r="I164" s="13">
        <f t="shared" si="134"/>
        <v>-20000</v>
      </c>
      <c r="J164" s="13">
        <v>0</v>
      </c>
      <c r="K164" s="13">
        <v>0</v>
      </c>
      <c r="L164" s="23">
        <f t="shared" ref="L164" si="136">SUM(K164+J164+I164)</f>
        <v>-20000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22" t="s">
        <v>56</v>
      </c>
      <c r="B165" s="13" t="s">
        <v>55</v>
      </c>
      <c r="C165" s="13" t="s">
        <v>18</v>
      </c>
      <c r="D165" s="14">
        <v>500</v>
      </c>
      <c r="E165" s="14">
        <v>2980</v>
      </c>
      <c r="F165" s="13">
        <v>3080</v>
      </c>
      <c r="G165" s="13">
        <v>3180</v>
      </c>
      <c r="H165" s="13">
        <v>0</v>
      </c>
      <c r="I165" s="13">
        <f t="shared" si="134"/>
        <v>50000</v>
      </c>
      <c r="J165" s="13">
        <f>(G165-F165)*D165</f>
        <v>50000</v>
      </c>
      <c r="K165" s="13">
        <v>0</v>
      </c>
      <c r="L165" s="23">
        <f t="shared" ref="L165" si="137">SUM(K165+J165+I165)</f>
        <v>100000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22" t="s">
        <v>54</v>
      </c>
      <c r="B166" s="13" t="s">
        <v>44</v>
      </c>
      <c r="C166" s="13" t="s">
        <v>18</v>
      </c>
      <c r="D166" s="14">
        <v>2000</v>
      </c>
      <c r="E166" s="14">
        <v>169</v>
      </c>
      <c r="F166" s="13">
        <v>178</v>
      </c>
      <c r="G166" s="13">
        <v>188</v>
      </c>
      <c r="H166" s="13">
        <v>0</v>
      </c>
      <c r="I166" s="13">
        <f t="shared" ref="I166" si="138">(F166-E166)*D166</f>
        <v>18000</v>
      </c>
      <c r="J166" s="13">
        <f>(G166-F166)*D166</f>
        <v>20000</v>
      </c>
      <c r="K166" s="13">
        <v>0</v>
      </c>
      <c r="L166" s="23">
        <f t="shared" ref="L166" si="139">SUM(K166+J166+I166)</f>
        <v>38000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22" t="s">
        <v>52</v>
      </c>
      <c r="B167" s="13" t="s">
        <v>53</v>
      </c>
      <c r="C167" s="13" t="s">
        <v>18</v>
      </c>
      <c r="D167" s="14">
        <v>500</v>
      </c>
      <c r="E167" s="14">
        <v>1540</v>
      </c>
      <c r="F167" s="13">
        <v>1600</v>
      </c>
      <c r="G167" s="13">
        <v>0</v>
      </c>
      <c r="H167" s="13">
        <v>0</v>
      </c>
      <c r="I167" s="13">
        <f t="shared" ref="I167" si="140">(F167-E167)*D167</f>
        <v>30000</v>
      </c>
      <c r="J167" s="13">
        <v>0</v>
      </c>
      <c r="K167" s="13">
        <v>0</v>
      </c>
      <c r="L167" s="23">
        <f t="shared" ref="L167" si="141">SUM(K167+J167+I167)</f>
        <v>30000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22" t="s">
        <v>50</v>
      </c>
      <c r="B168" s="13" t="s">
        <v>51</v>
      </c>
      <c r="C168" s="13" t="s">
        <v>18</v>
      </c>
      <c r="D168" s="14">
        <v>2000</v>
      </c>
      <c r="E168" s="14">
        <v>171</v>
      </c>
      <c r="F168" s="13">
        <v>180</v>
      </c>
      <c r="G168" s="13">
        <v>0</v>
      </c>
      <c r="H168" s="13">
        <v>0</v>
      </c>
      <c r="I168" s="13">
        <f t="shared" ref="I168" si="142">(F168-E168)*D168</f>
        <v>18000</v>
      </c>
      <c r="J168" s="13">
        <v>0</v>
      </c>
      <c r="K168" s="13">
        <v>0</v>
      </c>
      <c r="L168" s="23">
        <f t="shared" ref="L168" si="143">SUM(K168+J168+I168)</f>
        <v>18000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22" t="s">
        <v>50</v>
      </c>
      <c r="B169" s="13" t="s">
        <v>23</v>
      </c>
      <c r="C169" s="13" t="s">
        <v>18</v>
      </c>
      <c r="D169" s="14">
        <v>200</v>
      </c>
      <c r="E169" s="14">
        <v>1295</v>
      </c>
      <c r="F169" s="13">
        <v>1240</v>
      </c>
      <c r="G169" s="13">
        <v>0</v>
      </c>
      <c r="H169" s="13">
        <v>0</v>
      </c>
      <c r="I169" s="13">
        <f t="shared" ref="I169" si="144">(F169-E169)*D169</f>
        <v>-11000</v>
      </c>
      <c r="J169" s="13">
        <v>0</v>
      </c>
      <c r="K169" s="13">
        <v>0</v>
      </c>
      <c r="L169" s="23">
        <f t="shared" ref="L169" si="145">SUM(K169+J169+I169)</f>
        <v>-11000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22" t="s">
        <v>47</v>
      </c>
      <c r="B170" s="13" t="s">
        <v>49</v>
      </c>
      <c r="C170" s="13" t="s">
        <v>18</v>
      </c>
      <c r="D170" s="14">
        <v>1000</v>
      </c>
      <c r="E170" s="14">
        <v>392</v>
      </c>
      <c r="F170" s="13">
        <v>413</v>
      </c>
      <c r="G170" s="13">
        <v>0</v>
      </c>
      <c r="H170" s="13">
        <v>0</v>
      </c>
      <c r="I170" s="13">
        <f t="shared" ref="I170:I171" si="146">(F170-E170)*D170</f>
        <v>21000</v>
      </c>
      <c r="J170" s="13">
        <v>0</v>
      </c>
      <c r="K170" s="13">
        <v>0</v>
      </c>
      <c r="L170" s="23">
        <f t="shared" ref="L170" si="147">SUM(K170+J170+I170)</f>
        <v>21000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22" t="s">
        <v>47</v>
      </c>
      <c r="B171" s="13" t="s">
        <v>48</v>
      </c>
      <c r="C171" s="13" t="s">
        <v>18</v>
      </c>
      <c r="D171" s="14">
        <v>500</v>
      </c>
      <c r="E171" s="14">
        <v>825</v>
      </c>
      <c r="F171" s="13">
        <v>865</v>
      </c>
      <c r="G171" s="13">
        <v>0</v>
      </c>
      <c r="H171" s="13">
        <v>0</v>
      </c>
      <c r="I171" s="13">
        <f t="shared" si="146"/>
        <v>20000</v>
      </c>
      <c r="J171" s="13">
        <v>0</v>
      </c>
      <c r="K171" s="13">
        <v>0</v>
      </c>
      <c r="L171" s="23">
        <f t="shared" ref="L171" si="148">SUM(K171+J171+I171)</f>
        <v>20000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22" t="s">
        <v>46</v>
      </c>
      <c r="B172" s="13" t="s">
        <v>24</v>
      </c>
      <c r="C172" s="13" t="s">
        <v>18</v>
      </c>
      <c r="D172" s="14">
        <v>500</v>
      </c>
      <c r="E172" s="14">
        <v>162</v>
      </c>
      <c r="F172" s="13">
        <v>1680</v>
      </c>
      <c r="G172" s="13">
        <v>1780</v>
      </c>
      <c r="H172" s="13">
        <v>0</v>
      </c>
      <c r="I172" s="13">
        <v>0</v>
      </c>
      <c r="J172" s="13">
        <v>0</v>
      </c>
      <c r="K172" s="13">
        <v>0</v>
      </c>
      <c r="L172" s="23">
        <f t="shared" ref="L172" si="149">SUM(K172+J172+I172)</f>
        <v>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22" t="s">
        <v>45</v>
      </c>
      <c r="B173" s="13" t="s">
        <v>44</v>
      </c>
      <c r="C173" s="13" t="s">
        <v>18</v>
      </c>
      <c r="D173" s="14">
        <v>2000</v>
      </c>
      <c r="E173" s="14">
        <v>162</v>
      </c>
      <c r="F173" s="13">
        <v>170</v>
      </c>
      <c r="G173" s="13">
        <v>177</v>
      </c>
      <c r="H173" s="13">
        <v>0</v>
      </c>
      <c r="I173" s="13">
        <f t="shared" ref="I173:I184" si="150">(F173-E173)*D173</f>
        <v>16000</v>
      </c>
      <c r="J173" s="13">
        <f>(G173-F173)*D173</f>
        <v>14000</v>
      </c>
      <c r="K173" s="13">
        <v>0</v>
      </c>
      <c r="L173" s="23">
        <f t="shared" ref="L173" si="151">SUM(K173+J173+I173)</f>
        <v>30000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22" t="s">
        <v>42</v>
      </c>
      <c r="B174" s="13" t="s">
        <v>43</v>
      </c>
      <c r="C174" s="13" t="s">
        <v>18</v>
      </c>
      <c r="D174" s="14">
        <v>500</v>
      </c>
      <c r="E174" s="14">
        <v>982</v>
      </c>
      <c r="F174" s="13">
        <v>1030</v>
      </c>
      <c r="G174" s="13">
        <v>0</v>
      </c>
      <c r="H174" s="13">
        <v>0</v>
      </c>
      <c r="I174" s="13">
        <f t="shared" si="150"/>
        <v>24000</v>
      </c>
      <c r="J174" s="13">
        <v>0</v>
      </c>
      <c r="K174" s="13">
        <v>0</v>
      </c>
      <c r="L174" s="23">
        <f t="shared" ref="L174" si="152">SUM(K174+J174+I174)</f>
        <v>24000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22" t="s">
        <v>41</v>
      </c>
      <c r="B175" s="13" t="s">
        <v>40</v>
      </c>
      <c r="C175" s="13" t="s">
        <v>18</v>
      </c>
      <c r="D175" s="14">
        <v>500</v>
      </c>
      <c r="E175" s="14">
        <v>1695</v>
      </c>
      <c r="F175" s="13">
        <v>1730</v>
      </c>
      <c r="G175" s="13">
        <v>0</v>
      </c>
      <c r="H175" s="13">
        <v>0</v>
      </c>
      <c r="I175" s="13">
        <f t="shared" si="150"/>
        <v>17500</v>
      </c>
      <c r="J175" s="13">
        <v>0</v>
      </c>
      <c r="K175" s="13">
        <v>0</v>
      </c>
      <c r="L175" s="23">
        <f t="shared" ref="L175" si="153">SUM(K175+J175+I175)</f>
        <v>17500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22" t="s">
        <v>39</v>
      </c>
      <c r="B176" s="13" t="s">
        <v>25</v>
      </c>
      <c r="C176" s="13" t="s">
        <v>18</v>
      </c>
      <c r="D176" s="14">
        <v>200</v>
      </c>
      <c r="E176" s="14">
        <v>2450</v>
      </c>
      <c r="F176" s="13">
        <v>2550</v>
      </c>
      <c r="G176" s="13">
        <v>0</v>
      </c>
      <c r="H176" s="13">
        <v>0</v>
      </c>
      <c r="I176" s="13">
        <f t="shared" si="150"/>
        <v>20000</v>
      </c>
      <c r="J176" s="13">
        <v>0</v>
      </c>
      <c r="K176" s="13">
        <v>0</v>
      </c>
      <c r="L176" s="23">
        <f t="shared" ref="L176" si="154">SUM(K176+J176+I176)</f>
        <v>20000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22" t="s">
        <v>36</v>
      </c>
      <c r="B177" s="13" t="s">
        <v>38</v>
      </c>
      <c r="C177" s="13" t="s">
        <v>18</v>
      </c>
      <c r="D177" s="14">
        <v>4000</v>
      </c>
      <c r="E177" s="14">
        <v>138</v>
      </c>
      <c r="F177" s="13">
        <v>144</v>
      </c>
      <c r="G177" s="13">
        <v>0</v>
      </c>
      <c r="H177" s="13">
        <v>0</v>
      </c>
      <c r="I177" s="13">
        <f t="shared" si="150"/>
        <v>24000</v>
      </c>
      <c r="J177" s="13">
        <v>0</v>
      </c>
      <c r="K177" s="13">
        <v>0</v>
      </c>
      <c r="L177" s="23">
        <f t="shared" ref="L177" si="155">SUM(K177+J177+I177)</f>
        <v>24000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22" t="s">
        <v>36</v>
      </c>
      <c r="B178" s="13" t="s">
        <v>37</v>
      </c>
      <c r="C178" s="13" t="s">
        <v>18</v>
      </c>
      <c r="D178" s="14">
        <v>10</v>
      </c>
      <c r="E178" s="14">
        <v>35530</v>
      </c>
      <c r="F178" s="13">
        <v>35000</v>
      </c>
      <c r="G178" s="13">
        <v>0</v>
      </c>
      <c r="H178" s="13">
        <v>0</v>
      </c>
      <c r="I178" s="13">
        <f t="shared" si="150"/>
        <v>-5300</v>
      </c>
      <c r="J178" s="13">
        <v>0</v>
      </c>
      <c r="K178" s="13">
        <v>0</v>
      </c>
      <c r="L178" s="23">
        <f t="shared" ref="L178" si="156">SUM(K178+J178+I178)</f>
        <v>-5300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22" t="s">
        <v>34</v>
      </c>
      <c r="B179" s="13" t="s">
        <v>35</v>
      </c>
      <c r="C179" s="13" t="s">
        <v>18</v>
      </c>
      <c r="D179" s="14">
        <v>500</v>
      </c>
      <c r="E179" s="14">
        <v>1440</v>
      </c>
      <c r="F179" s="13">
        <v>1500</v>
      </c>
      <c r="G179" s="13">
        <v>0</v>
      </c>
      <c r="H179" s="13">
        <v>0</v>
      </c>
      <c r="I179" s="13">
        <f t="shared" si="150"/>
        <v>30000</v>
      </c>
      <c r="J179" s="13">
        <v>0</v>
      </c>
      <c r="K179" s="13">
        <v>0</v>
      </c>
      <c r="L179" s="23">
        <f t="shared" ref="L179" si="157">SUM(K179+J179+I179)</f>
        <v>30000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22" t="s">
        <v>34</v>
      </c>
      <c r="B180" s="13" t="s">
        <v>33</v>
      </c>
      <c r="C180" s="13" t="s">
        <v>18</v>
      </c>
      <c r="D180" s="14">
        <v>500</v>
      </c>
      <c r="E180" s="14">
        <v>970</v>
      </c>
      <c r="F180" s="13">
        <v>1050</v>
      </c>
      <c r="G180" s="13">
        <v>1100</v>
      </c>
      <c r="H180" s="13">
        <v>1150</v>
      </c>
      <c r="I180" s="13">
        <f t="shared" si="150"/>
        <v>40000</v>
      </c>
      <c r="J180" s="13">
        <f>(G180-F180)*D180</f>
        <v>25000</v>
      </c>
      <c r="K180" s="13">
        <f>SUM(H180-G180)*D180</f>
        <v>25000</v>
      </c>
      <c r="L180" s="23">
        <f t="shared" ref="L180" si="158">SUM(K180+J180+I180)</f>
        <v>90000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22" t="s">
        <v>32</v>
      </c>
      <c r="B181" s="13" t="s">
        <v>19</v>
      </c>
      <c r="C181" s="13" t="s">
        <v>18</v>
      </c>
      <c r="D181" s="14">
        <v>500</v>
      </c>
      <c r="E181" s="14">
        <v>1284</v>
      </c>
      <c r="F181" s="13">
        <v>1331</v>
      </c>
      <c r="G181" s="13">
        <v>1380</v>
      </c>
      <c r="H181" s="13">
        <v>0</v>
      </c>
      <c r="I181" s="13">
        <f t="shared" si="150"/>
        <v>23500</v>
      </c>
      <c r="J181" s="13">
        <f>(G181-F181)*D181</f>
        <v>24500</v>
      </c>
      <c r="K181" s="13">
        <v>0</v>
      </c>
      <c r="L181" s="23">
        <f t="shared" ref="L181" si="159">SUM(K181+J181+I181)</f>
        <v>48000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22" t="s">
        <v>30</v>
      </c>
      <c r="B182" s="13" t="s">
        <v>29</v>
      </c>
      <c r="C182" s="13" t="s">
        <v>18</v>
      </c>
      <c r="D182" s="14">
        <v>2000</v>
      </c>
      <c r="E182" s="14">
        <v>141.5</v>
      </c>
      <c r="F182" s="13">
        <v>150</v>
      </c>
      <c r="G182" s="13">
        <v>0</v>
      </c>
      <c r="H182" s="13">
        <v>0</v>
      </c>
      <c r="I182" s="13">
        <f t="shared" si="150"/>
        <v>17000</v>
      </c>
      <c r="J182" s="13">
        <v>0</v>
      </c>
      <c r="K182" s="13">
        <v>0</v>
      </c>
      <c r="L182" s="23">
        <f t="shared" ref="L182" si="160">SUM(K182+J182+I182)</f>
        <v>17000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 t="s">
        <v>31</v>
      </c>
      <c r="B183" s="13" t="s">
        <v>28</v>
      </c>
      <c r="C183" s="13" t="s">
        <v>18</v>
      </c>
      <c r="D183" s="14">
        <v>2000</v>
      </c>
      <c r="E183" s="14">
        <v>95</v>
      </c>
      <c r="F183" s="13">
        <v>95</v>
      </c>
      <c r="G183" s="13">
        <v>0</v>
      </c>
      <c r="H183" s="13">
        <v>0</v>
      </c>
      <c r="I183" s="13">
        <f t="shared" si="150"/>
        <v>0</v>
      </c>
      <c r="J183" s="13">
        <v>0</v>
      </c>
      <c r="K183" s="13">
        <v>0</v>
      </c>
      <c r="L183" s="23">
        <f t="shared" ref="L183" si="161">SUM(K183+J183+I183)</f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 t="s">
        <v>26</v>
      </c>
      <c r="B184" s="13" t="s">
        <v>27</v>
      </c>
      <c r="C184" s="13" t="s">
        <v>18</v>
      </c>
      <c r="D184" s="14">
        <v>1000</v>
      </c>
      <c r="E184" s="14">
        <v>393</v>
      </c>
      <c r="F184" s="13">
        <v>375</v>
      </c>
      <c r="G184" s="13">
        <v>0</v>
      </c>
      <c r="H184" s="13">
        <v>0</v>
      </c>
      <c r="I184" s="13">
        <f t="shared" si="150"/>
        <v>-18000</v>
      </c>
      <c r="J184" s="13">
        <v>0</v>
      </c>
      <c r="K184" s="13">
        <v>0</v>
      </c>
      <c r="L184" s="23">
        <f t="shared" ref="L184" si="162">SUM(K184+J184+I184)</f>
        <v>-18000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2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 t="s">
        <v>22</v>
      </c>
      <c r="K208" s="13"/>
      <c r="L208" s="23">
        <f>SUM(L194:L206)</f>
        <v>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22"/>
      <c r="B420" s="13"/>
      <c r="C420" s="13"/>
      <c r="D420" s="14"/>
      <c r="E420" s="14"/>
      <c r="F420" s="13"/>
      <c r="G420" s="13"/>
      <c r="H420" s="13"/>
      <c r="I420" s="13"/>
      <c r="J420" s="13"/>
      <c r="K420" s="13"/>
      <c r="L420" s="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22"/>
      <c r="B421" s="13"/>
      <c r="C421" s="13"/>
      <c r="D421" s="14"/>
      <c r="E421" s="14"/>
      <c r="F421" s="13"/>
      <c r="G421" s="13"/>
      <c r="H421" s="13"/>
      <c r="I421" s="13"/>
      <c r="J421" s="13"/>
      <c r="K421" s="13"/>
      <c r="L421" s="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2"/>
      <c r="Z454" s="2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2"/>
      <c r="Z455" s="2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customHeight="1">
      <c r="A459" s="15"/>
      <c r="B459" s="16"/>
      <c r="C459" s="17"/>
      <c r="D459" s="16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7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9"/>
      <c r="D461" s="19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9"/>
      <c r="D462" s="16"/>
      <c r="E462" s="18"/>
      <c r="F462" s="18"/>
      <c r="G462" s="18"/>
      <c r="H462" s="18"/>
      <c r="I462" s="18"/>
      <c r="J462" s="18"/>
      <c r="K462" s="18"/>
      <c r="L462" s="2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2"/>
      <c r="Z470" s="2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2"/>
      <c r="Z476" s="2"/>
    </row>
    <row r="477" spans="1:26" ht="1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4.2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6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2"/>
      <c r="Z490" s="2"/>
    </row>
    <row r="491" spans="1:26" ht="15" customHeight="1">
      <c r="A491" s="15"/>
      <c r="B491" s="16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6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6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9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2"/>
      <c r="Z503" s="2"/>
    </row>
    <row r="504" spans="1:26" ht="15" customHeight="1">
      <c r="A504" s="15"/>
      <c r="B504" s="19"/>
      <c r="C504" s="17"/>
      <c r="D504" s="16"/>
      <c r="E504" s="18"/>
      <c r="F504" s="18"/>
      <c r="G504" s="18"/>
      <c r="H504" s="18"/>
      <c r="I504" s="18"/>
      <c r="J504" s="18"/>
      <c r="K504" s="18"/>
      <c r="L504" s="2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customHeight="1">
      <c r="A506" s="15"/>
      <c r="B506" s="19"/>
      <c r="C506" s="17"/>
      <c r="D506" s="19"/>
      <c r="E506" s="18"/>
      <c r="F506" s="18"/>
      <c r="G506" s="18"/>
      <c r="H506" s="18"/>
      <c r="I506" s="18"/>
      <c r="J506" s="18"/>
      <c r="K506" s="18"/>
      <c r="L506" s="24"/>
      <c r="M506" s="1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2"/>
      <c r="Z506" s="2"/>
    </row>
    <row r="507" spans="1:26" ht="15" customHeight="1">
      <c r="A507" s="15"/>
      <c r="B507" s="19"/>
      <c r="C507" s="17"/>
      <c r="D507" s="19"/>
      <c r="E507" s="18"/>
      <c r="F507" s="18"/>
      <c r="G507" s="18"/>
      <c r="H507" s="18"/>
      <c r="I507" s="18"/>
      <c r="J507" s="18"/>
      <c r="K507" s="18"/>
      <c r="L507" s="24"/>
      <c r="M507" s="1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9"/>
      <c r="C508" s="17"/>
      <c r="D508" s="16"/>
      <c r="E508" s="18"/>
      <c r="F508" s="18"/>
      <c r="G508" s="18"/>
      <c r="H508" s="18"/>
      <c r="I508" s="18"/>
      <c r="J508" s="18"/>
      <c r="K508" s="18"/>
      <c r="L508" s="24"/>
      <c r="M508" s="1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>
      <c r="A509" s="15"/>
      <c r="B509" s="19"/>
      <c r="C509" s="17"/>
      <c r="D509" s="16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6"/>
      <c r="C510" s="17"/>
      <c r="D510" s="19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6"/>
      <c r="C511" s="17"/>
      <c r="D511" s="19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6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6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2"/>
      <c r="Z528" s="2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4.2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9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9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6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6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2"/>
      <c r="Z545" s="2"/>
    </row>
    <row r="546" spans="1:26" ht="1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2"/>
      <c r="Z546" s="2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15"/>
      <c r="B548" s="19"/>
      <c r="C548" s="17"/>
      <c r="D548" s="19"/>
      <c r="E548" s="18"/>
      <c r="F548" s="18"/>
      <c r="G548" s="18"/>
      <c r="H548" s="18"/>
      <c r="I548" s="18"/>
      <c r="J548" s="18"/>
      <c r="K548" s="18"/>
      <c r="L548" s="24"/>
      <c r="M548" s="1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9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4.2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4.2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2"/>
      <c r="Z558" s="2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1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2"/>
      <c r="Z562" s="2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2"/>
      <c r="Z563" s="2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4.2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4.2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3.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1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2"/>
      <c r="Z573" s="2"/>
    </row>
    <row r="574" spans="1:26" ht="13.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3.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9"/>
      <c r="C585" s="17"/>
      <c r="D585" s="19"/>
      <c r="E585" s="18"/>
      <c r="F585" s="18"/>
      <c r="G585" s="18"/>
      <c r="H585" s="18"/>
      <c r="I585" s="18"/>
      <c r="J585" s="18"/>
      <c r="K585" s="18"/>
      <c r="L585" s="2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2"/>
      <c r="Z585" s="2"/>
    </row>
    <row r="586" spans="1:26" ht="15" customHeight="1">
      <c r="A586" s="15"/>
      <c r="B586" s="19"/>
      <c r="C586" s="17"/>
      <c r="D586" s="19"/>
      <c r="E586" s="18"/>
      <c r="F586" s="18"/>
      <c r="G586" s="18"/>
      <c r="H586" s="18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6"/>
      <c r="C587" s="17"/>
      <c r="D587" s="16"/>
      <c r="E587" s="13"/>
      <c r="F587" s="13"/>
      <c r="G587" s="13"/>
      <c r="H587" s="13"/>
      <c r="I587" s="18"/>
      <c r="J587" s="18"/>
      <c r="K587" s="18"/>
      <c r="L587" s="2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customHeight="1">
      <c r="A588" s="15"/>
      <c r="B588" s="16"/>
      <c r="C588" s="17"/>
      <c r="D588" s="16"/>
      <c r="E588" s="13"/>
      <c r="F588" s="13"/>
      <c r="G588" s="13"/>
      <c r="H588" s="13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9"/>
      <c r="C597" s="17"/>
      <c r="D597" s="19"/>
      <c r="E597" s="18"/>
      <c r="F597" s="18"/>
      <c r="G597" s="18"/>
      <c r="H597" s="18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9"/>
      <c r="C598" s="17"/>
      <c r="D598" s="19"/>
      <c r="E598" s="18"/>
      <c r="F598" s="18"/>
      <c r="G598" s="18"/>
      <c r="H598" s="18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6"/>
      <c r="C600" s="17"/>
      <c r="D600" s="16"/>
      <c r="E600" s="13"/>
      <c r="F600" s="13"/>
      <c r="G600" s="13"/>
      <c r="H600" s="13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6"/>
      <c r="C601" s="17"/>
      <c r="D601" s="16"/>
      <c r="E601" s="13"/>
      <c r="F601" s="13"/>
      <c r="G601" s="13"/>
      <c r="H601" s="13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7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7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2"/>
      <c r="Z622" s="2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2"/>
      <c r="Z636" s="2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2"/>
      <c r="Z659" s="2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20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9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21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9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5" customHeight="1">
      <c r="A739" s="15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2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2"/>
      <c r="Z739" s="2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4.25" customHeight="1">
      <c r="A741" s="15"/>
      <c r="B741" s="19"/>
      <c r="C741" s="19"/>
      <c r="D741" s="16"/>
      <c r="E741" s="18"/>
      <c r="F741" s="18"/>
      <c r="G741" s="18"/>
      <c r="H741" s="18"/>
      <c r="I741" s="18"/>
      <c r="J741" s="18"/>
      <c r="K741" s="18"/>
      <c r="L741" s="2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" customHeight="1">
      <c r="A742" s="15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3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2"/>
      <c r="Y753" s="2"/>
      <c r="Z753" s="2"/>
    </row>
    <row r="754" spans="1:26" ht="1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2"/>
      <c r="Y754" s="2"/>
      <c r="Z754" s="2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5"/>
      <c r="B813" s="19"/>
      <c r="C813" s="19"/>
      <c r="D813" s="19"/>
      <c r="E813" s="18"/>
      <c r="F813" s="18"/>
      <c r="G813" s="18"/>
      <c r="H813" s="18"/>
      <c r="I813" s="18"/>
      <c r="J813" s="18"/>
      <c r="K813" s="18"/>
      <c r="L813" s="2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5"/>
      <c r="B814" s="19"/>
      <c r="C814" s="19"/>
      <c r="D814" s="19"/>
      <c r="E814" s="18"/>
      <c r="F814" s="18"/>
      <c r="G814" s="18"/>
      <c r="H814" s="18"/>
      <c r="I814" s="18"/>
      <c r="J814" s="18"/>
      <c r="K814" s="18"/>
      <c r="L814" s="2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51:L814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 CALLS</vt:lpstr>
      <vt:lpstr>POSITIONAL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2018-08-04T07:29:14Z</dcterms:modified>
</cp:coreProperties>
</file>