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2019" sheetId="5" r:id="rId1"/>
    <sheet name="ROI Statement" sheetId="3" r:id="rId2"/>
    <sheet name="2018" sheetId="2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J8" i="5"/>
  <c r="H8"/>
  <c r="J9"/>
  <c r="H9"/>
  <c r="H10"/>
  <c r="J10" s="1"/>
  <c r="H11" l="1"/>
  <c r="J11" s="1"/>
  <c r="H12"/>
  <c r="J12" s="1"/>
  <c r="H13"/>
  <c r="J13" s="1"/>
  <c r="H14"/>
  <c r="J14" s="1"/>
  <c r="J15"/>
  <c r="H15"/>
  <c r="J16"/>
  <c r="H16"/>
  <c r="H60"/>
  <c r="H37"/>
  <c r="H22"/>
  <c r="I18"/>
  <c r="H27"/>
  <c r="I25"/>
  <c r="H25"/>
  <c r="H18"/>
  <c r="I22"/>
  <c r="I19"/>
  <c r="H19"/>
  <c r="J32" l="1"/>
  <c r="J18"/>
  <c r="H17"/>
  <c r="J17" s="1"/>
  <c r="H20"/>
  <c r="J20" s="1"/>
  <c r="H21"/>
  <c r="J21" s="1"/>
  <c r="J22"/>
  <c r="J23"/>
  <c r="H23"/>
  <c r="H30"/>
  <c r="H24"/>
  <c r="J27"/>
  <c r="H26"/>
  <c r="J26" s="1"/>
  <c r="J19" l="1"/>
  <c r="J25"/>
  <c r="J24"/>
  <c r="H28" l="1"/>
  <c r="J28" s="1"/>
  <c r="H29"/>
  <c r="J29" s="1"/>
  <c r="H31"/>
  <c r="J31" s="1"/>
  <c r="J30"/>
  <c r="H34"/>
  <c r="H35"/>
  <c r="J35" s="1"/>
  <c r="H38"/>
  <c r="J34" l="1"/>
  <c r="H36"/>
  <c r="H41"/>
  <c r="I37"/>
  <c r="J38"/>
  <c r="H39"/>
  <c r="J39" s="1"/>
  <c r="H40"/>
  <c r="J40" s="1"/>
  <c r="I42"/>
  <c r="H42"/>
  <c r="H43"/>
  <c r="J43" s="1"/>
  <c r="H44"/>
  <c r="J44" s="1"/>
  <c r="I45"/>
  <c r="H45"/>
  <c r="H46"/>
  <c r="J46" s="1"/>
  <c r="H47"/>
  <c r="J47" s="1"/>
  <c r="H49"/>
  <c r="J49" s="1"/>
  <c r="H48"/>
  <c r="J48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I60"/>
  <c r="H62"/>
  <c r="H77"/>
  <c r="J77" s="1"/>
  <c r="I78"/>
  <c r="H78"/>
  <c r="H79"/>
  <c r="J79" s="1"/>
  <c r="H80"/>
  <c r="J80" s="1"/>
  <c r="H81"/>
  <c r="J81" s="1"/>
  <c r="H82"/>
  <c r="J82" s="1"/>
  <c r="H83"/>
  <c r="J83" s="1"/>
  <c r="H84"/>
  <c r="J84" s="1"/>
  <c r="H85"/>
  <c r="J85" s="1"/>
  <c r="H63" l="1"/>
  <c r="J37"/>
  <c r="J36"/>
  <c r="J41"/>
  <c r="J45"/>
  <c r="J42"/>
  <c r="J78"/>
  <c r="J59"/>
  <c r="J61"/>
  <c r="J60"/>
  <c r="J62"/>
  <c r="H91"/>
  <c r="J91" s="1"/>
  <c r="H90"/>
  <c r="J90" s="1"/>
  <c r="H89"/>
  <c r="J89" s="1"/>
  <c r="H87"/>
  <c r="J87" s="1"/>
  <c r="H86"/>
  <c r="J86" s="1"/>
  <c r="J63" l="1"/>
  <c r="H96"/>
  <c r="J96" s="1"/>
  <c r="H95"/>
  <c r="J95" s="1"/>
  <c r="H94"/>
  <c r="J94" s="1"/>
  <c r="H97" l="1"/>
  <c r="J97" s="1"/>
  <c r="H98"/>
  <c r="J98" s="1"/>
  <c r="H100"/>
  <c r="J100" s="1"/>
  <c r="H101"/>
  <c r="J101" s="1"/>
  <c r="H103" l="1"/>
  <c r="J103" s="1"/>
  <c r="H102"/>
  <c r="J102" s="1"/>
  <c r="H104"/>
  <c r="J104" s="1"/>
  <c r="H105" l="1"/>
  <c r="J105" l="1"/>
  <c r="H106"/>
  <c r="J106" s="1"/>
  <c r="H107"/>
  <c r="J107" s="1"/>
  <c r="J108" l="1"/>
  <c r="H108"/>
  <c r="H113"/>
  <c r="J113" s="1"/>
  <c r="H114"/>
  <c r="J114" s="1"/>
  <c r="H122" l="1"/>
  <c r="J122" s="1"/>
  <c r="H121"/>
  <c r="J121" s="1"/>
  <c r="H120"/>
  <c r="J120" s="1"/>
  <c r="H119"/>
  <c r="J119" s="1"/>
  <c r="H118"/>
  <c r="J118" s="1"/>
  <c r="H116"/>
  <c r="J116" s="1"/>
  <c r="H115"/>
  <c r="J115" s="1"/>
  <c r="H124"/>
  <c r="J124" s="1"/>
  <c r="H123"/>
  <c r="J123" s="1"/>
  <c r="H125"/>
  <c r="J125" s="1"/>
  <c r="H126"/>
  <c r="J126" s="1"/>
  <c r="H127"/>
  <c r="J127" s="1"/>
  <c r="H128"/>
  <c r="J128" s="1"/>
  <c r="H130"/>
  <c r="J130" s="1"/>
  <c r="H132"/>
  <c r="J132" s="1"/>
  <c r="H134"/>
  <c r="J134" s="1"/>
  <c r="F111" l="1"/>
  <c r="H148"/>
  <c r="J148" s="1"/>
  <c r="H151"/>
  <c r="J151" s="1"/>
  <c r="H150"/>
  <c r="J150" s="1"/>
  <c r="H149"/>
  <c r="J149" s="1"/>
  <c r="I147"/>
  <c r="H147"/>
  <c r="H146"/>
  <c r="J146" s="1"/>
  <c r="H144"/>
  <c r="J144" s="1"/>
  <c r="H145"/>
  <c r="J145" s="1"/>
  <c r="H143"/>
  <c r="J143" s="1"/>
  <c r="H142"/>
  <c r="J142" s="1"/>
  <c r="H141"/>
  <c r="J141" s="1"/>
  <c r="H140"/>
  <c r="J140" s="1"/>
  <c r="H139"/>
  <c r="J139" s="1"/>
  <c r="H138"/>
  <c r="J138" s="1"/>
  <c r="H137"/>
  <c r="J137" s="1"/>
  <c r="H136"/>
  <c r="J136" s="1"/>
  <c r="H135"/>
  <c r="F155"/>
  <c r="H133"/>
  <c r="J133" s="1"/>
  <c r="H157"/>
  <c r="J157" s="1"/>
  <c r="H158"/>
  <c r="I160"/>
  <c r="I159"/>
  <c r="H160"/>
  <c r="H159"/>
  <c r="I161"/>
  <c r="H161"/>
  <c r="H162"/>
  <c r="I163"/>
  <c r="H163"/>
  <c r="I164"/>
  <c r="H164"/>
  <c r="H165"/>
  <c r="J165" s="1"/>
  <c r="H166"/>
  <c r="J166" s="1"/>
  <c r="I167"/>
  <c r="H167"/>
  <c r="I168"/>
  <c r="H168"/>
  <c r="H169"/>
  <c r="I170"/>
  <c r="H170"/>
  <c r="H171"/>
  <c r="J171" s="1"/>
  <c r="H172"/>
  <c r="I173"/>
  <c r="H173"/>
  <c r="I174"/>
  <c r="H174"/>
  <c r="I175"/>
  <c r="H175"/>
  <c r="H176"/>
  <c r="H177"/>
  <c r="I177"/>
  <c r="H178"/>
  <c r="J178" s="1"/>
  <c r="H179"/>
  <c r="I180"/>
  <c r="H180"/>
  <c r="H183"/>
  <c r="H184"/>
  <c r="H181"/>
  <c r="J181" s="1"/>
  <c r="H182"/>
  <c r="J182" s="1"/>
  <c r="H185"/>
  <c r="J185" s="1"/>
  <c r="J184"/>
  <c r="H187"/>
  <c r="J187" s="1"/>
  <c r="H186"/>
  <c r="H193"/>
  <c r="J193" s="1"/>
  <c r="H194"/>
  <c r="I195"/>
  <c r="H195"/>
  <c r="H196"/>
  <c r="H199"/>
  <c r="H197"/>
  <c r="J197" s="1"/>
  <c r="H198"/>
  <c r="J198" s="1"/>
  <c r="H200"/>
  <c r="H201"/>
  <c r="I202"/>
  <c r="H202"/>
  <c r="I203"/>
  <c r="H203"/>
  <c r="H206"/>
  <c r="J206" s="1"/>
  <c r="H205"/>
  <c r="J205" s="1"/>
  <c r="H204"/>
  <c r="H207"/>
  <c r="I208"/>
  <c r="H208"/>
  <c r="I209"/>
  <c r="H209"/>
  <c r="H211"/>
  <c r="I210"/>
  <c r="H210"/>
  <c r="H212"/>
  <c r="I213"/>
  <c r="H213"/>
  <c r="H214"/>
  <c r="I215"/>
  <c r="H215"/>
  <c r="I216"/>
  <c r="H216"/>
  <c r="I217"/>
  <c r="H217"/>
  <c r="H218"/>
  <c r="I218"/>
  <c r="H230"/>
  <c r="H243"/>
  <c r="J147" l="1"/>
  <c r="H188"/>
  <c r="H152"/>
  <c r="J135"/>
  <c r="J158"/>
  <c r="J159"/>
  <c r="J188" s="1"/>
  <c r="J160"/>
  <c r="J161"/>
  <c r="J162"/>
  <c r="J163"/>
  <c r="J164"/>
  <c r="J167"/>
  <c r="J168"/>
  <c r="J175"/>
  <c r="J169"/>
  <c r="J170"/>
  <c r="J172"/>
  <c r="J173"/>
  <c r="J174"/>
  <c r="J176"/>
  <c r="J177"/>
  <c r="J179"/>
  <c r="J211"/>
  <c r="J199"/>
  <c r="J204"/>
  <c r="J200"/>
  <c r="J196"/>
  <c r="J183"/>
  <c r="J180"/>
  <c r="J186"/>
  <c r="J195"/>
  <c r="J194"/>
  <c r="J201"/>
  <c r="J202"/>
  <c r="J203"/>
  <c r="J207"/>
  <c r="J208"/>
  <c r="J209"/>
  <c r="J210"/>
  <c r="J212"/>
  <c r="J213"/>
  <c r="J214"/>
  <c r="J215"/>
  <c r="J216"/>
  <c r="J217"/>
  <c r="J218"/>
  <c r="H219"/>
  <c r="J219" s="1"/>
  <c r="C223"/>
  <c r="E223" s="1"/>
  <c r="F223" s="1"/>
  <c r="H225"/>
  <c r="I226"/>
  <c r="H226"/>
  <c r="I227"/>
  <c r="H227"/>
  <c r="H228"/>
  <c r="J228" s="1"/>
  <c r="H229"/>
  <c r="J229" s="1"/>
  <c r="J230"/>
  <c r="H236"/>
  <c r="I231"/>
  <c r="H231"/>
  <c r="I232"/>
  <c r="H232"/>
  <c r="H235"/>
  <c r="H234"/>
  <c r="H233"/>
  <c r="I233"/>
  <c r="H237"/>
  <c r="J237" s="1"/>
  <c r="H238"/>
  <c r="I239"/>
  <c r="H239"/>
  <c r="I240"/>
  <c r="H240"/>
  <c r="I241"/>
  <c r="H241"/>
  <c r="H242"/>
  <c r="I244"/>
  <c r="H244"/>
  <c r="H245"/>
  <c r="I246"/>
  <c r="H246"/>
  <c r="H247"/>
  <c r="I248"/>
  <c r="H248"/>
  <c r="H250"/>
  <c r="I249"/>
  <c r="H249"/>
  <c r="C254"/>
  <c r="E254" s="1"/>
  <c r="F254" s="1"/>
  <c r="H256"/>
  <c r="H257"/>
  <c r="H258"/>
  <c r="I258"/>
  <c r="H259"/>
  <c r="I260"/>
  <c r="H260"/>
  <c r="H261"/>
  <c r="I262"/>
  <c r="H262"/>
  <c r="H263"/>
  <c r="H264"/>
  <c r="H265"/>
  <c r="J265" s="1"/>
  <c r="I264"/>
  <c r="H266"/>
  <c r="H267"/>
  <c r="H270"/>
  <c r="H271"/>
  <c r="J271" s="1"/>
  <c r="I268"/>
  <c r="H268"/>
  <c r="H269"/>
  <c r="I272"/>
  <c r="H272"/>
  <c r="H273"/>
  <c r="J273" s="1"/>
  <c r="H274"/>
  <c r="C281"/>
  <c r="E281" s="1"/>
  <c r="F281" s="1"/>
  <c r="C317"/>
  <c r="E317" s="1"/>
  <c r="F317" s="1"/>
  <c r="C354"/>
  <c r="E354" s="1"/>
  <c r="F354" s="1"/>
  <c r="C387"/>
  <c r="E387" s="1"/>
  <c r="F387" s="1"/>
  <c r="H275"/>
  <c r="J275" s="1"/>
  <c r="H276"/>
  <c r="H283"/>
  <c r="J283" s="1"/>
  <c r="I284"/>
  <c r="H284"/>
  <c r="H285"/>
  <c r="I286"/>
  <c r="H286"/>
  <c r="H287"/>
  <c r="I288"/>
  <c r="H288"/>
  <c r="H289"/>
  <c r="H290"/>
  <c r="J290" s="1"/>
  <c r="H291"/>
  <c r="H294"/>
  <c r="H292"/>
  <c r="J292" s="1"/>
  <c r="H293"/>
  <c r="J293" s="1"/>
  <c r="I295"/>
  <c r="H295"/>
  <c r="I296"/>
  <c r="H296"/>
  <c r="H297"/>
  <c r="H298"/>
  <c r="J298" s="1"/>
  <c r="H299"/>
  <c r="H300"/>
  <c r="J300" s="1"/>
  <c r="H301"/>
  <c r="H302"/>
  <c r="J302" s="1"/>
  <c r="H303"/>
  <c r="H304"/>
  <c r="I305"/>
  <c r="H305"/>
  <c r="H306"/>
  <c r="H307"/>
  <c r="J307" s="1"/>
  <c r="H308"/>
  <c r="I309"/>
  <c r="H309"/>
  <c r="H310"/>
  <c r="J310" s="1"/>
  <c r="H311"/>
  <c r="H312"/>
  <c r="J312" s="1"/>
  <c r="I319"/>
  <c r="H319"/>
  <c r="H320"/>
  <c r="H321"/>
  <c r="J321" s="1"/>
  <c r="H325"/>
  <c r="H326"/>
  <c r="J326" s="1"/>
  <c r="H324"/>
  <c r="I322"/>
  <c r="H322"/>
  <c r="I323"/>
  <c r="H323"/>
  <c r="H327"/>
  <c r="J327" s="1"/>
  <c r="H328"/>
  <c r="H331"/>
  <c r="H330"/>
  <c r="I330"/>
  <c r="I329"/>
  <c r="H329"/>
  <c r="H332"/>
  <c r="I333"/>
  <c r="H333"/>
  <c r="H334"/>
  <c r="J334" s="1"/>
  <c r="H335"/>
  <c r="J335" s="1"/>
  <c r="H336"/>
  <c r="J336" s="1"/>
  <c r="H337"/>
  <c r="J337" s="1"/>
  <c r="H338"/>
  <c r="J338" s="1"/>
  <c r="H339"/>
  <c r="J339" s="1"/>
  <c r="H340"/>
  <c r="J340" s="1"/>
  <c r="H341"/>
  <c r="J341" s="1"/>
  <c r="H342"/>
  <c r="J342" s="1"/>
  <c r="H343"/>
  <c r="J343" s="1"/>
  <c r="H344"/>
  <c r="H345"/>
  <c r="I345"/>
  <c r="H346"/>
  <c r="I347"/>
  <c r="H347"/>
  <c r="I348"/>
  <c r="H348"/>
  <c r="H349"/>
  <c r="J349" s="1"/>
  <c r="H350"/>
  <c r="J350" s="1"/>
  <c r="H357"/>
  <c r="J357" s="1"/>
  <c r="H358"/>
  <c r="I359"/>
  <c r="H359"/>
  <c r="H360"/>
  <c r="I361"/>
  <c r="H361"/>
  <c r="I363"/>
  <c r="H362"/>
  <c r="J362" s="1"/>
  <c r="H363"/>
  <c r="J363" s="1"/>
  <c r="H366"/>
  <c r="H367"/>
  <c r="J367" s="1"/>
  <c r="I365"/>
  <c r="H364"/>
  <c r="J364" s="1"/>
  <c r="H365"/>
  <c r="H368"/>
  <c r="J368" s="1"/>
  <c r="H369"/>
  <c r="H370"/>
  <c r="I370"/>
  <c r="H371"/>
  <c r="J371" s="1"/>
  <c r="H372"/>
  <c r="H373"/>
  <c r="I374"/>
  <c r="H374"/>
  <c r="H375"/>
  <c r="I376"/>
  <c r="H376"/>
  <c r="I377"/>
  <c r="I378"/>
  <c r="H378"/>
  <c r="H377"/>
  <c r="H379"/>
  <c r="J379" s="1"/>
  <c r="H380"/>
  <c r="J380" s="1"/>
  <c r="H381"/>
  <c r="J381" s="1"/>
  <c r="H382"/>
  <c r="J382" s="1"/>
  <c r="H391"/>
  <c r="H390"/>
  <c r="J390" s="1"/>
  <c r="J152" l="1"/>
  <c r="J372"/>
  <c r="J365"/>
  <c r="J294"/>
  <c r="J250"/>
  <c r="J234"/>
  <c r="J391"/>
  <c r="J324"/>
  <c r="J325"/>
  <c r="J320"/>
  <c r="J311"/>
  <c r="J306"/>
  <c r="J303"/>
  <c r="J301"/>
  <c r="J299"/>
  <c r="J297"/>
  <c r="J291"/>
  <c r="J289"/>
  <c r="J285"/>
  <c r="J276"/>
  <c r="J274"/>
  <c r="J266"/>
  <c r="J264"/>
  <c r="J257"/>
  <c r="J247"/>
  <c r="J242"/>
  <c r="J235"/>
  <c r="J220"/>
  <c r="H220"/>
  <c r="H251"/>
  <c r="J256"/>
  <c r="H278"/>
  <c r="J225"/>
  <c r="J236"/>
  <c r="J226"/>
  <c r="J227"/>
  <c r="J233"/>
  <c r="J231"/>
  <c r="J232"/>
  <c r="J238"/>
  <c r="J239"/>
  <c r="J249"/>
  <c r="J240"/>
  <c r="J241"/>
  <c r="J243"/>
  <c r="J244"/>
  <c r="J245"/>
  <c r="H314"/>
  <c r="J246"/>
  <c r="J272"/>
  <c r="J248"/>
  <c r="J258"/>
  <c r="J259"/>
  <c r="J260"/>
  <c r="J261"/>
  <c r="J262"/>
  <c r="J263"/>
  <c r="J267"/>
  <c r="J270"/>
  <c r="J268"/>
  <c r="J269"/>
  <c r="J284"/>
  <c r="J286"/>
  <c r="J287"/>
  <c r="J288"/>
  <c r="J295"/>
  <c r="J296"/>
  <c r="H351"/>
  <c r="J304"/>
  <c r="J305"/>
  <c r="J308"/>
  <c r="J309"/>
  <c r="H384"/>
  <c r="J330"/>
  <c r="J319"/>
  <c r="J322"/>
  <c r="J323"/>
  <c r="J328"/>
  <c r="J331"/>
  <c r="J329"/>
  <c r="J332"/>
  <c r="J333"/>
  <c r="J344"/>
  <c r="J345"/>
  <c r="J346"/>
  <c r="J347"/>
  <c r="J348"/>
  <c r="J358"/>
  <c r="J359"/>
  <c r="J360"/>
  <c r="J361"/>
  <c r="J366"/>
  <c r="J370"/>
  <c r="J369"/>
  <c r="J373"/>
  <c r="J374"/>
  <c r="J375"/>
  <c r="J376"/>
  <c r="J377"/>
  <c r="J378"/>
  <c r="H392"/>
  <c r="J251" l="1"/>
  <c r="J278"/>
  <c r="J314"/>
  <c r="J384"/>
  <c r="J351"/>
  <c r="J392"/>
  <c r="H393" l="1"/>
  <c r="J393" l="1"/>
  <c r="H394"/>
  <c r="J394" s="1"/>
  <c r="H395"/>
  <c r="J395" s="1"/>
  <c r="H396"/>
  <c r="H397"/>
  <c r="J397" s="1"/>
  <c r="J396" l="1"/>
  <c r="H398"/>
  <c r="I399"/>
  <c r="H399"/>
  <c r="J398" l="1"/>
  <c r="J399"/>
  <c r="H400"/>
  <c r="J400" l="1"/>
  <c r="I401"/>
  <c r="H401"/>
  <c r="J401" l="1"/>
  <c r="H402"/>
  <c r="J402" s="1"/>
  <c r="H403"/>
  <c r="J403" s="1"/>
  <c r="H404" l="1"/>
  <c r="J404" s="1"/>
  <c r="H405" l="1"/>
  <c r="J405" l="1"/>
  <c r="H406"/>
  <c r="J406" s="1"/>
  <c r="H407"/>
  <c r="J407" s="1"/>
  <c r="H408" l="1"/>
  <c r="J408" s="1"/>
  <c r="H409" l="1"/>
  <c r="J409" s="1"/>
  <c r="H410"/>
  <c r="J410" l="1"/>
  <c r="H411"/>
  <c r="J411" l="1"/>
  <c r="C417"/>
  <c r="E417" s="1"/>
  <c r="F417" s="1"/>
  <c r="I412"/>
  <c r="H413"/>
  <c r="H412"/>
  <c r="H414" l="1"/>
  <c r="J413"/>
  <c r="J412"/>
  <c r="H420"/>
  <c r="H421"/>
  <c r="J421" s="1"/>
  <c r="J414" l="1"/>
  <c r="J420"/>
  <c r="H422"/>
  <c r="J422" l="1"/>
  <c r="I423"/>
  <c r="H423"/>
  <c r="H424"/>
  <c r="J424" l="1"/>
  <c r="J423"/>
  <c r="H425"/>
  <c r="J425" s="1"/>
  <c r="H426"/>
  <c r="J426" l="1"/>
  <c r="I427"/>
  <c r="H427"/>
  <c r="J427" l="1"/>
  <c r="H428"/>
  <c r="I428"/>
  <c r="J428" l="1"/>
  <c r="H429"/>
  <c r="J429" s="1"/>
  <c r="H430" l="1"/>
  <c r="J430" s="1"/>
  <c r="H431" l="1"/>
  <c r="J431" s="1"/>
  <c r="H432" l="1"/>
  <c r="I433"/>
  <c r="H433"/>
  <c r="J432" l="1"/>
  <c r="J433"/>
  <c r="H434"/>
  <c r="J434" s="1"/>
  <c r="H435" l="1"/>
  <c r="J435" l="1"/>
  <c r="I436"/>
  <c r="H436"/>
  <c r="H437"/>
  <c r="J437" s="1"/>
  <c r="J436" l="1"/>
  <c r="H438" l="1"/>
  <c r="J438" l="1"/>
  <c r="H439"/>
  <c r="J439" s="1"/>
  <c r="H440"/>
  <c r="J440" s="1"/>
  <c r="H441" l="1"/>
  <c r="J441" l="1"/>
  <c r="I442"/>
  <c r="H442"/>
  <c r="J442" l="1"/>
  <c r="H443"/>
  <c r="J443" s="1"/>
  <c r="H445" l="1"/>
  <c r="H444"/>
  <c r="J444" s="1"/>
  <c r="C450"/>
  <c r="E450" s="1"/>
  <c r="F450" s="1"/>
  <c r="H447" l="1"/>
  <c r="J445"/>
  <c r="J447" s="1"/>
  <c r="H452"/>
  <c r="J452" l="1"/>
  <c r="H453"/>
  <c r="J453" s="1"/>
  <c r="H454" l="1"/>
  <c r="J454" s="1"/>
  <c r="H455" l="1"/>
  <c r="J455" s="1"/>
  <c r="H456"/>
  <c r="J456" l="1"/>
  <c r="H457"/>
  <c r="J457" s="1"/>
  <c r="H458"/>
  <c r="J458" s="1"/>
  <c r="H459"/>
  <c r="J459" s="1"/>
  <c r="H460"/>
  <c r="J460" s="1"/>
  <c r="H461"/>
  <c r="J461" s="1"/>
  <c r="H462"/>
  <c r="I463"/>
  <c r="H463"/>
  <c r="H464"/>
  <c r="J464" s="1"/>
  <c r="H465"/>
  <c r="D37" i="3"/>
  <c r="D14"/>
  <c r="C483" i="5"/>
  <c r="E483" s="1"/>
  <c r="F483" s="1"/>
  <c r="C523"/>
  <c r="E523" s="1"/>
  <c r="F523" s="1"/>
  <c r="H466"/>
  <c r="I466"/>
  <c r="H467"/>
  <c r="J467" s="1"/>
  <c r="H468"/>
  <c r="J468" s="1"/>
  <c r="H469"/>
  <c r="J469" s="1"/>
  <c r="H470"/>
  <c r="J470" s="1"/>
  <c r="H471"/>
  <c r="J471" s="1"/>
  <c r="H472"/>
  <c r="I473"/>
  <c r="H473"/>
  <c r="I475"/>
  <c r="H475"/>
  <c r="H474"/>
  <c r="J474" s="1"/>
  <c r="H476"/>
  <c r="J476" s="1"/>
  <c r="J462" l="1"/>
  <c r="J463"/>
  <c r="J465"/>
  <c r="J466"/>
  <c r="J475"/>
  <c r="J472"/>
  <c r="J473"/>
  <c r="H477"/>
  <c r="J477" s="1"/>
  <c r="H478"/>
  <c r="J478" s="1"/>
  <c r="H479"/>
  <c r="J479" s="1"/>
  <c r="H487"/>
  <c r="H488"/>
  <c r="I489"/>
  <c r="H489"/>
  <c r="H491"/>
  <c r="J491" s="1"/>
  <c r="H490"/>
  <c r="J490" s="1"/>
  <c r="H492"/>
  <c r="J492" s="1"/>
  <c r="H496"/>
  <c r="I495"/>
  <c r="H495"/>
  <c r="H497"/>
  <c r="J497" s="1"/>
  <c r="H498"/>
  <c r="I499"/>
  <c r="H499"/>
  <c r="I501"/>
  <c r="H501"/>
  <c r="I502"/>
  <c r="H502"/>
  <c r="H503"/>
  <c r="J503" s="1"/>
  <c r="H504"/>
  <c r="J504" s="1"/>
  <c r="I505"/>
  <c r="H505"/>
  <c r="H506"/>
  <c r="J506" s="1"/>
  <c r="H507"/>
  <c r="J507" s="1"/>
  <c r="I508"/>
  <c r="H508"/>
  <c r="H509"/>
  <c r="J509" s="1"/>
  <c r="H510"/>
  <c r="J510" s="1"/>
  <c r="H511"/>
  <c r="J511" s="1"/>
  <c r="H512"/>
  <c r="J512" s="1"/>
  <c r="H513"/>
  <c r="J513" s="1"/>
  <c r="H514"/>
  <c r="J514" s="1"/>
  <c r="H515"/>
  <c r="J515" s="1"/>
  <c r="D36" i="3"/>
  <c r="D13"/>
  <c r="H516" i="5"/>
  <c r="J516" s="1"/>
  <c r="H517"/>
  <c r="J517" s="1"/>
  <c r="H518"/>
  <c r="J518" s="1"/>
  <c r="I527"/>
  <c r="H527"/>
  <c r="H528"/>
  <c r="J528" s="1"/>
  <c r="H531"/>
  <c r="H529"/>
  <c r="J529" s="1"/>
  <c r="H530"/>
  <c r="J530" s="1"/>
  <c r="I532"/>
  <c r="H532"/>
  <c r="H533"/>
  <c r="J533" s="1"/>
  <c r="H534"/>
  <c r="J534" s="1"/>
  <c r="H535"/>
  <c r="J535" s="1"/>
  <c r="H536"/>
  <c r="I537"/>
  <c r="H537"/>
  <c r="H538"/>
  <c r="J538" s="1"/>
  <c r="H539"/>
  <c r="J539" s="1"/>
  <c r="H540"/>
  <c r="J540" s="1"/>
  <c r="H541"/>
  <c r="I542"/>
  <c r="H542"/>
  <c r="H545"/>
  <c r="I543"/>
  <c r="H543"/>
  <c r="H544"/>
  <c r="H546"/>
  <c r="H547"/>
  <c r="J547" s="1"/>
  <c r="D35" i="3"/>
  <c r="D34"/>
  <c r="D33"/>
  <c r="J531" i="5" l="1"/>
  <c r="J493"/>
  <c r="J480"/>
  <c r="H480"/>
  <c r="H520"/>
  <c r="J487"/>
  <c r="J488"/>
  <c r="J489"/>
  <c r="J494"/>
  <c r="J496"/>
  <c r="J495"/>
  <c r="J498"/>
  <c r="J499"/>
  <c r="J500"/>
  <c r="J501"/>
  <c r="J502"/>
  <c r="J505"/>
  <c r="J508"/>
  <c r="J527"/>
  <c r="J532"/>
  <c r="J536"/>
  <c r="J537"/>
  <c r="J542"/>
  <c r="J543"/>
  <c r="J541"/>
  <c r="J546"/>
  <c r="J545"/>
  <c r="J544"/>
  <c r="H548"/>
  <c r="J548" s="1"/>
  <c r="H549"/>
  <c r="H550"/>
  <c r="J550" s="1"/>
  <c r="H551"/>
  <c r="H552"/>
  <c r="J552" s="1"/>
  <c r="H553"/>
  <c r="D12" i="3"/>
  <c r="D11"/>
  <c r="D10"/>
  <c r="J551" i="5" l="1"/>
  <c r="J549"/>
  <c r="J520"/>
  <c r="J553"/>
  <c r="I554"/>
  <c r="H554"/>
  <c r="H556" s="1"/>
  <c r="H560"/>
  <c r="I561"/>
  <c r="H561"/>
  <c r="H562"/>
  <c r="H563"/>
  <c r="I564"/>
  <c r="H564"/>
  <c r="H565"/>
  <c r="I566"/>
  <c r="H566"/>
  <c r="H567"/>
  <c r="H568"/>
  <c r="I569"/>
  <c r="H569"/>
  <c r="I570"/>
  <c r="H570"/>
  <c r="I571"/>
  <c r="H571"/>
  <c r="I572"/>
  <c r="H572"/>
  <c r="H573"/>
  <c r="H574"/>
  <c r="H575"/>
  <c r="H576"/>
  <c r="I577"/>
  <c r="H577"/>
  <c r="I578"/>
  <c r="H578"/>
  <c r="H579"/>
  <c r="J579" s="1"/>
  <c r="H580"/>
  <c r="J580" s="1"/>
  <c r="H581"/>
  <c r="J581" s="1"/>
  <c r="H582"/>
  <c r="J582" s="1"/>
  <c r="H583"/>
  <c r="J583" s="1"/>
  <c r="H584"/>
  <c r="H585"/>
  <c r="H586"/>
  <c r="I587"/>
  <c r="H587"/>
  <c r="I589"/>
  <c r="I588"/>
  <c r="H589"/>
  <c r="H588"/>
  <c r="I632"/>
  <c r="I626"/>
  <c r="I620"/>
  <c r="I601"/>
  <c r="H612"/>
  <c r="H613"/>
  <c r="J613" s="1"/>
  <c r="H614"/>
  <c r="J614" s="1"/>
  <c r="H615"/>
  <c r="J615" s="1"/>
  <c r="H616"/>
  <c r="J616" s="1"/>
  <c r="H617"/>
  <c r="J617" s="1"/>
  <c r="H618"/>
  <c r="J618" s="1"/>
  <c r="H619"/>
  <c r="J619" s="1"/>
  <c r="H620"/>
  <c r="H621"/>
  <c r="J621" s="1"/>
  <c r="H622"/>
  <c r="J622" s="1"/>
  <c r="H623"/>
  <c r="J623" s="1"/>
  <c r="H624"/>
  <c r="J624" s="1"/>
  <c r="H625"/>
  <c r="J625" s="1"/>
  <c r="H626"/>
  <c r="H627"/>
  <c r="J627" s="1"/>
  <c r="H628"/>
  <c r="H629"/>
  <c r="J629" s="1"/>
  <c r="H630"/>
  <c r="J630" s="1"/>
  <c r="H631"/>
  <c r="J631" s="1"/>
  <c r="H632"/>
  <c r="J632" s="1"/>
  <c r="H633"/>
  <c r="J633" s="1"/>
  <c r="H634"/>
  <c r="J634" s="1"/>
  <c r="H635"/>
  <c r="J635" s="1"/>
  <c r="J620" l="1"/>
  <c r="J589"/>
  <c r="J588"/>
  <c r="J628"/>
  <c r="J590"/>
  <c r="J576"/>
  <c r="J575"/>
  <c r="J574"/>
  <c r="J573"/>
  <c r="J567"/>
  <c r="J565"/>
  <c r="J563"/>
  <c r="J562"/>
  <c r="J564"/>
  <c r="J554"/>
  <c r="J556" s="1"/>
  <c r="J560"/>
  <c r="J561"/>
  <c r="J568"/>
  <c r="J566"/>
  <c r="J569"/>
  <c r="J570"/>
  <c r="J571"/>
  <c r="J572"/>
  <c r="J577"/>
  <c r="J626"/>
  <c r="J585"/>
  <c r="J578"/>
  <c r="J587"/>
  <c r="J584"/>
  <c r="J586"/>
  <c r="I641"/>
  <c r="I642"/>
  <c r="H643"/>
  <c r="C644"/>
  <c r="I645"/>
  <c r="I646"/>
  <c r="I647"/>
  <c r="I648"/>
  <c r="I649"/>
  <c r="I650"/>
  <c r="I651"/>
  <c r="I652"/>
  <c r="I653"/>
  <c r="I654"/>
  <c r="I655"/>
  <c r="I656"/>
  <c r="H657"/>
  <c r="H658"/>
  <c r="I659"/>
  <c r="I660"/>
  <c r="I661"/>
  <c r="I662"/>
  <c r="I663"/>
  <c r="I664"/>
  <c r="H665"/>
  <c r="I666"/>
  <c r="I667"/>
  <c r="I668"/>
  <c r="I669"/>
  <c r="I670"/>
  <c r="I671"/>
  <c r="I672"/>
  <c r="I673"/>
  <c r="I674"/>
  <c r="H591"/>
  <c r="J591" s="1"/>
  <c r="H598"/>
  <c r="H599"/>
  <c r="J599" s="1"/>
  <c r="H600"/>
  <c r="J600" s="1"/>
  <c r="H601"/>
  <c r="J601" s="1"/>
  <c r="H602"/>
  <c r="J602" s="1"/>
  <c r="H603"/>
  <c r="J603" s="1"/>
  <c r="H604"/>
  <c r="J604" s="1"/>
  <c r="H605"/>
  <c r="J605" s="1"/>
  <c r="H606"/>
  <c r="J606" s="1"/>
  <c r="H607"/>
  <c r="J607" s="1"/>
  <c r="H608"/>
  <c r="J608" s="1"/>
  <c r="H609"/>
  <c r="J609" s="1"/>
  <c r="H610"/>
  <c r="J610" s="1"/>
  <c r="H611"/>
  <c r="J611" s="1"/>
  <c r="H597"/>
  <c r="J598" l="1"/>
  <c r="J612"/>
  <c r="H593"/>
  <c r="J593"/>
  <c r="I643"/>
  <c r="H637"/>
  <c r="I658"/>
  <c r="I665"/>
  <c r="I640"/>
  <c r="J597"/>
  <c r="I657"/>
  <c r="I644"/>
  <c r="D8" i="3"/>
  <c r="H6" i="2"/>
  <c r="J6" s="1"/>
  <c r="I10"/>
  <c r="H10"/>
  <c r="H8"/>
  <c r="J8" s="1"/>
  <c r="H7"/>
  <c r="K7" s="1"/>
  <c r="H11"/>
  <c r="J11" s="1"/>
  <c r="I14"/>
  <c r="H14"/>
  <c r="H9"/>
  <c r="K9" s="1"/>
  <c r="H13"/>
  <c r="K13" s="1"/>
  <c r="H12"/>
  <c r="J12" s="1"/>
  <c r="H16"/>
  <c r="J16" s="1"/>
  <c r="H15"/>
  <c r="K15" s="1"/>
  <c r="H18"/>
  <c r="K18" s="1"/>
  <c r="H17"/>
  <c r="K17" s="1"/>
  <c r="H19"/>
  <c r="K19" s="1"/>
  <c r="J637" i="5" l="1"/>
  <c r="K6" i="2"/>
  <c r="J10"/>
  <c r="K10"/>
  <c r="J7"/>
  <c r="K8"/>
  <c r="K11"/>
  <c r="K14"/>
  <c r="J14"/>
  <c r="J9"/>
  <c r="J13"/>
  <c r="K12"/>
  <c r="J15"/>
  <c r="K16"/>
  <c r="J17"/>
  <c r="J18"/>
  <c r="J19"/>
  <c r="H25" l="1"/>
  <c r="K25" s="1"/>
  <c r="H23"/>
  <c r="K23" s="1"/>
  <c r="H22"/>
  <c r="J22" s="1"/>
  <c r="H21"/>
  <c r="I20"/>
  <c r="H20"/>
  <c r="H24"/>
  <c r="J24" s="1"/>
  <c r="H26"/>
  <c r="J26" s="1"/>
  <c r="H28"/>
  <c r="J28" s="1"/>
  <c r="K27"/>
  <c r="H27"/>
  <c r="J27" s="1"/>
  <c r="J30"/>
  <c r="H30"/>
  <c r="K30" s="1"/>
  <c r="H29"/>
  <c r="K29" s="1"/>
  <c r="H33"/>
  <c r="J33" s="1"/>
  <c r="H32"/>
  <c r="J32" s="1"/>
  <c r="H31"/>
  <c r="J31" s="1"/>
  <c r="H34"/>
  <c r="J34" s="1"/>
  <c r="H36"/>
  <c r="K36" s="1"/>
  <c r="H35"/>
  <c r="K35" s="1"/>
  <c r="H38"/>
  <c r="J38" s="1"/>
  <c r="H37"/>
  <c r="J37" s="1"/>
  <c r="H41"/>
  <c r="J41" s="1"/>
  <c r="H40"/>
  <c r="K40" s="1"/>
  <c r="H39"/>
  <c r="J39" s="1"/>
  <c r="H43"/>
  <c r="J43" s="1"/>
  <c r="H42"/>
  <c r="J42" s="1"/>
  <c r="I47"/>
  <c r="H47"/>
  <c r="H45"/>
  <c r="J45" s="1"/>
  <c r="H44"/>
  <c r="J44" s="1"/>
  <c r="H46"/>
  <c r="J46" s="1"/>
  <c r="H51"/>
  <c r="K51" s="1"/>
  <c r="H50"/>
  <c r="J50" s="1"/>
  <c r="H49"/>
  <c r="J49" s="1"/>
  <c r="H54"/>
  <c r="K54" s="1"/>
  <c r="H53"/>
  <c r="J53" s="1"/>
  <c r="H52"/>
  <c r="K52" s="1"/>
  <c r="H56"/>
  <c r="J56" s="1"/>
  <c r="H55"/>
  <c r="K55" s="1"/>
  <c r="H58"/>
  <c r="J58" s="1"/>
  <c r="H57"/>
  <c r="J57" s="1"/>
  <c r="H60"/>
  <c r="K60" s="1"/>
  <c r="H59"/>
  <c r="K59" s="1"/>
  <c r="H61"/>
  <c r="K61" s="1"/>
  <c r="H63"/>
  <c r="J63" s="1"/>
  <c r="H62"/>
  <c r="K62" s="1"/>
  <c r="H65"/>
  <c r="J65" s="1"/>
  <c r="H64"/>
  <c r="K64" s="1"/>
  <c r="H67"/>
  <c r="K67" s="1"/>
  <c r="H66"/>
  <c r="J66" s="1"/>
  <c r="H68"/>
  <c r="I68"/>
  <c r="H69"/>
  <c r="H71"/>
  <c r="I70"/>
  <c r="H70"/>
  <c r="H73"/>
  <c r="I72"/>
  <c r="H72"/>
  <c r="H74"/>
  <c r="K74" s="1"/>
  <c r="H75"/>
  <c r="J75" s="1"/>
  <c r="H76"/>
  <c r="K76" s="1"/>
  <c r="H78"/>
  <c r="J78" s="1"/>
  <c r="H77"/>
  <c r="K77" s="1"/>
  <c r="H80"/>
  <c r="K80" s="1"/>
  <c r="H79"/>
  <c r="K79" s="1"/>
  <c r="H81"/>
  <c r="K81" s="1"/>
  <c r="I83"/>
  <c r="H83"/>
  <c r="H82"/>
  <c r="J82" s="1"/>
  <c r="D7" i="3"/>
  <c r="I85" i="2"/>
  <c r="H85"/>
  <c r="H84"/>
  <c r="H86"/>
  <c r="J86" s="1"/>
  <c r="I89"/>
  <c r="H89"/>
  <c r="H88"/>
  <c r="H92"/>
  <c r="K92" s="1"/>
  <c r="H91"/>
  <c r="K91" s="1"/>
  <c r="H90"/>
  <c r="J90" s="1"/>
  <c r="H94"/>
  <c r="K94" s="1"/>
  <c r="I93"/>
  <c r="H93"/>
  <c r="H96"/>
  <c r="J96" s="1"/>
  <c r="H95"/>
  <c r="K95" s="1"/>
  <c r="H99"/>
  <c r="K99" s="1"/>
  <c r="H98"/>
  <c r="I97"/>
  <c r="H97"/>
  <c r="I100"/>
  <c r="H100"/>
  <c r="H101"/>
  <c r="J101" s="1"/>
  <c r="H103"/>
  <c r="J103" s="1"/>
  <c r="H102"/>
  <c r="K102" s="1"/>
  <c r="H105"/>
  <c r="K105" s="1"/>
  <c r="H104"/>
  <c r="K104" s="1"/>
  <c r="H106"/>
  <c r="I106"/>
  <c r="H107"/>
  <c r="I108"/>
  <c r="H108"/>
  <c r="H109"/>
  <c r="K109" s="1"/>
  <c r="H112"/>
  <c r="J112" s="1"/>
  <c r="H111"/>
  <c r="K111" s="1"/>
  <c r="H110"/>
  <c r="J110" s="1"/>
  <c r="I113"/>
  <c r="H113"/>
  <c r="H116"/>
  <c r="K116" s="1"/>
  <c r="H115"/>
  <c r="K115" s="1"/>
  <c r="H114"/>
  <c r="J114" s="1"/>
  <c r="I117"/>
  <c r="H117"/>
  <c r="H118"/>
  <c r="I119"/>
  <c r="H119"/>
  <c r="I121"/>
  <c r="H121"/>
  <c r="I120"/>
  <c r="H120"/>
  <c r="I123"/>
  <c r="H123"/>
  <c r="H122"/>
  <c r="I125"/>
  <c r="H125"/>
  <c r="H124"/>
  <c r="K124" s="1"/>
  <c r="D9" i="3"/>
  <c r="I126" i="2"/>
  <c r="H126"/>
  <c r="H144"/>
  <c r="J144" s="1"/>
  <c r="H145"/>
  <c r="K145" s="1"/>
  <c r="H142"/>
  <c r="J142" s="1"/>
  <c r="H141"/>
  <c r="J141" s="1"/>
  <c r="H140"/>
  <c r="J140" s="1"/>
  <c r="H139"/>
  <c r="J139" s="1"/>
  <c r="H138"/>
  <c r="H129"/>
  <c r="J129" s="1"/>
  <c r="H128"/>
  <c r="J128" s="1"/>
  <c r="H131"/>
  <c r="I130"/>
  <c r="H130"/>
  <c r="H133"/>
  <c r="K133" s="1"/>
  <c r="H132"/>
  <c r="K132" s="1"/>
  <c r="I147"/>
  <c r="H147"/>
  <c r="H143"/>
  <c r="J143" s="1"/>
  <c r="I137"/>
  <c r="H137"/>
  <c r="H136"/>
  <c r="H135"/>
  <c r="H134"/>
  <c r="K134" s="1"/>
  <c r="H148"/>
  <c r="K148" s="1"/>
  <c r="H146"/>
  <c r="D6" i="3"/>
  <c r="I149" i="2"/>
  <c r="H149"/>
  <c r="H151"/>
  <c r="J151" s="1"/>
  <c r="H150"/>
  <c r="K150" s="1"/>
  <c r="I154"/>
  <c r="H154"/>
  <c r="H153"/>
  <c r="J153" s="1"/>
  <c r="H152"/>
  <c r="J152" s="1"/>
  <c r="H155"/>
  <c r="K155" s="1"/>
  <c r="H159"/>
  <c r="K159" s="1"/>
  <c r="H158"/>
  <c r="K158" s="1"/>
  <c r="H157"/>
  <c r="J157" s="1"/>
  <c r="I160"/>
  <c r="H160"/>
  <c r="H162"/>
  <c r="I161"/>
  <c r="H161"/>
  <c r="H163"/>
  <c r="J163" s="1"/>
  <c r="H164"/>
  <c r="H166"/>
  <c r="J166" s="1"/>
  <c r="H165"/>
  <c r="K165" s="1"/>
  <c r="H167"/>
  <c r="K167" s="1"/>
  <c r="H169"/>
  <c r="K169" s="1"/>
  <c r="H168"/>
  <c r="K168" s="1"/>
  <c r="I171"/>
  <c r="H171"/>
  <c r="I170"/>
  <c r="H170"/>
  <c r="I172"/>
  <c r="H172"/>
  <c r="H173"/>
  <c r="J173" s="1"/>
  <c r="H175"/>
  <c r="K175" s="1"/>
  <c r="H174"/>
  <c r="K174" s="1"/>
  <c r="H177"/>
  <c r="K177" s="1"/>
  <c r="H176"/>
  <c r="K176" s="1"/>
  <c r="H179"/>
  <c r="J179" s="1"/>
  <c r="H178"/>
  <c r="J178" s="1"/>
  <c r="D5" i="3"/>
  <c r="D4"/>
  <c r="D3"/>
  <c r="K47" i="2" l="1"/>
  <c r="K42"/>
  <c r="J36"/>
  <c r="J61"/>
  <c r="K22"/>
  <c r="J25"/>
  <c r="J23"/>
  <c r="J20"/>
  <c r="J21"/>
  <c r="K20"/>
  <c r="K21"/>
  <c r="K24"/>
  <c r="K26"/>
  <c r="K28"/>
  <c r="J29"/>
  <c r="K32"/>
  <c r="K33"/>
  <c r="K31"/>
  <c r="K34"/>
  <c r="J35"/>
  <c r="K37"/>
  <c r="K38"/>
  <c r="K39"/>
  <c r="J40"/>
  <c r="K41"/>
  <c r="K43"/>
  <c r="J47"/>
  <c r="K44"/>
  <c r="K45"/>
  <c r="K46"/>
  <c r="K49"/>
  <c r="J51"/>
  <c r="K50"/>
  <c r="J52"/>
  <c r="K53"/>
  <c r="J54"/>
  <c r="J55"/>
  <c r="K56"/>
  <c r="K57"/>
  <c r="K58"/>
  <c r="J60"/>
  <c r="J59"/>
  <c r="J68"/>
  <c r="K68"/>
  <c r="J64"/>
  <c r="K63"/>
  <c r="J62"/>
  <c r="K65"/>
  <c r="J67"/>
  <c r="K66"/>
  <c r="J69"/>
  <c r="K69"/>
  <c r="J70"/>
  <c r="J71"/>
  <c r="K70"/>
  <c r="K71"/>
  <c r="J72"/>
  <c r="K72"/>
  <c r="K73"/>
  <c r="J73"/>
  <c r="K123"/>
  <c r="K121"/>
  <c r="J74"/>
  <c r="J106"/>
  <c r="K89"/>
  <c r="J113"/>
  <c r="K106"/>
  <c r="J94"/>
  <c r="K101"/>
  <c r="K75"/>
  <c r="J76"/>
  <c r="J77"/>
  <c r="K78"/>
  <c r="J80"/>
  <c r="J79"/>
  <c r="J81"/>
  <c r="K82"/>
  <c r="J83"/>
  <c r="K83"/>
  <c r="J84"/>
  <c r="K84"/>
  <c r="K85"/>
  <c r="J85"/>
  <c r="K86"/>
  <c r="J88"/>
  <c r="K88"/>
  <c r="J89"/>
  <c r="J92"/>
  <c r="J91"/>
  <c r="K90"/>
  <c r="K93"/>
  <c r="J93"/>
  <c r="K96"/>
  <c r="J95"/>
  <c r="J97"/>
  <c r="K97"/>
  <c r="J98"/>
  <c r="K98"/>
  <c r="J99"/>
  <c r="J100"/>
  <c r="K100"/>
  <c r="J102"/>
  <c r="K103"/>
  <c r="J104"/>
  <c r="J105"/>
  <c r="J145"/>
  <c r="J124"/>
  <c r="J176"/>
  <c r="K107"/>
  <c r="J107"/>
  <c r="J108"/>
  <c r="K108"/>
  <c r="J109"/>
  <c r="J111"/>
  <c r="K112"/>
  <c r="K110"/>
  <c r="K113"/>
  <c r="K114"/>
  <c r="J116"/>
  <c r="J115"/>
  <c r="J117"/>
  <c r="K117"/>
  <c r="J118"/>
  <c r="K118"/>
  <c r="K119"/>
  <c r="J119"/>
  <c r="J120"/>
  <c r="K120"/>
  <c r="J121"/>
  <c r="J122"/>
  <c r="K122"/>
  <c r="J123"/>
  <c r="K125"/>
  <c r="J125"/>
  <c r="K126"/>
  <c r="J126"/>
  <c r="K144"/>
  <c r="K152"/>
  <c r="J174"/>
  <c r="J154"/>
  <c r="K147"/>
  <c r="J138"/>
  <c r="K138"/>
  <c r="K139"/>
  <c r="K140"/>
  <c r="K141"/>
  <c r="K142"/>
  <c r="J147"/>
  <c r="K128"/>
  <c r="K129"/>
  <c r="J130"/>
  <c r="K130"/>
  <c r="J131"/>
  <c r="K131"/>
  <c r="J133"/>
  <c r="J132"/>
  <c r="K143"/>
  <c r="K137"/>
  <c r="J137"/>
  <c r="K136"/>
  <c r="J136"/>
  <c r="J135"/>
  <c r="K135"/>
  <c r="J134"/>
  <c r="J148"/>
  <c r="J146"/>
  <c r="K146"/>
  <c r="J175"/>
  <c r="K149"/>
  <c r="J149"/>
  <c r="K172"/>
  <c r="J150"/>
  <c r="K151"/>
  <c r="K154"/>
  <c r="K153"/>
  <c r="J155"/>
  <c r="K157"/>
  <c r="J159"/>
  <c r="J158"/>
  <c r="J160"/>
  <c r="K160"/>
  <c r="K161"/>
  <c r="J161"/>
  <c r="J162"/>
  <c r="K162"/>
  <c r="K163"/>
  <c r="J164"/>
  <c r="K164"/>
  <c r="J165"/>
  <c r="K166"/>
  <c r="J167"/>
  <c r="J168"/>
  <c r="J169"/>
  <c r="K170"/>
  <c r="J170"/>
  <c r="J171"/>
  <c r="K171"/>
  <c r="J172"/>
  <c r="K173"/>
  <c r="J177"/>
  <c r="K178"/>
  <c r="K179"/>
  <c r="H180"/>
  <c r="K180" s="1"/>
  <c r="H182"/>
  <c r="K182" s="1"/>
  <c r="H181"/>
  <c r="K181" s="1"/>
  <c r="H185"/>
  <c r="K185" s="1"/>
  <c r="I184"/>
  <c r="H184"/>
  <c r="H183"/>
  <c r="H187"/>
  <c r="J187" s="1"/>
  <c r="H186"/>
  <c r="J186" s="1"/>
  <c r="I188"/>
  <c r="H188"/>
  <c r="H191"/>
  <c r="K191" s="1"/>
  <c r="H190"/>
  <c r="K190" s="1"/>
  <c r="H189"/>
  <c r="J189" s="1"/>
  <c r="H192"/>
  <c r="K192" s="1"/>
  <c r="H194"/>
  <c r="J194" s="1"/>
  <c r="H193"/>
  <c r="J193" s="1"/>
  <c r="H196"/>
  <c r="K196" s="1"/>
  <c r="H197"/>
  <c r="K197" s="1"/>
  <c r="H199"/>
  <c r="J199" s="1"/>
  <c r="H198"/>
  <c r="K198" s="1"/>
  <c r="H200"/>
  <c r="J200" s="1"/>
  <c r="H201"/>
  <c r="K201" s="1"/>
  <c r="I204"/>
  <c r="H204"/>
  <c r="H203"/>
  <c r="K203" s="1"/>
  <c r="I202"/>
  <c r="H202"/>
  <c r="H206"/>
  <c r="K206" s="1"/>
  <c r="H205"/>
  <c r="J205" s="1"/>
  <c r="I208"/>
  <c r="H208"/>
  <c r="I207"/>
  <c r="H207"/>
  <c r="H210"/>
  <c r="J210" s="1"/>
  <c r="I209"/>
  <c r="H209"/>
  <c r="I212"/>
  <c r="H212"/>
  <c r="H211"/>
  <c r="H213"/>
  <c r="K213" s="1"/>
  <c r="I214"/>
  <c r="H214"/>
  <c r="H215"/>
  <c r="K215" s="1"/>
  <c r="H217"/>
  <c r="J217" s="1"/>
  <c r="H216"/>
  <c r="J216" s="1"/>
  <c r="H219"/>
  <c r="K219" s="1"/>
  <c r="H218"/>
  <c r="K218" s="1"/>
  <c r="I220"/>
  <c r="H220"/>
  <c r="I221"/>
  <c r="H221"/>
  <c r="H222"/>
  <c r="K222" s="1"/>
  <c r="H223"/>
  <c r="J223" s="1"/>
  <c r="H225"/>
  <c r="J225" s="1"/>
  <c r="H224"/>
  <c r="K224" s="1"/>
  <c r="H228"/>
  <c r="K228" s="1"/>
  <c r="H227"/>
  <c r="J227" s="1"/>
  <c r="H230"/>
  <c r="J230" s="1"/>
  <c r="H229"/>
  <c r="K229" s="1"/>
  <c r="H232"/>
  <c r="J232" s="1"/>
  <c r="I231"/>
  <c r="H231"/>
  <c r="H235"/>
  <c r="I234"/>
  <c r="H234"/>
  <c r="H233"/>
  <c r="J233" s="1"/>
  <c r="H236"/>
  <c r="K236" s="1"/>
  <c r="H238"/>
  <c r="J238" s="1"/>
  <c r="H237"/>
  <c r="J237" s="1"/>
  <c r="H240"/>
  <c r="K240" s="1"/>
  <c r="H239"/>
  <c r="J239" s="1"/>
  <c r="H241"/>
  <c r="K241" s="1"/>
  <c r="H242"/>
  <c r="K242" s="1"/>
  <c r="H244"/>
  <c r="J244" s="1"/>
  <c r="H243"/>
  <c r="J243" s="1"/>
  <c r="H245"/>
  <c r="K245" s="1"/>
  <c r="H246"/>
  <c r="J246" s="1"/>
  <c r="H247"/>
  <c r="J247" s="1"/>
  <c r="H248"/>
  <c r="J248" s="1"/>
  <c r="H250"/>
  <c r="J250" s="1"/>
  <c r="H249"/>
  <c r="J249" s="1"/>
  <c r="H252"/>
  <c r="J252" s="1"/>
  <c r="H251"/>
  <c r="K251" s="1"/>
  <c r="H254"/>
  <c r="J254" s="1"/>
  <c r="H253"/>
  <c r="J253" s="1"/>
  <c r="H256"/>
  <c r="J256" s="1"/>
  <c r="H255"/>
  <c r="K255" s="1"/>
  <c r="H257"/>
  <c r="K257" s="1"/>
  <c r="H258"/>
  <c r="K258" s="1"/>
  <c r="H261"/>
  <c r="K261" s="1"/>
  <c r="H260"/>
  <c r="K260" s="1"/>
  <c r="H262"/>
  <c r="K262" s="1"/>
  <c r="I264"/>
  <c r="H264"/>
  <c r="I263"/>
  <c r="H263"/>
  <c r="H266"/>
  <c r="K266" s="1"/>
  <c r="H265"/>
  <c r="K265" s="1"/>
  <c r="H268"/>
  <c r="K268" s="1"/>
  <c r="H267"/>
  <c r="J267" s="1"/>
  <c r="H270"/>
  <c r="K270" s="1"/>
  <c r="H269"/>
  <c r="K269" s="1"/>
  <c r="H271"/>
  <c r="K271" s="1"/>
  <c r="H273"/>
  <c r="K273" s="1"/>
  <c r="H272"/>
  <c r="K272" s="1"/>
  <c r="H275"/>
  <c r="J275" s="1"/>
  <c r="H274"/>
  <c r="K274" s="1"/>
  <c r="I276"/>
  <c r="H276"/>
  <c r="H277"/>
  <c r="K277" s="1"/>
  <c r="H279"/>
  <c r="J279" s="1"/>
  <c r="H278"/>
  <c r="J278" s="1"/>
  <c r="H280"/>
  <c r="K280" s="1"/>
  <c r="H281"/>
  <c r="K281" s="1"/>
  <c r="I283"/>
  <c r="H283"/>
  <c r="H282"/>
  <c r="J282" s="1"/>
  <c r="H284"/>
  <c r="K284" s="1"/>
  <c r="H285"/>
  <c r="J285" s="1"/>
  <c r="H286"/>
  <c r="J286" s="1"/>
  <c r="H288"/>
  <c r="K288" s="1"/>
  <c r="H289"/>
  <c r="K289" s="1"/>
  <c r="H290"/>
  <c r="J290" s="1"/>
  <c r="H291"/>
  <c r="J291" s="1"/>
  <c r="H292"/>
  <c r="J292" s="1"/>
  <c r="H293"/>
  <c r="J293" s="1"/>
  <c r="H294"/>
  <c r="K294" s="1"/>
  <c r="H295"/>
  <c r="K295" s="1"/>
  <c r="H296"/>
  <c r="J296" s="1"/>
  <c r="H297"/>
  <c r="K297" s="1"/>
  <c r="H298"/>
  <c r="J298" s="1"/>
  <c r="H300"/>
  <c r="K300" s="1"/>
  <c r="H299"/>
  <c r="J299" s="1"/>
  <c r="H301"/>
  <c r="K301" s="1"/>
  <c r="H302"/>
  <c r="K302" s="1"/>
  <c r="H304"/>
  <c r="J304" s="1"/>
  <c r="H303"/>
  <c r="K303" s="1"/>
  <c r="H305"/>
  <c r="K305" s="1"/>
  <c r="H307"/>
  <c r="K307" s="1"/>
  <c r="H306"/>
  <c r="J306" s="1"/>
  <c r="H308"/>
  <c r="K308" s="1"/>
  <c r="H309"/>
  <c r="J309" s="1"/>
  <c r="H310"/>
  <c r="J310" s="1"/>
  <c r="H311"/>
  <c r="K311" s="1"/>
  <c r="H312"/>
  <c r="K312" s="1"/>
  <c r="H314"/>
  <c r="K314" s="1"/>
  <c r="H313"/>
  <c r="J313" s="1"/>
  <c r="H316"/>
  <c r="K316" s="1"/>
  <c r="H317"/>
  <c r="J317" s="1"/>
  <c r="H318"/>
  <c r="K318" s="1"/>
  <c r="H322"/>
  <c r="K322" s="1"/>
  <c r="I323"/>
  <c r="H323"/>
  <c r="H324"/>
  <c r="J324" s="1"/>
  <c r="H321"/>
  <c r="K321" s="1"/>
  <c r="H325"/>
  <c r="K325" s="1"/>
  <c r="H326"/>
  <c r="K326" s="1"/>
  <c r="H319"/>
  <c r="J319" s="1"/>
  <c r="H320"/>
  <c r="J320" s="1"/>
  <c r="H327"/>
  <c r="J327" s="1"/>
  <c r="H328"/>
  <c r="J328" s="1"/>
  <c r="I329"/>
  <c r="H329"/>
  <c r="I330"/>
  <c r="H330"/>
  <c r="J201" l="1"/>
  <c r="J198"/>
  <c r="J182"/>
  <c r="J188"/>
  <c r="K193"/>
  <c r="J270"/>
  <c r="J265"/>
  <c r="K186"/>
  <c r="J180"/>
  <c r="J181"/>
  <c r="J183"/>
  <c r="K183"/>
  <c r="J184"/>
  <c r="K184"/>
  <c r="J185"/>
  <c r="K187"/>
  <c r="K188"/>
  <c r="K189"/>
  <c r="J191"/>
  <c r="J190"/>
  <c r="J192"/>
  <c r="K194"/>
  <c r="J196"/>
  <c r="J197"/>
  <c r="J258"/>
  <c r="K275"/>
  <c r="J271"/>
  <c r="J218"/>
  <c r="K199"/>
  <c r="K200"/>
  <c r="K204"/>
  <c r="J204"/>
  <c r="J203"/>
  <c r="K202"/>
  <c r="J202"/>
  <c r="K279"/>
  <c r="K223"/>
  <c r="J206"/>
  <c r="K205"/>
  <c r="J261"/>
  <c r="J220"/>
  <c r="K209"/>
  <c r="K207"/>
  <c r="J207"/>
  <c r="J208"/>
  <c r="K208"/>
  <c r="J209"/>
  <c r="K210"/>
  <c r="J211"/>
  <c r="K211"/>
  <c r="J212"/>
  <c r="K212"/>
  <c r="J213"/>
  <c r="J214"/>
  <c r="K214"/>
  <c r="J215"/>
  <c r="K216"/>
  <c r="K217"/>
  <c r="J219"/>
  <c r="K220"/>
  <c r="J274"/>
  <c r="K243"/>
  <c r="J241"/>
  <c r="K237"/>
  <c r="K221"/>
  <c r="J221"/>
  <c r="J222"/>
  <c r="J300"/>
  <c r="J289"/>
  <c r="J255"/>
  <c r="K247"/>
  <c r="J264"/>
  <c r="K304"/>
  <c r="J297"/>
  <c r="K253"/>
  <c r="J245"/>
  <c r="J224"/>
  <c r="K225"/>
  <c r="J228"/>
  <c r="K227"/>
  <c r="J229"/>
  <c r="K230"/>
  <c r="K231"/>
  <c r="J231"/>
  <c r="K232"/>
  <c r="J234"/>
  <c r="J235"/>
  <c r="K233"/>
  <c r="K234"/>
  <c r="K235"/>
  <c r="J236"/>
  <c r="K238"/>
  <c r="J240"/>
  <c r="K239"/>
  <c r="J242"/>
  <c r="K244"/>
  <c r="K246"/>
  <c r="K248"/>
  <c r="K249"/>
  <c r="K250"/>
  <c r="J251"/>
  <c r="K252"/>
  <c r="K254"/>
  <c r="K256"/>
  <c r="J257"/>
  <c r="J260"/>
  <c r="J262"/>
  <c r="J263"/>
  <c r="K263"/>
  <c r="K264"/>
  <c r="J266"/>
  <c r="J268"/>
  <c r="K267"/>
  <c r="J269"/>
  <c r="J273"/>
  <c r="J272"/>
  <c r="J276"/>
  <c r="K276"/>
  <c r="J277"/>
  <c r="K278"/>
  <c r="J280"/>
  <c r="J281"/>
  <c r="J283"/>
  <c r="K283"/>
  <c r="K282"/>
  <c r="J284"/>
  <c r="K285"/>
  <c r="K286"/>
  <c r="J288"/>
  <c r="K290"/>
  <c r="K291"/>
  <c r="K292"/>
  <c r="K293"/>
  <c r="J294"/>
  <c r="J295"/>
  <c r="K298"/>
  <c r="K296"/>
  <c r="K299"/>
  <c r="J301"/>
  <c r="J302"/>
  <c r="J303"/>
  <c r="J305"/>
  <c r="J307"/>
  <c r="K306"/>
  <c r="J308"/>
  <c r="K309"/>
  <c r="K310"/>
  <c r="J311"/>
  <c r="J312"/>
  <c r="J314"/>
  <c r="K313"/>
  <c r="J323"/>
  <c r="J316"/>
  <c r="K317"/>
  <c r="J318"/>
  <c r="J321"/>
  <c r="J322"/>
  <c r="K323"/>
  <c r="K324"/>
  <c r="J325"/>
  <c r="J326"/>
  <c r="K319"/>
  <c r="K320"/>
  <c r="K327"/>
  <c r="K328"/>
  <c r="J329"/>
  <c r="K329"/>
  <c r="J330"/>
  <c r="K330"/>
  <c r="H331" l="1"/>
  <c r="J331" s="1"/>
  <c r="K331" l="1"/>
  <c r="H10" i="1" l="1"/>
  <c r="J10" s="1"/>
  <c r="H11"/>
  <c r="J11" s="1"/>
  <c r="H12"/>
  <c r="J12" s="1"/>
  <c r="I13"/>
  <c r="H13"/>
  <c r="J13" s="1"/>
  <c r="J20"/>
  <c r="J32"/>
  <c r="J42"/>
  <c r="J50"/>
  <c r="J58"/>
  <c r="J66"/>
  <c r="J74"/>
  <c r="J82"/>
  <c r="J110"/>
  <c r="J118"/>
  <c r="J126"/>
  <c r="J138"/>
  <c r="J146"/>
  <c r="J154"/>
  <c r="J166"/>
  <c r="J178"/>
  <c r="J186"/>
  <c r="J194"/>
  <c r="J202"/>
  <c r="J210"/>
  <c r="J218"/>
  <c r="J226"/>
  <c r="J234"/>
  <c r="J250"/>
  <c r="J270"/>
  <c r="H15"/>
  <c r="J15" s="1"/>
  <c r="H16"/>
  <c r="J16" s="1"/>
  <c r="H17"/>
  <c r="J17" s="1"/>
  <c r="H18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J28" s="1"/>
  <c r="H29"/>
  <c r="J29" s="1"/>
  <c r="H30"/>
  <c r="H31"/>
  <c r="J31" s="1"/>
  <c r="H32"/>
  <c r="H33"/>
  <c r="H34"/>
  <c r="J34" s="1"/>
  <c r="H35"/>
  <c r="H38"/>
  <c r="J38" s="1"/>
  <c r="H39"/>
  <c r="J39" s="1"/>
  <c r="H40"/>
  <c r="H41"/>
  <c r="J41" s="1"/>
  <c r="H42"/>
  <c r="H43"/>
  <c r="J43" s="1"/>
  <c r="H44"/>
  <c r="J44" s="1"/>
  <c r="H45"/>
  <c r="J45" s="1"/>
  <c r="H46"/>
  <c r="J46" s="1"/>
  <c r="H47"/>
  <c r="J47" s="1"/>
  <c r="H48"/>
  <c r="H49"/>
  <c r="J49" s="1"/>
  <c r="H50"/>
  <c r="H51"/>
  <c r="J51" s="1"/>
  <c r="H52"/>
  <c r="J52" s="1"/>
  <c r="H53"/>
  <c r="J53" s="1"/>
  <c r="H54"/>
  <c r="J54" s="1"/>
  <c r="H55"/>
  <c r="J55" s="1"/>
  <c r="H56"/>
  <c r="H57"/>
  <c r="J57" s="1"/>
  <c r="H58"/>
  <c r="H59"/>
  <c r="J59" s="1"/>
  <c r="H60"/>
  <c r="J60" s="1"/>
  <c r="H61"/>
  <c r="J61" s="1"/>
  <c r="H62"/>
  <c r="J62" s="1"/>
  <c r="H63"/>
  <c r="H64"/>
  <c r="J64" s="1"/>
  <c r="H65"/>
  <c r="J65" s="1"/>
  <c r="H66"/>
  <c r="H67"/>
  <c r="J67" s="1"/>
  <c r="H68"/>
  <c r="H69"/>
  <c r="J69" s="1"/>
  <c r="H70"/>
  <c r="J70" s="1"/>
  <c r="H71"/>
  <c r="J71" s="1"/>
  <c r="H72"/>
  <c r="J72" s="1"/>
  <c r="H73"/>
  <c r="J73" s="1"/>
  <c r="H74"/>
  <c r="H75"/>
  <c r="H76"/>
  <c r="J76" s="1"/>
  <c r="H77"/>
  <c r="J77" s="1"/>
  <c r="H78"/>
  <c r="J78" s="1"/>
  <c r="H79"/>
  <c r="J79" s="1"/>
  <c r="H80"/>
  <c r="J80" s="1"/>
  <c r="H81"/>
  <c r="J81" s="1"/>
  <c r="H82"/>
  <c r="H83"/>
  <c r="J83" s="1"/>
  <c r="H84"/>
  <c r="J84" s="1"/>
  <c r="H85"/>
  <c r="J85" s="1"/>
  <c r="H86"/>
  <c r="J86" s="1"/>
  <c r="H87"/>
  <c r="J87" s="1"/>
  <c r="H88"/>
  <c r="J88" s="1"/>
  <c r="H89"/>
  <c r="J89" s="1"/>
  <c r="H90"/>
  <c r="H91"/>
  <c r="J91" s="1"/>
  <c r="H92"/>
  <c r="H93"/>
  <c r="J93" s="1"/>
  <c r="H94"/>
  <c r="J94" s="1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H111"/>
  <c r="J111" s="1"/>
  <c r="H112"/>
  <c r="H113"/>
  <c r="J113" s="1"/>
  <c r="H114"/>
  <c r="J114" s="1"/>
  <c r="H115"/>
  <c r="J115" s="1"/>
  <c r="H116"/>
  <c r="J116" s="1"/>
  <c r="H117"/>
  <c r="H118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H127"/>
  <c r="J127" s="1"/>
  <c r="H128"/>
  <c r="H129"/>
  <c r="H130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H139"/>
  <c r="H140"/>
  <c r="J140" s="1"/>
  <c r="H141"/>
  <c r="J141" s="1"/>
  <c r="H142"/>
  <c r="J142" s="1"/>
  <c r="H143"/>
  <c r="J143" s="1"/>
  <c r="H144"/>
  <c r="J144" s="1"/>
  <c r="H145"/>
  <c r="J145" s="1"/>
  <c r="H146"/>
  <c r="H147"/>
  <c r="J147" s="1"/>
  <c r="H148"/>
  <c r="J148" s="1"/>
  <c r="H149"/>
  <c r="J149" s="1"/>
  <c r="H150"/>
  <c r="J150" s="1"/>
  <c r="H151"/>
  <c r="H152"/>
  <c r="J152" s="1"/>
  <c r="H153"/>
  <c r="J153" s="1"/>
  <c r="H154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J170" s="1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J182" s="1"/>
  <c r="H183"/>
  <c r="H184"/>
  <c r="J184" s="1"/>
  <c r="H185"/>
  <c r="J185" s="1"/>
  <c r="H186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H195"/>
  <c r="J195" s="1"/>
  <c r="H196"/>
  <c r="J196" s="1"/>
  <c r="H197"/>
  <c r="J197" s="1"/>
  <c r="H198"/>
  <c r="J198" s="1"/>
  <c r="H199"/>
  <c r="J199" s="1"/>
  <c r="H200"/>
  <c r="H201"/>
  <c r="J201" s="1"/>
  <c r="H202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H211"/>
  <c r="J211" s="1"/>
  <c r="H212"/>
  <c r="J212" s="1"/>
  <c r="H213"/>
  <c r="J213" s="1"/>
  <c r="H214"/>
  <c r="J214" s="1"/>
  <c r="H215"/>
  <c r="H216"/>
  <c r="J216" s="1"/>
  <c r="H217"/>
  <c r="J217" s="1"/>
  <c r="H218"/>
  <c r="H219"/>
  <c r="J219" s="1"/>
  <c r="H220"/>
  <c r="J220" s="1"/>
  <c r="H221"/>
  <c r="H222"/>
  <c r="J222" s="1"/>
  <c r="H223"/>
  <c r="J223" s="1"/>
  <c r="H224"/>
  <c r="H225"/>
  <c r="H226"/>
  <c r="H227"/>
  <c r="H228"/>
  <c r="J228" s="1"/>
  <c r="H229"/>
  <c r="H230"/>
  <c r="J230" s="1"/>
  <c r="H231"/>
  <c r="J231" s="1"/>
  <c r="H232"/>
  <c r="J232" s="1"/>
  <c r="H233"/>
  <c r="H234"/>
  <c r="H235"/>
  <c r="H236"/>
  <c r="H237"/>
  <c r="H238"/>
  <c r="J238" s="1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J262" s="1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J282" s="1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J90" s="1"/>
  <c r="I93"/>
  <c r="I92"/>
  <c r="I94"/>
  <c r="I98"/>
  <c r="J98" s="1"/>
  <c r="I101"/>
  <c r="I102"/>
  <c r="J102" s="1"/>
  <c r="I111"/>
  <c r="I112"/>
  <c r="I113"/>
  <c r="I117"/>
  <c r="I123"/>
  <c r="I129"/>
  <c r="I128"/>
  <c r="I130"/>
  <c r="J130" s="1"/>
  <c r="J129" l="1"/>
  <c r="J117"/>
  <c r="J75"/>
  <c r="J63"/>
  <c r="J35"/>
  <c r="J33"/>
  <c r="J128"/>
  <c r="J112"/>
  <c r="J92"/>
  <c r="J68"/>
  <c r="J56"/>
  <c r="J48"/>
  <c r="J40"/>
  <c r="J30"/>
  <c r="J18"/>
  <c r="J183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comments1.xml><?xml version="1.0" encoding="utf-8"?>
<comments xmlns="http://schemas.openxmlformats.org/spreadsheetml/2006/main">
  <authors>
    <author>vt</author>
  </authors>
  <commentList>
    <comment ref="H200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206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236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242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ABOVE COST
</t>
        </r>
      </text>
    </comment>
    <comment ref="H243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256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257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259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287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</commentList>
</comments>
</file>

<file path=xl/sharedStrings.xml><?xml version="1.0" encoding="utf-8"?>
<sst xmlns="http://schemas.openxmlformats.org/spreadsheetml/2006/main" count="2512" uniqueCount="399">
  <si>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</si>
  <si>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</si>
  <si>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</si>
  <si>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</si>
  <si>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</si>
  <si>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</si>
  <si>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</si>
  <si>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</si>
  <si>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</si>
  <si>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</si>
  <si>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</si>
  <si>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</si>
  <si>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</si>
  <si>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</si>
  <si>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</si>
  <si>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</si>
  <si>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</si>
  <si>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</si>
  <si>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</si>
  <si>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</si>
  <si>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</si>
  <si>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</si>
  <si>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</si>
  <si>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</si>
  <si>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</si>
  <si>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</si>
  <si>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</si>
  <si>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</si>
  <si>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</si>
  <si>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</si>
  <si>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</si>
  <si>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</si>
  <si>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</si>
  <si>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</si>
  <si>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</si>
  <si>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</si>
  <si>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</si>
  <si>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</si>
  <si>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</si>
  <si>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</si>
  <si>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</si>
  <si>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</si>
  <si>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</si>
  <si>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</si>
  <si>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</si>
  <si>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</si>
  <si>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</si>
  <si>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</si>
  <si>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</si>
  <si>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</si>
  <si>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</si>
  <si>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</si>
  <si>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</si>
  <si>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</si>
  <si>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</si>
  <si>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</si>
  <si>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</si>
  <si>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</si>
  <si>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</si>
  <si>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</si>
  <si>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</si>
  <si>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</si>
  <si>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</si>
  <si>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</si>
  <si>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</si>
  <si>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</si>
  <si>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</si>
  <si>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</si>
  <si>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</si>
  <si>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</si>
  <si>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</si>
  <si>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</si>
  <si>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</si>
  <si>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</si>
  <si>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</si>
  <si>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</si>
  <si>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</si>
  <si>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</si>
  <si>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</si>
  <si>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</si>
  <si>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</si>
  <si>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</si>
  <si>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</si>
  <si>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</si>
  <si>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</si>
  <si>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</si>
  <si>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</si>
  <si>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</si>
  <si>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</si>
  <si>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</si>
  <si>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</si>
  <si>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</si>
  <si>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</si>
  <si>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</si>
  <si>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</si>
  <si>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</si>
  <si>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</si>
  <si>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</si>
  <si>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</si>
  <si>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</si>
  <si>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</si>
  <si>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</si>
  <si>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</si>
  <si>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</si>
  <si>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</si>
  <si>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</si>
  <si>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</si>
  <si>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</si>
  <si>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</si>
  <si>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</si>
  <si>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</si>
  <si>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</si>
  <si>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</si>
  <si>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</si>
  <si>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</si>
  <si>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</si>
  <si>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</si>
  <si>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</si>
  <si>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</si>
  <si>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</si>
  <si>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</si>
  <si>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</si>
  <si>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</si>
  <si>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</si>
  <si>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</si>
  <si>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</si>
  <si>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</si>
  <si>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</si>
  <si>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</si>
  <si>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</si>
  <si>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</si>
  <si>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</si>
  <si>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</si>
  <si>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</si>
  <si>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</si>
  <si>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</si>
  <si>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</si>
  <si>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</si>
  <si>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</si>
  <si>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</si>
  <si>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</si>
  <si>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</si>
  <si>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</si>
  <si>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</si>
  <si>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</si>
  <si>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</si>
  <si>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</si>
  <si>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</si>
  <si>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</si>
  <si>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</si>
  <si>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</si>
  <si>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</si>
  <si>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</si>
  <si>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</si>
  <si>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</si>
  <si>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</si>
  <si>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</si>
  <si>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</si>
  <si>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</si>
  <si>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</si>
  <si>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</si>
  <si>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</si>
  <si>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</si>
  <si>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</si>
  <si>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</si>
  <si>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</si>
  <si>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</si>
  <si>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</si>
  <si>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</si>
  <si>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</si>
  <si>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</si>
  <si>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</si>
  <si>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</si>
  <si>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</si>
  <si>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</si>
  <si>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</si>
  <si>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</si>
  <si>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</si>
  <si>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</si>
  <si>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</si>
  <si>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</si>
  <si>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</si>
  <si>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</si>
  <si>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</si>
  <si>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</si>
  <si>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</si>
  <si>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</si>
  <si>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</si>
  <si>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</si>
  <si>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</si>
  <si>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</si>
  <si>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</si>
  <si>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</si>
  <si>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</si>
  <si>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</si>
  <si>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</si>
  <si>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</si>
  <si>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</si>
  <si>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</si>
  <si>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</si>
  <si>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</si>
  <si>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</si>
  <si>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</si>
  <si>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</si>
  <si>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</si>
  <si>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</si>
  <si>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</si>
  <si>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</si>
  <si>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</si>
  <si>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</si>
  <si>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</si>
  <si>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</si>
  <si>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</si>
  <si>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</si>
  <si>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</si>
  <si>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</si>
  <si>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</si>
  <si>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</si>
  <si>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</si>
  <si>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</si>
  <si>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</si>
  <si>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</si>
  <si>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</si>
  <si>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</si>
  <si>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</si>
  <si>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</si>
  <si>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</si>
  <si>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</si>
  <si>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</si>
  <si>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</si>
  <si>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</si>
  <si>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</si>
  <si>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</si>
  <si>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</si>
  <si>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</si>
  <si>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</si>
  <si>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</si>
  <si>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</si>
  <si>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</si>
  <si>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</si>
  <si>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</si>
  <si>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</si>
  <si>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</si>
  <si>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</si>
  <si>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</si>
  <si>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</si>
  <si>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</si>
  <si>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</si>
  <si>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</si>
  <si>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</si>
  <si>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</si>
  <si>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</si>
  <si>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</si>
  <si>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</si>
  <si>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</si>
  <si>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</si>
  <si>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</si>
  <si>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</si>
  <si>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</si>
  <si>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</si>
  <si>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</si>
  <si>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</si>
  <si>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</si>
  <si>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</si>
  <si>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</si>
  <si>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</si>
  <si>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</si>
  <si>
    <t>IRB</t>
  </si>
  <si>
    <t>BAJAJFINSV</t>
  </si>
  <si>
    <t>CANFINHOME</t>
  </si>
  <si>
    <t>AJANTPHARM</t>
  </si>
  <si>
    <t>CREDITACC</t>
  </si>
  <si>
    <t>RAYMOND</t>
  </si>
  <si>
    <t>RADICO</t>
  </si>
  <si>
    <t>INFRATEL</t>
  </si>
  <si>
    <t xml:space="preserve">DHFL </t>
  </si>
  <si>
    <t>ACC</t>
  </si>
  <si>
    <t xml:space="preserve">INDIACEM </t>
  </si>
  <si>
    <t xml:space="preserve">PFC </t>
  </si>
  <si>
    <t>1ST TGT PROFIT</t>
  </si>
  <si>
    <t>TOTAL PROFIT</t>
  </si>
  <si>
    <t xml:space="preserve"> STOCK CASH PREMIUM</t>
  </si>
  <si>
    <t xml:space="preserve">     TRACK SHEET</t>
  </si>
  <si>
    <t xml:space="preserve">RELCAPITAL </t>
  </si>
  <si>
    <t xml:space="preserve">RAYMOND </t>
  </si>
  <si>
    <t xml:space="preserve">GODFRYPHLP </t>
  </si>
  <si>
    <t xml:space="preserve">CHOLAFIN </t>
  </si>
  <si>
    <t xml:space="preserve">BALKRISIND </t>
  </si>
  <si>
    <t xml:space="preserve">UNIONBANK </t>
  </si>
  <si>
    <t xml:space="preserve">RELIANCE </t>
  </si>
  <si>
    <t xml:space="preserve">January </t>
  </si>
  <si>
    <t>February</t>
  </si>
  <si>
    <t>March</t>
  </si>
  <si>
    <t xml:space="preserve">EQUITAS </t>
  </si>
  <si>
    <t xml:space="preserve">GODREJPROP </t>
  </si>
  <si>
    <t>ACCURACY</t>
  </si>
  <si>
    <t xml:space="preserve">TCS </t>
  </si>
  <si>
    <t xml:space="preserve">TATAMTRDVR </t>
  </si>
  <si>
    <t xml:space="preserve">NAUKRI </t>
  </si>
  <si>
    <t xml:space="preserve">ABB </t>
  </si>
  <si>
    <t>RETURN ON INVESTMENT ON 1st TGT</t>
  </si>
  <si>
    <t xml:space="preserve">BHARATFIN </t>
  </si>
  <si>
    <t xml:space="preserve">LTI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</si>
  <si>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</si>
  <si>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</si>
  <si>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</si>
  <si>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</si>
  <si>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</si>
  <si>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</si>
  <si>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28</t>
  </si>
  <si>
    <t>April</t>
  </si>
  <si>
    <t xml:space="preserve">AMBUJACEM </t>
  </si>
  <si>
    <t xml:space="preserve">APOLLOTYRE </t>
  </si>
  <si>
    <t xml:space="preserve">HINDUNILVR </t>
  </si>
  <si>
    <t>DMART</t>
  </si>
  <si>
    <t xml:space="preserve">ASIANPAINT </t>
  </si>
  <si>
    <t xml:space="preserve">UBL </t>
  </si>
  <si>
    <t xml:space="preserve">PIDILITIND </t>
  </si>
  <si>
    <t>PIIND</t>
  </si>
  <si>
    <t>32</t>
  </si>
  <si>
    <t>May</t>
  </si>
  <si>
    <t>VOLTAS</t>
  </si>
  <si>
    <t xml:space="preserve">VOLTAS </t>
  </si>
  <si>
    <t xml:space="preserve">COLPAL </t>
  </si>
  <si>
    <t xml:space="preserve">BATAINDIA </t>
  </si>
  <si>
    <t>23</t>
  </si>
  <si>
    <t xml:space="preserve">PIIND </t>
  </si>
  <si>
    <t xml:space="preserve">TITAN </t>
  </si>
  <si>
    <t xml:space="preserve">CANFINHOME </t>
  </si>
  <si>
    <t>26</t>
  </si>
  <si>
    <t xml:space="preserve">HEG </t>
  </si>
  <si>
    <t xml:space="preserve">TORNTPHARM </t>
  </si>
  <si>
    <t xml:space="preserve">ICICIGI </t>
  </si>
  <si>
    <t xml:space="preserve">BAJAJ-AUTO </t>
  </si>
  <si>
    <t>31</t>
  </si>
  <si>
    <t xml:space="preserve">AUBANK </t>
  </si>
  <si>
    <t xml:space="preserve">TATASTEEL </t>
  </si>
  <si>
    <t xml:space="preserve">MGL </t>
  </si>
  <si>
    <t xml:space="preserve">GLENMARK </t>
  </si>
  <si>
    <t xml:space="preserve">HDFCLIFE </t>
  </si>
  <si>
    <t xml:space="preserve">ULTRACEMCO </t>
  </si>
  <si>
    <t xml:space="preserve">INDIGO  </t>
  </si>
  <si>
    <t>30</t>
  </si>
  <si>
    <t xml:space="preserve">UPL </t>
  </si>
  <si>
    <t xml:space="preserve">IPCALAB </t>
  </si>
  <si>
    <t xml:space="preserve">TECHM </t>
  </si>
  <si>
    <t>21</t>
  </si>
  <si>
    <t xml:space="preserve">MINDTREE </t>
  </si>
  <si>
    <t xml:space="preserve">AMARAJABAT </t>
  </si>
  <si>
    <t xml:space="preserve">AXISBANK </t>
  </si>
  <si>
    <t xml:space="preserve">JUSTDIAL </t>
  </si>
  <si>
    <t>27</t>
  </si>
  <si>
    <t xml:space="preserve">BHARATFORG </t>
  </si>
  <si>
    <t xml:space="preserve">CUMMINSIND </t>
  </si>
  <si>
    <t xml:space="preserve">MFSL </t>
  </si>
  <si>
    <t>Shares quatity as per scripts - Below 300 : 4000, Between 301 to 500 : 1000, Above 1000 : 500-Above 2000 : 250 from jul-19</t>
  </si>
  <si>
    <t xml:space="preserve">TATAELXSI  </t>
  </si>
  <si>
    <t xml:space="preserve">BIOCON </t>
  </si>
  <si>
    <t>INRATEL</t>
  </si>
  <si>
    <t>LICHSGFIN</t>
  </si>
  <si>
    <t>BATAINDIA</t>
  </si>
  <si>
    <t>BAJFINANCE</t>
  </si>
  <si>
    <t>PETRONET</t>
  </si>
  <si>
    <t>ZYDUSWELL</t>
  </si>
  <si>
    <t>MNM FIN</t>
  </si>
  <si>
    <t>BAJFINSERVE</t>
  </si>
  <si>
    <t>IBULHSGFIN</t>
  </si>
  <si>
    <t>MARUTI</t>
  </si>
  <si>
    <t>NAUKRI</t>
  </si>
  <si>
    <t>TECHM</t>
  </si>
  <si>
    <t>TRF</t>
  </si>
  <si>
    <t>DELTACORP</t>
  </si>
  <si>
    <t>HAL</t>
  </si>
  <si>
    <t>ECLERX</t>
  </si>
  <si>
    <t>BRITANNIA</t>
  </si>
  <si>
    <t>BUY</t>
  </si>
  <si>
    <t>AVANTIFEED</t>
  </si>
  <si>
    <t>CENTURYPLY</t>
  </si>
  <si>
    <t>BICON</t>
  </si>
  <si>
    <t xml:space="preserve">BANDHANBANK </t>
  </si>
  <si>
    <t>APTECH</t>
  </si>
  <si>
    <t>GLENMARK</t>
  </si>
  <si>
    <t xml:space="preserve">MANAPPURAM </t>
  </si>
  <si>
    <t>HDFCBABK</t>
  </si>
  <si>
    <t>PIDILITIND</t>
  </si>
  <si>
    <t>M&amp;M</t>
  </si>
  <si>
    <t>ADANIPORT</t>
  </si>
  <si>
    <t>DABUR</t>
  </si>
  <si>
    <t xml:space="preserve">HCLTECH </t>
  </si>
  <si>
    <t>BALKRISHNIND</t>
  </si>
  <si>
    <t>ESCORT</t>
  </si>
  <si>
    <t>BANDHANBANK</t>
  </si>
  <si>
    <t>TOTAL PROFIT IN OCT MONTH</t>
  </si>
  <si>
    <t>BHARTIARTL</t>
  </si>
  <si>
    <t>HINDUNILVR</t>
  </si>
  <si>
    <t>CADILAHC</t>
  </si>
  <si>
    <t xml:space="preserve">BPCL </t>
  </si>
  <si>
    <t>INDIACEM</t>
  </si>
  <si>
    <t xml:space="preserve">LONG </t>
  </si>
</sst>
</file>

<file path=xl/styles.xml><?xml version="1.0" encoding="utf-8"?>
<styleSheet xmlns="http://schemas.openxmlformats.org/spreadsheetml/2006/main">
  <numFmts count="8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  <numFmt numFmtId="171" formatCode="[$-409]d\-mmm\-yy;@"/>
  </numFmts>
  <fonts count="73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24"/>
      <color theme="0"/>
      <name val="Times New Roman"/>
      <family val="1"/>
    </font>
    <font>
      <sz val="10"/>
      <color rgb="FF000000"/>
      <name val="Calibri"/>
      <family val="2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26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57" fillId="0" borderId="0" applyFont="0" applyFill="0" applyBorder="0" applyAlignment="0" applyProtection="0"/>
    <xf numFmtId="0" fontId="70" fillId="0" borderId="0"/>
  </cellStyleXfs>
  <cellXfs count="270">
    <xf numFmtId="0" fontId="0" fillId="0" borderId="0" xfId="0" applyFont="1" applyAlignment="1"/>
    <xf numFmtId="0" fontId="0" fillId="0" borderId="0" xfId="0" applyFont="1"/>
    <xf numFmtId="0" fontId="25" fillId="0" borderId="0" xfId="0" applyFont="1"/>
    <xf numFmtId="0" fontId="25" fillId="0" borderId="2" xfId="0" applyFont="1" applyBorder="1"/>
    <xf numFmtId="165" fontId="25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6" fillId="0" borderId="0" xfId="0" applyFont="1" applyAlignment="1">
      <alignment horizontal="center" vertical="center"/>
    </xf>
    <xf numFmtId="0" fontId="25" fillId="0" borderId="5" xfId="0" applyFont="1" applyBorder="1"/>
    <xf numFmtId="165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165" fontId="25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/>
    </xf>
    <xf numFmtId="2" fontId="27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8" fillId="2" borderId="0" xfId="0" applyNumberFormat="1" applyFont="1" applyFill="1" applyBorder="1"/>
    <xf numFmtId="0" fontId="28" fillId="2" borderId="0" xfId="0" applyFont="1" applyFill="1" applyBorder="1"/>
    <xf numFmtId="1" fontId="30" fillId="2" borderId="0" xfId="0" applyNumberFormat="1" applyFont="1" applyFill="1" applyBorder="1" applyAlignment="1">
      <alignment horizontal="center"/>
    </xf>
    <xf numFmtId="2" fontId="31" fillId="4" borderId="9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2" fontId="31" fillId="4" borderId="12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6" borderId="0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27" fillId="6" borderId="0" xfId="0" applyNumberFormat="1" applyFont="1" applyFill="1" applyBorder="1" applyAlignment="1">
      <alignment horizontal="center"/>
    </xf>
    <xf numFmtId="2" fontId="37" fillId="6" borderId="0" xfId="0" applyNumberFormat="1" applyFont="1" applyFill="1" applyBorder="1" applyAlignment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166" fontId="37" fillId="7" borderId="0" xfId="0" applyNumberFormat="1" applyFont="1" applyFill="1" applyBorder="1" applyAlignment="1">
      <alignment horizontal="center" vertical="center"/>
    </xf>
    <xf numFmtId="2" fontId="27" fillId="7" borderId="0" xfId="0" applyNumberFormat="1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 vertical="center"/>
    </xf>
    <xf numFmtId="0" fontId="27" fillId="7" borderId="0" xfId="0" applyNumberFormat="1" applyFont="1" applyFill="1" applyBorder="1" applyAlignment="1">
      <alignment horizontal="center"/>
    </xf>
    <xf numFmtId="2" fontId="37" fillId="7" borderId="0" xfId="0" applyNumberFormat="1" applyFont="1" applyFill="1" applyBorder="1" applyAlignment="1">
      <alignment horizontal="center" vertical="center"/>
    </xf>
    <xf numFmtId="2" fontId="27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5" fillId="7" borderId="0" xfId="0" applyFont="1" applyFill="1"/>
    <xf numFmtId="0" fontId="0" fillId="7" borderId="0" xfId="0" applyFont="1" applyFill="1" applyAlignment="1"/>
    <xf numFmtId="0" fontId="45" fillId="8" borderId="0" xfId="0" applyNumberFormat="1" applyFont="1" applyFill="1" applyBorder="1" applyAlignment="1">
      <alignment horizontal="center" vertical="center"/>
    </xf>
    <xf numFmtId="0" fontId="47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169" fontId="50" fillId="0" borderId="22" xfId="0" applyNumberFormat="1" applyFont="1" applyFill="1" applyBorder="1" applyAlignment="1">
      <alignment horizontal="center"/>
    </xf>
    <xf numFmtId="169" fontId="49" fillId="0" borderId="22" xfId="0" applyNumberFormat="1" applyFont="1" applyFill="1" applyBorder="1" applyAlignment="1">
      <alignment horizontal="center"/>
    </xf>
    <xf numFmtId="170" fontId="51" fillId="0" borderId="22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168" fontId="52" fillId="0" borderId="22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3" fillId="0" borderId="22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69" fontId="53" fillId="0" borderId="22" xfId="0" applyNumberFormat="1" applyFont="1" applyFill="1" applyBorder="1" applyAlignment="1">
      <alignment horizontal="center"/>
    </xf>
    <xf numFmtId="170" fontId="55" fillId="0" borderId="22" xfId="0" applyNumberFormat="1" applyFont="1" applyFill="1" applyBorder="1" applyAlignment="1">
      <alignment horizontal="center"/>
    </xf>
    <xf numFmtId="0" fontId="52" fillId="0" borderId="0" xfId="0" applyFont="1"/>
    <xf numFmtId="167" fontId="48" fillId="10" borderId="19" xfId="0" applyNumberFormat="1" applyFont="1" applyFill="1" applyBorder="1" applyAlignment="1">
      <alignment horizontal="center" vertical="center"/>
    </xf>
    <xf numFmtId="0" fontId="48" fillId="10" borderId="19" xfId="0" applyNumberFormat="1" applyFont="1" applyFill="1" applyBorder="1" applyAlignment="1">
      <alignment horizontal="center" vertical="center"/>
    </xf>
    <xf numFmtId="0" fontId="45" fillId="10" borderId="20" xfId="0" applyNumberFormat="1" applyFont="1" applyFill="1" applyBorder="1" applyAlignment="1">
      <alignment horizontal="center" vertical="center"/>
    </xf>
    <xf numFmtId="0" fontId="45" fillId="10" borderId="21" xfId="0" applyNumberFormat="1" applyFont="1" applyFill="1" applyBorder="1" applyAlignment="1">
      <alignment horizontal="center" vertical="center"/>
    </xf>
    <xf numFmtId="168" fontId="39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/>
    </xf>
    <xf numFmtId="168" fontId="56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/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39" fillId="0" borderId="0" xfId="0" applyFont="1"/>
    <xf numFmtId="2" fontId="23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/>
    </xf>
    <xf numFmtId="0" fontId="59" fillId="11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9" fontId="60" fillId="0" borderId="0" xfId="1" applyFont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2" fontId="31" fillId="4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62" fillId="3" borderId="0" xfId="0" applyNumberFormat="1" applyFont="1" applyFill="1" applyAlignment="1">
      <alignment horizontal="center" vertical="center"/>
    </xf>
    <xf numFmtId="0" fontId="62" fillId="3" borderId="0" xfId="0" applyFont="1" applyFill="1" applyAlignment="1">
      <alignment horizontal="center"/>
    </xf>
    <xf numFmtId="0" fontId="62" fillId="3" borderId="0" xfId="0" applyNumberFormat="1" applyFont="1" applyFill="1" applyAlignment="1">
      <alignment horizontal="center"/>
    </xf>
    <xf numFmtId="166" fontId="63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2" fontId="44" fillId="0" borderId="6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/>
    <xf numFmtId="9" fontId="0" fillId="0" borderId="0" xfId="0" applyNumberFormat="1" applyFont="1" applyAlignment="1">
      <alignment horizontal="center"/>
    </xf>
    <xf numFmtId="166" fontId="63" fillId="3" borderId="0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 vertical="center"/>
    </xf>
    <xf numFmtId="0" fontId="44" fillId="3" borderId="0" xfId="0" applyNumberFormat="1" applyFont="1" applyFill="1" applyBorder="1" applyAlignment="1">
      <alignment horizontal="center"/>
    </xf>
    <xf numFmtId="2" fontId="63" fillId="3" borderId="0" xfId="0" applyNumberFormat="1" applyFont="1" applyFill="1" applyBorder="1" applyAlignment="1">
      <alignment horizontal="center" vertical="center"/>
    </xf>
    <xf numFmtId="2" fontId="44" fillId="3" borderId="6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33" fillId="3" borderId="0" xfId="0" applyNumberFormat="1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/>
    </xf>
    <xf numFmtId="2" fontId="43" fillId="3" borderId="0" xfId="0" applyNumberFormat="1" applyFont="1" applyFill="1" applyAlignment="1">
      <alignment horizontal="center"/>
    </xf>
    <xf numFmtId="0" fontId="64" fillId="0" borderId="0" xfId="0" applyFont="1" applyAlignment="1"/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3" borderId="0" xfId="0" applyFont="1" applyFill="1" applyAlignment="1">
      <alignment horizontal="center"/>
    </xf>
    <xf numFmtId="2" fontId="64" fillId="3" borderId="0" xfId="0" applyNumberFormat="1" applyFont="1" applyFill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168" fontId="64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167" fontId="43" fillId="3" borderId="19" xfId="0" applyNumberFormat="1" applyFont="1" applyFill="1" applyBorder="1" applyAlignment="1">
      <alignment horizontal="center" vertical="center"/>
    </xf>
    <xf numFmtId="0" fontId="43" fillId="3" borderId="19" xfId="0" applyNumberFormat="1" applyFont="1" applyFill="1" applyBorder="1" applyAlignment="1">
      <alignment horizontal="center" vertical="center"/>
    </xf>
    <xf numFmtId="17" fontId="43" fillId="3" borderId="19" xfId="0" applyNumberFormat="1" applyFont="1" applyFill="1" applyBorder="1" applyAlignment="1">
      <alignment horizontal="center" vertical="center"/>
    </xf>
    <xf numFmtId="168" fontId="65" fillId="0" borderId="22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" fontId="65" fillId="0" borderId="22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169" fontId="67" fillId="0" borderId="22" xfId="0" applyNumberFormat="1" applyFont="1" applyFill="1" applyBorder="1" applyAlignment="1">
      <alignment horizontal="center"/>
    </xf>
    <xf numFmtId="168" fontId="64" fillId="0" borderId="22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2" fontId="64" fillId="0" borderId="22" xfId="0" applyNumberFormat="1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169" fontId="63" fillId="0" borderId="22" xfId="0" applyNumberFormat="1" applyFont="1" applyFill="1" applyBorder="1" applyAlignment="1">
      <alignment horizontal="center"/>
    </xf>
    <xf numFmtId="17" fontId="43" fillId="3" borderId="0" xfId="0" applyNumberFormat="1" applyFont="1" applyFill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49" fontId="64" fillId="3" borderId="0" xfId="0" applyNumberFormat="1" applyFont="1" applyFill="1" applyAlignment="1">
      <alignment horizontal="center" vertical="center"/>
    </xf>
    <xf numFmtId="0" fontId="64" fillId="3" borderId="0" xfId="0" applyNumberFormat="1" applyFont="1" applyFill="1" applyAlignment="1">
      <alignment horizontal="center"/>
    </xf>
    <xf numFmtId="9" fontId="43" fillId="3" borderId="0" xfId="0" applyNumberFormat="1" applyFont="1" applyFill="1" applyBorder="1" applyAlignment="1">
      <alignment horizontal="center"/>
    </xf>
    <xf numFmtId="0" fontId="43" fillId="3" borderId="21" xfId="0" applyNumberFormat="1" applyFont="1" applyFill="1" applyBorder="1" applyAlignment="1">
      <alignment horizontal="center" vertical="center"/>
    </xf>
    <xf numFmtId="169" fontId="66" fillId="0" borderId="22" xfId="0" applyNumberFormat="1" applyFont="1" applyFill="1" applyBorder="1" applyAlignment="1">
      <alignment horizontal="center"/>
    </xf>
    <xf numFmtId="169" fontId="44" fillId="0" borderId="22" xfId="0" applyNumberFormat="1" applyFont="1" applyFill="1" applyBorder="1" applyAlignment="1">
      <alignment horizontal="center"/>
    </xf>
    <xf numFmtId="49" fontId="62" fillId="3" borderId="13" xfId="0" applyNumberFormat="1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/>
    </xf>
    <xf numFmtId="0" fontId="62" fillId="3" borderId="14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17" fontId="33" fillId="3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17" fontId="62" fillId="3" borderId="14" xfId="0" applyNumberFormat="1" applyFont="1" applyFill="1" applyBorder="1" applyAlignment="1">
      <alignment horizontal="center"/>
    </xf>
    <xf numFmtId="2" fontId="31" fillId="4" borderId="11" xfId="0" applyNumberFormat="1" applyFont="1" applyFill="1" applyBorder="1" applyAlignment="1">
      <alignment horizontal="center" vertical="center"/>
    </xf>
    <xf numFmtId="2" fontId="71" fillId="3" borderId="0" xfId="0" applyNumberFormat="1" applyFont="1" applyFill="1" applyAlignment="1">
      <alignment horizontal="center"/>
    </xf>
    <xf numFmtId="2" fontId="28" fillId="3" borderId="0" xfId="0" applyNumberFormat="1" applyFont="1" applyFill="1" applyAlignment="1">
      <alignment horizontal="center"/>
    </xf>
    <xf numFmtId="17" fontId="72" fillId="3" borderId="14" xfId="0" applyNumberFormat="1" applyFont="1" applyFill="1" applyBorder="1" applyAlignment="1">
      <alignment horizontal="center"/>
    </xf>
    <xf numFmtId="166" fontId="63" fillId="0" borderId="22" xfId="0" applyNumberFormat="1" applyFont="1" applyBorder="1" applyAlignment="1">
      <alignment horizontal="center" vertical="center"/>
    </xf>
    <xf numFmtId="0" fontId="64" fillId="0" borderId="22" xfId="0" applyNumberFormat="1" applyFont="1" applyBorder="1" applyAlignment="1">
      <alignment horizontal="center"/>
    </xf>
    <xf numFmtId="2" fontId="64" fillId="0" borderId="22" xfId="0" applyNumberFormat="1" applyFont="1" applyFill="1" applyBorder="1" applyAlignment="1">
      <alignment horizontal="center"/>
    </xf>
    <xf numFmtId="171" fontId="64" fillId="0" borderId="22" xfId="0" applyNumberFormat="1" applyFont="1" applyBorder="1" applyAlignment="1">
      <alignment horizontal="center"/>
    </xf>
    <xf numFmtId="0" fontId="61" fillId="2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0" fontId="36" fillId="3" borderId="0" xfId="0" applyFont="1" applyFill="1" applyBorder="1"/>
    <xf numFmtId="2" fontId="31" fillId="4" borderId="7" xfId="0" applyNumberFormat="1" applyFont="1" applyFill="1" applyBorder="1" applyAlignment="1">
      <alignment horizontal="center" vertical="center"/>
    </xf>
    <xf numFmtId="2" fontId="31" fillId="4" borderId="10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0" fontId="31" fillId="4" borderId="8" xfId="0" applyNumberFormat="1" applyFont="1" applyFill="1" applyBorder="1" applyAlignment="1">
      <alignment horizontal="center" vertical="center"/>
    </xf>
    <xf numFmtId="0" fontId="31" fillId="4" borderId="11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49" fontId="43" fillId="3" borderId="24" xfId="0" applyNumberFormat="1" applyFont="1" applyFill="1" applyBorder="1" applyAlignment="1">
      <alignment horizontal="center" vertical="center"/>
    </xf>
    <xf numFmtId="49" fontId="62" fillId="3" borderId="24" xfId="0" applyNumberFormat="1" applyFont="1" applyFill="1" applyBorder="1" applyAlignment="1">
      <alignment horizontal="center" vertical="center"/>
    </xf>
    <xf numFmtId="2" fontId="33" fillId="12" borderId="14" xfId="0" applyNumberFormat="1" applyFont="1" applyFill="1" applyBorder="1" applyAlignment="1">
      <alignment horizontal="left" vertical="center"/>
    </xf>
    <xf numFmtId="0" fontId="58" fillId="6" borderId="0" xfId="0" applyFont="1" applyFill="1" applyAlignment="1">
      <alignment horizontal="center"/>
    </xf>
    <xf numFmtId="0" fontId="0" fillId="0" borderId="0" xfId="0" applyAlignment="1"/>
    <xf numFmtId="0" fontId="48" fillId="9" borderId="16" xfId="0" applyNumberFormat="1" applyFont="1" applyFill="1" applyBorder="1" applyAlignment="1">
      <alignment horizontal="center" vertic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17" xfId="0" applyNumberFormat="1" applyFont="1" applyFill="1" applyBorder="1" applyAlignment="1">
      <alignment horizontal="center" vertical="center"/>
    </xf>
    <xf numFmtId="0" fontId="45" fillId="9" borderId="18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6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40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8" borderId="0" xfId="0" applyNumberFormat="1" applyFont="1" applyFill="1" applyBorder="1" applyAlignment="1">
      <alignment horizontal="center"/>
    </xf>
    <xf numFmtId="0" fontId="42" fillId="8" borderId="0" xfId="0" applyNumberFormat="1" applyFont="1" applyFill="1" applyBorder="1" applyAlignment="1">
      <alignment horizontal="center" vertical="center"/>
    </xf>
    <xf numFmtId="3" fontId="43" fillId="8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2" fontId="33" fillId="5" borderId="13" xfId="0" applyNumberFormat="1" applyFont="1" applyFill="1" applyBorder="1" applyAlignment="1">
      <alignment horizontal="left" vertical="center"/>
    </xf>
    <xf numFmtId="2" fontId="33" fillId="5" borderId="14" xfId="0" applyNumberFormat="1" applyFont="1" applyFill="1" applyBorder="1" applyAlignment="1">
      <alignment horizontal="left" vertical="center"/>
    </xf>
    <xf numFmtId="2" fontId="33" fillId="5" borderId="15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/>
    </xf>
    <xf numFmtId="0" fontId="28" fillId="3" borderId="0" xfId="0" applyFont="1" applyFill="1" applyBorder="1"/>
  </cellXfs>
  <cellStyles count="3">
    <cellStyle name="Normal" xfId="0" builtinId="0"/>
    <cellStyle name="Normal 3 2" xfId="2"/>
    <cellStyle name="Percent" xfId="1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 on Investment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  <c:pt idx="7">
                  <c:v>121311</c:v>
                </c:pt>
                <c:pt idx="8">
                  <c:v>206400</c:v>
                </c:pt>
                <c:pt idx="9">
                  <c:v>352700</c:v>
                </c:pt>
                <c:pt idx="10">
                  <c:v>129000</c:v>
                </c:pt>
                <c:pt idx="11">
                  <c:v>137000</c:v>
                </c:pt>
              </c:numCache>
            </c:numRef>
          </c:val>
        </c:ser>
        <c:axId val="52288512"/>
        <c:axId val="52548352"/>
      </c:barChart>
      <c:catAx>
        <c:axId val="522885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2548352"/>
        <c:crosses val="autoZero"/>
        <c:auto val="1"/>
        <c:lblAlgn val="ctr"/>
        <c:lblOffset val="100"/>
      </c:catAx>
      <c:valAx>
        <c:axId val="5254835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228851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Val val="1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Val val="1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  <c:pt idx="7">
                  <c:v>1.2131099999999999</c:v>
                </c:pt>
                <c:pt idx="8">
                  <c:v>2.0640000000000001</c:v>
                </c:pt>
                <c:pt idx="9">
                  <c:v>3.5270000000000001</c:v>
                </c:pt>
                <c:pt idx="10">
                  <c:v>1.29</c:v>
                </c:pt>
                <c:pt idx="11">
                  <c:v>1.37</c:v>
                </c:pt>
              </c:numCache>
            </c:numRef>
          </c:val>
        </c:ser>
        <c:dLbls>
          <c:showVal val="1"/>
        </c:dLbls>
        <c:marker val="1"/>
        <c:axId val="52998912"/>
        <c:axId val="53000448"/>
      </c:lineChart>
      <c:catAx>
        <c:axId val="52998912"/>
        <c:scaling>
          <c:orientation val="minMax"/>
        </c:scaling>
        <c:axPos val="b"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3000448"/>
        <c:crosses val="autoZero"/>
        <c:auto val="1"/>
        <c:lblAlgn val="ctr"/>
        <c:lblOffset val="100"/>
      </c:catAx>
      <c:valAx>
        <c:axId val="53000448"/>
        <c:scaling>
          <c:orientation val="minMax"/>
        </c:scaling>
        <c:delete val="1"/>
        <c:axPos val="l"/>
        <c:numFmt formatCode="0%" sourceLinked="1"/>
        <c:tickLblPos val="nextTo"/>
        <c:crossAx val="52998912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0.77</c:v>
                </c:pt>
                <c:pt idx="1">
                  <c:v>0.74</c:v>
                </c:pt>
                <c:pt idx="2">
                  <c:v>0.78</c:v>
                </c:pt>
                <c:pt idx="3">
                  <c:v>0.73909999999999998</c:v>
                </c:pt>
                <c:pt idx="4">
                  <c:v>0.74</c:v>
                </c:pt>
              </c:numCache>
            </c:numRef>
          </c:val>
        </c:ser>
        <c:dLbls>
          <c:showVal val="1"/>
        </c:dLbls>
        <c:marker val="1"/>
        <c:axId val="103356288"/>
        <c:axId val="103357824"/>
      </c:lineChart>
      <c:catAx>
        <c:axId val="1033562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3357824"/>
        <c:crosses val="autoZero"/>
        <c:auto val="1"/>
        <c:lblAlgn val="ctr"/>
        <c:lblOffset val="100"/>
      </c:catAx>
      <c:valAx>
        <c:axId val="10335782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03356288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90920</c:v>
                </c:pt>
                <c:pt idx="1">
                  <c:v>126050</c:v>
                </c:pt>
                <c:pt idx="2">
                  <c:v>141700</c:v>
                </c:pt>
                <c:pt idx="3">
                  <c:v>75000</c:v>
                </c:pt>
              </c:numCache>
            </c:numRef>
          </c:val>
        </c:ser>
        <c:shape val="cylinder"/>
        <c:axId val="103391232"/>
        <c:axId val="103392768"/>
        <c:axId val="0"/>
      </c:bar3DChart>
      <c:catAx>
        <c:axId val="1033912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3392768"/>
        <c:crosses val="autoZero"/>
        <c:auto val="1"/>
        <c:lblAlgn val="ctr"/>
        <c:lblOffset val="100"/>
      </c:catAx>
      <c:valAx>
        <c:axId val="1033927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339123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0.90920000000000001</c:v>
                </c:pt>
                <c:pt idx="1">
                  <c:v>1.2605</c:v>
                </c:pt>
                <c:pt idx="2">
                  <c:v>1.417</c:v>
                </c:pt>
                <c:pt idx="3">
                  <c:v>0.75</c:v>
                </c:pt>
                <c:pt idx="4">
                  <c:v>0.7</c:v>
                </c:pt>
              </c:numCache>
            </c:numRef>
          </c:val>
        </c:ser>
        <c:dLbls>
          <c:showVal val="1"/>
        </c:dLbls>
        <c:marker val="1"/>
        <c:axId val="105059456"/>
        <c:axId val="105060992"/>
      </c:lineChart>
      <c:catAx>
        <c:axId val="1050594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5060992"/>
        <c:crosses val="autoZero"/>
        <c:auto val="1"/>
        <c:lblAlgn val="ctr"/>
        <c:lblOffset val="100"/>
      </c:catAx>
      <c:valAx>
        <c:axId val="10506099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05059456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 macro="" textlink="">
      <xdr:nvSpPr>
        <xdr:cNvPr id="2" name="Shape 2"/>
        <xdr:cNvSpPr/>
      </xdr:nvSpPr>
      <xdr:spPr>
        <a:xfrm>
          <a:off x="9525" y="514350"/>
          <a:ext cx="15716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0</xdr:row>
      <xdr:rowOff>76201</xdr:rowOff>
    </xdr:from>
    <xdr:to>
      <xdr:col>3</xdr:col>
      <xdr:colOff>448733</xdr:colOff>
      <xdr:row>2</xdr:row>
      <xdr:rowOff>314325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5674" cy="809624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66</xdr:row>
      <xdr:rowOff>133350</xdr:rowOff>
    </xdr:from>
    <xdr:to>
      <xdr:col>1</xdr:col>
      <xdr:colOff>561975</xdr:colOff>
      <xdr:row>67</xdr:row>
      <xdr:rowOff>0</xdr:rowOff>
    </xdr:to>
    <xdr:sp macro="" textlink="">
      <xdr:nvSpPr>
        <xdr:cNvPr id="4" name="Shape 2"/>
        <xdr:cNvSpPr/>
      </xdr:nvSpPr>
      <xdr:spPr>
        <a:xfrm>
          <a:off x="9525" y="704850"/>
          <a:ext cx="1515533" cy="258233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64</xdr:row>
      <xdr:rowOff>76201</xdr:rowOff>
    </xdr:from>
    <xdr:to>
      <xdr:col>3</xdr:col>
      <xdr:colOff>448733</xdr:colOff>
      <xdr:row>66</xdr:row>
      <xdr:rowOff>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6732" cy="809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47623</xdr:rowOff>
    </xdr:from>
    <xdr:to>
      <xdr:col>5</xdr:col>
      <xdr:colOff>146050</xdr:colOff>
      <xdr:row>28</xdr:row>
      <xdr:rowOff>2116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15</xdr:row>
      <xdr:rowOff>55033</xdr:rowOff>
    </xdr:from>
    <xdr:to>
      <xdr:col>13</xdr:col>
      <xdr:colOff>371475</xdr:colOff>
      <xdr:row>28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444500</xdr:colOff>
      <xdr:row>5</xdr:row>
      <xdr:rowOff>42334</xdr:rowOff>
    </xdr:from>
    <xdr:to>
      <xdr:col>11</xdr:col>
      <xdr:colOff>264582</xdr:colOff>
      <xdr:row>12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137584</xdr:colOff>
      <xdr:row>37</xdr:row>
      <xdr:rowOff>179916</xdr:rowOff>
    </xdr:from>
    <xdr:to>
      <xdr:col>3</xdr:col>
      <xdr:colOff>963084</xdr:colOff>
      <xdr:row>49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38</xdr:row>
      <xdr:rowOff>74084</xdr:rowOff>
    </xdr:from>
    <xdr:to>
      <xdr:col>9</xdr:col>
      <xdr:colOff>433917</xdr:colOff>
      <xdr:row>49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5"/>
  <sheetViews>
    <sheetView tabSelected="1" zoomScale="90" zoomScaleNormal="90" workbookViewId="0">
      <selection activeCell="B37" sqref="B37"/>
    </sheetView>
  </sheetViews>
  <sheetFormatPr defaultRowHeight="15"/>
  <cols>
    <col min="1" max="1" width="14.42578125" bestFit="1" customWidth="1"/>
    <col min="2" max="2" width="16.140625" bestFit="1" customWidth="1"/>
    <col min="3" max="3" width="15.140625" bestFit="1" customWidth="1"/>
    <col min="4" max="4" width="10.28515625" bestFit="1" customWidth="1"/>
    <col min="5" max="5" width="22.140625" bestFit="1" customWidth="1"/>
    <col min="6" max="6" width="11.28515625" bestFit="1" customWidth="1"/>
    <col min="7" max="7" width="22.42578125" bestFit="1" customWidth="1"/>
    <col min="8" max="8" width="13" bestFit="1" customWidth="1"/>
    <col min="9" max="9" width="12.5703125" bestFit="1" customWidth="1"/>
    <col min="10" max="10" width="15.140625" bestFit="1" customWidth="1"/>
  </cols>
  <sheetData>
    <row r="1" spans="1:10">
      <c r="A1" s="23"/>
      <c r="B1" s="24"/>
      <c r="C1" s="24"/>
      <c r="D1" s="24"/>
      <c r="E1" s="24"/>
      <c r="F1" s="24"/>
      <c r="G1" s="24"/>
      <c r="H1" s="24"/>
      <c r="I1" s="24"/>
      <c r="J1" s="24"/>
    </row>
    <row r="2" spans="1:10" ht="30">
      <c r="A2" s="25"/>
      <c r="B2" s="26"/>
      <c r="C2" s="26"/>
      <c r="D2" s="26"/>
      <c r="E2" s="233" t="s">
        <v>281</v>
      </c>
      <c r="F2" s="234"/>
      <c r="G2" s="234"/>
      <c r="H2" s="234"/>
      <c r="I2" s="26"/>
      <c r="J2" s="26"/>
    </row>
    <row r="3" spans="1:10" ht="30.75" thickBot="1">
      <c r="A3" s="233" t="s">
        <v>282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>
      <c r="A4" s="236" t="s">
        <v>1</v>
      </c>
      <c r="B4" s="238" t="s">
        <v>7</v>
      </c>
      <c r="C4" s="238" t="s">
        <v>8</v>
      </c>
      <c r="D4" s="240" t="s">
        <v>9</v>
      </c>
      <c r="E4" s="240" t="s">
        <v>10</v>
      </c>
      <c r="F4" s="242" t="s">
        <v>2</v>
      </c>
      <c r="G4" s="242"/>
      <c r="H4" s="238" t="s">
        <v>23</v>
      </c>
      <c r="I4" s="238"/>
      <c r="J4" s="28" t="s">
        <v>11</v>
      </c>
    </row>
    <row r="5" spans="1:10" ht="15.75" thickBot="1">
      <c r="A5" s="237"/>
      <c r="B5" s="239"/>
      <c r="C5" s="239"/>
      <c r="D5" s="241"/>
      <c r="E5" s="241"/>
      <c r="F5" s="142" t="s">
        <v>12</v>
      </c>
      <c r="G5" s="142" t="s">
        <v>13</v>
      </c>
      <c r="H5" s="142" t="s">
        <v>14</v>
      </c>
      <c r="I5" s="142" t="s">
        <v>15</v>
      </c>
      <c r="J5" s="30" t="s">
        <v>16</v>
      </c>
    </row>
    <row r="6" spans="1:10" ht="16.5" thickBot="1">
      <c r="A6" s="211"/>
      <c r="B6" s="212"/>
      <c r="C6" s="212"/>
      <c r="D6" s="213"/>
      <c r="E6" s="228">
        <v>44105</v>
      </c>
      <c r="F6" s="217"/>
      <c r="G6" s="214"/>
      <c r="H6" s="215"/>
      <c r="I6" s="215"/>
      <c r="J6" s="216"/>
    </row>
    <row r="7" spans="1:10">
      <c r="A7" s="229"/>
      <c r="B7" s="198"/>
      <c r="C7" s="198"/>
      <c r="D7" s="230"/>
      <c r="E7" s="198"/>
      <c r="F7" s="198"/>
      <c r="G7" s="231"/>
      <c r="H7" s="199"/>
      <c r="I7" s="199"/>
      <c r="J7" s="199"/>
    </row>
    <row r="8" spans="1:10">
      <c r="A8" s="229">
        <v>44127</v>
      </c>
      <c r="B8" s="198" t="s">
        <v>397</v>
      </c>
      <c r="C8" s="198" t="s">
        <v>398</v>
      </c>
      <c r="D8" s="230">
        <v>4065</v>
      </c>
      <c r="E8" s="198">
        <v>123</v>
      </c>
      <c r="F8" s="198">
        <v>124.2</v>
      </c>
      <c r="G8" s="231">
        <v>0</v>
      </c>
      <c r="H8" s="199">
        <f t="shared" ref="H8" si="0">SUM(F8-E8)*D8</f>
        <v>4878.0000000000118</v>
      </c>
      <c r="I8" s="199">
        <v>0</v>
      </c>
      <c r="J8" s="199">
        <f>SUM(H8,I8)</f>
        <v>4878.0000000000118</v>
      </c>
    </row>
    <row r="9" spans="1:10">
      <c r="A9" s="229">
        <v>44126</v>
      </c>
      <c r="B9" s="198" t="s">
        <v>349</v>
      </c>
      <c r="C9" s="198" t="s">
        <v>20</v>
      </c>
      <c r="D9" s="230">
        <v>990</v>
      </c>
      <c r="E9" s="198">
        <v>504</v>
      </c>
      <c r="F9" s="198">
        <v>508</v>
      </c>
      <c r="G9" s="231">
        <v>0</v>
      </c>
      <c r="H9" s="199">
        <f>SUM(E9-F9)*D9</f>
        <v>-3960</v>
      </c>
      <c r="I9" s="199">
        <v>0</v>
      </c>
      <c r="J9" s="199">
        <f t="shared" ref="J9" si="1">SUM(H9:I9)</f>
        <v>-3960</v>
      </c>
    </row>
    <row r="10" spans="1:10">
      <c r="A10" s="229">
        <v>44126</v>
      </c>
      <c r="B10" s="198" t="s">
        <v>396</v>
      </c>
      <c r="C10" s="198" t="s">
        <v>20</v>
      </c>
      <c r="D10" s="230">
        <v>1500</v>
      </c>
      <c r="E10" s="198">
        <v>346.5</v>
      </c>
      <c r="F10" s="198">
        <v>346.5</v>
      </c>
      <c r="G10" s="231">
        <v>0</v>
      </c>
      <c r="H10" s="199">
        <f>SUM(E10-F10)*D10</f>
        <v>0</v>
      </c>
      <c r="I10" s="199">
        <v>0</v>
      </c>
      <c r="J10" s="199">
        <f t="shared" ref="J10" si="2">SUM(H10:I10)</f>
        <v>0</v>
      </c>
    </row>
    <row r="11" spans="1:10">
      <c r="A11" s="229">
        <v>44125</v>
      </c>
      <c r="B11" s="198" t="s">
        <v>44</v>
      </c>
      <c r="C11" s="198" t="s">
        <v>20</v>
      </c>
      <c r="D11" s="230">
        <v>500</v>
      </c>
      <c r="E11" s="198">
        <v>992</v>
      </c>
      <c r="F11" s="198">
        <v>1001</v>
      </c>
      <c r="G11" s="231">
        <v>0</v>
      </c>
      <c r="H11" s="199">
        <f>SUM(E11-F11)*D11</f>
        <v>-4500</v>
      </c>
      <c r="I11" s="199">
        <v>0</v>
      </c>
      <c r="J11" s="199">
        <f t="shared" ref="J11" si="3">SUM(H11:I11)</f>
        <v>-4500</v>
      </c>
    </row>
    <row r="12" spans="1:10">
      <c r="A12" s="229">
        <v>44125</v>
      </c>
      <c r="B12" s="198" t="s">
        <v>395</v>
      </c>
      <c r="C12" s="198" t="s">
        <v>4</v>
      </c>
      <c r="D12" s="230">
        <v>1150</v>
      </c>
      <c r="E12" s="198">
        <v>429.5</v>
      </c>
      <c r="F12" s="198">
        <v>425.5</v>
      </c>
      <c r="G12" s="231">
        <v>0</v>
      </c>
      <c r="H12" s="199">
        <f t="shared" ref="H12" si="4">SUM(F12-E12)*D12</f>
        <v>-4600</v>
      </c>
      <c r="I12" s="199">
        <v>0</v>
      </c>
      <c r="J12" s="199">
        <f>SUM(H12,I12)</f>
        <v>-4600</v>
      </c>
    </row>
    <row r="13" spans="1:10">
      <c r="A13" s="229">
        <v>44124</v>
      </c>
      <c r="B13" s="198" t="s">
        <v>151</v>
      </c>
      <c r="C13" s="198" t="s">
        <v>4</v>
      </c>
      <c r="D13" s="230">
        <v>350</v>
      </c>
      <c r="E13" s="198">
        <v>1240</v>
      </c>
      <c r="F13" s="198">
        <v>1240</v>
      </c>
      <c r="G13" s="231">
        <v>0</v>
      </c>
      <c r="H13" s="199">
        <f t="shared" ref="H13" si="5">SUM(F13-E13)*D13</f>
        <v>0</v>
      </c>
      <c r="I13" s="199">
        <v>0</v>
      </c>
      <c r="J13" s="199">
        <f>SUM(H13,I13)</f>
        <v>0</v>
      </c>
    </row>
    <row r="14" spans="1:10">
      <c r="A14" s="229">
        <v>44124</v>
      </c>
      <c r="B14" s="198" t="s">
        <v>360</v>
      </c>
      <c r="C14" s="198" t="s">
        <v>4</v>
      </c>
      <c r="D14" s="230">
        <v>350</v>
      </c>
      <c r="E14" s="198">
        <v>1400</v>
      </c>
      <c r="F14" s="198">
        <v>1385</v>
      </c>
      <c r="G14" s="231">
        <v>0</v>
      </c>
      <c r="H14" s="199">
        <f t="shared" ref="H14" si="6">SUM(F14-E14)*D14</f>
        <v>-5250</v>
      </c>
      <c r="I14" s="199">
        <v>0</v>
      </c>
      <c r="J14" s="199">
        <f>SUM(H14,I14)</f>
        <v>-5250</v>
      </c>
    </row>
    <row r="15" spans="1:10">
      <c r="A15" s="229">
        <v>44123</v>
      </c>
      <c r="B15" s="198" t="s">
        <v>394</v>
      </c>
      <c r="C15" s="198" t="s">
        <v>4</v>
      </c>
      <c r="D15" s="230">
        <v>220</v>
      </c>
      <c r="E15" s="198">
        <v>2175</v>
      </c>
      <c r="F15" s="198">
        <v>2175</v>
      </c>
      <c r="G15" s="231">
        <v>0</v>
      </c>
      <c r="H15" s="199">
        <f t="shared" ref="H15" si="7">SUM(F15-E15)*D15</f>
        <v>0</v>
      </c>
      <c r="I15" s="199">
        <v>0</v>
      </c>
      <c r="J15" s="199">
        <f>SUM(H15,I15)</f>
        <v>0</v>
      </c>
    </row>
    <row r="16" spans="1:10">
      <c r="A16" s="229">
        <v>44123</v>
      </c>
      <c r="B16" s="198" t="s">
        <v>210</v>
      </c>
      <c r="C16" s="198" t="s">
        <v>4</v>
      </c>
      <c r="D16" s="230">
        <v>365</v>
      </c>
      <c r="E16" s="198">
        <v>1370</v>
      </c>
      <c r="F16" s="198">
        <v>1376</v>
      </c>
      <c r="G16" s="231">
        <v>0</v>
      </c>
      <c r="H16" s="199">
        <f t="shared" ref="H16" si="8">SUM(F16-E16)*D16</f>
        <v>2190</v>
      </c>
      <c r="I16" s="199">
        <v>0</v>
      </c>
      <c r="J16" s="199">
        <f>SUM(H16,I16)</f>
        <v>2190</v>
      </c>
    </row>
    <row r="17" spans="1:10">
      <c r="A17" s="229">
        <v>44120</v>
      </c>
      <c r="B17" s="198" t="s">
        <v>369</v>
      </c>
      <c r="C17" s="198" t="s">
        <v>20</v>
      </c>
      <c r="D17" s="230">
        <v>610</v>
      </c>
      <c r="E17" s="198">
        <v>818</v>
      </c>
      <c r="F17" s="198">
        <v>826</v>
      </c>
      <c r="G17" s="231">
        <v>0</v>
      </c>
      <c r="H17" s="199">
        <f>SUM(E17-F17)*D17</f>
        <v>-4880</v>
      </c>
      <c r="I17" s="199">
        <v>0</v>
      </c>
      <c r="J17" s="199">
        <f t="shared" ref="J17" si="9">SUM(H17:I17)</f>
        <v>-4880</v>
      </c>
    </row>
    <row r="18" spans="1:10">
      <c r="A18" s="229">
        <v>44120</v>
      </c>
      <c r="B18" s="198" t="s">
        <v>362</v>
      </c>
      <c r="C18" s="198" t="s">
        <v>4</v>
      </c>
      <c r="D18" s="230">
        <v>2300</v>
      </c>
      <c r="E18" s="198">
        <v>220.8</v>
      </c>
      <c r="F18" s="198">
        <v>222.15</v>
      </c>
      <c r="G18" s="231">
        <v>223.2</v>
      </c>
      <c r="H18" s="199">
        <f>SUM(F18-E18)*D18/2</f>
        <v>1552.4999999999934</v>
      </c>
      <c r="I18" s="199">
        <f>SUM(G18-E18)*D18/2</f>
        <v>2759.9999999999736</v>
      </c>
      <c r="J18" s="199">
        <f>SUM(H18:I18)</f>
        <v>4312.4999999999673</v>
      </c>
    </row>
    <row r="19" spans="1:10">
      <c r="A19" s="229">
        <v>44119</v>
      </c>
      <c r="B19" s="198" t="s">
        <v>393</v>
      </c>
      <c r="C19" s="198" t="s">
        <v>20</v>
      </c>
      <c r="D19" s="230">
        <v>1250</v>
      </c>
      <c r="E19" s="198">
        <v>404.5</v>
      </c>
      <c r="F19" s="198">
        <v>402.5</v>
      </c>
      <c r="G19" s="231">
        <v>396</v>
      </c>
      <c r="H19" s="199">
        <f>SUM(E19-F19)*(D19/2)</f>
        <v>1250</v>
      </c>
      <c r="I19" s="199">
        <f>SUM(E19-G19)*(D19/2)</f>
        <v>5312.5</v>
      </c>
      <c r="J19" s="199">
        <f t="shared" ref="J19" si="10">SUM(H19:I19)</f>
        <v>6562.5</v>
      </c>
    </row>
    <row r="20" spans="1:10">
      <c r="A20" s="229">
        <v>44118</v>
      </c>
      <c r="B20" s="198" t="s">
        <v>388</v>
      </c>
      <c r="C20" s="198" t="s">
        <v>20</v>
      </c>
      <c r="D20" s="230">
        <v>560</v>
      </c>
      <c r="E20" s="198">
        <v>893</v>
      </c>
      <c r="F20" s="198">
        <v>893</v>
      </c>
      <c r="G20" s="231">
        <v>0</v>
      </c>
      <c r="H20" s="199">
        <f>SUM(F20-E20)*D20</f>
        <v>0</v>
      </c>
      <c r="I20" s="199">
        <v>0</v>
      </c>
      <c r="J20" s="199">
        <f>SUM(H20:I20)</f>
        <v>0</v>
      </c>
    </row>
    <row r="21" spans="1:10">
      <c r="A21" s="229">
        <v>44117</v>
      </c>
      <c r="B21" s="198" t="s">
        <v>151</v>
      </c>
      <c r="C21" s="198" t="s">
        <v>4</v>
      </c>
      <c r="D21" s="230">
        <v>396</v>
      </c>
      <c r="E21" s="198">
        <v>1261</v>
      </c>
      <c r="F21" s="198">
        <v>1250</v>
      </c>
      <c r="G21" s="231">
        <v>0</v>
      </c>
      <c r="H21" s="199">
        <f>SUM(F21-E21)*D21</f>
        <v>-4356</v>
      </c>
      <c r="I21" s="199">
        <v>0</v>
      </c>
      <c r="J21" s="199">
        <f>SUM(H21:I21)</f>
        <v>-4356</v>
      </c>
    </row>
    <row r="22" spans="1:10">
      <c r="A22" s="229">
        <v>44117</v>
      </c>
      <c r="B22" s="198" t="s">
        <v>223</v>
      </c>
      <c r="C22" s="198" t="s">
        <v>4</v>
      </c>
      <c r="D22" s="230">
        <v>450</v>
      </c>
      <c r="E22" s="198">
        <v>1048</v>
      </c>
      <c r="F22" s="198">
        <v>1055</v>
      </c>
      <c r="G22" s="231">
        <v>1066</v>
      </c>
      <c r="H22" s="199">
        <f>SUM(F22-E22)*D22/2</f>
        <v>1575</v>
      </c>
      <c r="I22" s="199">
        <f>SUM(G22-E22)*D22/2</f>
        <v>4050</v>
      </c>
      <c r="J22" s="199">
        <f>SUM(H22:I22)</f>
        <v>5625</v>
      </c>
    </row>
    <row r="23" spans="1:10">
      <c r="A23" s="229">
        <v>44116</v>
      </c>
      <c r="B23" s="198" t="s">
        <v>151</v>
      </c>
      <c r="C23" s="198" t="s">
        <v>20</v>
      </c>
      <c r="D23" s="230">
        <v>400</v>
      </c>
      <c r="E23" s="198">
        <v>1248</v>
      </c>
      <c r="F23" s="198">
        <v>1239</v>
      </c>
      <c r="G23" s="231">
        <v>0</v>
      </c>
      <c r="H23" s="199">
        <f>SUM(E23-F23)*D23</f>
        <v>3600</v>
      </c>
      <c r="I23" s="199">
        <v>0</v>
      </c>
      <c r="J23" s="199">
        <f t="shared" ref="J23" si="11">SUM(H23:I23)</f>
        <v>3600</v>
      </c>
    </row>
    <row r="24" spans="1:10">
      <c r="A24" s="229">
        <v>44113</v>
      </c>
      <c r="B24" s="198" t="s">
        <v>391</v>
      </c>
      <c r="C24" s="198" t="s">
        <v>4</v>
      </c>
      <c r="D24" s="230">
        <v>1550</v>
      </c>
      <c r="E24" s="198">
        <v>326.5</v>
      </c>
      <c r="F24" s="198">
        <v>330</v>
      </c>
      <c r="G24" s="231">
        <v>0</v>
      </c>
      <c r="H24" s="199">
        <f>SUM(F24-E24)*D24</f>
        <v>5425</v>
      </c>
      <c r="I24" s="199">
        <v>0</v>
      </c>
      <c r="J24" s="199">
        <f>SUM(H24:I24)</f>
        <v>5425</v>
      </c>
    </row>
    <row r="25" spans="1:10">
      <c r="A25" s="229">
        <v>44113</v>
      </c>
      <c r="B25" s="198" t="s">
        <v>335</v>
      </c>
      <c r="C25" s="198" t="s">
        <v>4</v>
      </c>
      <c r="D25" s="230">
        <v>675</v>
      </c>
      <c r="E25" s="198">
        <v>740</v>
      </c>
      <c r="F25" s="198">
        <v>746</v>
      </c>
      <c r="G25" s="231">
        <v>753</v>
      </c>
      <c r="H25" s="199">
        <f>SUM(F25-E25)*D25</f>
        <v>4050</v>
      </c>
      <c r="I25" s="199">
        <f>SUM(G25-E25)*D25</f>
        <v>8775</v>
      </c>
      <c r="J25" s="199">
        <f>SUM(H25:I25)</f>
        <v>12825</v>
      </c>
    </row>
    <row r="26" spans="1:10">
      <c r="A26" s="229">
        <v>44112</v>
      </c>
      <c r="B26" s="198" t="s">
        <v>36</v>
      </c>
      <c r="C26" s="198" t="s">
        <v>4</v>
      </c>
      <c r="D26" s="230">
        <v>252</v>
      </c>
      <c r="E26" s="198">
        <v>1780</v>
      </c>
      <c r="F26" s="198">
        <v>1788</v>
      </c>
      <c r="G26" s="231">
        <v>0</v>
      </c>
      <c r="H26" s="199">
        <f t="shared" ref="H26" si="12">SUM(F26-E26)*D26</f>
        <v>2016</v>
      </c>
      <c r="I26" s="199">
        <v>0</v>
      </c>
      <c r="J26" s="199">
        <f>SUM(H26,I26)</f>
        <v>2016</v>
      </c>
    </row>
    <row r="27" spans="1:10">
      <c r="A27" s="229">
        <v>44112</v>
      </c>
      <c r="B27" s="198" t="s">
        <v>153</v>
      </c>
      <c r="C27" s="198" t="s">
        <v>4</v>
      </c>
      <c r="D27" s="230">
        <v>660</v>
      </c>
      <c r="E27" s="198">
        <v>760</v>
      </c>
      <c r="F27" s="198">
        <v>767</v>
      </c>
      <c r="G27" s="231">
        <v>0</v>
      </c>
      <c r="H27" s="199">
        <f>SUM(F27-E27)*D27</f>
        <v>4620</v>
      </c>
      <c r="I27" s="199">
        <v>0</v>
      </c>
      <c r="J27" s="199">
        <f>SUM(H27:I27)</f>
        <v>4620</v>
      </c>
    </row>
    <row r="28" spans="1:10">
      <c r="A28" s="229">
        <v>44111</v>
      </c>
      <c r="B28" s="198" t="s">
        <v>384</v>
      </c>
      <c r="C28" s="198" t="s">
        <v>4</v>
      </c>
      <c r="D28" s="230">
        <v>350</v>
      </c>
      <c r="E28" s="198">
        <v>1488</v>
      </c>
      <c r="F28" s="198">
        <v>1500</v>
      </c>
      <c r="G28" s="231">
        <v>0</v>
      </c>
      <c r="H28" s="199">
        <f t="shared" ref="H28" si="13">SUM(F28-E28)*D28</f>
        <v>4200</v>
      </c>
      <c r="I28" s="199">
        <v>0</v>
      </c>
      <c r="J28" s="199">
        <f>SUM(H28,I28)</f>
        <v>4200</v>
      </c>
    </row>
    <row r="29" spans="1:10">
      <c r="A29" s="229">
        <v>44110</v>
      </c>
      <c r="B29" s="198" t="s">
        <v>162</v>
      </c>
      <c r="C29" s="198" t="s">
        <v>4</v>
      </c>
      <c r="D29" s="230">
        <v>640</v>
      </c>
      <c r="E29" s="198">
        <v>781</v>
      </c>
      <c r="F29" s="198">
        <v>781</v>
      </c>
      <c r="G29" s="231">
        <v>0</v>
      </c>
      <c r="H29" s="199">
        <f t="shared" ref="H29" si="14">SUM(F29-E29)*D29</f>
        <v>0</v>
      </c>
      <c r="I29" s="199">
        <v>0</v>
      </c>
      <c r="J29" s="199">
        <f>SUM(H29,I29)</f>
        <v>0</v>
      </c>
    </row>
    <row r="30" spans="1:10">
      <c r="A30" s="229">
        <v>44109</v>
      </c>
      <c r="B30" s="198" t="s">
        <v>388</v>
      </c>
      <c r="C30" s="198" t="s">
        <v>4</v>
      </c>
      <c r="D30" s="230">
        <v>620</v>
      </c>
      <c r="E30" s="198">
        <v>823</v>
      </c>
      <c r="F30" s="198">
        <v>828.5</v>
      </c>
      <c r="G30" s="231">
        <v>0</v>
      </c>
      <c r="H30" s="199">
        <f t="shared" ref="H30:H31" si="15">SUM(F30-E30)*D30</f>
        <v>3410</v>
      </c>
      <c r="I30" s="199">
        <v>0</v>
      </c>
      <c r="J30" s="199">
        <f>SUM(H30,I30)</f>
        <v>3410</v>
      </c>
    </row>
    <row r="31" spans="1:10">
      <c r="A31" s="229">
        <v>44109</v>
      </c>
      <c r="B31" s="198" t="s">
        <v>223</v>
      </c>
      <c r="C31" s="198" t="s">
        <v>4</v>
      </c>
      <c r="D31" s="230">
        <v>480</v>
      </c>
      <c r="E31" s="198">
        <v>1045</v>
      </c>
      <c r="F31" s="198">
        <v>1048</v>
      </c>
      <c r="G31" s="231">
        <v>0</v>
      </c>
      <c r="H31" s="199">
        <f t="shared" si="15"/>
        <v>1440</v>
      </c>
      <c r="I31" s="199">
        <v>0</v>
      </c>
      <c r="J31" s="199">
        <f t="shared" ref="J31" si="16">SUM(H31:I31)</f>
        <v>1440</v>
      </c>
    </row>
    <row r="32" spans="1:10" ht="15.75" customHeight="1">
      <c r="A32" s="243" t="s">
        <v>392</v>
      </c>
      <c r="B32" s="244"/>
      <c r="C32" s="244"/>
      <c r="D32" s="244"/>
      <c r="E32" s="244"/>
      <c r="F32" s="244"/>
      <c r="G32" s="244"/>
      <c r="H32" s="244"/>
      <c r="I32" s="244"/>
      <c r="J32" s="171">
        <f>SUM(J7:J31)</f>
        <v>33557.999999999978</v>
      </c>
    </row>
    <row r="34" spans="1:10">
      <c r="A34" s="229">
        <v>44103</v>
      </c>
      <c r="B34" s="198" t="s">
        <v>390</v>
      </c>
      <c r="C34" s="198" t="s">
        <v>4</v>
      </c>
      <c r="D34" s="230">
        <v>380</v>
      </c>
      <c r="E34" s="198">
        <v>1310</v>
      </c>
      <c r="F34" s="198">
        <v>1302.5</v>
      </c>
      <c r="G34" s="231">
        <v>0</v>
      </c>
      <c r="H34" s="199">
        <f t="shared" ref="H34" si="17">SUM(F34-E34)*D34</f>
        <v>-2850</v>
      </c>
      <c r="I34" s="199">
        <v>0</v>
      </c>
      <c r="J34" s="199">
        <f t="shared" ref="J34" si="18">SUM(H34:I34)</f>
        <v>-2850</v>
      </c>
    </row>
    <row r="35" spans="1:10">
      <c r="A35" s="229">
        <v>44103</v>
      </c>
      <c r="B35" s="198" t="s">
        <v>238</v>
      </c>
      <c r="C35" s="198" t="s">
        <v>4</v>
      </c>
      <c r="D35" s="230">
        <v>225</v>
      </c>
      <c r="E35" s="198">
        <v>2256</v>
      </c>
      <c r="F35" s="198">
        <v>2263</v>
      </c>
      <c r="G35" s="231">
        <v>0</v>
      </c>
      <c r="H35" s="199">
        <f t="shared" ref="H35" si="19">SUM(F35-E35)*D35</f>
        <v>1575</v>
      </c>
      <c r="I35" s="199">
        <v>0</v>
      </c>
      <c r="J35" s="199">
        <f t="shared" ref="J35" si="20">SUM(H35:I35)</f>
        <v>1575</v>
      </c>
    </row>
    <row r="36" spans="1:10">
      <c r="A36" s="229">
        <v>44099</v>
      </c>
      <c r="B36" s="198" t="s">
        <v>92</v>
      </c>
      <c r="C36" s="198" t="s">
        <v>20</v>
      </c>
      <c r="D36" s="230">
        <v>482</v>
      </c>
      <c r="E36" s="198">
        <v>1028</v>
      </c>
      <c r="F36" s="198">
        <v>1038</v>
      </c>
      <c r="G36" s="231">
        <v>0</v>
      </c>
      <c r="H36" s="199">
        <f>SUM(E36-F36)*D36</f>
        <v>-4820</v>
      </c>
      <c r="I36" s="199">
        <v>0</v>
      </c>
      <c r="J36" s="199">
        <f t="shared" ref="J36" si="21">SUM(H36:I36)</f>
        <v>-4820</v>
      </c>
    </row>
    <row r="37" spans="1:10">
      <c r="A37" s="229">
        <v>44098</v>
      </c>
      <c r="B37" s="198" t="s">
        <v>92</v>
      </c>
      <c r="C37" s="198" t="s">
        <v>20</v>
      </c>
      <c r="D37" s="230">
        <v>482</v>
      </c>
      <c r="E37" s="198">
        <v>1036</v>
      </c>
      <c r="F37" s="198">
        <v>1028</v>
      </c>
      <c r="G37" s="231">
        <v>1026</v>
      </c>
      <c r="H37" s="199">
        <f>SUM(E37-F37)*D37</f>
        <v>3856</v>
      </c>
      <c r="I37" s="199">
        <f>SUM(F37-G37)*D37</f>
        <v>964</v>
      </c>
      <c r="J37" s="199">
        <f t="shared" ref="J37" si="22">SUM(H37:I37)</f>
        <v>4820</v>
      </c>
    </row>
    <row r="38" spans="1:10">
      <c r="A38" s="229">
        <v>44098</v>
      </c>
      <c r="B38" s="198" t="s">
        <v>141</v>
      </c>
      <c r="C38" s="198" t="s">
        <v>20</v>
      </c>
      <c r="D38" s="230">
        <v>990</v>
      </c>
      <c r="E38" s="198">
        <v>505</v>
      </c>
      <c r="F38" s="198">
        <v>502</v>
      </c>
      <c r="G38" s="231">
        <v>0</v>
      </c>
      <c r="H38" s="199">
        <f>SUM(E38-F38)*D38</f>
        <v>2970</v>
      </c>
      <c r="I38" s="199">
        <v>0</v>
      </c>
      <c r="J38" s="199">
        <f t="shared" ref="J38" si="23">SUM(H38:I38)</f>
        <v>2970</v>
      </c>
    </row>
    <row r="39" spans="1:10">
      <c r="A39" s="229">
        <v>44097</v>
      </c>
      <c r="B39" s="198" t="s">
        <v>220</v>
      </c>
      <c r="C39" s="198" t="s">
        <v>4</v>
      </c>
      <c r="D39" s="230">
        <v>490</v>
      </c>
      <c r="E39" s="198">
        <v>1040</v>
      </c>
      <c r="F39" s="198">
        <v>1048</v>
      </c>
      <c r="G39" s="231">
        <v>0</v>
      </c>
      <c r="H39" s="199">
        <f t="shared" ref="H39" si="24">SUM(F39-E39)*D39</f>
        <v>3920</v>
      </c>
      <c r="I39" s="199">
        <v>0</v>
      </c>
      <c r="J39" s="199">
        <f t="shared" ref="J39" si="25">SUM(H39:I39)</f>
        <v>3920</v>
      </c>
    </row>
    <row r="40" spans="1:10">
      <c r="A40" s="229">
        <v>44096</v>
      </c>
      <c r="B40" s="198" t="s">
        <v>220</v>
      </c>
      <c r="C40" s="198" t="s">
        <v>20</v>
      </c>
      <c r="D40" s="230">
        <v>490</v>
      </c>
      <c r="E40" s="198">
        <v>1020</v>
      </c>
      <c r="F40" s="198">
        <v>1010</v>
      </c>
      <c r="G40" s="231">
        <v>0</v>
      </c>
      <c r="H40" s="199">
        <f>SUM(E40-F40)*D40</f>
        <v>4900</v>
      </c>
      <c r="I40" s="199">
        <v>0</v>
      </c>
      <c r="J40" s="199">
        <f t="shared" ref="J40:J41" si="26">SUM(H40:I40)</f>
        <v>4900</v>
      </c>
    </row>
    <row r="41" spans="1:10">
      <c r="A41" s="229">
        <v>44096</v>
      </c>
      <c r="B41" s="198" t="s">
        <v>389</v>
      </c>
      <c r="C41" s="198" t="s">
        <v>20</v>
      </c>
      <c r="D41" s="230">
        <v>380</v>
      </c>
      <c r="E41" s="198">
        <v>1300</v>
      </c>
      <c r="F41" s="198">
        <v>1311</v>
      </c>
      <c r="G41" s="231">
        <v>0</v>
      </c>
      <c r="H41" s="199">
        <f>SUM(E41-F41)*D41</f>
        <v>-4180</v>
      </c>
      <c r="I41" s="199">
        <v>0</v>
      </c>
      <c r="J41" s="199">
        <f t="shared" si="26"/>
        <v>-4180</v>
      </c>
    </row>
    <row r="42" spans="1:10">
      <c r="A42" s="229">
        <v>44095</v>
      </c>
      <c r="B42" s="198" t="s">
        <v>387</v>
      </c>
      <c r="C42" s="198" t="s">
        <v>20</v>
      </c>
      <c r="D42" s="230">
        <v>1000</v>
      </c>
      <c r="E42" s="198">
        <v>501</v>
      </c>
      <c r="F42" s="198">
        <v>496</v>
      </c>
      <c r="G42" s="231">
        <v>492</v>
      </c>
      <c r="H42" s="199">
        <f>SUM(E42-F42)*D42</f>
        <v>5000</v>
      </c>
      <c r="I42" s="199">
        <f>SUM(F42-G42)*D42</f>
        <v>4000</v>
      </c>
      <c r="J42" s="199">
        <f t="shared" ref="J42" si="27">SUM(H42:I42)</f>
        <v>9000</v>
      </c>
    </row>
    <row r="43" spans="1:10">
      <c r="A43" s="229">
        <v>44095</v>
      </c>
      <c r="B43" s="198" t="s">
        <v>369</v>
      </c>
      <c r="C43" s="198" t="s">
        <v>4</v>
      </c>
      <c r="D43" s="230">
        <v>620</v>
      </c>
      <c r="E43" s="198">
        <v>820</v>
      </c>
      <c r="F43" s="198">
        <v>828</v>
      </c>
      <c r="G43" s="231">
        <v>0</v>
      </c>
      <c r="H43" s="199">
        <f t="shared" ref="H43" si="28">SUM(F43-E43)*D43</f>
        <v>4960</v>
      </c>
      <c r="I43" s="199">
        <v>0</v>
      </c>
      <c r="J43" s="199">
        <f t="shared" ref="J43" si="29">SUM(H43:I43)</f>
        <v>4960</v>
      </c>
    </row>
    <row r="44" spans="1:10">
      <c r="A44" s="229">
        <v>44092</v>
      </c>
      <c r="B44" s="198" t="s">
        <v>388</v>
      </c>
      <c r="C44" s="198" t="s">
        <v>4</v>
      </c>
      <c r="D44" s="230">
        <v>620</v>
      </c>
      <c r="E44" s="198">
        <v>810</v>
      </c>
      <c r="F44" s="198">
        <v>818</v>
      </c>
      <c r="G44" s="231">
        <v>0</v>
      </c>
      <c r="H44" s="199">
        <f t="shared" ref="H44" si="30">SUM(F44-E44)*D44</f>
        <v>4960</v>
      </c>
      <c r="I44" s="199">
        <v>0</v>
      </c>
      <c r="J44" s="199">
        <f t="shared" ref="J44" si="31">SUM(H44:I44)</f>
        <v>4960</v>
      </c>
    </row>
    <row r="45" spans="1:10">
      <c r="A45" s="229">
        <v>44091</v>
      </c>
      <c r="B45" s="198" t="s">
        <v>223</v>
      </c>
      <c r="C45" s="198" t="s">
        <v>4</v>
      </c>
      <c r="D45" s="230">
        <v>500</v>
      </c>
      <c r="E45" s="198">
        <v>1007</v>
      </c>
      <c r="F45" s="198">
        <v>1014</v>
      </c>
      <c r="G45" s="231">
        <v>1020</v>
      </c>
      <c r="H45" s="199">
        <f>SUM(F45-E45)*D45</f>
        <v>3500</v>
      </c>
      <c r="I45" s="199">
        <f t="shared" ref="I45" si="32">SUM(G45-F45)*D45</f>
        <v>3000</v>
      </c>
      <c r="J45" s="199">
        <f>SUM(H45:I45)</f>
        <v>6500</v>
      </c>
    </row>
    <row r="46" spans="1:10">
      <c r="A46" s="229">
        <v>44090</v>
      </c>
      <c r="B46" s="198" t="s">
        <v>321</v>
      </c>
      <c r="C46" s="198" t="s">
        <v>4</v>
      </c>
      <c r="D46" s="230">
        <v>720</v>
      </c>
      <c r="E46" s="198">
        <v>690</v>
      </c>
      <c r="F46" s="198">
        <v>690</v>
      </c>
      <c r="G46" s="231">
        <v>0</v>
      </c>
      <c r="H46" s="199">
        <f t="shared" ref="H46" si="33">SUM(F46-E46)*D46</f>
        <v>0</v>
      </c>
      <c r="I46" s="199">
        <v>0</v>
      </c>
      <c r="J46" s="199">
        <f t="shared" ref="J46" si="34">SUM(H46:I46)</f>
        <v>0</v>
      </c>
    </row>
    <row r="47" spans="1:10">
      <c r="A47" s="229">
        <v>44090</v>
      </c>
      <c r="B47" s="198" t="s">
        <v>387</v>
      </c>
      <c r="C47" s="198" t="s">
        <v>4</v>
      </c>
      <c r="D47" s="230">
        <v>1000</v>
      </c>
      <c r="E47" s="198">
        <v>510</v>
      </c>
      <c r="F47" s="198">
        <v>510</v>
      </c>
      <c r="G47" s="231">
        <v>0</v>
      </c>
      <c r="H47" s="199">
        <f t="shared" ref="H47" si="35">SUM(F47-E47)*D47</f>
        <v>0</v>
      </c>
      <c r="I47" s="199">
        <v>0</v>
      </c>
      <c r="J47" s="199">
        <f t="shared" ref="J47" si="36">SUM(H47:I47)</f>
        <v>0</v>
      </c>
    </row>
    <row r="48" spans="1:10">
      <c r="A48" s="229">
        <v>44089</v>
      </c>
      <c r="B48" s="198" t="s">
        <v>386</v>
      </c>
      <c r="C48" s="198" t="s">
        <v>4</v>
      </c>
      <c r="D48" s="230">
        <v>1500</v>
      </c>
      <c r="E48" s="198">
        <v>353</v>
      </c>
      <c r="F48" s="198">
        <v>355</v>
      </c>
      <c r="G48" s="231">
        <v>0</v>
      </c>
      <c r="H48" s="199">
        <f t="shared" ref="H48" si="37">SUM(F48-E48)*D48</f>
        <v>3000</v>
      </c>
      <c r="I48" s="199">
        <v>0</v>
      </c>
      <c r="J48" s="199">
        <f t="shared" ref="J48" si="38">SUM(H48:I48)</f>
        <v>3000</v>
      </c>
    </row>
    <row r="49" spans="1:10">
      <c r="A49" s="229">
        <v>44089</v>
      </c>
      <c r="B49" s="198" t="s">
        <v>276</v>
      </c>
      <c r="C49" s="198" t="s">
        <v>4</v>
      </c>
      <c r="D49" s="230">
        <v>350</v>
      </c>
      <c r="E49" s="198">
        <v>1385</v>
      </c>
      <c r="F49" s="198">
        <v>1385</v>
      </c>
      <c r="G49" s="231">
        <v>0</v>
      </c>
      <c r="H49" s="199">
        <f t="shared" ref="H49" si="39">SUM(F49-E49)*D49</f>
        <v>0</v>
      </c>
      <c r="I49" s="199">
        <v>0</v>
      </c>
      <c r="J49" s="199">
        <f t="shared" ref="J49" si="40">SUM(H49:I49)</f>
        <v>0</v>
      </c>
    </row>
    <row r="50" spans="1:10">
      <c r="A50" s="229">
        <v>44088</v>
      </c>
      <c r="B50" s="198" t="s">
        <v>385</v>
      </c>
      <c r="C50" s="198" t="s">
        <v>4</v>
      </c>
      <c r="D50" s="230">
        <v>800</v>
      </c>
      <c r="E50" s="198">
        <v>626</v>
      </c>
      <c r="F50" s="198">
        <v>620</v>
      </c>
      <c r="G50" s="231">
        <v>0</v>
      </c>
      <c r="H50" s="199">
        <f t="shared" ref="H50" si="41">SUM(F50-E50)*D50</f>
        <v>-4800</v>
      </c>
      <c r="I50" s="199">
        <v>0</v>
      </c>
      <c r="J50" s="199">
        <f t="shared" ref="J50" si="42">SUM(H50:I50)</f>
        <v>-4800</v>
      </c>
    </row>
    <row r="51" spans="1:10">
      <c r="A51" s="229">
        <v>44085</v>
      </c>
      <c r="B51" s="198" t="s">
        <v>220</v>
      </c>
      <c r="C51" s="198" t="s">
        <v>4</v>
      </c>
      <c r="D51" s="230">
        <v>500</v>
      </c>
      <c r="E51" s="198">
        <v>1120</v>
      </c>
      <c r="F51" s="198">
        <v>1128</v>
      </c>
      <c r="G51" s="231">
        <v>0</v>
      </c>
      <c r="H51" s="199">
        <f t="shared" ref="H51" si="43">SUM(F51-E51)*D51</f>
        <v>4000</v>
      </c>
      <c r="I51" s="199">
        <v>0</v>
      </c>
      <c r="J51" s="199">
        <f t="shared" ref="J51" si="44">SUM(H51:I51)</f>
        <v>4000</v>
      </c>
    </row>
    <row r="52" spans="1:10">
      <c r="A52" s="229">
        <v>44085</v>
      </c>
      <c r="B52" s="198" t="s">
        <v>159</v>
      </c>
      <c r="C52" s="198" t="s">
        <v>4</v>
      </c>
      <c r="D52" s="230">
        <v>700</v>
      </c>
      <c r="E52" s="198">
        <v>750</v>
      </c>
      <c r="F52" s="198">
        <v>750</v>
      </c>
      <c r="G52" s="231">
        <v>0</v>
      </c>
      <c r="H52" s="199">
        <f t="shared" ref="H52" si="45">SUM(F52-E52)*D52</f>
        <v>0</v>
      </c>
      <c r="I52" s="199">
        <v>0</v>
      </c>
      <c r="J52" s="199">
        <f t="shared" ref="J52" si="46">SUM(H52:I52)</f>
        <v>0</v>
      </c>
    </row>
    <row r="53" spans="1:10">
      <c r="A53" s="229">
        <v>44084</v>
      </c>
      <c r="B53" s="198" t="s">
        <v>384</v>
      </c>
      <c r="C53" s="198" t="s">
        <v>4</v>
      </c>
      <c r="D53" s="230">
        <v>800</v>
      </c>
      <c r="E53" s="198">
        <v>1480</v>
      </c>
      <c r="F53" s="198">
        <v>1489</v>
      </c>
      <c r="G53" s="231">
        <v>0</v>
      </c>
      <c r="H53" s="199">
        <f t="shared" ref="H53" si="47">SUM(F53-E53)*D53</f>
        <v>7200</v>
      </c>
      <c r="I53" s="199">
        <v>0</v>
      </c>
      <c r="J53" s="199">
        <f t="shared" ref="J53" si="48">SUM(H53:I53)</f>
        <v>7200</v>
      </c>
    </row>
    <row r="54" spans="1:10">
      <c r="A54" s="229">
        <v>44083</v>
      </c>
      <c r="B54" s="198" t="s">
        <v>383</v>
      </c>
      <c r="C54" s="198" t="s">
        <v>20</v>
      </c>
      <c r="D54" s="230">
        <v>800</v>
      </c>
      <c r="E54" s="198">
        <v>1100</v>
      </c>
      <c r="F54" s="198">
        <v>1094</v>
      </c>
      <c r="G54" s="231">
        <v>0</v>
      </c>
      <c r="H54" s="199">
        <f>SUM(E54-F54)*D54</f>
        <v>4800</v>
      </c>
      <c r="I54" s="199">
        <v>0</v>
      </c>
      <c r="J54" s="199">
        <f t="shared" ref="J54" si="49">SUM(H54:I54)</f>
        <v>4800</v>
      </c>
    </row>
    <row r="55" spans="1:10">
      <c r="A55" s="229">
        <v>44082</v>
      </c>
      <c r="B55" s="198" t="s">
        <v>121</v>
      </c>
      <c r="C55" s="198" t="s">
        <v>4</v>
      </c>
      <c r="D55" s="230">
        <v>1350</v>
      </c>
      <c r="E55" s="198">
        <v>375</v>
      </c>
      <c r="F55" s="198">
        <v>379</v>
      </c>
      <c r="G55" s="231">
        <v>0</v>
      </c>
      <c r="H55" s="199">
        <f t="shared" ref="H55" si="50">SUM(F55-E55)*D55</f>
        <v>5400</v>
      </c>
      <c r="I55" s="199">
        <v>0</v>
      </c>
      <c r="J55" s="199">
        <f t="shared" ref="J55" si="51">SUM(H55:I55)</f>
        <v>5400</v>
      </c>
    </row>
    <row r="56" spans="1:10">
      <c r="A56" s="229">
        <v>44081</v>
      </c>
      <c r="B56" s="198" t="s">
        <v>152</v>
      </c>
      <c r="C56" s="198" t="s">
        <v>20</v>
      </c>
      <c r="D56" s="230">
        <v>1800</v>
      </c>
      <c r="E56" s="198">
        <v>118</v>
      </c>
      <c r="F56" s="198">
        <v>120</v>
      </c>
      <c r="G56" s="231">
        <v>0</v>
      </c>
      <c r="H56" s="199">
        <f>SUM(E56-F56)*D56</f>
        <v>-3600</v>
      </c>
      <c r="I56" s="199">
        <v>0</v>
      </c>
      <c r="J56" s="199">
        <f t="shared" ref="J56" si="52">SUM(H56:I56)</f>
        <v>-3600</v>
      </c>
    </row>
    <row r="57" spans="1:10">
      <c r="A57" s="229">
        <v>44081</v>
      </c>
      <c r="B57" s="198" t="s">
        <v>383</v>
      </c>
      <c r="C57" s="198" t="s">
        <v>20</v>
      </c>
      <c r="D57" s="230">
        <v>800</v>
      </c>
      <c r="E57" s="198">
        <v>1105</v>
      </c>
      <c r="F57" s="198">
        <v>1099</v>
      </c>
      <c r="G57" s="231">
        <v>0</v>
      </c>
      <c r="H57" s="199">
        <f>SUM(E57-F57)*D57</f>
        <v>4800</v>
      </c>
      <c r="I57" s="199">
        <v>0</v>
      </c>
      <c r="J57" s="199">
        <f t="shared" ref="J57" si="53">SUM(H57:I57)</f>
        <v>4800</v>
      </c>
    </row>
    <row r="58" spans="1:10">
      <c r="A58" s="229">
        <v>44078</v>
      </c>
      <c r="B58" s="198" t="s">
        <v>382</v>
      </c>
      <c r="C58" s="198" t="s">
        <v>4</v>
      </c>
      <c r="D58" s="230">
        <v>3000</v>
      </c>
      <c r="E58" s="198">
        <v>155.5</v>
      </c>
      <c r="F58" s="198">
        <v>156.5</v>
      </c>
      <c r="G58" s="231">
        <v>0</v>
      </c>
      <c r="H58" s="199">
        <f t="shared" ref="H58" si="54">SUM(F58-E58)*D58</f>
        <v>3000</v>
      </c>
      <c r="I58" s="199">
        <v>0</v>
      </c>
      <c r="J58" s="199">
        <f t="shared" ref="J58" si="55">SUM(H58:I58)</f>
        <v>3000</v>
      </c>
    </row>
    <row r="59" spans="1:10">
      <c r="A59" s="229">
        <v>44077</v>
      </c>
      <c r="B59" s="198" t="s">
        <v>381</v>
      </c>
      <c r="C59" s="198" t="s">
        <v>4</v>
      </c>
      <c r="D59" s="230">
        <v>1000</v>
      </c>
      <c r="E59" s="198">
        <v>490</v>
      </c>
      <c r="F59" s="198">
        <v>487</v>
      </c>
      <c r="G59" s="231">
        <v>0</v>
      </c>
      <c r="H59" s="199">
        <f t="shared" ref="H59" si="56">SUM(F59-E59)*D59</f>
        <v>-3000</v>
      </c>
      <c r="I59" s="199">
        <v>0</v>
      </c>
      <c r="J59" s="199">
        <f t="shared" ref="J59" si="57">SUM(H59:I59)</f>
        <v>-3000</v>
      </c>
    </row>
    <row r="60" spans="1:10">
      <c r="A60" s="229">
        <v>44076</v>
      </c>
      <c r="B60" s="198" t="s">
        <v>379</v>
      </c>
      <c r="C60" s="198" t="s">
        <v>4</v>
      </c>
      <c r="D60" s="230">
        <v>1250</v>
      </c>
      <c r="E60" s="198">
        <v>414</v>
      </c>
      <c r="F60" s="198">
        <v>415.5</v>
      </c>
      <c r="G60" s="231">
        <v>417.3</v>
      </c>
      <c r="H60" s="199">
        <f>SUM(F60-E60)*D60</f>
        <v>1875</v>
      </c>
      <c r="I60" s="199">
        <f t="shared" ref="I60" si="58">SUM(G60-F60)*D60</f>
        <v>2250.0000000000141</v>
      </c>
      <c r="J60" s="199">
        <f>SUM(H60:I60)</f>
        <v>4125.0000000000146</v>
      </c>
    </row>
    <row r="61" spans="1:10">
      <c r="A61" s="229">
        <v>44076</v>
      </c>
      <c r="B61" s="198" t="s">
        <v>380</v>
      </c>
      <c r="C61" s="198" t="s">
        <v>4</v>
      </c>
      <c r="D61" s="230">
        <v>1500</v>
      </c>
      <c r="E61" s="198">
        <v>127</v>
      </c>
      <c r="F61" s="198">
        <v>127</v>
      </c>
      <c r="G61" s="231">
        <v>0</v>
      </c>
      <c r="H61" s="199">
        <v>0</v>
      </c>
      <c r="I61" s="199">
        <v>0</v>
      </c>
      <c r="J61" s="199">
        <f>SUM(H61:I61)</f>
        <v>0</v>
      </c>
    </row>
    <row r="62" spans="1:10">
      <c r="A62" s="229">
        <v>44075</v>
      </c>
      <c r="B62" s="198" t="s">
        <v>378</v>
      </c>
      <c r="C62" s="198" t="s">
        <v>4</v>
      </c>
      <c r="D62" s="230">
        <v>1500</v>
      </c>
      <c r="E62" s="198">
        <v>400</v>
      </c>
      <c r="F62" s="198">
        <v>403</v>
      </c>
      <c r="G62" s="231">
        <v>0</v>
      </c>
      <c r="H62" s="199">
        <f t="shared" ref="H62" si="59">SUM(F62-E62)*D62</f>
        <v>4500</v>
      </c>
      <c r="I62" s="199">
        <v>0</v>
      </c>
      <c r="J62" s="199">
        <f t="shared" ref="J62" si="60">SUM(H62:I62)</f>
        <v>4500</v>
      </c>
    </row>
    <row r="63" spans="1:10" ht="15.75">
      <c r="A63" s="145"/>
      <c r="B63" s="146"/>
      <c r="C63" s="146"/>
      <c r="D63" s="147"/>
      <c r="E63" s="147"/>
      <c r="F63" s="168"/>
      <c r="G63" s="143"/>
      <c r="H63" s="171">
        <f>SUM(H34:H62)</f>
        <v>50966</v>
      </c>
      <c r="I63" s="178"/>
      <c r="J63" s="171">
        <f>SUM(J34:J62)</f>
        <v>61180.000000000015</v>
      </c>
    </row>
    <row r="64" spans="1:10">
      <c r="A64" s="220"/>
      <c r="B64" s="220"/>
      <c r="C64" s="175"/>
      <c r="D64" s="176"/>
      <c r="E64" s="175"/>
      <c r="F64" s="175"/>
    </row>
    <row r="65" spans="1:10">
      <c r="A65" s="220"/>
      <c r="B65" s="220"/>
      <c r="C65" s="175"/>
      <c r="D65" s="176"/>
      <c r="E65" s="175"/>
      <c r="F65" s="175"/>
    </row>
    <row r="66" spans="1:10" ht="30">
      <c r="A66" s="25"/>
      <c r="B66" s="26"/>
      <c r="C66" s="26"/>
      <c r="D66" s="26"/>
      <c r="E66" s="233" t="s">
        <v>281</v>
      </c>
      <c r="F66" s="234"/>
      <c r="G66" s="234"/>
      <c r="H66" s="234"/>
      <c r="I66" s="26"/>
      <c r="J66" s="26"/>
    </row>
    <row r="67" spans="1:10" ht="30.75" thickBot="1">
      <c r="A67" s="233" t="s">
        <v>282</v>
      </c>
      <c r="B67" s="235"/>
      <c r="C67" s="235"/>
      <c r="D67" s="235"/>
      <c r="E67" s="235"/>
      <c r="F67" s="235"/>
      <c r="G67" s="235"/>
      <c r="H67" s="235"/>
      <c r="I67" s="235"/>
      <c r="J67" s="235"/>
    </row>
    <row r="68" spans="1:10">
      <c r="A68" s="236" t="s">
        <v>1</v>
      </c>
      <c r="B68" s="238" t="s">
        <v>7</v>
      </c>
      <c r="C68" s="238" t="s">
        <v>8</v>
      </c>
      <c r="D68" s="240" t="s">
        <v>9</v>
      </c>
      <c r="E68" s="240" t="s">
        <v>10</v>
      </c>
      <c r="F68" s="242" t="s">
        <v>2</v>
      </c>
      <c r="G68" s="242"/>
      <c r="H68" s="238" t="s">
        <v>23</v>
      </c>
      <c r="I68" s="238"/>
      <c r="J68" s="28" t="s">
        <v>11</v>
      </c>
    </row>
    <row r="69" spans="1:10" ht="15.75" thickBot="1">
      <c r="A69" s="237"/>
      <c r="B69" s="239"/>
      <c r="C69" s="239"/>
      <c r="D69" s="241"/>
      <c r="E69" s="241"/>
      <c r="F69" s="225" t="s">
        <v>12</v>
      </c>
      <c r="G69" s="225" t="s">
        <v>13</v>
      </c>
      <c r="H69" s="225" t="s">
        <v>14</v>
      </c>
      <c r="I69" s="225" t="s">
        <v>15</v>
      </c>
      <c r="J69" s="30" t="s">
        <v>16</v>
      </c>
    </row>
    <row r="70" spans="1:10" ht="16.5" thickBot="1">
      <c r="A70" s="245" t="s">
        <v>355</v>
      </c>
      <c r="B70" s="245"/>
      <c r="C70" s="245"/>
      <c r="D70" s="245"/>
      <c r="E70" s="245"/>
      <c r="F70" s="245"/>
      <c r="G70" s="245"/>
      <c r="H70" s="245"/>
      <c r="I70" s="245"/>
      <c r="J70" s="245"/>
    </row>
    <row r="71" spans="1:10" ht="16.5" thickBot="1">
      <c r="A71" s="211"/>
      <c r="B71" s="212"/>
      <c r="C71" s="212"/>
      <c r="D71" s="213"/>
      <c r="E71" s="224">
        <v>44044</v>
      </c>
      <c r="F71" s="217"/>
      <c r="G71" s="214"/>
      <c r="H71" s="215"/>
      <c r="I71" s="215"/>
      <c r="J71" s="216"/>
    </row>
    <row r="73" spans="1:10">
      <c r="A73" s="201">
        <v>44044</v>
      </c>
    </row>
    <row r="74" spans="1:10">
      <c r="A74" s="202" t="s">
        <v>304</v>
      </c>
      <c r="B74" s="203" t="s">
        <v>305</v>
      </c>
      <c r="C74" s="179" t="s">
        <v>306</v>
      </c>
      <c r="D74" s="204" t="s">
        <v>307</v>
      </c>
      <c r="E74" s="204" t="s">
        <v>308</v>
      </c>
      <c r="F74" s="179" t="s">
        <v>295</v>
      </c>
      <c r="G74" s="169"/>
      <c r="H74" s="171"/>
      <c r="I74" s="170"/>
      <c r="J74" s="171"/>
    </row>
    <row r="75" spans="1:10">
      <c r="A75" s="220"/>
      <c r="B75" s="220"/>
      <c r="C75" s="175"/>
      <c r="D75" s="176"/>
      <c r="E75" s="175"/>
      <c r="F75" s="175"/>
    </row>
    <row r="76" spans="1:10">
      <c r="A76" s="198"/>
      <c r="B76" s="198"/>
      <c r="C76" s="230"/>
      <c r="D76" s="198"/>
      <c r="E76" s="198"/>
      <c r="F76" s="231"/>
      <c r="G76" s="199"/>
      <c r="H76" s="199"/>
      <c r="I76" s="199"/>
      <c r="J76" s="198"/>
    </row>
    <row r="77" spans="1:10">
      <c r="A77" s="232">
        <v>44074</v>
      </c>
      <c r="B77" s="198" t="s">
        <v>154</v>
      </c>
      <c r="C77" s="230" t="s">
        <v>20</v>
      </c>
      <c r="D77" s="198">
        <v>1200</v>
      </c>
      <c r="E77" s="198">
        <v>421.5</v>
      </c>
      <c r="F77" s="231">
        <v>418.5</v>
      </c>
      <c r="G77" s="199">
        <v>0</v>
      </c>
      <c r="H77" s="199">
        <f>SUM(E77-F77)*D77</f>
        <v>3600</v>
      </c>
      <c r="I77" s="199">
        <v>0</v>
      </c>
      <c r="J77" s="198">
        <f t="shared" ref="J77" si="61">SUM(H77:I77)</f>
        <v>3600</v>
      </c>
    </row>
    <row r="78" spans="1:10">
      <c r="A78" s="232">
        <v>44071</v>
      </c>
      <c r="B78" s="198" t="s">
        <v>153</v>
      </c>
      <c r="C78" s="230" t="s">
        <v>4</v>
      </c>
      <c r="D78" s="198">
        <v>500</v>
      </c>
      <c r="E78" s="198">
        <v>700</v>
      </c>
      <c r="F78" s="231">
        <v>705</v>
      </c>
      <c r="G78" s="199">
        <v>712</v>
      </c>
      <c r="H78" s="199">
        <f t="shared" ref="H78" si="62">SUM(F78-E78)*D78</f>
        <v>2500</v>
      </c>
      <c r="I78" s="199">
        <f>SUM(G78-F78)*D78</f>
        <v>3500</v>
      </c>
      <c r="J78" s="198">
        <f t="shared" ref="J78" si="63">SUM(H78:I78)</f>
        <v>6000</v>
      </c>
    </row>
    <row r="79" spans="1:10">
      <c r="A79" s="232">
        <v>44070</v>
      </c>
      <c r="B79" s="198" t="s">
        <v>377</v>
      </c>
      <c r="C79" s="230" t="s">
        <v>4</v>
      </c>
      <c r="D79" s="198">
        <v>2000</v>
      </c>
      <c r="E79" s="198">
        <v>155</v>
      </c>
      <c r="F79" s="231">
        <v>157</v>
      </c>
      <c r="G79" s="199">
        <v>159</v>
      </c>
      <c r="H79" s="199">
        <f t="shared" ref="H79" si="64">SUM(F79-E79)*D79</f>
        <v>4000</v>
      </c>
      <c r="I79" s="199">
        <v>0</v>
      </c>
      <c r="J79" s="198">
        <f t="shared" ref="J79" si="65">SUM(H79:I79)</f>
        <v>4000</v>
      </c>
    </row>
    <row r="80" spans="1:10">
      <c r="A80" s="232">
        <v>44069</v>
      </c>
      <c r="B80" s="198" t="s">
        <v>44</v>
      </c>
      <c r="C80" s="230" t="s">
        <v>20</v>
      </c>
      <c r="D80" s="198">
        <v>200</v>
      </c>
      <c r="E80" s="198">
        <v>968</v>
      </c>
      <c r="F80" s="231">
        <v>978</v>
      </c>
      <c r="G80" s="199">
        <v>0</v>
      </c>
      <c r="H80" s="199">
        <f>SUM(E80-F80)*D80</f>
        <v>-2000</v>
      </c>
      <c r="I80" s="199">
        <v>0</v>
      </c>
      <c r="J80" s="198">
        <f t="shared" ref="J80" si="66">SUM(H80:I80)</f>
        <v>-2000</v>
      </c>
    </row>
    <row r="81" spans="1:10">
      <c r="A81" s="232">
        <v>44069</v>
      </c>
      <c r="B81" s="198" t="s">
        <v>274</v>
      </c>
      <c r="C81" s="230" t="s">
        <v>4</v>
      </c>
      <c r="D81" s="198">
        <v>2000</v>
      </c>
      <c r="E81" s="198">
        <v>202</v>
      </c>
      <c r="F81" s="231">
        <v>203.2</v>
      </c>
      <c r="G81" s="199">
        <v>0</v>
      </c>
      <c r="H81" s="199">
        <f t="shared" ref="H81" si="67">SUM(F81-E81)*D81</f>
        <v>2399.9999999999773</v>
      </c>
      <c r="I81" s="199">
        <v>0</v>
      </c>
      <c r="J81" s="198">
        <f t="shared" ref="J81" si="68">SUM(H81:I81)</f>
        <v>2399.9999999999773</v>
      </c>
    </row>
    <row r="82" spans="1:10">
      <c r="A82" s="232">
        <v>44068</v>
      </c>
      <c r="B82" s="198" t="s">
        <v>376</v>
      </c>
      <c r="C82" s="230" t="s">
        <v>4</v>
      </c>
      <c r="D82" s="198">
        <v>300</v>
      </c>
      <c r="E82" s="198">
        <v>525</v>
      </c>
      <c r="F82" s="231">
        <v>530</v>
      </c>
      <c r="G82" s="199">
        <v>0</v>
      </c>
      <c r="H82" s="199">
        <f t="shared" ref="H82:H87" si="69">SUM(F82-E82)*D82</f>
        <v>1500</v>
      </c>
      <c r="I82" s="199">
        <v>0</v>
      </c>
      <c r="J82" s="198">
        <f t="shared" ref="J82" si="70">SUM(H82:I82)</f>
        <v>1500</v>
      </c>
    </row>
    <row r="83" spans="1:10">
      <c r="A83" s="232">
        <v>44068</v>
      </c>
      <c r="B83" s="198" t="s">
        <v>128</v>
      </c>
      <c r="C83" s="230" t="s">
        <v>4</v>
      </c>
      <c r="D83" s="198">
        <v>300</v>
      </c>
      <c r="E83" s="198">
        <v>243</v>
      </c>
      <c r="F83" s="231">
        <v>243</v>
      </c>
      <c r="G83" s="199">
        <v>0</v>
      </c>
      <c r="H83" s="199">
        <f t="shared" si="69"/>
        <v>0</v>
      </c>
      <c r="I83" s="199">
        <v>0</v>
      </c>
      <c r="J83" s="198">
        <f t="shared" ref="J83" si="71">SUM(H83:I83)</f>
        <v>0</v>
      </c>
    </row>
    <row r="84" spans="1:10">
      <c r="A84" s="232">
        <v>44067</v>
      </c>
      <c r="B84" s="198" t="s">
        <v>245</v>
      </c>
      <c r="C84" s="230" t="s">
        <v>4</v>
      </c>
      <c r="D84" s="198">
        <v>300</v>
      </c>
      <c r="E84" s="198">
        <v>1480</v>
      </c>
      <c r="F84" s="231">
        <v>1470</v>
      </c>
      <c r="G84" s="199">
        <v>0</v>
      </c>
      <c r="H84" s="199">
        <f t="shared" si="69"/>
        <v>-3000</v>
      </c>
      <c r="I84" s="199">
        <v>0</v>
      </c>
      <c r="J84" s="198">
        <f t="shared" ref="J84" si="72">SUM(H84:I84)</f>
        <v>-3000</v>
      </c>
    </row>
    <row r="85" spans="1:10">
      <c r="A85" s="232">
        <v>44064</v>
      </c>
      <c r="B85" s="198" t="s">
        <v>22</v>
      </c>
      <c r="C85" s="230" t="s">
        <v>4</v>
      </c>
      <c r="D85" s="198">
        <v>400</v>
      </c>
      <c r="E85" s="198">
        <v>3308</v>
      </c>
      <c r="F85" s="231">
        <v>3318</v>
      </c>
      <c r="G85" s="199">
        <v>0</v>
      </c>
      <c r="H85" s="199">
        <f t="shared" si="69"/>
        <v>4000</v>
      </c>
      <c r="I85" s="199">
        <v>0</v>
      </c>
      <c r="J85" s="198">
        <f t="shared" ref="J85" si="73">SUM(H85:I85)</f>
        <v>4000</v>
      </c>
    </row>
    <row r="86" spans="1:10">
      <c r="A86" s="232">
        <v>44062</v>
      </c>
      <c r="B86" s="198" t="s">
        <v>56</v>
      </c>
      <c r="C86" s="230" t="s">
        <v>4</v>
      </c>
      <c r="D86" s="198">
        <v>250</v>
      </c>
      <c r="E86" s="198">
        <v>4340</v>
      </c>
      <c r="F86" s="231">
        <v>4355</v>
      </c>
      <c r="G86" s="199">
        <v>0</v>
      </c>
      <c r="H86" s="199">
        <f t="shared" si="69"/>
        <v>3750</v>
      </c>
      <c r="I86" s="199">
        <v>0</v>
      </c>
      <c r="J86" s="198">
        <f t="shared" ref="J86" si="74">SUM(H86:I86)</f>
        <v>3750</v>
      </c>
    </row>
    <row r="87" spans="1:10">
      <c r="A87" s="232">
        <v>44062</v>
      </c>
      <c r="B87" s="198" t="s">
        <v>56</v>
      </c>
      <c r="C87" s="230" t="s">
        <v>4</v>
      </c>
      <c r="D87" s="198">
        <v>250</v>
      </c>
      <c r="E87" s="198">
        <v>4332</v>
      </c>
      <c r="F87" s="231">
        <v>4315</v>
      </c>
      <c r="G87" s="199">
        <v>0</v>
      </c>
      <c r="H87" s="199">
        <f t="shared" si="69"/>
        <v>-4250</v>
      </c>
      <c r="I87" s="199">
        <v>0</v>
      </c>
      <c r="J87" s="198">
        <f t="shared" ref="J87" si="75">SUM(H87:I87)</f>
        <v>-4250</v>
      </c>
    </row>
    <row r="88" spans="1:10">
      <c r="A88" s="232">
        <v>44062</v>
      </c>
      <c r="B88" s="198" t="s">
        <v>22</v>
      </c>
      <c r="C88" s="230" t="s">
        <v>4</v>
      </c>
      <c r="D88" s="198">
        <v>400</v>
      </c>
      <c r="E88" s="198">
        <v>3185</v>
      </c>
      <c r="F88" s="231">
        <v>3185</v>
      </c>
      <c r="G88" s="199">
        <v>0</v>
      </c>
      <c r="H88" s="199">
        <v>0</v>
      </c>
      <c r="I88" s="199">
        <v>0</v>
      </c>
      <c r="J88" s="198">
        <v>0</v>
      </c>
    </row>
    <row r="89" spans="1:10">
      <c r="A89" s="232">
        <v>44061</v>
      </c>
      <c r="B89" s="198" t="s">
        <v>245</v>
      </c>
      <c r="C89" s="230" t="s">
        <v>4</v>
      </c>
      <c r="D89" s="198">
        <v>500</v>
      </c>
      <c r="E89" s="198">
        <v>1410</v>
      </c>
      <c r="F89" s="231">
        <v>1419</v>
      </c>
      <c r="G89" s="199">
        <v>0</v>
      </c>
      <c r="H89" s="199">
        <f>SUM(F89-E89)*D89</f>
        <v>4500</v>
      </c>
      <c r="I89" s="199">
        <v>0</v>
      </c>
      <c r="J89" s="198">
        <f t="shared" ref="J89" si="76">SUM(H89:I89)</f>
        <v>4500</v>
      </c>
    </row>
    <row r="90" spans="1:10">
      <c r="A90" s="232">
        <v>44060</v>
      </c>
      <c r="B90" s="198" t="s">
        <v>373</v>
      </c>
      <c r="C90" s="230" t="s">
        <v>375</v>
      </c>
      <c r="D90" s="198">
        <v>500</v>
      </c>
      <c r="E90" s="198">
        <v>725</v>
      </c>
      <c r="F90" s="231">
        <v>718</v>
      </c>
      <c r="G90" s="199">
        <v>0</v>
      </c>
      <c r="H90" s="199">
        <f t="shared" ref="H90" si="77">SUM(F90-E90)*D90</f>
        <v>-3500</v>
      </c>
      <c r="I90" s="199">
        <v>0</v>
      </c>
      <c r="J90" s="198">
        <f t="shared" ref="J90:J91" si="78">SUM(H90:I90)</f>
        <v>-3500</v>
      </c>
    </row>
    <row r="91" spans="1:10">
      <c r="A91" s="232">
        <v>44060</v>
      </c>
      <c r="B91" s="198" t="s">
        <v>84</v>
      </c>
      <c r="C91" s="230" t="s">
        <v>20</v>
      </c>
      <c r="D91" s="198">
        <v>500</v>
      </c>
      <c r="E91" s="198">
        <v>1111</v>
      </c>
      <c r="F91" s="231">
        <v>1120.2</v>
      </c>
      <c r="G91" s="199">
        <v>0</v>
      </c>
      <c r="H91" s="199">
        <f>SUM(E91-F91)*D91</f>
        <v>-4600.0000000000227</v>
      </c>
      <c r="I91" s="199">
        <v>0</v>
      </c>
      <c r="J91" s="198">
        <f t="shared" si="78"/>
        <v>-4600.0000000000227</v>
      </c>
    </row>
    <row r="92" spans="1:10">
      <c r="A92" s="232">
        <v>44057</v>
      </c>
      <c r="B92" s="198" t="s">
        <v>374</v>
      </c>
      <c r="C92" s="230" t="s">
        <v>20</v>
      </c>
      <c r="D92" s="198">
        <v>200</v>
      </c>
      <c r="E92" s="198">
        <v>3760</v>
      </c>
      <c r="F92" s="231">
        <v>3760</v>
      </c>
      <c r="G92" s="199">
        <v>0</v>
      </c>
      <c r="H92" s="199">
        <v>0</v>
      </c>
      <c r="I92" s="199">
        <v>0</v>
      </c>
      <c r="J92" s="198">
        <v>0</v>
      </c>
    </row>
    <row r="93" spans="1:10">
      <c r="A93" s="232">
        <v>44056</v>
      </c>
      <c r="B93" s="198" t="s">
        <v>371</v>
      </c>
      <c r="C93" s="230" t="s">
        <v>4</v>
      </c>
      <c r="D93" s="198">
        <v>4000</v>
      </c>
      <c r="E93" s="198">
        <v>116</v>
      </c>
      <c r="F93" s="231">
        <v>116</v>
      </c>
      <c r="G93" s="199">
        <v>0</v>
      </c>
      <c r="H93" s="199">
        <v>0</v>
      </c>
      <c r="I93" s="199">
        <v>0</v>
      </c>
      <c r="J93" s="198">
        <v>0</v>
      </c>
    </row>
    <row r="94" spans="1:10">
      <c r="A94" s="232">
        <v>44056</v>
      </c>
      <c r="B94" s="198" t="s">
        <v>372</v>
      </c>
      <c r="C94" s="230" t="s">
        <v>4</v>
      </c>
      <c r="D94" s="198">
        <v>300</v>
      </c>
      <c r="E94" s="198">
        <v>1215</v>
      </c>
      <c r="F94" s="231">
        <v>1228</v>
      </c>
      <c r="G94" s="199">
        <v>0</v>
      </c>
      <c r="H94" s="199">
        <f>SUM(F94-E94)*D94</f>
        <v>3900</v>
      </c>
      <c r="I94" s="199">
        <v>0</v>
      </c>
      <c r="J94" s="198">
        <f t="shared" ref="J94" si="79">SUM(H94:I94)</f>
        <v>3900</v>
      </c>
    </row>
    <row r="95" spans="1:10">
      <c r="A95" s="232">
        <v>44056</v>
      </c>
      <c r="B95" s="198" t="s">
        <v>373</v>
      </c>
      <c r="C95" s="230" t="s">
        <v>4</v>
      </c>
      <c r="D95" s="198">
        <v>400</v>
      </c>
      <c r="E95" s="198">
        <v>598</v>
      </c>
      <c r="F95" s="231">
        <v>603</v>
      </c>
      <c r="G95" s="199">
        <v>0</v>
      </c>
      <c r="H95" s="199">
        <f>SUM(F95-E95)*D95</f>
        <v>2000</v>
      </c>
      <c r="I95" s="199">
        <v>0</v>
      </c>
      <c r="J95" s="198">
        <f t="shared" ref="J95" si="80">SUM(H95:I95)</f>
        <v>2000</v>
      </c>
    </row>
    <row r="96" spans="1:10">
      <c r="A96" s="232">
        <v>44056</v>
      </c>
      <c r="B96" s="198" t="s">
        <v>273</v>
      </c>
      <c r="C96" s="230" t="s">
        <v>4</v>
      </c>
      <c r="D96" s="198">
        <v>1500</v>
      </c>
      <c r="E96" s="198">
        <v>397</v>
      </c>
      <c r="F96" s="231">
        <v>393.9</v>
      </c>
      <c r="G96" s="199">
        <v>0</v>
      </c>
      <c r="H96" s="199">
        <f>SUM(F96-E96)*D96</f>
        <v>-4650.0000000000346</v>
      </c>
      <c r="I96" s="199">
        <v>0</v>
      </c>
      <c r="J96" s="198">
        <f t="shared" ref="J96" si="81">SUM(H96:I96)</f>
        <v>-4650.0000000000346</v>
      </c>
    </row>
    <row r="97" spans="1:10">
      <c r="A97" s="232">
        <v>44055</v>
      </c>
      <c r="B97" s="198" t="s">
        <v>370</v>
      </c>
      <c r="C97" s="230" t="s">
        <v>4</v>
      </c>
      <c r="D97" s="198">
        <v>4000</v>
      </c>
      <c r="E97" s="198">
        <v>117</v>
      </c>
      <c r="F97" s="231">
        <v>118</v>
      </c>
      <c r="G97" s="199">
        <v>0</v>
      </c>
      <c r="H97" s="199">
        <f>SUM(F97-E97)*D97</f>
        <v>4000</v>
      </c>
      <c r="I97" s="199">
        <v>0</v>
      </c>
      <c r="J97" s="198">
        <f t="shared" ref="J97" si="82">SUM(H97:I97)</f>
        <v>4000</v>
      </c>
    </row>
    <row r="98" spans="1:10">
      <c r="A98" s="232">
        <v>44054</v>
      </c>
      <c r="B98" s="198" t="s">
        <v>366</v>
      </c>
      <c r="C98" s="230" t="s">
        <v>4</v>
      </c>
      <c r="D98" s="198">
        <v>3100</v>
      </c>
      <c r="E98" s="198">
        <v>213</v>
      </c>
      <c r="F98" s="231">
        <v>214.7</v>
      </c>
      <c r="G98" s="199">
        <v>0</v>
      </c>
      <c r="H98" s="199">
        <f>SUM(F98-E98)*D98</f>
        <v>5269.9999999999645</v>
      </c>
      <c r="I98" s="199">
        <v>0</v>
      </c>
      <c r="J98" s="198">
        <f t="shared" ref="J98" si="83">SUM(H98:I98)</f>
        <v>5269.9999999999645</v>
      </c>
    </row>
    <row r="99" spans="1:10">
      <c r="A99" s="232">
        <v>44054</v>
      </c>
      <c r="B99" s="198" t="s">
        <v>366</v>
      </c>
      <c r="C99" s="230" t="s">
        <v>4</v>
      </c>
      <c r="D99" s="198">
        <v>3100</v>
      </c>
      <c r="E99" s="198">
        <v>216</v>
      </c>
      <c r="F99" s="231">
        <v>216</v>
      </c>
      <c r="G99" s="199">
        <v>0</v>
      </c>
      <c r="H99" s="199">
        <v>0</v>
      </c>
      <c r="I99" s="199">
        <v>0</v>
      </c>
      <c r="J99" s="198">
        <v>0</v>
      </c>
    </row>
    <row r="100" spans="1:10">
      <c r="A100" s="232">
        <v>44054</v>
      </c>
      <c r="B100" s="198" t="s">
        <v>238</v>
      </c>
      <c r="C100" s="230" t="s">
        <v>20</v>
      </c>
      <c r="D100" s="198">
        <v>505</v>
      </c>
      <c r="E100" s="198">
        <v>2108</v>
      </c>
      <c r="F100" s="231">
        <v>2124</v>
      </c>
      <c r="G100" s="199">
        <v>0</v>
      </c>
      <c r="H100" s="199">
        <f>SUM(E100-F100)*D100</f>
        <v>-8080</v>
      </c>
      <c r="I100" s="199">
        <v>0</v>
      </c>
      <c r="J100" s="198">
        <f t="shared" ref="J100:J101" si="84">SUM(H100:I100)</f>
        <v>-8080</v>
      </c>
    </row>
    <row r="101" spans="1:10">
      <c r="A101" s="232">
        <v>44054</v>
      </c>
      <c r="B101" s="198" t="s">
        <v>187</v>
      </c>
      <c r="C101" s="230" t="s">
        <v>4</v>
      </c>
      <c r="D101" s="198">
        <v>375</v>
      </c>
      <c r="E101" s="198">
        <v>2075</v>
      </c>
      <c r="F101" s="231">
        <v>2059</v>
      </c>
      <c r="G101" s="199">
        <v>0</v>
      </c>
      <c r="H101" s="199">
        <f t="shared" ref="H101" si="85">SUM(F101-E101)*D101</f>
        <v>-6000</v>
      </c>
      <c r="I101" s="199">
        <v>0</v>
      </c>
      <c r="J101" s="198">
        <f t="shared" si="84"/>
        <v>-6000</v>
      </c>
    </row>
    <row r="102" spans="1:10">
      <c r="A102" s="232">
        <v>44053</v>
      </c>
      <c r="B102" s="198" t="s">
        <v>360</v>
      </c>
      <c r="C102" s="230" t="s">
        <v>20</v>
      </c>
      <c r="D102" s="198">
        <v>550</v>
      </c>
      <c r="E102" s="198">
        <v>1238</v>
      </c>
      <c r="F102" s="231">
        <v>1230</v>
      </c>
      <c r="G102" s="199">
        <v>0</v>
      </c>
      <c r="H102" s="199">
        <f t="shared" ref="H102:H103" si="86">SUM(E102-F102)*D102</f>
        <v>4400</v>
      </c>
      <c r="I102" s="199">
        <v>0</v>
      </c>
      <c r="J102" s="198">
        <f t="shared" ref="J102:J103" si="87">SUM(H102:I102)</f>
        <v>4400</v>
      </c>
    </row>
    <row r="103" spans="1:10">
      <c r="A103" s="232">
        <v>44053</v>
      </c>
      <c r="B103" s="198" t="s">
        <v>22</v>
      </c>
      <c r="C103" s="230" t="s">
        <v>20</v>
      </c>
      <c r="D103" s="198">
        <v>400</v>
      </c>
      <c r="E103" s="198">
        <v>3100</v>
      </c>
      <c r="F103" s="231">
        <v>3088</v>
      </c>
      <c r="G103" s="199">
        <v>0</v>
      </c>
      <c r="H103" s="199">
        <f t="shared" si="86"/>
        <v>4800</v>
      </c>
      <c r="I103" s="199">
        <v>0</v>
      </c>
      <c r="J103" s="198">
        <f t="shared" si="87"/>
        <v>4800</v>
      </c>
    </row>
    <row r="104" spans="1:10">
      <c r="A104" s="232">
        <v>44050</v>
      </c>
      <c r="B104" s="198" t="s">
        <v>366</v>
      </c>
      <c r="C104" s="230" t="s">
        <v>4</v>
      </c>
      <c r="D104" s="198">
        <v>3100</v>
      </c>
      <c r="E104" s="198">
        <v>195</v>
      </c>
      <c r="F104" s="231">
        <v>196.5</v>
      </c>
      <c r="G104" s="199">
        <v>0</v>
      </c>
      <c r="H104" s="199">
        <f>SUM(F104-E104)*D104</f>
        <v>4650</v>
      </c>
      <c r="I104" s="199">
        <v>0</v>
      </c>
      <c r="J104" s="198">
        <f t="shared" ref="J104" si="88">SUM(H104:I104)</f>
        <v>4650</v>
      </c>
    </row>
    <row r="105" spans="1:10">
      <c r="A105" s="232">
        <v>44049</v>
      </c>
      <c r="B105" s="198" t="s">
        <v>187</v>
      </c>
      <c r="C105" s="230" t="s">
        <v>4</v>
      </c>
      <c r="D105" s="198">
        <v>375</v>
      </c>
      <c r="E105" s="198">
        <v>1970</v>
      </c>
      <c r="F105" s="231">
        <v>1982</v>
      </c>
      <c r="G105" s="199">
        <v>0</v>
      </c>
      <c r="H105" s="199">
        <f>SUM(F105-E105)*D105</f>
        <v>4500</v>
      </c>
      <c r="I105" s="199">
        <v>0</v>
      </c>
      <c r="J105" s="198">
        <f t="shared" ref="J105" si="89">SUM(H105:I105)</f>
        <v>4500</v>
      </c>
    </row>
    <row r="106" spans="1:10">
      <c r="A106" s="232">
        <v>44048</v>
      </c>
      <c r="B106" s="198" t="s">
        <v>92</v>
      </c>
      <c r="C106" s="230" t="s">
        <v>4</v>
      </c>
      <c r="D106" s="198">
        <v>550</v>
      </c>
      <c r="E106" s="198">
        <v>1052</v>
      </c>
      <c r="F106" s="231">
        <v>1041</v>
      </c>
      <c r="G106" s="199">
        <v>0</v>
      </c>
      <c r="H106" s="199">
        <f>SUM(F106-E106)*D106</f>
        <v>-6050</v>
      </c>
      <c r="I106" s="199">
        <v>0</v>
      </c>
      <c r="J106" s="198">
        <f t="shared" ref="J106" si="90">SUM(H106:I106)</f>
        <v>-6050</v>
      </c>
    </row>
    <row r="107" spans="1:10">
      <c r="A107" s="232">
        <v>44047</v>
      </c>
      <c r="B107" s="198" t="s">
        <v>369</v>
      </c>
      <c r="C107" s="230" t="s">
        <v>20</v>
      </c>
      <c r="D107" s="198">
        <v>1200</v>
      </c>
      <c r="E107" s="198">
        <v>669</v>
      </c>
      <c r="F107" s="231">
        <v>664</v>
      </c>
      <c r="G107" s="199">
        <v>0</v>
      </c>
      <c r="H107" s="199">
        <f>SUM(E107-F107)*D107</f>
        <v>6000</v>
      </c>
      <c r="I107" s="199">
        <v>0</v>
      </c>
      <c r="J107" s="198">
        <f t="shared" ref="J107" si="91">SUM(H107:I107)</f>
        <v>6000</v>
      </c>
    </row>
    <row r="108" spans="1:10" ht="15.75">
      <c r="A108" s="145"/>
      <c r="B108" s="146"/>
      <c r="C108" s="146"/>
      <c r="D108" s="147"/>
      <c r="E108" s="147"/>
      <c r="F108" s="168"/>
      <c r="G108" s="143"/>
      <c r="H108" s="226">
        <f>SUM(H77:H107)</f>
        <v>23639.999999999887</v>
      </c>
      <c r="I108" s="144"/>
      <c r="J108" s="226">
        <f>SUM(J77:J107)</f>
        <v>27139.999999999884</v>
      </c>
    </row>
    <row r="109" spans="1:10">
      <c r="A109" s="201">
        <v>44013</v>
      </c>
    </row>
    <row r="110" spans="1:10">
      <c r="A110" s="202" t="s">
        <v>304</v>
      </c>
      <c r="B110" s="203" t="s">
        <v>305</v>
      </c>
      <c r="C110" s="179" t="s">
        <v>306</v>
      </c>
      <c r="D110" s="204" t="s">
        <v>307</v>
      </c>
      <c r="E110" s="204" t="s">
        <v>308</v>
      </c>
      <c r="F110" s="179" t="s">
        <v>295</v>
      </c>
      <c r="G110" s="169"/>
      <c r="H110" s="171"/>
      <c r="I110" s="170"/>
      <c r="J110" s="171"/>
    </row>
    <row r="111" spans="1:10">
      <c r="A111" s="220">
        <v>39</v>
      </c>
      <c r="B111" s="220">
        <v>3</v>
      </c>
      <c r="C111" s="175">
        <v>36</v>
      </c>
      <c r="D111" s="176">
        <v>11</v>
      </c>
      <c r="E111" s="175">
        <v>25</v>
      </c>
      <c r="F111" s="175">
        <f>E111*100/C111</f>
        <v>69.444444444444443</v>
      </c>
      <c r="G111" s="220"/>
      <c r="H111" s="220"/>
      <c r="I111" s="220"/>
      <c r="J111" s="220"/>
    </row>
    <row r="112" spans="1:10">
      <c r="A112" s="220"/>
      <c r="B112" s="220"/>
      <c r="C112" s="175"/>
      <c r="D112" s="176"/>
      <c r="E112" s="175"/>
      <c r="F112" s="175"/>
      <c r="G112" s="220"/>
      <c r="H112" s="220"/>
      <c r="I112" s="220"/>
      <c r="J112" s="220"/>
    </row>
    <row r="113" spans="1:10">
      <c r="A113" s="148">
        <v>44043</v>
      </c>
      <c r="B113" s="218" t="s">
        <v>289</v>
      </c>
      <c r="C113" s="221" t="s">
        <v>20</v>
      </c>
      <c r="D113" s="220">
        <v>505</v>
      </c>
      <c r="E113" s="220">
        <v>2070</v>
      </c>
      <c r="F113" s="220">
        <v>2059</v>
      </c>
      <c r="G113" s="152">
        <v>0</v>
      </c>
      <c r="H113" s="149">
        <f>SUM(E113-F113)*D113</f>
        <v>5555</v>
      </c>
      <c r="I113" s="149">
        <v>0</v>
      </c>
      <c r="J113" s="153">
        <f t="shared" ref="J113:J114" si="92">SUM(H113:I113)</f>
        <v>5555</v>
      </c>
    </row>
    <row r="114" spans="1:10">
      <c r="A114" s="148">
        <v>44043</v>
      </c>
      <c r="B114" s="218" t="s">
        <v>368</v>
      </c>
      <c r="C114" s="221" t="s">
        <v>4</v>
      </c>
      <c r="D114" s="220">
        <v>250</v>
      </c>
      <c r="E114" s="220">
        <v>3255</v>
      </c>
      <c r="F114" s="220">
        <v>3268</v>
      </c>
      <c r="G114" s="152">
        <v>0</v>
      </c>
      <c r="H114" s="149">
        <f t="shared" ref="H114" si="93">SUM(F114-E114)*D114</f>
        <v>3250</v>
      </c>
      <c r="I114" s="149">
        <v>0</v>
      </c>
      <c r="J114" s="153">
        <f t="shared" si="92"/>
        <v>3250</v>
      </c>
    </row>
    <row r="115" spans="1:10">
      <c r="A115" s="148">
        <v>44042</v>
      </c>
      <c r="B115" s="218" t="s">
        <v>366</v>
      </c>
      <c r="C115" s="175" t="s">
        <v>20</v>
      </c>
      <c r="D115" s="176">
        <v>3100</v>
      </c>
      <c r="E115" s="175">
        <v>202.5</v>
      </c>
      <c r="F115" s="175">
        <v>200.5</v>
      </c>
      <c r="G115" s="152">
        <v>0</v>
      </c>
      <c r="H115" s="149">
        <f t="shared" ref="H115:H116" si="94">SUM(E115-F115)*D115</f>
        <v>6200</v>
      </c>
      <c r="I115" s="149">
        <v>0</v>
      </c>
      <c r="J115" s="153">
        <f t="shared" ref="J115:J116" si="95">SUM(H115:I115)</f>
        <v>6200</v>
      </c>
    </row>
    <row r="116" spans="1:10">
      <c r="A116" s="148">
        <v>44042</v>
      </c>
      <c r="B116" s="218" t="s">
        <v>350</v>
      </c>
      <c r="C116" s="175" t="s">
        <v>20</v>
      </c>
      <c r="D116" s="176">
        <v>1400</v>
      </c>
      <c r="E116" s="175">
        <v>360</v>
      </c>
      <c r="F116" s="175">
        <v>357</v>
      </c>
      <c r="G116" s="152">
        <v>0</v>
      </c>
      <c r="H116" s="149">
        <f t="shared" si="94"/>
        <v>4200</v>
      </c>
      <c r="I116" s="149">
        <v>0</v>
      </c>
      <c r="J116" s="153">
        <f t="shared" si="95"/>
        <v>4200</v>
      </c>
    </row>
    <row r="117" spans="1:10">
      <c r="A117" s="148">
        <v>44042</v>
      </c>
      <c r="B117" s="218" t="s">
        <v>186</v>
      </c>
      <c r="C117" s="175" t="s">
        <v>4</v>
      </c>
      <c r="D117" s="176">
        <v>2500</v>
      </c>
      <c r="E117" s="175">
        <v>385</v>
      </c>
      <c r="F117" s="175">
        <v>385</v>
      </c>
      <c r="G117" s="220">
        <v>0</v>
      </c>
      <c r="H117" s="220">
        <v>0</v>
      </c>
      <c r="I117" s="220">
        <v>0</v>
      </c>
      <c r="J117" s="220">
        <v>0</v>
      </c>
    </row>
    <row r="118" spans="1:10">
      <c r="A118" s="148">
        <v>44042</v>
      </c>
      <c r="B118" s="218" t="s">
        <v>338</v>
      </c>
      <c r="C118" s="175" t="s">
        <v>4</v>
      </c>
      <c r="D118" s="176">
        <v>2300</v>
      </c>
      <c r="E118" s="175">
        <v>448</v>
      </c>
      <c r="F118" s="175">
        <v>441.8</v>
      </c>
      <c r="G118" s="152">
        <v>0</v>
      </c>
      <c r="H118" s="149">
        <f>SUM(F118-E118)*D118</f>
        <v>-14259.999999999975</v>
      </c>
      <c r="I118" s="149">
        <v>0</v>
      </c>
      <c r="J118" s="153">
        <f t="shared" ref="J118" si="96">SUM(H118:I118)</f>
        <v>-14259.999999999975</v>
      </c>
    </row>
    <row r="119" spans="1:10">
      <c r="A119" s="148">
        <v>44041</v>
      </c>
      <c r="B119" s="218" t="s">
        <v>367</v>
      </c>
      <c r="C119" s="175" t="s">
        <v>20</v>
      </c>
      <c r="D119" s="176">
        <v>100</v>
      </c>
      <c r="E119" s="175">
        <v>6205</v>
      </c>
      <c r="F119" s="175">
        <v>6170</v>
      </c>
      <c r="G119" s="152">
        <v>0</v>
      </c>
      <c r="H119" s="149">
        <f t="shared" ref="H119" si="97">SUM(E119-F119)*D119</f>
        <v>3500</v>
      </c>
      <c r="I119" s="149">
        <v>0</v>
      </c>
      <c r="J119" s="153">
        <f t="shared" ref="J119" si="98">SUM(H119:I119)</f>
        <v>3500</v>
      </c>
    </row>
    <row r="120" spans="1:10">
      <c r="A120" s="148">
        <v>44041</v>
      </c>
      <c r="B120" s="218" t="s">
        <v>84</v>
      </c>
      <c r="C120" s="175" t="s">
        <v>4</v>
      </c>
      <c r="D120" s="176">
        <v>500</v>
      </c>
      <c r="E120" s="175">
        <v>920</v>
      </c>
      <c r="F120" s="175">
        <v>906.9</v>
      </c>
      <c r="G120" s="152">
        <v>0</v>
      </c>
      <c r="H120" s="149">
        <f>SUM(F120-E120)*D120</f>
        <v>-6550.0000000000109</v>
      </c>
      <c r="I120" s="149">
        <v>0</v>
      </c>
      <c r="J120" s="153">
        <f t="shared" ref="J120" si="99">SUM(H120:I120)</f>
        <v>-6550.0000000000109</v>
      </c>
    </row>
    <row r="121" spans="1:10">
      <c r="A121" s="148">
        <v>44040</v>
      </c>
      <c r="B121" s="220" t="s">
        <v>235</v>
      </c>
      <c r="C121" s="221" t="s">
        <v>4</v>
      </c>
      <c r="D121" s="220">
        <v>1100</v>
      </c>
      <c r="E121" s="220">
        <v>1142</v>
      </c>
      <c r="F121" s="220">
        <v>1150</v>
      </c>
      <c r="G121" s="152">
        <v>0</v>
      </c>
      <c r="H121" s="149">
        <f t="shared" ref="H121:H122" si="100">SUM(F121-E121)*D121</f>
        <v>8800</v>
      </c>
      <c r="I121" s="149">
        <v>0</v>
      </c>
      <c r="J121" s="153">
        <f t="shared" ref="J121:J122" si="101">SUM(H121:I121)</f>
        <v>8800</v>
      </c>
    </row>
    <row r="122" spans="1:10">
      <c r="A122" s="148">
        <v>44040</v>
      </c>
      <c r="B122" s="220" t="s">
        <v>199</v>
      </c>
      <c r="C122" s="222" t="s">
        <v>4</v>
      </c>
      <c r="D122" s="223">
        <v>1300</v>
      </c>
      <c r="E122" s="222">
        <v>790</v>
      </c>
      <c r="F122" s="222">
        <v>791</v>
      </c>
      <c r="G122" s="152">
        <v>0</v>
      </c>
      <c r="H122" s="149">
        <f t="shared" si="100"/>
        <v>1300</v>
      </c>
      <c r="I122" s="149">
        <v>0</v>
      </c>
      <c r="J122" s="153">
        <f t="shared" si="101"/>
        <v>1300</v>
      </c>
    </row>
    <row r="123" spans="1:10">
      <c r="A123" s="148">
        <v>44039</v>
      </c>
      <c r="B123" s="218" t="s">
        <v>94</v>
      </c>
      <c r="C123" s="175" t="s">
        <v>4</v>
      </c>
      <c r="D123" s="176">
        <v>375</v>
      </c>
      <c r="E123" s="175">
        <v>1360</v>
      </c>
      <c r="F123" s="175">
        <v>1375</v>
      </c>
      <c r="G123" s="152">
        <v>0</v>
      </c>
      <c r="H123" s="149">
        <f>SUM(F123-E123)*D123</f>
        <v>5625</v>
      </c>
      <c r="I123" s="149">
        <v>0</v>
      </c>
      <c r="J123" s="153">
        <f t="shared" ref="J123" si="102">SUM(H123:I123)</f>
        <v>5625</v>
      </c>
    </row>
    <row r="124" spans="1:10">
      <c r="A124" s="148">
        <v>44039</v>
      </c>
      <c r="B124" s="218" t="s">
        <v>84</v>
      </c>
      <c r="C124" s="175" t="s">
        <v>20</v>
      </c>
      <c r="D124" s="176">
        <v>500</v>
      </c>
      <c r="E124" s="175">
        <v>909</v>
      </c>
      <c r="F124" s="175">
        <v>904</v>
      </c>
      <c r="G124" s="152">
        <v>0</v>
      </c>
      <c r="H124" s="149">
        <f>SUM(E124-F124)*D124</f>
        <v>2500</v>
      </c>
      <c r="I124" s="149">
        <v>0</v>
      </c>
      <c r="J124" s="153">
        <f t="shared" ref="J124" si="103">SUM(H124:I124)</f>
        <v>2500</v>
      </c>
    </row>
    <row r="125" spans="1:10">
      <c r="A125" s="148">
        <v>44036</v>
      </c>
      <c r="B125" s="218" t="s">
        <v>345</v>
      </c>
      <c r="C125" s="175" t="s">
        <v>4</v>
      </c>
      <c r="D125" s="176">
        <v>500</v>
      </c>
      <c r="E125" s="175">
        <v>639</v>
      </c>
      <c r="F125" s="175">
        <v>644</v>
      </c>
      <c r="G125" s="152">
        <v>0</v>
      </c>
      <c r="H125" s="149">
        <f>SUM(F125-E125)*D125</f>
        <v>2500</v>
      </c>
      <c r="I125" s="149">
        <v>0</v>
      </c>
      <c r="J125" s="153">
        <f t="shared" ref="J125" si="104">SUM(H125:I125)</f>
        <v>2500</v>
      </c>
    </row>
    <row r="126" spans="1:10">
      <c r="A126" s="148">
        <v>44036</v>
      </c>
      <c r="B126" s="218" t="s">
        <v>289</v>
      </c>
      <c r="C126" s="218" t="s">
        <v>20</v>
      </c>
      <c r="D126" s="151">
        <v>500</v>
      </c>
      <c r="E126" s="152">
        <v>2120</v>
      </c>
      <c r="F126" s="152">
        <v>2131</v>
      </c>
      <c r="G126" s="152">
        <v>0</v>
      </c>
      <c r="H126" s="149">
        <f>SUM(E126-F126)*D126</f>
        <v>-5500</v>
      </c>
      <c r="I126" s="149">
        <v>0</v>
      </c>
      <c r="J126" s="153">
        <f t="shared" ref="J126" si="105">SUM(H126:I126)</f>
        <v>-5500</v>
      </c>
    </row>
    <row r="127" spans="1:10">
      <c r="A127" s="148">
        <v>44035</v>
      </c>
      <c r="B127" s="218" t="s">
        <v>122</v>
      </c>
      <c r="C127" s="175" t="s">
        <v>4</v>
      </c>
      <c r="D127" s="176">
        <v>3000</v>
      </c>
      <c r="E127" s="175">
        <v>95</v>
      </c>
      <c r="F127" s="175">
        <v>94.7</v>
      </c>
      <c r="G127" s="152">
        <v>0</v>
      </c>
      <c r="H127" s="149">
        <f>SUM(F127-E127)*D127</f>
        <v>-899.99999999999147</v>
      </c>
      <c r="I127" s="149">
        <v>0</v>
      </c>
      <c r="J127" s="153">
        <f t="shared" ref="J127" si="106">SUM(H127:I127)</f>
        <v>-899.99999999999147</v>
      </c>
    </row>
    <row r="128" spans="1:10">
      <c r="A128" s="148">
        <v>44033</v>
      </c>
      <c r="B128" s="218" t="s">
        <v>117</v>
      </c>
      <c r="C128" s="175" t="s">
        <v>20</v>
      </c>
      <c r="D128" s="176">
        <v>2000</v>
      </c>
      <c r="E128" s="175">
        <v>273.5</v>
      </c>
      <c r="F128" s="175">
        <v>275.5</v>
      </c>
      <c r="G128" s="152">
        <v>0</v>
      </c>
      <c r="H128" s="149">
        <f>SUM(E128-F128)*D128</f>
        <v>-4000</v>
      </c>
      <c r="I128" s="149">
        <v>0</v>
      </c>
      <c r="J128" s="153">
        <f t="shared" ref="J128" si="107">SUM(H128:I128)</f>
        <v>-4000</v>
      </c>
    </row>
    <row r="129" spans="1:10">
      <c r="A129" s="148">
        <v>44034</v>
      </c>
      <c r="B129" s="218" t="s">
        <v>121</v>
      </c>
      <c r="C129" s="175" t="s">
        <v>4</v>
      </c>
      <c r="D129" s="176">
        <v>1500</v>
      </c>
      <c r="E129" s="175">
        <v>383</v>
      </c>
      <c r="F129" s="175">
        <v>383</v>
      </c>
      <c r="G129" s="220">
        <v>0</v>
      </c>
      <c r="H129" s="220">
        <v>0</v>
      </c>
      <c r="I129" s="220">
        <v>0</v>
      </c>
      <c r="J129" s="220">
        <v>0</v>
      </c>
    </row>
    <row r="130" spans="1:10">
      <c r="A130" s="148">
        <v>44033</v>
      </c>
      <c r="B130" s="218" t="s">
        <v>121</v>
      </c>
      <c r="C130" s="175" t="s">
        <v>4</v>
      </c>
      <c r="D130" s="176">
        <v>1000</v>
      </c>
      <c r="E130" s="175">
        <v>378</v>
      </c>
      <c r="F130" s="175">
        <v>379</v>
      </c>
      <c r="G130" s="152">
        <v>0</v>
      </c>
      <c r="H130" s="149">
        <f t="shared" ref="H130" si="108">SUM(F130-E130)*D130</f>
        <v>1000</v>
      </c>
      <c r="I130" s="149">
        <v>0</v>
      </c>
      <c r="J130" s="153">
        <f t="shared" ref="J130" si="109">SUM(H130:I130)</f>
        <v>1000</v>
      </c>
    </row>
    <row r="131" spans="1:10">
      <c r="A131" s="148">
        <v>44033</v>
      </c>
      <c r="B131" s="218" t="s">
        <v>365</v>
      </c>
      <c r="C131" s="175" t="s">
        <v>4</v>
      </c>
      <c r="D131" s="176">
        <v>200</v>
      </c>
      <c r="E131" s="175">
        <v>6540</v>
      </c>
      <c r="F131" s="175">
        <v>6540</v>
      </c>
      <c r="G131" s="220">
        <v>0</v>
      </c>
      <c r="H131" s="220">
        <v>0</v>
      </c>
      <c r="I131" s="220">
        <v>0</v>
      </c>
      <c r="J131" s="220">
        <v>0</v>
      </c>
    </row>
    <row r="132" spans="1:10">
      <c r="A132" s="148">
        <v>44033</v>
      </c>
      <c r="B132" s="218" t="s">
        <v>117</v>
      </c>
      <c r="C132" s="175" t="s">
        <v>20</v>
      </c>
      <c r="D132" s="176">
        <v>2000</v>
      </c>
      <c r="E132" s="175">
        <v>273.5</v>
      </c>
      <c r="F132" s="175">
        <v>275.5</v>
      </c>
      <c r="G132" s="152">
        <v>0</v>
      </c>
      <c r="H132" s="149">
        <f>SUM(E132-F132)*D132</f>
        <v>-4000</v>
      </c>
      <c r="I132" s="149">
        <v>0</v>
      </c>
      <c r="J132" s="153">
        <f t="shared" ref="J132" si="110">SUM(H132:I132)</f>
        <v>-4000</v>
      </c>
    </row>
    <row r="133" spans="1:10">
      <c r="A133" s="148">
        <v>44032</v>
      </c>
      <c r="B133" s="218" t="s">
        <v>364</v>
      </c>
      <c r="C133" s="218" t="s">
        <v>4</v>
      </c>
      <c r="D133" s="151">
        <v>2000</v>
      </c>
      <c r="E133" s="152">
        <v>215</v>
      </c>
      <c r="F133" s="152">
        <v>217</v>
      </c>
      <c r="G133" s="152">
        <v>0</v>
      </c>
      <c r="H133" s="149">
        <f t="shared" ref="H133" si="111">SUM(F133-E133)*D133</f>
        <v>4000</v>
      </c>
      <c r="I133" s="149">
        <v>0</v>
      </c>
      <c r="J133" s="153">
        <f t="shared" ref="J133:J148" si="112">SUM(H133:I133)</f>
        <v>4000</v>
      </c>
    </row>
    <row r="134" spans="1:10">
      <c r="A134" s="148">
        <v>44029</v>
      </c>
      <c r="B134" s="218" t="s">
        <v>162</v>
      </c>
      <c r="C134" s="218" t="s">
        <v>4</v>
      </c>
      <c r="D134" s="151">
        <v>1000</v>
      </c>
      <c r="E134" s="152">
        <v>685</v>
      </c>
      <c r="F134" s="152">
        <v>690</v>
      </c>
      <c r="G134" s="152">
        <v>0</v>
      </c>
      <c r="H134" s="149">
        <f t="shared" ref="H134" si="113">SUM(F134-E134)*D134</f>
        <v>5000</v>
      </c>
      <c r="I134" s="149">
        <v>0</v>
      </c>
      <c r="J134" s="153">
        <f t="shared" ref="J134" si="114">SUM(H134:I134)</f>
        <v>5000</v>
      </c>
    </row>
    <row r="135" spans="1:10">
      <c r="A135" s="148">
        <v>44028</v>
      </c>
      <c r="B135" s="218" t="s">
        <v>223</v>
      </c>
      <c r="C135" s="218" t="s">
        <v>20</v>
      </c>
      <c r="D135" s="151">
        <v>500</v>
      </c>
      <c r="E135" s="152">
        <v>914</v>
      </c>
      <c r="F135" s="152">
        <v>905</v>
      </c>
      <c r="G135" s="152">
        <v>0</v>
      </c>
      <c r="H135" s="149">
        <f>SUM(E135-F135)*D135</f>
        <v>4500</v>
      </c>
      <c r="I135" s="149">
        <v>0</v>
      </c>
      <c r="J135" s="153">
        <f t="shared" si="112"/>
        <v>4500</v>
      </c>
    </row>
    <row r="136" spans="1:10">
      <c r="A136" s="148">
        <v>44028</v>
      </c>
      <c r="B136" s="218" t="s">
        <v>236</v>
      </c>
      <c r="C136" s="218" t="s">
        <v>4</v>
      </c>
      <c r="D136" s="151">
        <v>1000</v>
      </c>
      <c r="E136" s="152">
        <v>382</v>
      </c>
      <c r="F136" s="152">
        <v>379.5</v>
      </c>
      <c r="G136" s="152">
        <v>0</v>
      </c>
      <c r="H136" s="149">
        <f>SUM(F136-E136)*D136</f>
        <v>-2500</v>
      </c>
      <c r="I136" s="149">
        <v>0</v>
      </c>
      <c r="J136" s="153">
        <f t="shared" si="112"/>
        <v>-2500</v>
      </c>
    </row>
    <row r="137" spans="1:10">
      <c r="A137" s="148">
        <v>44027</v>
      </c>
      <c r="B137" s="218" t="s">
        <v>358</v>
      </c>
      <c r="C137" s="218" t="s">
        <v>20</v>
      </c>
      <c r="D137" s="151">
        <v>2500</v>
      </c>
      <c r="E137" s="152">
        <v>206</v>
      </c>
      <c r="F137" s="152">
        <v>203.6</v>
      </c>
      <c r="G137" s="152">
        <v>0</v>
      </c>
      <c r="H137" s="149">
        <f>SUM(E137-F137)*D137</f>
        <v>6000.0000000000146</v>
      </c>
      <c r="I137" s="149">
        <v>0</v>
      </c>
      <c r="J137" s="153">
        <f t="shared" si="112"/>
        <v>6000.0000000000146</v>
      </c>
    </row>
    <row r="138" spans="1:10">
      <c r="A138" s="148">
        <v>44027</v>
      </c>
      <c r="B138" s="218" t="s">
        <v>117</v>
      </c>
      <c r="C138" s="218" t="s">
        <v>4</v>
      </c>
      <c r="D138" s="151">
        <v>2000</v>
      </c>
      <c r="E138" s="152">
        <v>265</v>
      </c>
      <c r="F138" s="152">
        <v>262.5</v>
      </c>
      <c r="G138" s="152">
        <v>0</v>
      </c>
      <c r="H138" s="149">
        <f>SUM(F138-E138)*D138</f>
        <v>-5000</v>
      </c>
      <c r="I138" s="149">
        <v>0</v>
      </c>
      <c r="J138" s="153">
        <f t="shared" si="112"/>
        <v>-5000</v>
      </c>
    </row>
    <row r="139" spans="1:10">
      <c r="A139" s="148">
        <v>44026</v>
      </c>
      <c r="B139" s="218" t="s">
        <v>84</v>
      </c>
      <c r="C139" s="218" t="s">
        <v>4</v>
      </c>
      <c r="D139" s="151">
        <v>500</v>
      </c>
      <c r="E139" s="152">
        <v>963</v>
      </c>
      <c r="F139" s="152">
        <v>957</v>
      </c>
      <c r="G139" s="152">
        <v>0</v>
      </c>
      <c r="H139" s="149">
        <f>SUM(F139-E139)*D139</f>
        <v>-3000</v>
      </c>
      <c r="I139" s="149">
        <v>0</v>
      </c>
      <c r="J139" s="153">
        <f t="shared" si="112"/>
        <v>-3000</v>
      </c>
    </row>
    <row r="140" spans="1:10">
      <c r="A140" s="148">
        <v>44021</v>
      </c>
      <c r="B140" s="218" t="s">
        <v>199</v>
      </c>
      <c r="C140" s="218" t="s">
        <v>4</v>
      </c>
      <c r="D140" s="151">
        <v>500</v>
      </c>
      <c r="E140" s="152">
        <v>820</v>
      </c>
      <c r="F140" s="152">
        <v>814</v>
      </c>
      <c r="G140" s="152">
        <v>0</v>
      </c>
      <c r="H140" s="149">
        <f>SUM(F140-E140)*D140</f>
        <v>-3000</v>
      </c>
      <c r="I140" s="149">
        <v>0</v>
      </c>
      <c r="J140" s="153">
        <f t="shared" si="112"/>
        <v>-3000</v>
      </c>
    </row>
    <row r="141" spans="1:10">
      <c r="A141" s="148">
        <v>44020</v>
      </c>
      <c r="B141" s="218" t="s">
        <v>175</v>
      </c>
      <c r="C141" s="218" t="s">
        <v>4</v>
      </c>
      <c r="D141" s="151">
        <v>1200</v>
      </c>
      <c r="E141" s="152">
        <v>406.5</v>
      </c>
      <c r="F141" s="152">
        <v>408.5</v>
      </c>
      <c r="G141" s="152">
        <v>0</v>
      </c>
      <c r="H141" s="149">
        <f t="shared" ref="H141:H142" si="115">SUM(F141-E141)*D141</f>
        <v>2400</v>
      </c>
      <c r="I141" s="149">
        <v>0</v>
      </c>
      <c r="J141" s="153">
        <f t="shared" si="112"/>
        <v>2400</v>
      </c>
    </row>
    <row r="142" spans="1:10">
      <c r="A142" s="148">
        <v>44020</v>
      </c>
      <c r="B142" s="218" t="s">
        <v>359</v>
      </c>
      <c r="C142" s="218" t="s">
        <v>4</v>
      </c>
      <c r="D142" s="151">
        <v>1000</v>
      </c>
      <c r="E142" s="152">
        <v>285</v>
      </c>
      <c r="F142" s="152">
        <v>287</v>
      </c>
      <c r="G142" s="152">
        <v>0</v>
      </c>
      <c r="H142" s="149">
        <f t="shared" si="115"/>
        <v>2000</v>
      </c>
      <c r="I142" s="149">
        <v>0</v>
      </c>
      <c r="J142" s="153">
        <f t="shared" si="112"/>
        <v>2000</v>
      </c>
    </row>
    <row r="143" spans="1:10">
      <c r="A143" s="148">
        <v>44019</v>
      </c>
      <c r="B143" s="218" t="s">
        <v>235</v>
      </c>
      <c r="C143" s="218" t="s">
        <v>4</v>
      </c>
      <c r="D143" s="151">
        <v>500</v>
      </c>
      <c r="E143" s="152">
        <v>1085</v>
      </c>
      <c r="F143" s="152">
        <v>1092</v>
      </c>
      <c r="G143" s="152">
        <v>0</v>
      </c>
      <c r="H143" s="149">
        <f t="shared" ref="H143" si="116">SUM(F143-E143)*D143</f>
        <v>3500</v>
      </c>
      <c r="I143" s="149">
        <v>0</v>
      </c>
      <c r="J143" s="153">
        <f t="shared" si="112"/>
        <v>3500</v>
      </c>
    </row>
    <row r="144" spans="1:10">
      <c r="A144" s="148">
        <v>44019</v>
      </c>
      <c r="B144" s="218" t="s">
        <v>128</v>
      </c>
      <c r="C144" s="218" t="s">
        <v>4</v>
      </c>
      <c r="D144" s="151">
        <v>1500</v>
      </c>
      <c r="E144" s="152">
        <v>212</v>
      </c>
      <c r="F144" s="152">
        <v>214</v>
      </c>
      <c r="G144" s="152">
        <v>0</v>
      </c>
      <c r="H144" s="149">
        <f t="shared" ref="H144" si="117">SUM(F144-E144)*D144</f>
        <v>3000</v>
      </c>
      <c r="I144" s="149">
        <v>0</v>
      </c>
      <c r="J144" s="153">
        <f t="shared" si="112"/>
        <v>3000</v>
      </c>
    </row>
    <row r="145" spans="1:10">
      <c r="A145" s="148">
        <v>44019</v>
      </c>
      <c r="B145" s="218" t="s">
        <v>360</v>
      </c>
      <c r="C145" s="218" t="s">
        <v>4</v>
      </c>
      <c r="D145" s="151">
        <v>200</v>
      </c>
      <c r="E145" s="152">
        <v>1350</v>
      </c>
      <c r="F145" s="152">
        <v>1339</v>
      </c>
      <c r="G145" s="152">
        <v>0</v>
      </c>
      <c r="H145" s="149">
        <f>SUM(F145-E145)*D145</f>
        <v>-2200</v>
      </c>
      <c r="I145" s="149">
        <v>0</v>
      </c>
      <c r="J145" s="153">
        <f t="shared" si="112"/>
        <v>-2200</v>
      </c>
    </row>
    <row r="146" spans="1:10">
      <c r="A146" s="148">
        <v>44018</v>
      </c>
      <c r="B146" s="218" t="s">
        <v>56</v>
      </c>
      <c r="C146" s="218" t="s">
        <v>4</v>
      </c>
      <c r="D146" s="151">
        <v>250</v>
      </c>
      <c r="E146" s="152">
        <v>3760</v>
      </c>
      <c r="F146" s="152">
        <v>3770</v>
      </c>
      <c r="G146" s="152">
        <v>0</v>
      </c>
      <c r="H146" s="149">
        <f>SUM(F146-E146)*D146</f>
        <v>2500</v>
      </c>
      <c r="I146" s="149">
        <v>0</v>
      </c>
      <c r="J146" s="149">
        <f t="shared" si="112"/>
        <v>2500</v>
      </c>
    </row>
    <row r="147" spans="1:10">
      <c r="A147" s="148">
        <v>44018</v>
      </c>
      <c r="B147" s="218" t="s">
        <v>361</v>
      </c>
      <c r="C147" s="218" t="s">
        <v>4</v>
      </c>
      <c r="D147" s="154">
        <v>250</v>
      </c>
      <c r="E147" s="219">
        <v>3015</v>
      </c>
      <c r="F147" s="219">
        <v>3035</v>
      </c>
      <c r="G147" s="219">
        <v>3055</v>
      </c>
      <c r="H147" s="149">
        <f t="shared" ref="H147" si="118">SUM(F147-E147)*D147</f>
        <v>5000</v>
      </c>
      <c r="I147" s="149">
        <f>SUM(G147-F147)*D147</f>
        <v>5000</v>
      </c>
      <c r="J147" s="153">
        <f t="shared" si="112"/>
        <v>10000</v>
      </c>
    </row>
    <row r="148" spans="1:10">
      <c r="A148" s="148">
        <v>44015</v>
      </c>
      <c r="B148" s="218" t="s">
        <v>212</v>
      </c>
      <c r="C148" s="218" t="s">
        <v>4</v>
      </c>
      <c r="D148" s="220">
        <v>200</v>
      </c>
      <c r="E148" s="220">
        <v>1300</v>
      </c>
      <c r="F148" s="220">
        <v>1290</v>
      </c>
      <c r="G148" s="152">
        <v>0</v>
      </c>
      <c r="H148" s="149">
        <f>SUM(F148-E148)*D148</f>
        <v>-2000</v>
      </c>
      <c r="I148" s="149">
        <v>0</v>
      </c>
      <c r="J148" s="153">
        <f t="shared" si="112"/>
        <v>-2000</v>
      </c>
    </row>
    <row r="149" spans="1:10">
      <c r="A149" s="148">
        <v>44014</v>
      </c>
      <c r="B149" s="218" t="s">
        <v>363</v>
      </c>
      <c r="C149" s="218" t="s">
        <v>4</v>
      </c>
      <c r="D149" s="154">
        <v>200</v>
      </c>
      <c r="E149" s="219">
        <v>1290</v>
      </c>
      <c r="F149" s="219">
        <v>1294</v>
      </c>
      <c r="G149" s="152">
        <v>0</v>
      </c>
      <c r="H149" s="149">
        <f t="shared" ref="H149:H151" si="119">SUM(F149-E149)*D149</f>
        <v>800</v>
      </c>
      <c r="I149" s="149">
        <v>0</v>
      </c>
      <c r="J149" s="149">
        <f t="shared" ref="J149:J151" si="120">SUM(H149:I149)</f>
        <v>800</v>
      </c>
    </row>
    <row r="150" spans="1:10">
      <c r="A150" s="148">
        <v>44014</v>
      </c>
      <c r="B150" s="218" t="s">
        <v>362</v>
      </c>
      <c r="C150" s="218" t="s">
        <v>4</v>
      </c>
      <c r="D150" s="220">
        <v>1500</v>
      </c>
      <c r="E150" s="220">
        <v>261</v>
      </c>
      <c r="F150" s="220">
        <v>262.5</v>
      </c>
      <c r="G150" s="152">
        <v>0</v>
      </c>
      <c r="H150" s="149">
        <f t="shared" si="119"/>
        <v>2250</v>
      </c>
      <c r="I150" s="149">
        <v>0</v>
      </c>
      <c r="J150" s="149">
        <f t="shared" si="120"/>
        <v>2250</v>
      </c>
    </row>
    <row r="151" spans="1:10">
      <c r="A151" s="148">
        <v>44013</v>
      </c>
      <c r="B151" s="218" t="s">
        <v>211</v>
      </c>
      <c r="C151" s="218" t="s">
        <v>4</v>
      </c>
      <c r="D151" s="220">
        <v>500</v>
      </c>
      <c r="E151" s="220">
        <v>418</v>
      </c>
      <c r="F151" s="220">
        <v>421.5</v>
      </c>
      <c r="G151" s="152">
        <v>0</v>
      </c>
      <c r="H151" s="149">
        <f t="shared" si="119"/>
        <v>1750</v>
      </c>
      <c r="I151" s="149">
        <v>0</v>
      </c>
      <c r="J151" s="149">
        <f t="shared" si="120"/>
        <v>1750</v>
      </c>
    </row>
    <row r="152" spans="1:10" ht="15.75">
      <c r="A152" s="145"/>
      <c r="B152" s="146"/>
      <c r="C152" s="146"/>
      <c r="D152" s="147"/>
      <c r="E152" s="147"/>
      <c r="F152" s="168"/>
      <c r="G152" s="143"/>
      <c r="H152" s="227">
        <f>SUM(H133:H151)</f>
        <v>25000.000000000015</v>
      </c>
      <c r="I152" s="227"/>
      <c r="J152" s="227">
        <f>SUM(J133:J151)</f>
        <v>30000.000000000015</v>
      </c>
    </row>
    <row r="153" spans="1:10">
      <c r="A153" s="201">
        <v>43891</v>
      </c>
    </row>
    <row r="154" spans="1:10">
      <c r="A154" s="202" t="s">
        <v>304</v>
      </c>
      <c r="B154" s="203" t="s">
        <v>305</v>
      </c>
      <c r="C154" s="179" t="s">
        <v>306</v>
      </c>
      <c r="D154" s="204" t="s">
        <v>307</v>
      </c>
      <c r="E154" s="204" t="s">
        <v>308</v>
      </c>
      <c r="F154" s="179" t="s">
        <v>295</v>
      </c>
      <c r="G154" s="169"/>
      <c r="H154" s="171"/>
      <c r="I154" s="170"/>
      <c r="J154" s="171"/>
    </row>
    <row r="155" spans="1:10">
      <c r="A155">
        <v>31</v>
      </c>
      <c r="B155">
        <v>3</v>
      </c>
      <c r="C155" s="175">
        <v>28</v>
      </c>
      <c r="D155" s="176">
        <v>7</v>
      </c>
      <c r="E155" s="175">
        <v>21</v>
      </c>
      <c r="F155" s="175">
        <f>E155*100/C155</f>
        <v>75</v>
      </c>
    </row>
    <row r="156" spans="1:10" ht="15.75">
      <c r="A156" s="145"/>
      <c r="B156" s="146"/>
      <c r="C156" s="146"/>
      <c r="D156" s="147"/>
      <c r="E156" s="147"/>
      <c r="F156" s="168">
        <v>43891</v>
      </c>
      <c r="G156" s="143"/>
      <c r="H156" s="144"/>
      <c r="I156" s="144"/>
      <c r="J156" s="144"/>
    </row>
    <row r="157" spans="1:10">
      <c r="A157" s="148">
        <v>43916</v>
      </c>
      <c r="B157" s="149" t="s">
        <v>323</v>
      </c>
      <c r="C157" s="150" t="s">
        <v>4</v>
      </c>
      <c r="D157" s="151">
        <v>500</v>
      </c>
      <c r="E157" s="152">
        <v>1151</v>
      </c>
      <c r="F157" s="152">
        <v>1138</v>
      </c>
      <c r="G157" s="152">
        <v>0</v>
      </c>
      <c r="H157" s="149">
        <f t="shared" ref="H157" si="121">SUM(F157-E157)*D157</f>
        <v>-6500</v>
      </c>
      <c r="I157" s="149">
        <v>0</v>
      </c>
      <c r="J157" s="153">
        <f t="shared" ref="J157:J187" si="122">SUM(H157:I157)</f>
        <v>-6500</v>
      </c>
    </row>
    <row r="158" spans="1:10">
      <c r="A158" s="148">
        <v>43916</v>
      </c>
      <c r="B158" s="149" t="s">
        <v>337</v>
      </c>
      <c r="C158" s="150" t="s">
        <v>4</v>
      </c>
      <c r="D158" s="151">
        <v>500</v>
      </c>
      <c r="E158" s="152">
        <v>820</v>
      </c>
      <c r="F158" s="152">
        <v>828</v>
      </c>
      <c r="G158" s="152">
        <v>0</v>
      </c>
      <c r="H158" s="149">
        <f t="shared" ref="H158" si="123">SUM(F158-E158)*D158</f>
        <v>4000</v>
      </c>
      <c r="I158" s="149">
        <v>0</v>
      </c>
      <c r="J158" s="153">
        <f t="shared" si="122"/>
        <v>4000</v>
      </c>
    </row>
    <row r="159" spans="1:10">
      <c r="A159" s="148">
        <v>43915</v>
      </c>
      <c r="B159" s="149" t="s">
        <v>289</v>
      </c>
      <c r="C159" s="150" t="s">
        <v>4</v>
      </c>
      <c r="D159" s="151">
        <v>500</v>
      </c>
      <c r="E159" s="152">
        <v>1035</v>
      </c>
      <c r="F159" s="152">
        <v>1045</v>
      </c>
      <c r="G159" s="152">
        <v>1055</v>
      </c>
      <c r="H159" s="149">
        <f t="shared" ref="H159:H160" si="124">SUM(F159-E159)*D159</f>
        <v>5000</v>
      </c>
      <c r="I159" s="149">
        <f>SUM(G159-F159)*D159</f>
        <v>5000</v>
      </c>
      <c r="J159" s="153">
        <f t="shared" si="122"/>
        <v>10000</v>
      </c>
    </row>
    <row r="160" spans="1:10">
      <c r="A160" s="148">
        <v>43915</v>
      </c>
      <c r="B160" s="149" t="s">
        <v>315</v>
      </c>
      <c r="C160" s="150" t="s">
        <v>4</v>
      </c>
      <c r="D160" s="151">
        <v>500</v>
      </c>
      <c r="E160" s="152">
        <v>1550</v>
      </c>
      <c r="F160" s="152">
        <v>1560</v>
      </c>
      <c r="G160" s="152">
        <v>1575</v>
      </c>
      <c r="H160" s="149">
        <f t="shared" si="124"/>
        <v>5000</v>
      </c>
      <c r="I160" s="149">
        <f>SUM(G160-F160)*D160</f>
        <v>7500</v>
      </c>
      <c r="J160" s="153">
        <f t="shared" si="122"/>
        <v>12500</v>
      </c>
    </row>
    <row r="161" spans="1:10">
      <c r="A161" s="148">
        <v>43914</v>
      </c>
      <c r="B161" s="149" t="s">
        <v>25</v>
      </c>
      <c r="C161" s="150" t="s">
        <v>20</v>
      </c>
      <c r="D161" s="151">
        <v>500</v>
      </c>
      <c r="E161" s="152">
        <v>1150</v>
      </c>
      <c r="F161" s="152">
        <v>1140</v>
      </c>
      <c r="G161" s="152">
        <v>1130</v>
      </c>
      <c r="H161" s="149">
        <f>SUM(E161-F161)*D161</f>
        <v>5000</v>
      </c>
      <c r="I161" s="149">
        <f>SUM(F161-G161)*D161</f>
        <v>5000</v>
      </c>
      <c r="J161" s="153">
        <f t="shared" si="122"/>
        <v>10000</v>
      </c>
    </row>
    <row r="162" spans="1:10">
      <c r="A162" s="148">
        <v>43914</v>
      </c>
      <c r="B162" s="149" t="s">
        <v>317</v>
      </c>
      <c r="C162" s="150" t="s">
        <v>4</v>
      </c>
      <c r="D162" s="151">
        <v>500</v>
      </c>
      <c r="E162" s="152">
        <v>1310</v>
      </c>
      <c r="F162" s="152">
        <v>1295</v>
      </c>
      <c r="G162" s="152">
        <v>0</v>
      </c>
      <c r="H162" s="149">
        <f>SUM(F162-E162)*D162</f>
        <v>-7500</v>
      </c>
      <c r="I162" s="149">
        <v>0</v>
      </c>
      <c r="J162" s="153">
        <f t="shared" si="122"/>
        <v>-7500</v>
      </c>
    </row>
    <row r="163" spans="1:10">
      <c r="A163" s="148">
        <v>43910</v>
      </c>
      <c r="B163" s="149" t="s">
        <v>323</v>
      </c>
      <c r="C163" s="150" t="s">
        <v>4</v>
      </c>
      <c r="D163" s="151">
        <v>500</v>
      </c>
      <c r="E163" s="152">
        <v>1136</v>
      </c>
      <c r="F163" s="152">
        <v>1146</v>
      </c>
      <c r="G163" s="152">
        <v>1156</v>
      </c>
      <c r="H163" s="149">
        <f>SUM(F163-E163)*D163</f>
        <v>5000</v>
      </c>
      <c r="I163" s="149">
        <f>SUM(G163-F163)*D163</f>
        <v>5000</v>
      </c>
      <c r="J163" s="153">
        <f t="shared" si="122"/>
        <v>10000</v>
      </c>
    </row>
    <row r="164" spans="1:10">
      <c r="A164" s="148">
        <v>43910</v>
      </c>
      <c r="B164" s="149" t="s">
        <v>33</v>
      </c>
      <c r="C164" s="150" t="s">
        <v>4</v>
      </c>
      <c r="D164" s="151">
        <v>500</v>
      </c>
      <c r="E164" s="152">
        <v>1248</v>
      </c>
      <c r="F164" s="152">
        <v>1258</v>
      </c>
      <c r="G164" s="152">
        <v>1268</v>
      </c>
      <c r="H164" s="149">
        <f>SUM(F164-E164)*D164</f>
        <v>5000</v>
      </c>
      <c r="I164" s="149">
        <f>SUM(G164-F164)*D164</f>
        <v>5000</v>
      </c>
      <c r="J164" s="153">
        <f t="shared" si="122"/>
        <v>10000</v>
      </c>
    </row>
    <row r="165" spans="1:10">
      <c r="A165" s="148">
        <v>43909</v>
      </c>
      <c r="B165" s="149" t="s">
        <v>357</v>
      </c>
      <c r="C165" s="150" t="s">
        <v>4</v>
      </c>
      <c r="D165" s="151">
        <v>4000</v>
      </c>
      <c r="E165" s="152">
        <v>264.10000000000002</v>
      </c>
      <c r="F165" s="152">
        <v>264.10000000000002</v>
      </c>
      <c r="G165" s="152">
        <v>0</v>
      </c>
      <c r="H165" s="149">
        <f>SUM(E165-F165)*D165</f>
        <v>0</v>
      </c>
      <c r="I165" s="149">
        <v>0</v>
      </c>
      <c r="J165" s="153">
        <f t="shared" si="122"/>
        <v>0</v>
      </c>
    </row>
    <row r="166" spans="1:10">
      <c r="A166" s="148">
        <v>43909</v>
      </c>
      <c r="B166" s="149" t="s">
        <v>317</v>
      </c>
      <c r="C166" s="150" t="s">
        <v>20</v>
      </c>
      <c r="D166" s="151">
        <v>500</v>
      </c>
      <c r="E166" s="152">
        <v>1355</v>
      </c>
      <c r="F166" s="152">
        <v>1367</v>
      </c>
      <c r="G166" s="152">
        <v>0</v>
      </c>
      <c r="H166" s="149">
        <f>SUM(E166-F166)*D166</f>
        <v>-6000</v>
      </c>
      <c r="I166" s="149">
        <v>0</v>
      </c>
      <c r="J166" s="153">
        <f t="shared" si="122"/>
        <v>-6000</v>
      </c>
    </row>
    <row r="167" spans="1:10">
      <c r="A167" s="148">
        <v>43908</v>
      </c>
      <c r="B167" s="149" t="s">
        <v>58</v>
      </c>
      <c r="C167" s="150" t="s">
        <v>20</v>
      </c>
      <c r="D167" s="151">
        <v>1000</v>
      </c>
      <c r="E167" s="152">
        <v>550</v>
      </c>
      <c r="F167" s="152">
        <v>545</v>
      </c>
      <c r="G167" s="152">
        <v>540</v>
      </c>
      <c r="H167" s="149">
        <f>SUM(E167-F167)*D167</f>
        <v>5000</v>
      </c>
      <c r="I167" s="149">
        <f>SUM(F167-G167)*D167</f>
        <v>5000</v>
      </c>
      <c r="J167" s="153">
        <f t="shared" si="122"/>
        <v>10000</v>
      </c>
    </row>
    <row r="168" spans="1:10">
      <c r="A168" s="148">
        <v>43908</v>
      </c>
      <c r="B168" s="149" t="s">
        <v>324</v>
      </c>
      <c r="C168" s="150" t="s">
        <v>20</v>
      </c>
      <c r="D168" s="151">
        <v>500</v>
      </c>
      <c r="E168" s="152">
        <v>1250</v>
      </c>
      <c r="F168" s="152">
        <v>1242</v>
      </c>
      <c r="G168" s="152">
        <v>1230</v>
      </c>
      <c r="H168" s="149">
        <f>SUM(E168-F168)*D168</f>
        <v>4000</v>
      </c>
      <c r="I168" s="149">
        <f>SUM(F168-G168)*D168</f>
        <v>6000</v>
      </c>
      <c r="J168" s="153">
        <f t="shared" si="122"/>
        <v>10000</v>
      </c>
    </row>
    <row r="169" spans="1:10">
      <c r="A169" s="148">
        <v>43908</v>
      </c>
      <c r="B169" s="149" t="s">
        <v>42</v>
      </c>
      <c r="C169" s="150" t="s">
        <v>20</v>
      </c>
      <c r="D169" s="151">
        <v>500</v>
      </c>
      <c r="E169" s="152">
        <v>1095</v>
      </c>
      <c r="F169" s="152">
        <v>1090</v>
      </c>
      <c r="G169" s="152">
        <v>0</v>
      </c>
      <c r="H169" s="149">
        <f>SUM(E169-F169)*D169</f>
        <v>2500</v>
      </c>
      <c r="I169" s="149">
        <v>0</v>
      </c>
      <c r="J169" s="153">
        <f t="shared" si="122"/>
        <v>2500</v>
      </c>
    </row>
    <row r="170" spans="1:10">
      <c r="A170" s="148">
        <v>43907</v>
      </c>
      <c r="B170" s="149" t="s">
        <v>352</v>
      </c>
      <c r="C170" s="150" t="s">
        <v>4</v>
      </c>
      <c r="D170" s="151">
        <v>1000</v>
      </c>
      <c r="E170" s="152">
        <v>382</v>
      </c>
      <c r="F170" s="152">
        <v>386</v>
      </c>
      <c r="G170" s="152">
        <v>389.9</v>
      </c>
      <c r="H170" s="149">
        <f>SUM(F170-E170)*D170</f>
        <v>4000</v>
      </c>
      <c r="I170" s="149">
        <f>SUM(G170-F170)*D170</f>
        <v>3899.9999999999773</v>
      </c>
      <c r="J170" s="153">
        <f t="shared" si="122"/>
        <v>7899.9999999999773</v>
      </c>
    </row>
    <row r="171" spans="1:10">
      <c r="A171" s="148">
        <v>43906</v>
      </c>
      <c r="B171" s="149" t="s">
        <v>356</v>
      </c>
      <c r="C171" s="150" t="s">
        <v>20</v>
      </c>
      <c r="D171" s="151">
        <v>500</v>
      </c>
      <c r="E171" s="152">
        <v>775</v>
      </c>
      <c r="F171" s="152">
        <v>765</v>
      </c>
      <c r="G171" s="152">
        <v>0</v>
      </c>
      <c r="H171" s="149">
        <f>SUM(E171-F171)*D171</f>
        <v>5000</v>
      </c>
      <c r="I171" s="149">
        <v>0</v>
      </c>
      <c r="J171" s="153">
        <f t="shared" si="122"/>
        <v>5000</v>
      </c>
    </row>
    <row r="172" spans="1:10">
      <c r="A172" s="148">
        <v>43906</v>
      </c>
      <c r="B172" s="149" t="s">
        <v>331</v>
      </c>
      <c r="C172" s="150" t="s">
        <v>4</v>
      </c>
      <c r="D172" s="151">
        <v>250</v>
      </c>
      <c r="E172" s="152">
        <v>2020</v>
      </c>
      <c r="F172" s="152">
        <v>2005</v>
      </c>
      <c r="G172" s="152">
        <v>0</v>
      </c>
      <c r="H172" s="149">
        <f>SUM(F172-E172)*D172</f>
        <v>-3750</v>
      </c>
      <c r="I172" s="149">
        <v>0</v>
      </c>
      <c r="J172" s="153">
        <f t="shared" si="122"/>
        <v>-3750</v>
      </c>
    </row>
    <row r="173" spans="1:10">
      <c r="A173" s="148">
        <v>43903</v>
      </c>
      <c r="B173" s="149" t="s">
        <v>95</v>
      </c>
      <c r="C173" s="150" t="s">
        <v>4</v>
      </c>
      <c r="D173" s="151">
        <v>500</v>
      </c>
      <c r="E173" s="152">
        <v>1990</v>
      </c>
      <c r="F173" s="152">
        <v>2005</v>
      </c>
      <c r="G173" s="152">
        <v>2020</v>
      </c>
      <c r="H173" s="149">
        <f>SUM(F173-E173)*D173</f>
        <v>7500</v>
      </c>
      <c r="I173" s="149">
        <f>SUM(G173-F173)*D173</f>
        <v>7500</v>
      </c>
      <c r="J173" s="153">
        <f t="shared" si="122"/>
        <v>15000</v>
      </c>
    </row>
    <row r="174" spans="1:10">
      <c r="A174" s="148">
        <v>43902</v>
      </c>
      <c r="B174" s="149" t="s">
        <v>95</v>
      </c>
      <c r="C174" s="150" t="s">
        <v>20</v>
      </c>
      <c r="D174" s="151">
        <v>500</v>
      </c>
      <c r="E174" s="152">
        <v>1950</v>
      </c>
      <c r="F174" s="152">
        <v>1935</v>
      </c>
      <c r="G174" s="152">
        <v>1920</v>
      </c>
      <c r="H174" s="149">
        <f>SUM(E174-F174)*D174</f>
        <v>7500</v>
      </c>
      <c r="I174" s="149">
        <f>SUM(F174-G174)*D174</f>
        <v>7500</v>
      </c>
      <c r="J174" s="153">
        <f t="shared" si="122"/>
        <v>15000</v>
      </c>
    </row>
    <row r="175" spans="1:10">
      <c r="A175" s="148">
        <v>43901</v>
      </c>
      <c r="B175" s="149" t="s">
        <v>317</v>
      </c>
      <c r="C175" s="150" t="s">
        <v>4</v>
      </c>
      <c r="D175" s="151">
        <v>500</v>
      </c>
      <c r="E175" s="152">
        <v>1663</v>
      </c>
      <c r="F175" s="152">
        <v>1673</v>
      </c>
      <c r="G175" s="152">
        <v>1683</v>
      </c>
      <c r="H175" s="149">
        <f>SUM(F175-E175)*D175</f>
        <v>5000</v>
      </c>
      <c r="I175" s="149">
        <f>SUM(G175-F175)*D175</f>
        <v>5000</v>
      </c>
      <c r="J175" s="153">
        <f t="shared" si="122"/>
        <v>10000</v>
      </c>
    </row>
    <row r="176" spans="1:10">
      <c r="A176" s="148">
        <v>43901</v>
      </c>
      <c r="B176" s="149" t="s">
        <v>6</v>
      </c>
      <c r="C176" s="150" t="s">
        <v>4</v>
      </c>
      <c r="D176" s="151">
        <v>500</v>
      </c>
      <c r="E176" s="152">
        <v>970</v>
      </c>
      <c r="F176" s="152">
        <v>970</v>
      </c>
      <c r="G176" s="152">
        <v>0</v>
      </c>
      <c r="H176" s="149">
        <f>SUM(F176-E176)*D176</f>
        <v>0</v>
      </c>
      <c r="I176" s="149">
        <v>0</v>
      </c>
      <c r="J176" s="153">
        <f t="shared" si="122"/>
        <v>0</v>
      </c>
    </row>
    <row r="177" spans="1:10">
      <c r="A177" s="148">
        <v>43899</v>
      </c>
      <c r="B177" s="149" t="s">
        <v>323</v>
      </c>
      <c r="C177" s="150" t="s">
        <v>20</v>
      </c>
      <c r="D177" s="151">
        <v>500</v>
      </c>
      <c r="E177" s="152">
        <v>1280</v>
      </c>
      <c r="F177" s="152">
        <v>1270</v>
      </c>
      <c r="G177" s="152">
        <v>1260</v>
      </c>
      <c r="H177" s="149">
        <f>SUM(E177-F177)*D177</f>
        <v>5000</v>
      </c>
      <c r="I177" s="149">
        <f>SUM(F177-G177)*D177</f>
        <v>5000</v>
      </c>
      <c r="J177" s="153">
        <f t="shared" si="122"/>
        <v>10000</v>
      </c>
    </row>
    <row r="178" spans="1:10">
      <c r="A178" s="148">
        <v>43899</v>
      </c>
      <c r="B178" s="149" t="s">
        <v>37</v>
      </c>
      <c r="C178" s="150" t="s">
        <v>4</v>
      </c>
      <c r="D178" s="151">
        <v>500</v>
      </c>
      <c r="E178" s="152">
        <v>1220</v>
      </c>
      <c r="F178" s="152">
        <v>1230</v>
      </c>
      <c r="G178" s="152">
        <v>0</v>
      </c>
      <c r="H178" s="149">
        <f>SUM(F178-E178)*D178</f>
        <v>5000</v>
      </c>
      <c r="I178" s="149">
        <v>0</v>
      </c>
      <c r="J178" s="153">
        <f t="shared" si="122"/>
        <v>5000</v>
      </c>
    </row>
    <row r="179" spans="1:10">
      <c r="A179" s="148">
        <v>43896</v>
      </c>
      <c r="B179" s="149" t="s">
        <v>317</v>
      </c>
      <c r="C179" s="150" t="s">
        <v>4</v>
      </c>
      <c r="D179" s="151">
        <v>500</v>
      </c>
      <c r="E179" s="152">
        <v>1645</v>
      </c>
      <c r="F179" s="152">
        <v>1655</v>
      </c>
      <c r="G179" s="152">
        <v>0</v>
      </c>
      <c r="H179" s="149">
        <f>SUM(F179-E179)*D179</f>
        <v>5000</v>
      </c>
      <c r="I179" s="149">
        <v>0</v>
      </c>
      <c r="J179" s="153">
        <f t="shared" si="122"/>
        <v>5000</v>
      </c>
    </row>
    <row r="180" spans="1:10">
      <c r="A180" s="148">
        <v>43895</v>
      </c>
      <c r="B180" s="149" t="s">
        <v>33</v>
      </c>
      <c r="C180" s="150" t="s">
        <v>4</v>
      </c>
      <c r="D180" s="151">
        <v>500</v>
      </c>
      <c r="E180" s="152">
        <v>1670</v>
      </c>
      <c r="F180" s="152">
        <v>1685</v>
      </c>
      <c r="G180" s="152">
        <v>1700</v>
      </c>
      <c r="H180" s="149">
        <f>SUM(F180-E180)*D180</f>
        <v>7500</v>
      </c>
      <c r="I180" s="149">
        <f>SUM(G180-F180)*D180</f>
        <v>7500</v>
      </c>
      <c r="J180" s="153">
        <f t="shared" si="122"/>
        <v>15000</v>
      </c>
    </row>
    <row r="181" spans="1:10">
      <c r="A181" s="148">
        <v>43894</v>
      </c>
      <c r="B181" s="149" t="s">
        <v>353</v>
      </c>
      <c r="C181" s="150" t="s">
        <v>20</v>
      </c>
      <c r="D181" s="151">
        <v>1000</v>
      </c>
      <c r="E181" s="152">
        <v>496</v>
      </c>
      <c r="F181" s="152">
        <v>492</v>
      </c>
      <c r="G181" s="152">
        <v>0</v>
      </c>
      <c r="H181" s="149">
        <f>SUM(E181-F181)*D181</f>
        <v>4000</v>
      </c>
      <c r="I181" s="149">
        <v>0</v>
      </c>
      <c r="J181" s="153">
        <f t="shared" si="122"/>
        <v>4000</v>
      </c>
    </row>
    <row r="182" spans="1:10">
      <c r="A182" s="148">
        <v>43894</v>
      </c>
      <c r="B182" s="149" t="s">
        <v>88</v>
      </c>
      <c r="C182" s="150" t="s">
        <v>20</v>
      </c>
      <c r="D182" s="151">
        <v>4000</v>
      </c>
      <c r="E182" s="152">
        <v>155</v>
      </c>
      <c r="F182" s="152">
        <v>154.5</v>
      </c>
      <c r="G182" s="152">
        <v>0</v>
      </c>
      <c r="H182" s="149">
        <f>SUM(E182-F182)*D182</f>
        <v>2000</v>
      </c>
      <c r="I182" s="149">
        <v>0</v>
      </c>
      <c r="J182" s="153">
        <f t="shared" si="122"/>
        <v>2000</v>
      </c>
    </row>
    <row r="183" spans="1:10">
      <c r="A183" s="148">
        <v>43894</v>
      </c>
      <c r="B183" s="149" t="s">
        <v>354</v>
      </c>
      <c r="C183" s="150" t="s">
        <v>4</v>
      </c>
      <c r="D183" s="151">
        <v>1000</v>
      </c>
      <c r="E183" s="152">
        <v>610</v>
      </c>
      <c r="F183" s="152">
        <v>604</v>
      </c>
      <c r="G183" s="152">
        <v>0</v>
      </c>
      <c r="H183" s="149">
        <f>SUM(F183-E183)*D183</f>
        <v>-6000</v>
      </c>
      <c r="I183" s="149">
        <v>0</v>
      </c>
      <c r="J183" s="153">
        <f t="shared" si="122"/>
        <v>-6000</v>
      </c>
    </row>
    <row r="184" spans="1:10">
      <c r="A184" s="148">
        <v>43893</v>
      </c>
      <c r="B184" s="149" t="s">
        <v>57</v>
      </c>
      <c r="C184" s="150" t="s">
        <v>4</v>
      </c>
      <c r="D184" s="151">
        <v>500</v>
      </c>
      <c r="E184" s="152">
        <v>1440</v>
      </c>
      <c r="F184" s="152">
        <v>1449</v>
      </c>
      <c r="G184" s="152">
        <v>0</v>
      </c>
      <c r="H184" s="149">
        <f t="shared" ref="H184" si="125">SUM(F184-E184)*D184</f>
        <v>4500</v>
      </c>
      <c r="I184" s="149">
        <v>0</v>
      </c>
      <c r="J184" s="153">
        <f t="shared" si="122"/>
        <v>4500</v>
      </c>
    </row>
    <row r="185" spans="1:10">
      <c r="A185" s="148">
        <v>43893</v>
      </c>
      <c r="B185" s="149" t="s">
        <v>324</v>
      </c>
      <c r="C185" s="150" t="s">
        <v>20</v>
      </c>
      <c r="D185" s="151">
        <v>500</v>
      </c>
      <c r="E185" s="152">
        <v>1600</v>
      </c>
      <c r="F185" s="152">
        <v>1615</v>
      </c>
      <c r="G185" s="152">
        <v>0</v>
      </c>
      <c r="H185" s="149">
        <f>SUM(E185-F185)*D185</f>
        <v>-7500</v>
      </c>
      <c r="I185" s="149">
        <v>0</v>
      </c>
      <c r="J185" s="153">
        <f t="shared" si="122"/>
        <v>-7500</v>
      </c>
    </row>
    <row r="186" spans="1:10">
      <c r="A186" s="148">
        <v>43892</v>
      </c>
      <c r="B186" s="149" t="s">
        <v>352</v>
      </c>
      <c r="C186" s="150" t="s">
        <v>4</v>
      </c>
      <c r="D186" s="151">
        <v>1000</v>
      </c>
      <c r="E186" s="152">
        <v>450</v>
      </c>
      <c r="F186" s="152">
        <v>450</v>
      </c>
      <c r="G186" s="152">
        <v>0</v>
      </c>
      <c r="H186" s="149">
        <f t="shared" ref="H186" si="126">SUM(F186-E186)*D186</f>
        <v>0</v>
      </c>
      <c r="I186" s="149">
        <v>0</v>
      </c>
      <c r="J186" s="153">
        <f t="shared" si="122"/>
        <v>0</v>
      </c>
    </row>
    <row r="187" spans="1:10">
      <c r="A187" s="148">
        <v>43892</v>
      </c>
      <c r="B187" s="149" t="s">
        <v>37</v>
      </c>
      <c r="C187" s="150" t="s">
        <v>4</v>
      </c>
      <c r="D187" s="151">
        <v>500</v>
      </c>
      <c r="E187" s="152">
        <v>1342</v>
      </c>
      <c r="F187" s="152">
        <v>1328</v>
      </c>
      <c r="G187" s="152">
        <v>0</v>
      </c>
      <c r="H187" s="149">
        <f t="shared" ref="H187" si="127">SUM(F187-E187)*D187</f>
        <v>-7000</v>
      </c>
      <c r="I187" s="149">
        <v>0</v>
      </c>
      <c r="J187" s="153">
        <f t="shared" si="122"/>
        <v>-7000</v>
      </c>
    </row>
    <row r="188" spans="1:10">
      <c r="A188" s="169"/>
      <c r="B188" s="169"/>
      <c r="C188" s="169"/>
      <c r="D188" s="169"/>
      <c r="E188" s="169"/>
      <c r="F188" s="169"/>
      <c r="G188" s="169"/>
      <c r="H188" s="171">
        <f>SUM(H157:H187)</f>
        <v>58250</v>
      </c>
      <c r="I188" s="170"/>
      <c r="J188" s="171">
        <f>SUM(J157:J187)</f>
        <v>133149.99999999997</v>
      </c>
    </row>
    <row r="189" spans="1:10">
      <c r="A189" s="201">
        <v>43862</v>
      </c>
      <c r="B189" s="172"/>
      <c r="C189" s="172"/>
      <c r="D189" s="172"/>
      <c r="E189" s="172"/>
      <c r="F189" s="172"/>
      <c r="G189" s="152"/>
      <c r="H189" s="149"/>
      <c r="I189" s="149"/>
      <c r="J189" s="153"/>
    </row>
    <row r="190" spans="1:10">
      <c r="A190" s="202" t="s">
        <v>304</v>
      </c>
      <c r="B190" s="203" t="s">
        <v>305</v>
      </c>
      <c r="C190" s="179" t="s">
        <v>306</v>
      </c>
      <c r="D190" s="204" t="s">
        <v>307</v>
      </c>
      <c r="E190" s="204" t="s">
        <v>308</v>
      </c>
      <c r="F190" s="179" t="s">
        <v>295</v>
      </c>
      <c r="G190" s="152"/>
      <c r="H190" s="149"/>
      <c r="I190" s="149"/>
      <c r="J190" s="149"/>
    </row>
    <row r="191" spans="1:10">
      <c r="A191" s="173" t="s">
        <v>351</v>
      </c>
      <c r="B191" s="174">
        <v>4</v>
      </c>
      <c r="G191" s="152"/>
      <c r="H191" s="149"/>
      <c r="I191" s="149"/>
      <c r="J191" s="149"/>
    </row>
    <row r="192" spans="1:10" ht="15.75">
      <c r="A192" s="145"/>
      <c r="B192" s="146"/>
      <c r="C192" s="146"/>
      <c r="D192" s="147"/>
      <c r="E192" s="147"/>
      <c r="F192" s="168">
        <v>43862</v>
      </c>
      <c r="G192" s="143"/>
      <c r="H192" s="144"/>
      <c r="I192" s="144"/>
      <c r="J192" s="144"/>
    </row>
    <row r="193" spans="1:10">
      <c r="A193" s="148">
        <v>43889</v>
      </c>
      <c r="B193" s="149" t="s">
        <v>40</v>
      </c>
      <c r="C193" s="150" t="s">
        <v>20</v>
      </c>
      <c r="D193" s="151">
        <v>500</v>
      </c>
      <c r="E193" s="152">
        <v>1280</v>
      </c>
      <c r="F193" s="152">
        <v>1275</v>
      </c>
      <c r="G193" s="152">
        <v>0</v>
      </c>
      <c r="H193" s="149">
        <f>SUM(E193-F193)*D193</f>
        <v>2500</v>
      </c>
      <c r="I193" s="149">
        <v>0</v>
      </c>
      <c r="J193" s="153">
        <f t="shared" ref="J193:J219" si="128">SUM(H193:I193)</f>
        <v>2500</v>
      </c>
    </row>
    <row r="194" spans="1:10">
      <c r="A194" s="148">
        <v>43889</v>
      </c>
      <c r="B194" s="149" t="s">
        <v>48</v>
      </c>
      <c r="C194" s="150" t="s">
        <v>4</v>
      </c>
      <c r="D194" s="151">
        <v>500</v>
      </c>
      <c r="E194" s="152">
        <v>2260</v>
      </c>
      <c r="F194" s="152">
        <v>2258</v>
      </c>
      <c r="G194" s="152">
        <v>0</v>
      </c>
      <c r="H194" s="149">
        <f t="shared" ref="H194" si="129">SUM(F194-E194)*D194</f>
        <v>-1000</v>
      </c>
      <c r="I194" s="149">
        <v>0</v>
      </c>
      <c r="J194" s="153">
        <f t="shared" si="128"/>
        <v>-1000</v>
      </c>
    </row>
    <row r="195" spans="1:10">
      <c r="A195" s="148">
        <v>43886</v>
      </c>
      <c r="B195" s="149" t="s">
        <v>324</v>
      </c>
      <c r="C195" s="150" t="s">
        <v>20</v>
      </c>
      <c r="D195" s="151">
        <v>500</v>
      </c>
      <c r="E195" s="152">
        <v>1750</v>
      </c>
      <c r="F195" s="152">
        <v>1738</v>
      </c>
      <c r="G195" s="152">
        <v>1730</v>
      </c>
      <c r="H195" s="149">
        <f>SUM(E195-F195)*D195</f>
        <v>6000</v>
      </c>
      <c r="I195" s="149">
        <f>SUM(F195-G195)*D195</f>
        <v>4000</v>
      </c>
      <c r="J195" s="153">
        <f t="shared" si="128"/>
        <v>10000</v>
      </c>
    </row>
    <row r="196" spans="1:10">
      <c r="A196" s="148">
        <v>43886</v>
      </c>
      <c r="B196" s="149" t="s">
        <v>42</v>
      </c>
      <c r="C196" s="150" t="s">
        <v>20</v>
      </c>
      <c r="D196" s="151">
        <v>500</v>
      </c>
      <c r="E196" s="152">
        <v>1400</v>
      </c>
      <c r="F196" s="152">
        <v>1396</v>
      </c>
      <c r="G196" s="152">
        <v>0</v>
      </c>
      <c r="H196" s="149">
        <f>SUM(E196-F196)*D196</f>
        <v>2000</v>
      </c>
      <c r="I196" s="149">
        <v>0</v>
      </c>
      <c r="J196" s="153">
        <f t="shared" si="128"/>
        <v>2000</v>
      </c>
    </row>
    <row r="197" spans="1:10">
      <c r="A197" s="148">
        <v>43885</v>
      </c>
      <c r="B197" s="149" t="s">
        <v>31</v>
      </c>
      <c r="C197" s="150" t="s">
        <v>4</v>
      </c>
      <c r="D197" s="151">
        <v>500</v>
      </c>
      <c r="E197" s="152">
        <v>1335</v>
      </c>
      <c r="F197" s="152">
        <v>1341</v>
      </c>
      <c r="G197" s="152">
        <v>0</v>
      </c>
      <c r="H197" s="149">
        <f t="shared" ref="H197" si="130">SUM(F197-E197)*D197</f>
        <v>3000</v>
      </c>
      <c r="I197" s="149">
        <v>0</v>
      </c>
      <c r="J197" s="153">
        <f t="shared" si="128"/>
        <v>3000</v>
      </c>
    </row>
    <row r="198" spans="1:10">
      <c r="A198" s="148">
        <v>43885</v>
      </c>
      <c r="B198" s="149" t="s">
        <v>323</v>
      </c>
      <c r="C198" s="150" t="s">
        <v>4</v>
      </c>
      <c r="D198" s="151">
        <v>500</v>
      </c>
      <c r="E198" s="152">
        <v>1360</v>
      </c>
      <c r="F198" s="152">
        <v>1360</v>
      </c>
      <c r="G198" s="152">
        <v>0</v>
      </c>
      <c r="H198" s="149">
        <f t="shared" ref="H198:H201" si="131">SUM(F198-E198)*D198</f>
        <v>0</v>
      </c>
      <c r="I198" s="149">
        <v>0</v>
      </c>
      <c r="J198" s="153">
        <f t="shared" si="128"/>
        <v>0</v>
      </c>
    </row>
    <row r="199" spans="1:10">
      <c r="A199" s="148">
        <v>43885</v>
      </c>
      <c r="B199" s="149" t="s">
        <v>89</v>
      </c>
      <c r="C199" s="150" t="s">
        <v>20</v>
      </c>
      <c r="D199" s="151">
        <v>500</v>
      </c>
      <c r="E199" s="152">
        <v>1255</v>
      </c>
      <c r="F199" s="152">
        <v>1260</v>
      </c>
      <c r="G199" s="152">
        <v>0</v>
      </c>
      <c r="H199" s="149">
        <f>SUM(E199-F199)*D199</f>
        <v>-2500</v>
      </c>
      <c r="I199" s="149">
        <v>0</v>
      </c>
      <c r="J199" s="153">
        <f t="shared" si="128"/>
        <v>-2500</v>
      </c>
    </row>
    <row r="200" spans="1:10">
      <c r="A200" s="148">
        <v>43881</v>
      </c>
      <c r="B200" s="149" t="s">
        <v>349</v>
      </c>
      <c r="C200" s="150" t="s">
        <v>4</v>
      </c>
      <c r="D200" s="151">
        <v>500</v>
      </c>
      <c r="E200" s="152">
        <v>750</v>
      </c>
      <c r="F200" s="152">
        <v>748</v>
      </c>
      <c r="G200" s="152">
        <v>0</v>
      </c>
      <c r="H200" s="149">
        <f t="shared" ref="H200" si="132">SUM(F200-E200)*D200</f>
        <v>-1000</v>
      </c>
      <c r="I200" s="149">
        <v>0</v>
      </c>
      <c r="J200" s="153">
        <f t="shared" si="128"/>
        <v>-1000</v>
      </c>
    </row>
    <row r="201" spans="1:10">
      <c r="A201" s="148">
        <v>43881</v>
      </c>
      <c r="B201" s="149" t="s">
        <v>94</v>
      </c>
      <c r="C201" s="150" t="s">
        <v>4</v>
      </c>
      <c r="D201" s="151">
        <v>500</v>
      </c>
      <c r="E201" s="152">
        <v>1910</v>
      </c>
      <c r="F201" s="152">
        <v>1910</v>
      </c>
      <c r="G201" s="152">
        <v>0</v>
      </c>
      <c r="H201" s="149">
        <f t="shared" si="131"/>
        <v>0</v>
      </c>
      <c r="I201" s="149">
        <v>0</v>
      </c>
      <c r="J201" s="153">
        <f t="shared" si="128"/>
        <v>0</v>
      </c>
    </row>
    <row r="202" spans="1:10">
      <c r="A202" s="148">
        <v>43880</v>
      </c>
      <c r="B202" s="149" t="s">
        <v>94</v>
      </c>
      <c r="C202" s="150" t="s">
        <v>4</v>
      </c>
      <c r="D202" s="151">
        <v>500</v>
      </c>
      <c r="E202" s="152">
        <v>1870</v>
      </c>
      <c r="F202" s="152">
        <v>1885</v>
      </c>
      <c r="G202" s="152">
        <v>1900</v>
      </c>
      <c r="H202" s="149">
        <f t="shared" ref="H202" si="133">SUM(F202-E202)*D202</f>
        <v>7500</v>
      </c>
      <c r="I202" s="149">
        <f>SUM(G202-F202)*D202</f>
        <v>7500</v>
      </c>
      <c r="J202" s="153">
        <f t="shared" si="128"/>
        <v>15000</v>
      </c>
    </row>
    <row r="203" spans="1:10">
      <c r="A203" s="148">
        <v>43880</v>
      </c>
      <c r="B203" s="149" t="s">
        <v>33</v>
      </c>
      <c r="C203" s="150" t="s">
        <v>4</v>
      </c>
      <c r="D203" s="151">
        <v>500</v>
      </c>
      <c r="E203" s="152">
        <v>1860</v>
      </c>
      <c r="F203" s="152">
        <v>1875</v>
      </c>
      <c r="G203" s="152">
        <v>1890</v>
      </c>
      <c r="H203" s="149">
        <f t="shared" ref="H203" si="134">SUM(F203-E203)*D203</f>
        <v>7500</v>
      </c>
      <c r="I203" s="149">
        <f>SUM(G203-F203)*D203</f>
        <v>7500</v>
      </c>
      <c r="J203" s="153">
        <f t="shared" si="128"/>
        <v>15000</v>
      </c>
    </row>
    <row r="204" spans="1:10">
      <c r="A204" s="148">
        <v>43879</v>
      </c>
      <c r="B204" s="149" t="s">
        <v>37</v>
      </c>
      <c r="C204" s="150" t="s">
        <v>4</v>
      </c>
      <c r="D204" s="151">
        <v>500</v>
      </c>
      <c r="E204" s="152">
        <v>1465</v>
      </c>
      <c r="F204" s="152">
        <v>1475</v>
      </c>
      <c r="G204" s="152">
        <v>0</v>
      </c>
      <c r="H204" s="149">
        <f t="shared" ref="H204" si="135">SUM(F204-E204)*D204</f>
        <v>5000</v>
      </c>
      <c r="I204" s="149">
        <v>0</v>
      </c>
      <c r="J204" s="153">
        <f t="shared" si="128"/>
        <v>5000</v>
      </c>
    </row>
    <row r="205" spans="1:10">
      <c r="A205" s="148">
        <v>43879</v>
      </c>
      <c r="B205" s="149" t="s">
        <v>42</v>
      </c>
      <c r="C205" s="150" t="s">
        <v>20</v>
      </c>
      <c r="D205" s="151">
        <v>500</v>
      </c>
      <c r="E205" s="152">
        <v>1415</v>
      </c>
      <c r="F205" s="152">
        <v>1419</v>
      </c>
      <c r="G205" s="152">
        <v>0</v>
      </c>
      <c r="H205" s="149">
        <f>SUM(E205-F205)*D205</f>
        <v>-2000</v>
      </c>
      <c r="I205" s="149">
        <v>0</v>
      </c>
      <c r="J205" s="153">
        <f t="shared" si="128"/>
        <v>-2000</v>
      </c>
    </row>
    <row r="206" spans="1:10">
      <c r="A206" s="148">
        <v>43879</v>
      </c>
      <c r="B206" s="149" t="s">
        <v>26</v>
      </c>
      <c r="C206" s="150" t="s">
        <v>4</v>
      </c>
      <c r="D206" s="151">
        <v>200</v>
      </c>
      <c r="E206" s="152">
        <v>4170</v>
      </c>
      <c r="F206" s="152">
        <v>4165</v>
      </c>
      <c r="G206" s="152">
        <v>0</v>
      </c>
      <c r="H206" s="149">
        <f t="shared" ref="H206" si="136">SUM(F206-E206)*D206</f>
        <v>-1000</v>
      </c>
      <c r="I206" s="149">
        <v>0</v>
      </c>
      <c r="J206" s="153">
        <f t="shared" si="128"/>
        <v>-1000</v>
      </c>
    </row>
    <row r="207" spans="1:10">
      <c r="A207" s="148">
        <v>43875</v>
      </c>
      <c r="B207" s="149" t="s">
        <v>37</v>
      </c>
      <c r="C207" s="150" t="s">
        <v>4</v>
      </c>
      <c r="D207" s="151">
        <v>500</v>
      </c>
      <c r="E207" s="152">
        <v>1460</v>
      </c>
      <c r="F207" s="152">
        <v>1460</v>
      </c>
      <c r="G207" s="152">
        <v>0</v>
      </c>
      <c r="H207" s="149">
        <f t="shared" ref="H207" si="137">SUM(F207-E207)*D207</f>
        <v>0</v>
      </c>
      <c r="I207" s="149">
        <v>0</v>
      </c>
      <c r="J207" s="153">
        <f t="shared" si="128"/>
        <v>0</v>
      </c>
    </row>
    <row r="208" spans="1:10">
      <c r="A208" s="148">
        <v>43874</v>
      </c>
      <c r="B208" s="149" t="s">
        <v>327</v>
      </c>
      <c r="C208" s="150" t="s">
        <v>4</v>
      </c>
      <c r="D208" s="151">
        <v>500</v>
      </c>
      <c r="E208" s="152">
        <v>1280</v>
      </c>
      <c r="F208" s="152">
        <v>1290</v>
      </c>
      <c r="G208" s="152">
        <v>1300</v>
      </c>
      <c r="H208" s="149">
        <f t="shared" ref="H208" si="138">SUM(F208-E208)*D208</f>
        <v>5000</v>
      </c>
      <c r="I208" s="149">
        <f>SUM(G208-F208)*D208</f>
        <v>5000</v>
      </c>
      <c r="J208" s="153">
        <f t="shared" si="128"/>
        <v>10000</v>
      </c>
    </row>
    <row r="209" spans="1:10">
      <c r="A209" s="148">
        <v>43873</v>
      </c>
      <c r="B209" s="149" t="s">
        <v>337</v>
      </c>
      <c r="C209" s="150" t="s">
        <v>4</v>
      </c>
      <c r="D209" s="151">
        <v>500</v>
      </c>
      <c r="E209" s="152">
        <v>1215</v>
      </c>
      <c r="F209" s="152">
        <v>1225</v>
      </c>
      <c r="G209" s="152">
        <v>1233.8</v>
      </c>
      <c r="H209" s="149">
        <f t="shared" ref="H209" si="139">SUM(F209-E209)*D209</f>
        <v>5000</v>
      </c>
      <c r="I209" s="149">
        <f>SUM(G209-F209)*D209</f>
        <v>4399.9999999999773</v>
      </c>
      <c r="J209" s="153">
        <f t="shared" si="128"/>
        <v>9399.9999999999782</v>
      </c>
    </row>
    <row r="210" spans="1:10">
      <c r="A210" s="148">
        <v>43872</v>
      </c>
      <c r="B210" s="149" t="s">
        <v>287</v>
      </c>
      <c r="C210" s="150" t="s">
        <v>4</v>
      </c>
      <c r="D210" s="151">
        <v>500</v>
      </c>
      <c r="E210" s="152">
        <v>1120</v>
      </c>
      <c r="F210" s="152">
        <v>1130</v>
      </c>
      <c r="G210" s="152">
        <v>1140</v>
      </c>
      <c r="H210" s="149">
        <f t="shared" ref="H210" si="140">SUM(F210-E210)*D210</f>
        <v>5000</v>
      </c>
      <c r="I210" s="149">
        <f>SUM(G210-F210)*D210</f>
        <v>5000</v>
      </c>
      <c r="J210" s="153">
        <f t="shared" si="128"/>
        <v>10000</v>
      </c>
    </row>
    <row r="211" spans="1:10">
      <c r="A211" s="148">
        <v>43872</v>
      </c>
      <c r="B211" s="149" t="s">
        <v>349</v>
      </c>
      <c r="C211" s="150" t="s">
        <v>4</v>
      </c>
      <c r="D211" s="151">
        <v>500</v>
      </c>
      <c r="E211" s="152">
        <v>752</v>
      </c>
      <c r="F211" s="152">
        <v>757</v>
      </c>
      <c r="G211" s="152">
        <v>0</v>
      </c>
      <c r="H211" s="149">
        <f t="shared" ref="H211" si="141">SUM(F211-E211)*D211</f>
        <v>2500</v>
      </c>
      <c r="I211" s="149">
        <v>0</v>
      </c>
      <c r="J211" s="153">
        <f t="shared" si="128"/>
        <v>2500</v>
      </c>
    </row>
    <row r="212" spans="1:10">
      <c r="A212" s="148">
        <v>43871</v>
      </c>
      <c r="B212" s="149" t="s">
        <v>6</v>
      </c>
      <c r="C212" s="150" t="s">
        <v>4</v>
      </c>
      <c r="D212" s="151">
        <v>500</v>
      </c>
      <c r="E212" s="152">
        <v>1058</v>
      </c>
      <c r="F212" s="152">
        <v>1068</v>
      </c>
      <c r="G212" s="152">
        <v>0</v>
      </c>
      <c r="H212" s="149">
        <f t="shared" ref="H212" si="142">SUM(F212-E212)*D212</f>
        <v>5000</v>
      </c>
      <c r="I212" s="149">
        <v>0</v>
      </c>
      <c r="J212" s="153">
        <f t="shared" si="128"/>
        <v>5000</v>
      </c>
    </row>
    <row r="213" spans="1:10">
      <c r="A213" s="148">
        <v>43871</v>
      </c>
      <c r="B213" s="149" t="s">
        <v>350</v>
      </c>
      <c r="C213" s="150" t="s">
        <v>20</v>
      </c>
      <c r="D213" s="151">
        <v>1000</v>
      </c>
      <c r="E213" s="152">
        <v>500</v>
      </c>
      <c r="F213" s="152">
        <v>495</v>
      </c>
      <c r="G213" s="152">
        <v>491.5</v>
      </c>
      <c r="H213" s="149">
        <f>SUM(E213-F213)*D213</f>
        <v>5000</v>
      </c>
      <c r="I213" s="149">
        <f>SUM(F213-G213)*D213</f>
        <v>3500</v>
      </c>
      <c r="J213" s="153">
        <f t="shared" si="128"/>
        <v>8500</v>
      </c>
    </row>
    <row r="214" spans="1:10">
      <c r="A214" s="148">
        <v>43868</v>
      </c>
      <c r="B214" s="149" t="s">
        <v>349</v>
      </c>
      <c r="C214" s="150" t="s">
        <v>4</v>
      </c>
      <c r="D214" s="151">
        <v>500</v>
      </c>
      <c r="E214" s="152">
        <v>744</v>
      </c>
      <c r="F214" s="152">
        <v>744</v>
      </c>
      <c r="G214" s="152">
        <v>0</v>
      </c>
      <c r="H214" s="149">
        <f t="shared" ref="H214" si="143">SUM(F214-E214)*D214</f>
        <v>0</v>
      </c>
      <c r="I214" s="149">
        <v>0</v>
      </c>
      <c r="J214" s="153">
        <f t="shared" si="128"/>
        <v>0</v>
      </c>
    </row>
    <row r="215" spans="1:10">
      <c r="A215" s="148">
        <v>43867</v>
      </c>
      <c r="B215" s="149" t="s">
        <v>58</v>
      </c>
      <c r="C215" s="150" t="s">
        <v>4</v>
      </c>
      <c r="D215" s="151">
        <v>500</v>
      </c>
      <c r="E215" s="152">
        <v>1288</v>
      </c>
      <c r="F215" s="152">
        <v>1300</v>
      </c>
      <c r="G215" s="152">
        <v>1310</v>
      </c>
      <c r="H215" s="149">
        <f t="shared" ref="H215" si="144">SUM(F215-E215)*D215</f>
        <v>6000</v>
      </c>
      <c r="I215" s="149">
        <f>SUM(G215-F215)*D215</f>
        <v>5000</v>
      </c>
      <c r="J215" s="153">
        <f t="shared" si="128"/>
        <v>11000</v>
      </c>
    </row>
    <row r="216" spans="1:10">
      <c r="A216" s="148">
        <v>43866</v>
      </c>
      <c r="B216" s="149" t="s">
        <v>48</v>
      </c>
      <c r="C216" s="150" t="s">
        <v>4</v>
      </c>
      <c r="D216" s="151">
        <v>250</v>
      </c>
      <c r="E216" s="152">
        <v>2175</v>
      </c>
      <c r="F216" s="152">
        <v>2195</v>
      </c>
      <c r="G216" s="152">
        <v>2215</v>
      </c>
      <c r="H216" s="149">
        <f t="shared" ref="H216" si="145">SUM(F216-E216)*D216</f>
        <v>5000</v>
      </c>
      <c r="I216" s="149">
        <f>SUM(G216-F216)*D216</f>
        <v>5000</v>
      </c>
      <c r="J216" s="153">
        <f t="shared" si="128"/>
        <v>10000</v>
      </c>
    </row>
    <row r="217" spans="1:10">
      <c r="A217" s="148">
        <v>43865</v>
      </c>
      <c r="B217" s="149" t="s">
        <v>6</v>
      </c>
      <c r="C217" s="150" t="s">
        <v>4</v>
      </c>
      <c r="D217" s="151">
        <v>500</v>
      </c>
      <c r="E217" s="152">
        <v>980</v>
      </c>
      <c r="F217" s="152">
        <v>990</v>
      </c>
      <c r="G217" s="152">
        <v>1000</v>
      </c>
      <c r="H217" s="149">
        <f t="shared" ref="H217" si="146">SUM(F217-E217)*D217</f>
        <v>5000</v>
      </c>
      <c r="I217" s="149">
        <f>SUM(G217-F217)*D217</f>
        <v>5000</v>
      </c>
      <c r="J217" s="153">
        <f t="shared" si="128"/>
        <v>10000</v>
      </c>
    </row>
    <row r="218" spans="1:10">
      <c r="A218" s="148">
        <v>43864</v>
      </c>
      <c r="B218" s="149" t="s">
        <v>33</v>
      </c>
      <c r="C218" s="150" t="s">
        <v>4</v>
      </c>
      <c r="D218" s="151">
        <v>500</v>
      </c>
      <c r="E218" s="152">
        <v>1904</v>
      </c>
      <c r="F218" s="152">
        <v>1914</v>
      </c>
      <c r="G218" s="152">
        <v>1924</v>
      </c>
      <c r="H218" s="149">
        <f t="shared" ref="H218" si="147">SUM(F218-E218)*D218</f>
        <v>5000</v>
      </c>
      <c r="I218" s="149">
        <f>SUM(G218-F218)*D218</f>
        <v>5000</v>
      </c>
      <c r="J218" s="153">
        <f t="shared" si="128"/>
        <v>10000</v>
      </c>
    </row>
    <row r="219" spans="1:10">
      <c r="A219" s="148">
        <v>43862</v>
      </c>
      <c r="B219" s="149" t="s">
        <v>331</v>
      </c>
      <c r="C219" s="150" t="s">
        <v>20</v>
      </c>
      <c r="D219" s="151">
        <v>500</v>
      </c>
      <c r="E219" s="152">
        <v>1900</v>
      </c>
      <c r="F219" s="152">
        <v>1890</v>
      </c>
      <c r="G219" s="152">
        <v>0</v>
      </c>
      <c r="H219" s="149">
        <f>SUM(E219-F219)*D219</f>
        <v>5000</v>
      </c>
      <c r="I219" s="149">
        <v>0</v>
      </c>
      <c r="J219" s="153">
        <f t="shared" si="128"/>
        <v>5000</v>
      </c>
    </row>
    <row r="220" spans="1:10">
      <c r="A220" s="169"/>
      <c r="B220" s="169"/>
      <c r="C220" s="169"/>
      <c r="D220" s="169"/>
      <c r="E220" s="169"/>
      <c r="F220" s="169"/>
      <c r="G220" s="169"/>
      <c r="H220" s="171">
        <f>SUM(H193:H219)</f>
        <v>79500</v>
      </c>
      <c r="I220" s="170"/>
      <c r="J220" s="171">
        <f>SUM(J193:J219)</f>
        <v>136399.99999999997</v>
      </c>
    </row>
    <row r="221" spans="1:10">
      <c r="A221" s="201">
        <v>43466</v>
      </c>
      <c r="B221" s="172"/>
      <c r="C221" s="172"/>
      <c r="D221" s="172"/>
      <c r="E221" s="172"/>
      <c r="F221" s="172"/>
      <c r="G221" s="152"/>
      <c r="H221" s="149"/>
      <c r="I221" s="149"/>
      <c r="J221" s="153"/>
    </row>
    <row r="222" spans="1:10">
      <c r="A222" s="202" t="s">
        <v>304</v>
      </c>
      <c r="B222" s="203" t="s">
        <v>305</v>
      </c>
      <c r="C222" s="179" t="s">
        <v>306</v>
      </c>
      <c r="D222" s="204" t="s">
        <v>307</v>
      </c>
      <c r="E222" s="204" t="s">
        <v>308</v>
      </c>
      <c r="F222" s="179" t="s">
        <v>295</v>
      </c>
      <c r="G222" s="152"/>
      <c r="H222" s="149"/>
      <c r="I222" s="149"/>
      <c r="J222" s="149"/>
    </row>
    <row r="223" spans="1:10">
      <c r="A223" s="173" t="s">
        <v>329</v>
      </c>
      <c r="B223" s="174">
        <v>4</v>
      </c>
      <c r="C223" s="175">
        <f>SUM(A223-B223)</f>
        <v>22</v>
      </c>
      <c r="D223" s="176">
        <v>6</v>
      </c>
      <c r="E223" s="175">
        <f>SUM(C223-D223)</f>
        <v>16</v>
      </c>
      <c r="F223" s="175">
        <f>E223*100/C223</f>
        <v>72.727272727272734</v>
      </c>
      <c r="G223" s="152"/>
      <c r="H223" s="149"/>
      <c r="I223" s="149"/>
      <c r="J223" s="149"/>
    </row>
    <row r="224" spans="1:10" ht="15.75">
      <c r="A224" s="145"/>
      <c r="B224" s="146"/>
      <c r="C224" s="146"/>
      <c r="D224" s="147"/>
      <c r="E224" s="147"/>
      <c r="F224" s="168">
        <v>43831</v>
      </c>
      <c r="G224" s="143"/>
      <c r="H224" s="144"/>
      <c r="I224" s="144"/>
      <c r="J224" s="144"/>
    </row>
    <row r="225" spans="1:10">
      <c r="A225" s="148">
        <v>43861</v>
      </c>
      <c r="B225" s="149" t="s">
        <v>39</v>
      </c>
      <c r="C225" s="150" t="s">
        <v>4</v>
      </c>
      <c r="D225" s="151">
        <v>500</v>
      </c>
      <c r="E225" s="152">
        <v>785</v>
      </c>
      <c r="F225" s="152">
        <v>785</v>
      </c>
      <c r="G225" s="152">
        <v>0</v>
      </c>
      <c r="H225" s="149">
        <f t="shared" ref="H225" si="148">SUM(F225-E225)*D225</f>
        <v>0</v>
      </c>
      <c r="I225" s="149">
        <v>0</v>
      </c>
      <c r="J225" s="153">
        <f t="shared" ref="J225:J250" si="149">SUM(H225:I225)</f>
        <v>0</v>
      </c>
    </row>
    <row r="226" spans="1:10">
      <c r="A226" s="148">
        <v>43860</v>
      </c>
      <c r="B226" s="149" t="s">
        <v>48</v>
      </c>
      <c r="C226" s="150" t="s">
        <v>4</v>
      </c>
      <c r="D226" s="151">
        <v>250</v>
      </c>
      <c r="E226" s="152">
        <v>2010</v>
      </c>
      <c r="F226" s="152">
        <v>2020</v>
      </c>
      <c r="G226" s="152">
        <v>2050</v>
      </c>
      <c r="H226" s="149">
        <f t="shared" ref="H226" si="150">SUM(F226-E226)*D226</f>
        <v>2500</v>
      </c>
      <c r="I226" s="149">
        <f>SUM(G226-F226)*D226</f>
        <v>7500</v>
      </c>
      <c r="J226" s="153">
        <f t="shared" si="149"/>
        <v>10000</v>
      </c>
    </row>
    <row r="227" spans="1:10">
      <c r="A227" s="148">
        <v>43859</v>
      </c>
      <c r="B227" s="149" t="s">
        <v>48</v>
      </c>
      <c r="C227" s="150" t="s">
        <v>4</v>
      </c>
      <c r="D227" s="151">
        <v>500</v>
      </c>
      <c r="E227" s="152">
        <v>1962</v>
      </c>
      <c r="F227" s="152">
        <v>1975</v>
      </c>
      <c r="G227" s="152">
        <v>1984</v>
      </c>
      <c r="H227" s="149">
        <f t="shared" ref="H227" si="151">SUM(F227-E227)*D227</f>
        <v>6500</v>
      </c>
      <c r="I227" s="149">
        <f>SUM(G227-F227)*D227</f>
        <v>4500</v>
      </c>
      <c r="J227" s="153">
        <f t="shared" si="149"/>
        <v>11000</v>
      </c>
    </row>
    <row r="228" spans="1:10">
      <c r="A228" s="148">
        <v>43859</v>
      </c>
      <c r="B228" s="149" t="s">
        <v>168</v>
      </c>
      <c r="C228" s="150" t="s">
        <v>4</v>
      </c>
      <c r="D228" s="151">
        <v>500</v>
      </c>
      <c r="E228" s="152">
        <v>1725</v>
      </c>
      <c r="F228" s="152">
        <v>1705</v>
      </c>
      <c r="G228" s="152">
        <v>0</v>
      </c>
      <c r="H228" s="149">
        <f t="shared" ref="H228:H230" si="152">SUM(F228-E228)*D228</f>
        <v>-10000</v>
      </c>
      <c r="I228" s="149">
        <v>0</v>
      </c>
      <c r="J228" s="153">
        <f t="shared" si="149"/>
        <v>-10000</v>
      </c>
    </row>
    <row r="229" spans="1:10">
      <c r="A229" s="148">
        <v>43858</v>
      </c>
      <c r="B229" s="149" t="s">
        <v>33</v>
      </c>
      <c r="C229" s="150" t="s">
        <v>4</v>
      </c>
      <c r="D229" s="151">
        <v>500</v>
      </c>
      <c r="E229" s="152">
        <v>1825</v>
      </c>
      <c r="F229" s="152">
        <v>1810</v>
      </c>
      <c r="G229" s="152">
        <v>0</v>
      </c>
      <c r="H229" s="149">
        <f t="shared" si="152"/>
        <v>-7500</v>
      </c>
      <c r="I229" s="149">
        <v>0</v>
      </c>
      <c r="J229" s="153">
        <f t="shared" si="149"/>
        <v>-7500</v>
      </c>
    </row>
    <row r="230" spans="1:10">
      <c r="A230" s="148">
        <v>43857</v>
      </c>
      <c r="B230" s="149" t="s">
        <v>349</v>
      </c>
      <c r="C230" s="150" t="s">
        <v>4</v>
      </c>
      <c r="D230" s="151">
        <v>500</v>
      </c>
      <c r="E230" s="152">
        <v>745</v>
      </c>
      <c r="F230" s="152">
        <v>745</v>
      </c>
      <c r="G230" s="152">
        <v>0</v>
      </c>
      <c r="H230" s="149">
        <f t="shared" si="152"/>
        <v>0</v>
      </c>
      <c r="I230" s="149">
        <v>0</v>
      </c>
      <c r="J230" s="153">
        <f t="shared" si="149"/>
        <v>0</v>
      </c>
    </row>
    <row r="231" spans="1:10">
      <c r="A231" s="148">
        <v>43854</v>
      </c>
      <c r="B231" s="149" t="s">
        <v>89</v>
      </c>
      <c r="C231" s="150" t="s">
        <v>4</v>
      </c>
      <c r="D231" s="151">
        <v>500</v>
      </c>
      <c r="E231" s="152">
        <v>1340</v>
      </c>
      <c r="F231" s="152">
        <v>1347</v>
      </c>
      <c r="G231" s="152">
        <v>1360</v>
      </c>
      <c r="H231" s="149">
        <f t="shared" ref="H231" si="153">SUM(F231-E231)*D231</f>
        <v>3500</v>
      </c>
      <c r="I231" s="149">
        <f>SUM(G231-F231)*D231</f>
        <v>6500</v>
      </c>
      <c r="J231" s="153">
        <f t="shared" si="149"/>
        <v>10000</v>
      </c>
    </row>
    <row r="232" spans="1:10">
      <c r="A232" s="148">
        <v>43854</v>
      </c>
      <c r="B232" s="149" t="s">
        <v>37</v>
      </c>
      <c r="C232" s="150" t="s">
        <v>4</v>
      </c>
      <c r="D232" s="151">
        <v>500</v>
      </c>
      <c r="E232" s="152">
        <v>1485</v>
      </c>
      <c r="F232" s="152">
        <v>1495</v>
      </c>
      <c r="G232" s="152">
        <v>1515</v>
      </c>
      <c r="H232" s="149">
        <f t="shared" ref="H232" si="154">SUM(F232-E232)*D232</f>
        <v>5000</v>
      </c>
      <c r="I232" s="149">
        <f>SUM(G232-F232)*D232</f>
        <v>10000</v>
      </c>
      <c r="J232" s="153">
        <f t="shared" si="149"/>
        <v>15000</v>
      </c>
    </row>
    <row r="233" spans="1:10">
      <c r="A233" s="148">
        <v>43853</v>
      </c>
      <c r="B233" s="149" t="s">
        <v>33</v>
      </c>
      <c r="C233" s="150" t="s">
        <v>4</v>
      </c>
      <c r="D233" s="151">
        <v>500</v>
      </c>
      <c r="E233" s="152">
        <v>1781.1</v>
      </c>
      <c r="F233" s="152">
        <v>1790</v>
      </c>
      <c r="G233" s="152">
        <v>1798</v>
      </c>
      <c r="H233" s="149">
        <f t="shared" ref="H233:H235" si="155">SUM(F233-E233)*D233</f>
        <v>4450.0000000000455</v>
      </c>
      <c r="I233" s="149">
        <f>SUM(G233-F233)*D233</f>
        <v>4000</v>
      </c>
      <c r="J233" s="153">
        <f t="shared" si="149"/>
        <v>8450.0000000000455</v>
      </c>
    </row>
    <row r="234" spans="1:10">
      <c r="A234" s="148">
        <v>43853</v>
      </c>
      <c r="B234" s="149" t="s">
        <v>26</v>
      </c>
      <c r="C234" s="150" t="s">
        <v>4</v>
      </c>
      <c r="D234" s="151">
        <v>200</v>
      </c>
      <c r="E234" s="152">
        <v>3647</v>
      </c>
      <c r="F234" s="152">
        <v>3660</v>
      </c>
      <c r="G234" s="152">
        <v>0</v>
      </c>
      <c r="H234" s="149">
        <f t="shared" si="155"/>
        <v>2600</v>
      </c>
      <c r="I234" s="149">
        <v>0</v>
      </c>
      <c r="J234" s="153">
        <f t="shared" si="149"/>
        <v>2600</v>
      </c>
    </row>
    <row r="235" spans="1:10">
      <c r="A235" s="148">
        <v>43852</v>
      </c>
      <c r="B235" s="149" t="s">
        <v>348</v>
      </c>
      <c r="C235" s="150" t="s">
        <v>4</v>
      </c>
      <c r="D235" s="151">
        <v>500</v>
      </c>
      <c r="E235" s="152">
        <v>792</v>
      </c>
      <c r="F235" s="152">
        <v>792</v>
      </c>
      <c r="G235" s="152">
        <v>0</v>
      </c>
      <c r="H235" s="149">
        <f t="shared" si="155"/>
        <v>0</v>
      </c>
      <c r="I235" s="149">
        <v>0</v>
      </c>
      <c r="J235" s="153">
        <f t="shared" si="149"/>
        <v>0</v>
      </c>
    </row>
    <row r="236" spans="1:10">
      <c r="A236" s="148">
        <v>43852</v>
      </c>
      <c r="B236" s="149" t="s">
        <v>276</v>
      </c>
      <c r="C236" s="150" t="s">
        <v>4</v>
      </c>
      <c r="D236" s="151">
        <v>500</v>
      </c>
      <c r="E236" s="152">
        <v>1535</v>
      </c>
      <c r="F236" s="152">
        <v>1533</v>
      </c>
      <c r="G236" s="152">
        <v>0</v>
      </c>
      <c r="H236" s="149">
        <f t="shared" ref="H236" si="156">SUM(F236-E236)*D236</f>
        <v>-1000</v>
      </c>
      <c r="I236" s="149">
        <v>0</v>
      </c>
      <c r="J236" s="153">
        <f t="shared" si="149"/>
        <v>-1000</v>
      </c>
    </row>
    <row r="237" spans="1:10">
      <c r="A237" s="148">
        <v>43851</v>
      </c>
      <c r="B237" s="149" t="s">
        <v>347</v>
      </c>
      <c r="C237" s="150" t="s">
        <v>4</v>
      </c>
      <c r="D237" s="151">
        <v>500</v>
      </c>
      <c r="E237" s="152">
        <v>903.5</v>
      </c>
      <c r="F237" s="152">
        <v>903.5</v>
      </c>
      <c r="G237" s="152">
        <v>0</v>
      </c>
      <c r="H237" s="149">
        <f t="shared" ref="H237" si="157">SUM(F237-E237)*D237</f>
        <v>0</v>
      </c>
      <c r="I237" s="149">
        <v>0</v>
      </c>
      <c r="J237" s="153">
        <f t="shared" si="149"/>
        <v>0</v>
      </c>
    </row>
    <row r="238" spans="1:10">
      <c r="A238" s="148">
        <v>43850</v>
      </c>
      <c r="B238" s="149" t="s">
        <v>40</v>
      </c>
      <c r="C238" s="150" t="s">
        <v>4</v>
      </c>
      <c r="D238" s="151">
        <v>500</v>
      </c>
      <c r="E238" s="152">
        <v>1400</v>
      </c>
      <c r="F238" s="152">
        <v>1383</v>
      </c>
      <c r="G238" s="152">
        <v>0</v>
      </c>
      <c r="H238" s="149">
        <f t="shared" ref="H238" si="158">SUM(F238-E238)*D238</f>
        <v>-8500</v>
      </c>
      <c r="I238" s="149">
        <v>0</v>
      </c>
      <c r="J238" s="153">
        <f t="shared" si="149"/>
        <v>-8500</v>
      </c>
    </row>
    <row r="239" spans="1:10">
      <c r="A239" s="148">
        <v>43847</v>
      </c>
      <c r="B239" s="149" t="s">
        <v>284</v>
      </c>
      <c r="C239" s="150" t="s">
        <v>4</v>
      </c>
      <c r="D239" s="151">
        <v>1000</v>
      </c>
      <c r="E239" s="152">
        <v>676</v>
      </c>
      <c r="F239" s="152">
        <v>683</v>
      </c>
      <c r="G239" s="152">
        <v>690</v>
      </c>
      <c r="H239" s="149">
        <f t="shared" ref="H239" si="159">SUM(F239-E239)*D239</f>
        <v>7000</v>
      </c>
      <c r="I239" s="149">
        <f>SUM(G239-F239)*D239</f>
        <v>7000</v>
      </c>
      <c r="J239" s="153">
        <f t="shared" si="149"/>
        <v>14000</v>
      </c>
    </row>
    <row r="240" spans="1:10">
      <c r="A240" s="148">
        <v>43845</v>
      </c>
      <c r="B240" s="149" t="s">
        <v>25</v>
      </c>
      <c r="C240" s="150" t="s">
        <v>4</v>
      </c>
      <c r="D240" s="151">
        <v>500</v>
      </c>
      <c r="E240" s="152">
        <v>1510</v>
      </c>
      <c r="F240" s="152">
        <v>1520</v>
      </c>
      <c r="G240" s="152">
        <v>1529</v>
      </c>
      <c r="H240" s="149">
        <f t="shared" ref="H240" si="160">SUM(F240-E240)*D240</f>
        <v>5000</v>
      </c>
      <c r="I240" s="149">
        <f>SUM(G240-F240)*D240</f>
        <v>4500</v>
      </c>
      <c r="J240" s="153">
        <f t="shared" si="149"/>
        <v>9500</v>
      </c>
    </row>
    <row r="241" spans="1:10">
      <c r="A241" s="148">
        <v>43844</v>
      </c>
      <c r="B241" s="149" t="s">
        <v>58</v>
      </c>
      <c r="C241" s="150" t="s">
        <v>4</v>
      </c>
      <c r="D241" s="151">
        <v>500</v>
      </c>
      <c r="E241" s="152">
        <v>1553</v>
      </c>
      <c r="F241" s="152">
        <v>1563</v>
      </c>
      <c r="G241" s="152">
        <v>1573</v>
      </c>
      <c r="H241" s="149">
        <f t="shared" ref="H241" si="161">SUM(F241-E241)*D241</f>
        <v>5000</v>
      </c>
      <c r="I241" s="149">
        <f>SUM(G241-F241)*D241</f>
        <v>5000</v>
      </c>
      <c r="J241" s="153">
        <f t="shared" si="149"/>
        <v>10000</v>
      </c>
    </row>
    <row r="242" spans="1:10">
      <c r="A242" s="148">
        <v>43843</v>
      </c>
      <c r="B242" s="149" t="s">
        <v>345</v>
      </c>
      <c r="C242" s="150" t="s">
        <v>4</v>
      </c>
      <c r="D242" s="151">
        <v>500</v>
      </c>
      <c r="E242" s="152">
        <v>785</v>
      </c>
      <c r="F242" s="152">
        <v>786.5</v>
      </c>
      <c r="G242" s="152">
        <v>0</v>
      </c>
      <c r="H242" s="149">
        <f t="shared" ref="H242" si="162">SUM(F242-E242)*D242</f>
        <v>750</v>
      </c>
      <c r="I242" s="149">
        <v>0</v>
      </c>
      <c r="J242" s="153">
        <f t="shared" si="149"/>
        <v>750</v>
      </c>
    </row>
    <row r="243" spans="1:10">
      <c r="A243" s="148">
        <v>43840</v>
      </c>
      <c r="B243" s="149" t="s">
        <v>38</v>
      </c>
      <c r="C243" s="150" t="s">
        <v>4</v>
      </c>
      <c r="D243" s="151">
        <v>500</v>
      </c>
      <c r="E243" s="152">
        <v>1915</v>
      </c>
      <c r="F243" s="152">
        <v>1912</v>
      </c>
      <c r="G243" s="152">
        <v>0</v>
      </c>
      <c r="H243" s="149">
        <f t="shared" ref="H243" si="163">SUM(F243-E243)*D243</f>
        <v>-1500</v>
      </c>
      <c r="I243" s="149">
        <v>0</v>
      </c>
      <c r="J243" s="153">
        <f t="shared" si="149"/>
        <v>-1500</v>
      </c>
    </row>
    <row r="244" spans="1:10">
      <c r="A244" s="148">
        <v>43840</v>
      </c>
      <c r="B244" s="149" t="s">
        <v>22</v>
      </c>
      <c r="C244" s="150" t="s">
        <v>4</v>
      </c>
      <c r="D244" s="151">
        <v>500</v>
      </c>
      <c r="E244" s="152">
        <v>1860</v>
      </c>
      <c r="F244" s="152">
        <v>1875</v>
      </c>
      <c r="G244" s="152">
        <v>1884</v>
      </c>
      <c r="H244" s="149">
        <f t="shared" ref="H244" si="164">SUM(F244-E244)*D244</f>
        <v>7500</v>
      </c>
      <c r="I244" s="149">
        <f>SUM(G244-F244)*D244</f>
        <v>4500</v>
      </c>
      <c r="J244" s="153">
        <f t="shared" si="149"/>
        <v>12000</v>
      </c>
    </row>
    <row r="245" spans="1:10">
      <c r="A245" s="148">
        <v>43839</v>
      </c>
      <c r="B245" s="149" t="s">
        <v>38</v>
      </c>
      <c r="C245" s="150" t="s">
        <v>4</v>
      </c>
      <c r="D245" s="151">
        <v>500</v>
      </c>
      <c r="E245" s="152">
        <v>1890</v>
      </c>
      <c r="F245" s="152">
        <v>1905</v>
      </c>
      <c r="G245" s="152">
        <v>0</v>
      </c>
      <c r="H245" s="149">
        <f t="shared" ref="H245" si="165">SUM(F245-E245)*D245</f>
        <v>7500</v>
      </c>
      <c r="I245" s="149">
        <v>0</v>
      </c>
      <c r="J245" s="153">
        <f t="shared" si="149"/>
        <v>7500</v>
      </c>
    </row>
    <row r="246" spans="1:10">
      <c r="A246" s="148">
        <v>43838</v>
      </c>
      <c r="B246" s="149" t="s">
        <v>340</v>
      </c>
      <c r="C246" s="150" t="s">
        <v>4</v>
      </c>
      <c r="D246" s="151">
        <v>150</v>
      </c>
      <c r="E246" s="152">
        <v>4260</v>
      </c>
      <c r="F246" s="152">
        <v>4285</v>
      </c>
      <c r="G246" s="152">
        <v>4330</v>
      </c>
      <c r="H246" s="149">
        <f t="shared" ref="H246" si="166">SUM(F246-E246)*D246</f>
        <v>3750</v>
      </c>
      <c r="I246" s="149">
        <f>SUM(G246-F246)*D246</f>
        <v>6750</v>
      </c>
      <c r="J246" s="153">
        <f t="shared" si="149"/>
        <v>10500</v>
      </c>
    </row>
    <row r="247" spans="1:10">
      <c r="A247" s="148">
        <v>43836</v>
      </c>
      <c r="B247" s="149" t="s">
        <v>33</v>
      </c>
      <c r="C247" s="150" t="s">
        <v>4</v>
      </c>
      <c r="D247" s="151">
        <v>500</v>
      </c>
      <c r="E247" s="152">
        <v>1685</v>
      </c>
      <c r="F247" s="152">
        <v>1670</v>
      </c>
      <c r="G247" s="152">
        <v>0</v>
      </c>
      <c r="H247" s="149">
        <f t="shared" ref="H247" si="167">SUM(F247-E247)*D247</f>
        <v>-7500</v>
      </c>
      <c r="I247" s="149">
        <v>0</v>
      </c>
      <c r="J247" s="153">
        <f t="shared" si="149"/>
        <v>-7500</v>
      </c>
    </row>
    <row r="248" spans="1:10">
      <c r="A248" s="148">
        <v>43833</v>
      </c>
      <c r="B248" s="149" t="s">
        <v>331</v>
      </c>
      <c r="C248" s="150" t="s">
        <v>4</v>
      </c>
      <c r="D248" s="151">
        <v>500</v>
      </c>
      <c r="E248" s="152">
        <v>1887</v>
      </c>
      <c r="F248" s="152">
        <v>1905</v>
      </c>
      <c r="G248" s="152">
        <v>1920</v>
      </c>
      <c r="H248" s="149">
        <f t="shared" ref="H248" si="168">SUM(F248-E248)*D248</f>
        <v>9000</v>
      </c>
      <c r="I248" s="149">
        <f>SUM(G248-F248)*D248</f>
        <v>7500</v>
      </c>
      <c r="J248" s="153">
        <f t="shared" si="149"/>
        <v>16500</v>
      </c>
    </row>
    <row r="249" spans="1:10">
      <c r="A249" s="148">
        <v>43831</v>
      </c>
      <c r="B249" s="149" t="s">
        <v>39</v>
      </c>
      <c r="C249" s="150" t="s">
        <v>4</v>
      </c>
      <c r="D249" s="151">
        <v>500</v>
      </c>
      <c r="E249" s="152">
        <v>748</v>
      </c>
      <c r="F249" s="152">
        <v>758</v>
      </c>
      <c r="G249" s="152">
        <v>767</v>
      </c>
      <c r="H249" s="149">
        <f t="shared" ref="H249" si="169">SUM(F249-E249)*D249</f>
        <v>5000</v>
      </c>
      <c r="I249" s="149">
        <f>SUM(G249-F249)*D249</f>
        <v>4500</v>
      </c>
      <c r="J249" s="153">
        <f t="shared" si="149"/>
        <v>9500</v>
      </c>
    </row>
    <row r="250" spans="1:10">
      <c r="A250" s="148">
        <v>43831</v>
      </c>
      <c r="B250" s="149" t="s">
        <v>24</v>
      </c>
      <c r="C250" s="150" t="s">
        <v>4</v>
      </c>
      <c r="D250" s="151">
        <v>500</v>
      </c>
      <c r="E250" s="152">
        <v>778</v>
      </c>
      <c r="F250" s="152">
        <v>778</v>
      </c>
      <c r="G250" s="152">
        <v>767</v>
      </c>
      <c r="H250" s="149">
        <f t="shared" ref="H250" si="170">SUM(F250-E250)*D250</f>
        <v>0</v>
      </c>
      <c r="I250" s="149">
        <v>0</v>
      </c>
      <c r="J250" s="153">
        <f t="shared" si="149"/>
        <v>0</v>
      </c>
    </row>
    <row r="251" spans="1:10">
      <c r="A251" s="169"/>
      <c r="B251" s="169"/>
      <c r="C251" s="169"/>
      <c r="D251" s="169"/>
      <c r="E251" s="169"/>
      <c r="F251" s="169"/>
      <c r="G251" s="169"/>
      <c r="H251" s="171">
        <f>SUM(H225:H250)</f>
        <v>39050.000000000044</v>
      </c>
      <c r="I251" s="170"/>
      <c r="J251" s="171">
        <f>SUM(J225:J250)</f>
        <v>111300.00000000004</v>
      </c>
    </row>
    <row r="252" spans="1:10">
      <c r="A252" s="201">
        <v>43800</v>
      </c>
      <c r="B252" s="172"/>
      <c r="C252" s="172"/>
      <c r="D252" s="172"/>
      <c r="E252" s="172"/>
      <c r="F252" s="172"/>
      <c r="G252" s="152"/>
      <c r="H252" s="149"/>
      <c r="I252" s="149"/>
      <c r="J252" s="153"/>
    </row>
    <row r="253" spans="1:10">
      <c r="A253" s="202" t="s">
        <v>304</v>
      </c>
      <c r="B253" s="203" t="s">
        <v>305</v>
      </c>
      <c r="C253" s="179" t="s">
        <v>306</v>
      </c>
      <c r="D253" s="204" t="s">
        <v>307</v>
      </c>
      <c r="E253" s="204" t="s">
        <v>308</v>
      </c>
      <c r="F253" s="179" t="s">
        <v>295</v>
      </c>
      <c r="G253" s="152"/>
      <c r="H253" s="149"/>
      <c r="I253" s="149"/>
      <c r="J253" s="149"/>
    </row>
    <row r="254" spans="1:10">
      <c r="A254" s="173" t="s">
        <v>346</v>
      </c>
      <c r="B254" s="174">
        <v>2</v>
      </c>
      <c r="C254" s="175">
        <f>SUM(A254-B254)</f>
        <v>19</v>
      </c>
      <c r="D254" s="176">
        <v>4</v>
      </c>
      <c r="E254" s="175">
        <f>SUM(C254-D254)</f>
        <v>15</v>
      </c>
      <c r="F254" s="175">
        <f>E254*100/C254</f>
        <v>78.94736842105263</v>
      </c>
      <c r="G254" s="152"/>
      <c r="H254" s="149"/>
      <c r="I254" s="149"/>
      <c r="J254" s="149"/>
    </row>
    <row r="255" spans="1:10" ht="15.75">
      <c r="A255" s="145"/>
      <c r="B255" s="146"/>
      <c r="C255" s="146"/>
      <c r="D255" s="147"/>
      <c r="E255" s="147"/>
      <c r="F255" s="168">
        <v>43800</v>
      </c>
      <c r="G255" s="143"/>
      <c r="H255" s="144"/>
      <c r="I255" s="144"/>
      <c r="J255" s="144"/>
    </row>
    <row r="256" spans="1:10">
      <c r="A256" s="148">
        <v>43829</v>
      </c>
      <c r="B256" s="149" t="s">
        <v>31</v>
      </c>
      <c r="C256" s="150" t="s">
        <v>4</v>
      </c>
      <c r="D256" s="151">
        <v>500</v>
      </c>
      <c r="E256" s="152">
        <v>1170</v>
      </c>
      <c r="F256" s="152">
        <v>1170</v>
      </c>
      <c r="G256" s="152">
        <v>0</v>
      </c>
      <c r="H256" s="149">
        <f t="shared" ref="H256:H259" si="171">SUM(F256-E256)*D256</f>
        <v>0</v>
      </c>
      <c r="I256" s="149">
        <v>0</v>
      </c>
      <c r="J256" s="153">
        <f t="shared" ref="J256:J276" si="172">SUM(H256:I256)</f>
        <v>0</v>
      </c>
    </row>
    <row r="257" spans="1:10">
      <c r="A257" s="148">
        <v>43829</v>
      </c>
      <c r="B257" s="149" t="s">
        <v>91</v>
      </c>
      <c r="C257" s="150" t="s">
        <v>4</v>
      </c>
      <c r="D257" s="151">
        <v>250</v>
      </c>
      <c r="E257" s="152">
        <v>2920</v>
      </c>
      <c r="F257" s="152">
        <v>2915</v>
      </c>
      <c r="G257" s="152">
        <v>0</v>
      </c>
      <c r="H257" s="149">
        <f t="shared" si="171"/>
        <v>-1250</v>
      </c>
      <c r="I257" s="149">
        <v>0</v>
      </c>
      <c r="J257" s="153">
        <f t="shared" si="172"/>
        <v>-1250</v>
      </c>
    </row>
    <row r="258" spans="1:10">
      <c r="A258" s="148">
        <v>43825</v>
      </c>
      <c r="B258" s="149" t="s">
        <v>25</v>
      </c>
      <c r="C258" s="150" t="s">
        <v>4</v>
      </c>
      <c r="D258" s="151">
        <v>500</v>
      </c>
      <c r="E258" s="152">
        <v>1400</v>
      </c>
      <c r="F258" s="152">
        <v>1415</v>
      </c>
      <c r="G258" s="152">
        <v>1423</v>
      </c>
      <c r="H258" s="149">
        <f t="shared" ref="H258:H260" si="173">SUM(F258-E258)*D258</f>
        <v>7500</v>
      </c>
      <c r="I258" s="149">
        <f>SUM(G258-F258)*D258</f>
        <v>4000</v>
      </c>
      <c r="J258" s="153">
        <f t="shared" si="172"/>
        <v>11500</v>
      </c>
    </row>
    <row r="259" spans="1:10">
      <c r="A259" s="148">
        <v>43825</v>
      </c>
      <c r="B259" s="149" t="s">
        <v>287</v>
      </c>
      <c r="C259" s="150" t="s">
        <v>4</v>
      </c>
      <c r="D259" s="151">
        <v>500</v>
      </c>
      <c r="E259" s="152">
        <v>962</v>
      </c>
      <c r="F259" s="152">
        <v>958</v>
      </c>
      <c r="G259" s="152">
        <v>0</v>
      </c>
      <c r="H259" s="149">
        <f t="shared" si="171"/>
        <v>-2000</v>
      </c>
      <c r="I259" s="149">
        <v>0</v>
      </c>
      <c r="J259" s="153">
        <f t="shared" si="172"/>
        <v>-2000</v>
      </c>
    </row>
    <row r="260" spans="1:10">
      <c r="A260" s="148">
        <v>43823</v>
      </c>
      <c r="B260" s="149" t="s">
        <v>58</v>
      </c>
      <c r="C260" s="150" t="s">
        <v>4</v>
      </c>
      <c r="D260" s="151">
        <v>500</v>
      </c>
      <c r="E260" s="152">
        <v>1410</v>
      </c>
      <c r="F260" s="152">
        <v>1425</v>
      </c>
      <c r="G260" s="152">
        <v>1432</v>
      </c>
      <c r="H260" s="149">
        <f t="shared" si="173"/>
        <v>7500</v>
      </c>
      <c r="I260" s="149">
        <f>SUM(G260-F260)*D260</f>
        <v>3500</v>
      </c>
      <c r="J260" s="153">
        <f t="shared" si="172"/>
        <v>11000</v>
      </c>
    </row>
    <row r="261" spans="1:10">
      <c r="A261" s="148">
        <v>43819</v>
      </c>
      <c r="B261" s="149" t="s">
        <v>332</v>
      </c>
      <c r="C261" s="150" t="s">
        <v>4</v>
      </c>
      <c r="D261" s="151">
        <v>500</v>
      </c>
      <c r="E261" s="152">
        <v>1400</v>
      </c>
      <c r="F261" s="152">
        <v>1415</v>
      </c>
      <c r="G261" s="152">
        <v>0</v>
      </c>
      <c r="H261" s="149">
        <f t="shared" ref="H261" si="174">SUM(F261-E261)*D261</f>
        <v>7500</v>
      </c>
      <c r="I261" s="149">
        <v>0</v>
      </c>
      <c r="J261" s="153">
        <f t="shared" si="172"/>
        <v>7500</v>
      </c>
    </row>
    <row r="262" spans="1:10">
      <c r="A262" s="148">
        <v>43819</v>
      </c>
      <c r="B262" s="149" t="s">
        <v>31</v>
      </c>
      <c r="C262" s="150" t="s">
        <v>4</v>
      </c>
      <c r="D262" s="151">
        <v>500</v>
      </c>
      <c r="E262" s="152">
        <v>1160</v>
      </c>
      <c r="F262" s="152">
        <v>1175</v>
      </c>
      <c r="G262" s="152">
        <v>1189</v>
      </c>
      <c r="H262" s="149">
        <f t="shared" ref="H262" si="175">SUM(F262-E262)*D262</f>
        <v>7500</v>
      </c>
      <c r="I262" s="149">
        <f>SUM(G262-F262)*D262</f>
        <v>7000</v>
      </c>
      <c r="J262" s="153">
        <f t="shared" si="172"/>
        <v>14500</v>
      </c>
    </row>
    <row r="263" spans="1:10">
      <c r="A263" s="148">
        <v>43817</v>
      </c>
      <c r="B263" s="149" t="s">
        <v>345</v>
      </c>
      <c r="C263" s="150" t="s">
        <v>4</v>
      </c>
      <c r="D263" s="151">
        <v>1000</v>
      </c>
      <c r="E263" s="152">
        <v>784</v>
      </c>
      <c r="F263" s="152">
        <v>791</v>
      </c>
      <c r="G263" s="152">
        <v>0</v>
      </c>
      <c r="H263" s="149">
        <f t="shared" ref="H263" si="176">SUM(F263-E263)*D263</f>
        <v>7000</v>
      </c>
      <c r="I263" s="149">
        <v>0</v>
      </c>
      <c r="J263" s="153">
        <f t="shared" si="172"/>
        <v>7000</v>
      </c>
    </row>
    <row r="264" spans="1:10">
      <c r="A264" s="148">
        <v>43816</v>
      </c>
      <c r="B264" s="149" t="s">
        <v>48</v>
      </c>
      <c r="C264" s="150" t="s">
        <v>4</v>
      </c>
      <c r="D264" s="151">
        <v>500</v>
      </c>
      <c r="E264" s="152">
        <v>1800</v>
      </c>
      <c r="F264" s="152">
        <v>1815</v>
      </c>
      <c r="G264" s="152">
        <v>1830</v>
      </c>
      <c r="H264" s="149">
        <f t="shared" ref="H264:H266" si="177">SUM(F264-E264)*D264</f>
        <v>7500</v>
      </c>
      <c r="I264" s="149">
        <f>SUM(G264-F264)*D264</f>
        <v>7500</v>
      </c>
      <c r="J264" s="153">
        <f t="shared" si="172"/>
        <v>15000</v>
      </c>
    </row>
    <row r="265" spans="1:10">
      <c r="A265" s="148">
        <v>43815</v>
      </c>
      <c r="B265" s="149" t="s">
        <v>344</v>
      </c>
      <c r="C265" s="150" t="s">
        <v>4</v>
      </c>
      <c r="D265" s="151">
        <v>500</v>
      </c>
      <c r="E265" s="152">
        <v>1160</v>
      </c>
      <c r="F265" s="152">
        <v>1168</v>
      </c>
      <c r="G265" s="152">
        <v>0</v>
      </c>
      <c r="H265" s="149">
        <f t="shared" si="177"/>
        <v>4000</v>
      </c>
      <c r="I265" s="149">
        <v>0</v>
      </c>
      <c r="J265" s="153">
        <f t="shared" si="172"/>
        <v>4000</v>
      </c>
    </row>
    <row r="266" spans="1:10">
      <c r="A266" s="148">
        <v>43812</v>
      </c>
      <c r="B266" s="149" t="s">
        <v>33</v>
      </c>
      <c r="C266" s="150" t="s">
        <v>4</v>
      </c>
      <c r="D266" s="151">
        <v>500</v>
      </c>
      <c r="E266" s="152">
        <v>1617</v>
      </c>
      <c r="F266" s="152">
        <v>1633</v>
      </c>
      <c r="G266" s="152">
        <v>0</v>
      </c>
      <c r="H266" s="149">
        <f t="shared" si="177"/>
        <v>8000</v>
      </c>
      <c r="I266" s="149">
        <v>0</v>
      </c>
      <c r="J266" s="153">
        <f t="shared" si="172"/>
        <v>8000</v>
      </c>
    </row>
    <row r="267" spans="1:10">
      <c r="A267" s="148">
        <v>43812</v>
      </c>
      <c r="B267" s="149" t="s">
        <v>51</v>
      </c>
      <c r="C267" s="150" t="s">
        <v>4</v>
      </c>
      <c r="D267" s="151">
        <v>1000</v>
      </c>
      <c r="E267" s="152">
        <v>502</v>
      </c>
      <c r="F267" s="152">
        <v>507</v>
      </c>
      <c r="G267" s="152">
        <v>0</v>
      </c>
      <c r="H267" s="149">
        <f t="shared" ref="H267" si="178">SUM(F267-E267)*D267</f>
        <v>5000</v>
      </c>
      <c r="I267" s="149">
        <v>0</v>
      </c>
      <c r="J267" s="153">
        <f t="shared" si="172"/>
        <v>5000</v>
      </c>
    </row>
    <row r="268" spans="1:10">
      <c r="A268" s="148">
        <v>43811</v>
      </c>
      <c r="B268" s="149" t="s">
        <v>65</v>
      </c>
      <c r="C268" s="150" t="s">
        <v>4</v>
      </c>
      <c r="D268" s="151">
        <v>500</v>
      </c>
      <c r="E268" s="152">
        <v>1696</v>
      </c>
      <c r="F268" s="152">
        <v>1710</v>
      </c>
      <c r="G268" s="152">
        <v>1720</v>
      </c>
      <c r="H268" s="149">
        <f t="shared" ref="H268" si="179">SUM(F268-E268)*D268</f>
        <v>7000</v>
      </c>
      <c r="I268" s="149">
        <f>SUM(G268-F268)*D268</f>
        <v>5000</v>
      </c>
      <c r="J268" s="153">
        <f t="shared" si="172"/>
        <v>12000</v>
      </c>
    </row>
    <row r="269" spans="1:10">
      <c r="A269" s="148">
        <v>43810</v>
      </c>
      <c r="B269" s="149" t="s">
        <v>22</v>
      </c>
      <c r="C269" s="150" t="s">
        <v>4</v>
      </c>
      <c r="D269" s="151">
        <v>500</v>
      </c>
      <c r="E269" s="152">
        <v>1825</v>
      </c>
      <c r="F269" s="152">
        <v>1838</v>
      </c>
      <c r="G269" s="152">
        <v>18</v>
      </c>
      <c r="H269" s="149">
        <f t="shared" ref="H269" si="180">SUM(F269-E269)*D269</f>
        <v>6500</v>
      </c>
      <c r="I269" s="149">
        <v>0</v>
      </c>
      <c r="J269" s="153">
        <f t="shared" si="172"/>
        <v>6500</v>
      </c>
    </row>
    <row r="270" spans="1:10">
      <c r="A270" s="148">
        <v>43809</v>
      </c>
      <c r="B270" s="149" t="s">
        <v>25</v>
      </c>
      <c r="C270" s="150" t="s">
        <v>20</v>
      </c>
      <c r="D270" s="151">
        <v>500</v>
      </c>
      <c r="E270" s="152">
        <v>1390</v>
      </c>
      <c r="F270" s="152">
        <v>1375</v>
      </c>
      <c r="G270" s="152">
        <v>0</v>
      </c>
      <c r="H270" s="149">
        <f>SUM(E270-F270)*D270</f>
        <v>7500</v>
      </c>
      <c r="I270" s="149">
        <v>0</v>
      </c>
      <c r="J270" s="153">
        <f t="shared" si="172"/>
        <v>7500</v>
      </c>
    </row>
    <row r="271" spans="1:10">
      <c r="A271" s="148">
        <v>43808</v>
      </c>
      <c r="B271" s="149" t="s">
        <v>343</v>
      </c>
      <c r="C271" s="150" t="s">
        <v>4</v>
      </c>
      <c r="D271" s="151">
        <v>500</v>
      </c>
      <c r="E271" s="152">
        <v>571</v>
      </c>
      <c r="F271" s="152">
        <v>565</v>
      </c>
      <c r="G271" s="152">
        <v>8830</v>
      </c>
      <c r="H271" s="149">
        <f t="shared" ref="H271" si="181">SUM(F271-E271)*D271</f>
        <v>-3000</v>
      </c>
      <c r="I271" s="149">
        <v>0</v>
      </c>
      <c r="J271" s="153">
        <f t="shared" si="172"/>
        <v>-3000</v>
      </c>
    </row>
    <row r="272" spans="1:10">
      <c r="A272" s="148">
        <v>43805</v>
      </c>
      <c r="B272" s="149" t="s">
        <v>35</v>
      </c>
      <c r="C272" s="150" t="s">
        <v>20</v>
      </c>
      <c r="D272" s="151">
        <v>150</v>
      </c>
      <c r="E272" s="152">
        <v>8900</v>
      </c>
      <c r="F272" s="152">
        <v>8860</v>
      </c>
      <c r="G272" s="152">
        <v>8830</v>
      </c>
      <c r="H272" s="149">
        <f>SUM(E272-F272)*D272</f>
        <v>6000</v>
      </c>
      <c r="I272" s="149">
        <f>SUM(F272-G272)*D272</f>
        <v>4500</v>
      </c>
      <c r="J272" s="153">
        <f t="shared" si="172"/>
        <v>10500</v>
      </c>
    </row>
    <row r="273" spans="1:10">
      <c r="A273" s="148">
        <v>43804</v>
      </c>
      <c r="B273" s="149" t="s">
        <v>65</v>
      </c>
      <c r="C273" s="150" t="s">
        <v>4</v>
      </c>
      <c r="D273" s="151">
        <v>500</v>
      </c>
      <c r="E273" s="152">
        <v>1651</v>
      </c>
      <c r="F273" s="152">
        <v>1651</v>
      </c>
      <c r="G273" s="152">
        <v>0</v>
      </c>
      <c r="H273" s="149">
        <f t="shared" ref="H273" si="182">SUM(F273-E273)*D273</f>
        <v>0</v>
      </c>
      <c r="I273" s="149">
        <v>0</v>
      </c>
      <c r="J273" s="153">
        <f t="shared" si="172"/>
        <v>0</v>
      </c>
    </row>
    <row r="274" spans="1:10">
      <c r="A274" s="148">
        <v>43803</v>
      </c>
      <c r="B274" s="149" t="s">
        <v>58</v>
      </c>
      <c r="C274" s="150" t="s">
        <v>4</v>
      </c>
      <c r="D274" s="151">
        <v>500</v>
      </c>
      <c r="E274" s="152">
        <v>1550</v>
      </c>
      <c r="F274" s="152">
        <v>1535</v>
      </c>
      <c r="G274" s="152">
        <v>0</v>
      </c>
      <c r="H274" s="149">
        <f t="shared" ref="H274" si="183">SUM(F274-E274)*D274</f>
        <v>-7500</v>
      </c>
      <c r="I274" s="149">
        <v>0</v>
      </c>
      <c r="J274" s="153">
        <f t="shared" si="172"/>
        <v>-7500</v>
      </c>
    </row>
    <row r="275" spans="1:10">
      <c r="A275" s="148">
        <v>43802</v>
      </c>
      <c r="B275" s="149" t="s">
        <v>65</v>
      </c>
      <c r="C275" s="150" t="s">
        <v>4</v>
      </c>
      <c r="D275" s="151">
        <v>500</v>
      </c>
      <c r="E275" s="152">
        <v>1639</v>
      </c>
      <c r="F275" s="152">
        <v>1648</v>
      </c>
      <c r="G275" s="152">
        <v>0</v>
      </c>
      <c r="H275" s="149">
        <f t="shared" ref="H275" si="184">SUM(F275-E275)*D275</f>
        <v>4500</v>
      </c>
      <c r="I275" s="149">
        <v>0</v>
      </c>
      <c r="J275" s="153">
        <f t="shared" si="172"/>
        <v>4500</v>
      </c>
    </row>
    <row r="276" spans="1:10">
      <c r="A276" s="148">
        <v>43801</v>
      </c>
      <c r="B276" s="149" t="s">
        <v>65</v>
      </c>
      <c r="C276" s="150" t="s">
        <v>4</v>
      </c>
      <c r="D276" s="151">
        <v>500</v>
      </c>
      <c r="E276" s="152">
        <v>1635</v>
      </c>
      <c r="F276" s="152">
        <v>1643</v>
      </c>
      <c r="G276" s="152">
        <v>0</v>
      </c>
      <c r="H276" s="149">
        <f t="shared" ref="H276" si="185">SUM(F276-E276)*D276</f>
        <v>4000</v>
      </c>
      <c r="I276" s="149">
        <v>0</v>
      </c>
      <c r="J276" s="153">
        <f t="shared" si="172"/>
        <v>4000</v>
      </c>
    </row>
    <row r="278" spans="1:10">
      <c r="A278" s="169"/>
      <c r="B278" s="169"/>
      <c r="C278" s="169"/>
      <c r="D278" s="169"/>
      <c r="E278" s="169"/>
      <c r="F278" s="169"/>
      <c r="G278" s="169"/>
      <c r="H278" s="171">
        <f>SUM(H256:H276)</f>
        <v>83250</v>
      </c>
      <c r="I278" s="170"/>
      <c r="J278" s="171">
        <f>SUM(J256:J276)</f>
        <v>114750</v>
      </c>
    </row>
    <row r="279" spans="1:10">
      <c r="A279" s="201">
        <v>43770</v>
      </c>
      <c r="B279" s="172"/>
      <c r="C279" s="172"/>
      <c r="D279" s="172"/>
      <c r="E279" s="172"/>
      <c r="F279" s="172"/>
      <c r="G279" s="152"/>
      <c r="H279" s="149"/>
      <c r="I279" s="149"/>
      <c r="J279" s="153"/>
    </row>
    <row r="280" spans="1:10">
      <c r="A280" s="202" t="s">
        <v>304</v>
      </c>
      <c r="B280" s="203" t="s">
        <v>305</v>
      </c>
      <c r="C280" s="179" t="s">
        <v>306</v>
      </c>
      <c r="D280" s="204" t="s">
        <v>307</v>
      </c>
      <c r="E280" s="204" t="s">
        <v>308</v>
      </c>
      <c r="F280" s="179" t="s">
        <v>295</v>
      </c>
      <c r="G280" s="152"/>
      <c r="H280" s="149"/>
      <c r="I280" s="149"/>
      <c r="J280" s="149"/>
    </row>
    <row r="281" spans="1:10">
      <c r="A281" s="173" t="s">
        <v>342</v>
      </c>
      <c r="B281" s="174">
        <v>2</v>
      </c>
      <c r="C281" s="175">
        <f>SUM(A281-B281)</f>
        <v>28</v>
      </c>
      <c r="D281" s="176">
        <v>7</v>
      </c>
      <c r="E281" s="175">
        <f>SUM(C281-D281)</f>
        <v>21</v>
      </c>
      <c r="F281" s="175">
        <f>E281*100/C281</f>
        <v>75</v>
      </c>
      <c r="G281" s="152"/>
      <c r="H281" s="149"/>
      <c r="I281" s="149"/>
      <c r="J281" s="149"/>
    </row>
    <row r="282" spans="1:10" ht="15.75">
      <c r="A282" s="145"/>
      <c r="B282" s="146"/>
      <c r="C282" s="146"/>
      <c r="D282" s="147"/>
      <c r="E282" s="147"/>
      <c r="F282" s="168">
        <v>43770</v>
      </c>
      <c r="G282" s="143"/>
      <c r="H282" s="144"/>
      <c r="I282" s="144"/>
      <c r="J282" s="144"/>
    </row>
    <row r="283" spans="1:10">
      <c r="A283" s="148">
        <v>43798</v>
      </c>
      <c r="B283" s="149" t="s">
        <v>25</v>
      </c>
      <c r="C283" s="150" t="s">
        <v>20</v>
      </c>
      <c r="D283" s="151">
        <v>500</v>
      </c>
      <c r="E283" s="152">
        <v>1440</v>
      </c>
      <c r="F283" s="152">
        <v>1433</v>
      </c>
      <c r="G283" s="152">
        <v>0</v>
      </c>
      <c r="H283" s="149">
        <f>SUM(E283-F283)*D283</f>
        <v>3500</v>
      </c>
      <c r="I283" s="149">
        <v>0</v>
      </c>
      <c r="J283" s="153">
        <f t="shared" ref="J283:J312" si="186">SUM(H283:I283)</f>
        <v>3500</v>
      </c>
    </row>
    <row r="284" spans="1:10">
      <c r="A284" s="148">
        <v>43797</v>
      </c>
      <c r="B284" s="149" t="s">
        <v>58</v>
      </c>
      <c r="C284" s="150" t="s">
        <v>4</v>
      </c>
      <c r="D284" s="151">
        <v>500</v>
      </c>
      <c r="E284" s="152">
        <v>1555</v>
      </c>
      <c r="F284" s="152">
        <v>1565</v>
      </c>
      <c r="G284" s="152">
        <v>1575</v>
      </c>
      <c r="H284" s="149">
        <f t="shared" ref="H284" si="187">SUM(F284-E284)*D284</f>
        <v>5000</v>
      </c>
      <c r="I284" s="149">
        <f>SUM(G284-F284)*D284</f>
        <v>5000</v>
      </c>
      <c r="J284" s="153">
        <f t="shared" si="186"/>
        <v>10000</v>
      </c>
    </row>
    <row r="285" spans="1:10">
      <c r="A285" s="148">
        <v>43797</v>
      </c>
      <c r="B285" s="149" t="s">
        <v>341</v>
      </c>
      <c r="C285" s="150" t="s">
        <v>4</v>
      </c>
      <c r="D285" s="151">
        <v>500</v>
      </c>
      <c r="E285" s="152">
        <v>1440</v>
      </c>
      <c r="F285" s="152">
        <v>1428</v>
      </c>
      <c r="G285" s="152">
        <v>0</v>
      </c>
      <c r="H285" s="149">
        <f t="shared" ref="H285" si="188">SUM(F285-E285)*D285</f>
        <v>-6000</v>
      </c>
      <c r="I285" s="149">
        <v>0</v>
      </c>
      <c r="J285" s="153">
        <f t="shared" si="186"/>
        <v>-6000</v>
      </c>
    </row>
    <row r="286" spans="1:10">
      <c r="A286" s="148">
        <v>43796</v>
      </c>
      <c r="B286" s="149" t="s">
        <v>42</v>
      </c>
      <c r="C286" s="150" t="s">
        <v>4</v>
      </c>
      <c r="D286" s="151">
        <v>500</v>
      </c>
      <c r="E286" s="152">
        <v>1495</v>
      </c>
      <c r="F286" s="152">
        <v>1505</v>
      </c>
      <c r="G286" s="152">
        <v>1515</v>
      </c>
      <c r="H286" s="149">
        <f t="shared" ref="H286" si="189">SUM(F286-E286)*D286</f>
        <v>5000</v>
      </c>
      <c r="I286" s="149">
        <f>SUM(G286-F286)*D286</f>
        <v>5000</v>
      </c>
      <c r="J286" s="153">
        <f t="shared" si="186"/>
        <v>10000</v>
      </c>
    </row>
    <row r="287" spans="1:10">
      <c r="A287" s="148">
        <v>43795</v>
      </c>
      <c r="B287" s="149" t="s">
        <v>340</v>
      </c>
      <c r="C287" s="150" t="s">
        <v>4</v>
      </c>
      <c r="D287" s="151">
        <v>200</v>
      </c>
      <c r="E287" s="152">
        <v>4146</v>
      </c>
      <c r="F287" s="152">
        <v>4140</v>
      </c>
      <c r="G287" s="152">
        <v>0</v>
      </c>
      <c r="H287" s="149">
        <f t="shared" ref="H287" si="190">SUM(F287-E287)*D287</f>
        <v>-1200</v>
      </c>
      <c r="I287" s="149">
        <v>0</v>
      </c>
      <c r="J287" s="153">
        <f t="shared" si="186"/>
        <v>-1200</v>
      </c>
    </row>
    <row r="288" spans="1:10">
      <c r="A288" s="148">
        <v>43794</v>
      </c>
      <c r="B288" s="149" t="s">
        <v>95</v>
      </c>
      <c r="C288" s="150" t="s">
        <v>4</v>
      </c>
      <c r="D288" s="151">
        <v>250</v>
      </c>
      <c r="E288" s="152">
        <v>2265</v>
      </c>
      <c r="F288" s="152">
        <v>2285</v>
      </c>
      <c r="G288" s="152">
        <v>2297</v>
      </c>
      <c r="H288" s="149">
        <f t="shared" ref="H288" si="191">SUM(F288-E288)*D288</f>
        <v>5000</v>
      </c>
      <c r="I288" s="149">
        <f>SUM(G288-F288)*D288</f>
        <v>3000</v>
      </c>
      <c r="J288" s="153">
        <f t="shared" si="186"/>
        <v>8000</v>
      </c>
    </row>
    <row r="289" spans="1:10">
      <c r="A289" s="148">
        <v>43794</v>
      </c>
      <c r="B289" s="149" t="s">
        <v>339</v>
      </c>
      <c r="C289" s="150" t="s">
        <v>4</v>
      </c>
      <c r="D289" s="151">
        <v>1000</v>
      </c>
      <c r="E289" s="152">
        <v>595</v>
      </c>
      <c r="F289" s="152">
        <v>599</v>
      </c>
      <c r="G289" s="152">
        <v>0</v>
      </c>
      <c r="H289" s="149">
        <f t="shared" ref="H289" si="192">SUM(F289-E289)*D289</f>
        <v>4000</v>
      </c>
      <c r="I289" s="149">
        <v>0</v>
      </c>
      <c r="J289" s="153">
        <f t="shared" si="186"/>
        <v>4000</v>
      </c>
    </row>
    <row r="290" spans="1:10">
      <c r="A290" s="148">
        <v>43791</v>
      </c>
      <c r="B290" s="149" t="s">
        <v>38</v>
      </c>
      <c r="C290" s="150" t="s">
        <v>4</v>
      </c>
      <c r="D290" s="151">
        <v>500</v>
      </c>
      <c r="E290" s="152">
        <v>1810</v>
      </c>
      <c r="F290" s="152">
        <v>1825</v>
      </c>
      <c r="G290" s="152">
        <v>0</v>
      </c>
      <c r="H290" s="149">
        <f t="shared" ref="H290" si="193">SUM(F290-E290)*D290</f>
        <v>7500</v>
      </c>
      <c r="I290" s="149">
        <v>0</v>
      </c>
      <c r="J290" s="153">
        <f t="shared" si="186"/>
        <v>7500</v>
      </c>
    </row>
    <row r="291" spans="1:10">
      <c r="A291" s="148">
        <v>43790</v>
      </c>
      <c r="B291" s="149" t="s">
        <v>33</v>
      </c>
      <c r="C291" s="150" t="s">
        <v>4</v>
      </c>
      <c r="D291" s="151">
        <v>500</v>
      </c>
      <c r="E291" s="152">
        <v>1606</v>
      </c>
      <c r="F291" s="152">
        <v>1612</v>
      </c>
      <c r="G291" s="152">
        <v>0</v>
      </c>
      <c r="H291" s="149">
        <f t="shared" ref="H291" si="194">SUM(F291-E291)*D291</f>
        <v>3000</v>
      </c>
      <c r="I291" s="149">
        <v>0</v>
      </c>
      <c r="J291" s="153">
        <f t="shared" si="186"/>
        <v>3000</v>
      </c>
    </row>
    <row r="292" spans="1:10">
      <c r="A292" s="148">
        <v>43789</v>
      </c>
      <c r="B292" s="149" t="s">
        <v>39</v>
      </c>
      <c r="C292" s="150" t="s">
        <v>4</v>
      </c>
      <c r="D292" s="151">
        <v>500</v>
      </c>
      <c r="E292" s="152">
        <v>798</v>
      </c>
      <c r="F292" s="152">
        <v>788</v>
      </c>
      <c r="G292" s="152">
        <v>0</v>
      </c>
      <c r="H292" s="149">
        <f t="shared" ref="H292" si="195">SUM(F292-E292)*D292</f>
        <v>-5000</v>
      </c>
      <c r="I292" s="149">
        <v>0</v>
      </c>
      <c r="J292" s="153">
        <f t="shared" si="186"/>
        <v>-5000</v>
      </c>
    </row>
    <row r="293" spans="1:10">
      <c r="A293" s="148">
        <v>43789</v>
      </c>
      <c r="B293" s="149" t="s">
        <v>338</v>
      </c>
      <c r="C293" s="150" t="s">
        <v>4</v>
      </c>
      <c r="D293" s="151">
        <v>1000</v>
      </c>
      <c r="E293" s="152">
        <v>364</v>
      </c>
      <c r="F293" s="152">
        <v>357</v>
      </c>
      <c r="G293" s="152">
        <v>0</v>
      </c>
      <c r="H293" s="149">
        <f t="shared" ref="H293" si="196">SUM(F293-E293)*D293</f>
        <v>-7000</v>
      </c>
      <c r="I293" s="149">
        <v>0</v>
      </c>
      <c r="J293" s="153">
        <f t="shared" si="186"/>
        <v>-7000</v>
      </c>
    </row>
    <row r="294" spans="1:10">
      <c r="A294" s="148">
        <v>43789</v>
      </c>
      <c r="B294" s="149" t="s">
        <v>87</v>
      </c>
      <c r="C294" s="150" t="s">
        <v>4</v>
      </c>
      <c r="D294" s="151">
        <v>500</v>
      </c>
      <c r="E294" s="152">
        <v>1278</v>
      </c>
      <c r="F294" s="152">
        <v>1274</v>
      </c>
      <c r="G294" s="152">
        <v>0</v>
      </c>
      <c r="H294" s="149">
        <f t="shared" ref="H294" si="197">SUM(F294-E294)*D294</f>
        <v>-2000</v>
      </c>
      <c r="I294" s="149">
        <v>0</v>
      </c>
      <c r="J294" s="153">
        <f t="shared" si="186"/>
        <v>-2000</v>
      </c>
    </row>
    <row r="295" spans="1:10">
      <c r="A295" s="148">
        <v>43788</v>
      </c>
      <c r="B295" s="149" t="s">
        <v>326</v>
      </c>
      <c r="C295" s="150" t="s">
        <v>4</v>
      </c>
      <c r="D295" s="151">
        <v>500</v>
      </c>
      <c r="E295" s="152">
        <v>1450</v>
      </c>
      <c r="F295" s="152">
        <v>1463</v>
      </c>
      <c r="G295" s="152">
        <v>1470</v>
      </c>
      <c r="H295" s="149">
        <f t="shared" ref="H295" si="198">SUM(F295-E295)*D295</f>
        <v>6500</v>
      </c>
      <c r="I295" s="149">
        <f>SUM(G295-F295)*D295</f>
        <v>3500</v>
      </c>
      <c r="J295" s="153">
        <f t="shared" si="186"/>
        <v>10000</v>
      </c>
    </row>
    <row r="296" spans="1:10">
      <c r="A296" s="148">
        <v>43788</v>
      </c>
      <c r="B296" s="149" t="s">
        <v>337</v>
      </c>
      <c r="C296" s="150" t="s">
        <v>4</v>
      </c>
      <c r="D296" s="151">
        <v>500</v>
      </c>
      <c r="E296" s="152">
        <v>1040</v>
      </c>
      <c r="F296" s="152">
        <v>1050</v>
      </c>
      <c r="G296" s="152">
        <v>1058</v>
      </c>
      <c r="H296" s="149">
        <f t="shared" ref="H296" si="199">SUM(F296-E296)*D296</f>
        <v>5000</v>
      </c>
      <c r="I296" s="149">
        <f>SUM(G296-F296)*D296</f>
        <v>4000</v>
      </c>
      <c r="J296" s="153">
        <f t="shared" si="186"/>
        <v>9000</v>
      </c>
    </row>
    <row r="297" spans="1:10">
      <c r="A297" s="148">
        <v>43787</v>
      </c>
      <c r="B297" s="149" t="s">
        <v>39</v>
      </c>
      <c r="C297" s="150" t="s">
        <v>4</v>
      </c>
      <c r="D297" s="151">
        <v>500</v>
      </c>
      <c r="E297" s="152">
        <v>781</v>
      </c>
      <c r="F297" s="152">
        <v>792</v>
      </c>
      <c r="G297" s="152">
        <v>0</v>
      </c>
      <c r="H297" s="149">
        <f t="shared" ref="H297:H299" si="200">SUM(F297-E297)*D297</f>
        <v>5500</v>
      </c>
      <c r="I297" s="149">
        <v>0</v>
      </c>
      <c r="J297" s="153">
        <f t="shared" si="186"/>
        <v>5500</v>
      </c>
    </row>
    <row r="298" spans="1:10">
      <c r="A298" s="148">
        <v>43787</v>
      </c>
      <c r="B298" s="149" t="s">
        <v>336</v>
      </c>
      <c r="C298" s="150" t="s">
        <v>4</v>
      </c>
      <c r="D298" s="151">
        <v>1000</v>
      </c>
      <c r="E298" s="152">
        <v>409</v>
      </c>
      <c r="F298" s="152">
        <v>409</v>
      </c>
      <c r="G298" s="152">
        <v>0</v>
      </c>
      <c r="H298" s="149">
        <f t="shared" si="200"/>
        <v>0</v>
      </c>
      <c r="I298" s="149">
        <v>0</v>
      </c>
      <c r="J298" s="153">
        <f t="shared" si="186"/>
        <v>0</v>
      </c>
    </row>
    <row r="299" spans="1:10">
      <c r="A299" s="148">
        <v>43784</v>
      </c>
      <c r="B299" s="149" t="s">
        <v>87</v>
      </c>
      <c r="C299" s="150" t="s">
        <v>4</v>
      </c>
      <c r="D299" s="151">
        <v>500</v>
      </c>
      <c r="E299" s="152">
        <v>1283</v>
      </c>
      <c r="F299" s="152">
        <v>1279</v>
      </c>
      <c r="G299" s="152">
        <v>0</v>
      </c>
      <c r="H299" s="149">
        <f t="shared" si="200"/>
        <v>-2000</v>
      </c>
      <c r="I299" s="149">
        <v>0</v>
      </c>
      <c r="J299" s="153">
        <f t="shared" si="186"/>
        <v>-2000</v>
      </c>
    </row>
    <row r="300" spans="1:10">
      <c r="A300" s="148">
        <v>43783</v>
      </c>
      <c r="B300" s="149" t="s">
        <v>87</v>
      </c>
      <c r="C300" s="150" t="s">
        <v>4</v>
      </c>
      <c r="D300" s="151">
        <v>500</v>
      </c>
      <c r="E300" s="152">
        <v>1270</v>
      </c>
      <c r="F300" s="152">
        <v>1275</v>
      </c>
      <c r="G300" s="152">
        <v>0</v>
      </c>
      <c r="H300" s="149">
        <f t="shared" ref="H300" si="201">SUM(F300-E300)*D300</f>
        <v>2500</v>
      </c>
      <c r="I300" s="149">
        <v>0</v>
      </c>
      <c r="J300" s="153">
        <f t="shared" si="186"/>
        <v>2500</v>
      </c>
    </row>
    <row r="301" spans="1:10">
      <c r="A301" s="148">
        <v>43782</v>
      </c>
      <c r="B301" s="149" t="s">
        <v>26</v>
      </c>
      <c r="C301" s="150" t="s">
        <v>4</v>
      </c>
      <c r="D301" s="151">
        <v>200</v>
      </c>
      <c r="E301" s="152">
        <v>3180</v>
      </c>
      <c r="F301" s="152">
        <v>3150</v>
      </c>
      <c r="G301" s="152">
        <v>0</v>
      </c>
      <c r="H301" s="149">
        <f t="shared" ref="H301" si="202">SUM(F301-E301)*D301</f>
        <v>-6000</v>
      </c>
      <c r="I301" s="149">
        <v>0</v>
      </c>
      <c r="J301" s="153">
        <f t="shared" si="186"/>
        <v>-6000</v>
      </c>
    </row>
    <row r="302" spans="1:10">
      <c r="A302" s="148">
        <v>43782</v>
      </c>
      <c r="B302" s="149" t="s">
        <v>335</v>
      </c>
      <c r="C302" s="150" t="s">
        <v>4</v>
      </c>
      <c r="D302" s="151">
        <v>500</v>
      </c>
      <c r="E302" s="152">
        <v>749</v>
      </c>
      <c r="F302" s="152">
        <v>740</v>
      </c>
      <c r="G302" s="152">
        <v>0</v>
      </c>
      <c r="H302" s="149">
        <f t="shared" ref="H302" si="203">SUM(F302-E302)*D302</f>
        <v>-4500</v>
      </c>
      <c r="I302" s="149">
        <v>0</v>
      </c>
      <c r="J302" s="153">
        <f t="shared" si="186"/>
        <v>-4500</v>
      </c>
    </row>
    <row r="303" spans="1:10">
      <c r="A303" s="148">
        <v>43780</v>
      </c>
      <c r="B303" s="149" t="s">
        <v>65</v>
      </c>
      <c r="C303" s="150" t="s">
        <v>4</v>
      </c>
      <c r="D303" s="151">
        <v>500</v>
      </c>
      <c r="E303" s="152">
        <v>1613</v>
      </c>
      <c r="F303" s="152">
        <v>1619</v>
      </c>
      <c r="G303" s="152">
        <v>0</v>
      </c>
      <c r="H303" s="149">
        <f t="shared" ref="H303" si="204">SUM(F303-E303)*D303</f>
        <v>3000</v>
      </c>
      <c r="I303" s="149">
        <v>0</v>
      </c>
      <c r="J303" s="153">
        <f t="shared" si="186"/>
        <v>3000</v>
      </c>
    </row>
    <row r="304" spans="1:10">
      <c r="A304" s="148">
        <v>43777</v>
      </c>
      <c r="B304" s="149" t="s">
        <v>48</v>
      </c>
      <c r="C304" s="150" t="s">
        <v>4</v>
      </c>
      <c r="D304" s="151">
        <v>500</v>
      </c>
      <c r="E304" s="152">
        <v>1995</v>
      </c>
      <c r="F304" s="152">
        <v>2010</v>
      </c>
      <c r="G304" s="152">
        <v>0</v>
      </c>
      <c r="H304" s="149">
        <f t="shared" ref="H304" si="205">SUM(F304-E304)*D304</f>
        <v>7500</v>
      </c>
      <c r="I304" s="149">
        <v>0</v>
      </c>
      <c r="J304" s="153">
        <f t="shared" si="186"/>
        <v>7500</v>
      </c>
    </row>
    <row r="305" spans="1:10">
      <c r="A305" s="148">
        <v>43776</v>
      </c>
      <c r="B305" s="149" t="s">
        <v>33</v>
      </c>
      <c r="C305" s="150" t="s">
        <v>4</v>
      </c>
      <c r="D305" s="151">
        <v>500</v>
      </c>
      <c r="E305" s="152">
        <v>1593</v>
      </c>
      <c r="F305" s="152">
        <v>1603</v>
      </c>
      <c r="G305" s="152">
        <v>1613</v>
      </c>
      <c r="H305" s="149">
        <f t="shared" ref="H305" si="206">SUM(F305-E305)*D305</f>
        <v>5000</v>
      </c>
      <c r="I305" s="149">
        <f>SUM(G305-F305)*D305</f>
        <v>5000</v>
      </c>
      <c r="J305" s="153">
        <f t="shared" si="186"/>
        <v>10000</v>
      </c>
    </row>
    <row r="306" spans="1:10">
      <c r="A306" s="148">
        <v>43775</v>
      </c>
      <c r="B306" s="149" t="s">
        <v>91</v>
      </c>
      <c r="C306" s="150" t="s">
        <v>4</v>
      </c>
      <c r="D306" s="151">
        <v>250</v>
      </c>
      <c r="E306" s="152">
        <v>2850</v>
      </c>
      <c r="F306" s="152">
        <v>2870</v>
      </c>
      <c r="G306" s="152">
        <v>0</v>
      </c>
      <c r="H306" s="149">
        <f t="shared" ref="H306" si="207">SUM(F306-E306)*D306</f>
        <v>5000</v>
      </c>
      <c r="I306" s="149">
        <v>0</v>
      </c>
      <c r="J306" s="153">
        <f t="shared" si="186"/>
        <v>5000</v>
      </c>
    </row>
    <row r="307" spans="1:10">
      <c r="A307" s="148">
        <v>43775</v>
      </c>
      <c r="B307" s="149" t="s">
        <v>87</v>
      </c>
      <c r="C307" s="150" t="s">
        <v>4</v>
      </c>
      <c r="D307" s="151">
        <v>500</v>
      </c>
      <c r="E307" s="152">
        <v>1250</v>
      </c>
      <c r="F307" s="152">
        <v>1255</v>
      </c>
      <c r="G307" s="152">
        <v>0</v>
      </c>
      <c r="H307" s="149">
        <f t="shared" ref="H307" si="208">SUM(F307-E307)*D307</f>
        <v>2500</v>
      </c>
      <c r="I307" s="149">
        <v>0</v>
      </c>
      <c r="J307" s="153">
        <f t="shared" si="186"/>
        <v>2500</v>
      </c>
    </row>
    <row r="308" spans="1:10">
      <c r="A308" s="148">
        <v>43774</v>
      </c>
      <c r="B308" s="149" t="s">
        <v>43</v>
      </c>
      <c r="C308" s="150" t="s">
        <v>4</v>
      </c>
      <c r="D308" s="151">
        <v>250</v>
      </c>
      <c r="E308" s="152">
        <v>4220</v>
      </c>
      <c r="F308" s="152">
        <v>4245</v>
      </c>
      <c r="G308" s="152">
        <v>0</v>
      </c>
      <c r="H308" s="149">
        <f t="shared" ref="H308" si="209">SUM(F308-E308)*D308</f>
        <v>6250</v>
      </c>
      <c r="I308" s="149">
        <v>0</v>
      </c>
      <c r="J308" s="153">
        <f t="shared" si="186"/>
        <v>6250</v>
      </c>
    </row>
    <row r="309" spans="1:10">
      <c r="A309" s="148">
        <v>43774</v>
      </c>
      <c r="B309" s="149" t="s">
        <v>26</v>
      </c>
      <c r="C309" s="150" t="s">
        <v>4</v>
      </c>
      <c r="D309" s="151">
        <v>250</v>
      </c>
      <c r="E309" s="152">
        <v>3005</v>
      </c>
      <c r="F309" s="152">
        <v>3025</v>
      </c>
      <c r="G309" s="152">
        <v>3050</v>
      </c>
      <c r="H309" s="149">
        <f t="shared" ref="H309" si="210">SUM(F309-E309)*D309</f>
        <v>5000</v>
      </c>
      <c r="I309" s="149">
        <f>SUM(G309-F309)*D309</f>
        <v>6250</v>
      </c>
      <c r="J309" s="153">
        <f t="shared" si="186"/>
        <v>11250</v>
      </c>
    </row>
    <row r="310" spans="1:10">
      <c r="A310" s="148">
        <v>43773</v>
      </c>
      <c r="B310" s="149" t="s">
        <v>276</v>
      </c>
      <c r="C310" s="150" t="s">
        <v>4</v>
      </c>
      <c r="D310" s="151">
        <v>500</v>
      </c>
      <c r="E310" s="152">
        <v>1580</v>
      </c>
      <c r="F310" s="152">
        <v>1590</v>
      </c>
      <c r="G310" s="152">
        <v>0</v>
      </c>
      <c r="H310" s="149">
        <f t="shared" ref="H310" si="211">SUM(F310-E310)*D310</f>
        <v>5000</v>
      </c>
      <c r="I310" s="149">
        <v>0</v>
      </c>
      <c r="J310" s="153">
        <f t="shared" si="186"/>
        <v>5000</v>
      </c>
    </row>
    <row r="311" spans="1:10">
      <c r="A311" s="148">
        <v>43770</v>
      </c>
      <c r="B311" s="149" t="s">
        <v>57</v>
      </c>
      <c r="C311" s="150" t="s">
        <v>4</v>
      </c>
      <c r="D311" s="151">
        <v>500</v>
      </c>
      <c r="E311" s="152">
        <v>1750</v>
      </c>
      <c r="F311" s="152">
        <v>1765</v>
      </c>
      <c r="G311" s="152">
        <v>0</v>
      </c>
      <c r="H311" s="149">
        <f t="shared" ref="H311" si="212">SUM(F311-E311)*D311</f>
        <v>7500</v>
      </c>
      <c r="I311" s="149">
        <v>0</v>
      </c>
      <c r="J311" s="153">
        <f t="shared" si="186"/>
        <v>7500</v>
      </c>
    </row>
    <row r="312" spans="1:10">
      <c r="A312" s="148">
        <v>43770</v>
      </c>
      <c r="B312" s="149" t="s">
        <v>316</v>
      </c>
      <c r="C312" s="150" t="s">
        <v>4</v>
      </c>
      <c r="D312" s="151">
        <v>500</v>
      </c>
      <c r="E312" s="152">
        <v>1245</v>
      </c>
      <c r="F312" s="152">
        <v>1245</v>
      </c>
      <c r="G312" s="152">
        <v>0</v>
      </c>
      <c r="H312" s="149">
        <f t="shared" ref="H312" si="213">SUM(F312-E312)*D312</f>
        <v>0</v>
      </c>
      <c r="I312" s="149">
        <v>0</v>
      </c>
      <c r="J312" s="153">
        <f t="shared" si="186"/>
        <v>0</v>
      </c>
    </row>
    <row r="314" spans="1:10">
      <c r="A314" s="169"/>
      <c r="B314" s="169"/>
      <c r="C314" s="169"/>
      <c r="D314" s="169"/>
      <c r="E314" s="169"/>
      <c r="F314" s="169"/>
      <c r="G314" s="169"/>
      <c r="H314" s="171">
        <f>SUM(H283:H312)</f>
        <v>65550</v>
      </c>
      <c r="I314" s="170"/>
      <c r="J314" s="171">
        <f>SUM(J283:J312)</f>
        <v>97300</v>
      </c>
    </row>
    <row r="315" spans="1:10">
      <c r="A315" s="201">
        <v>43739</v>
      </c>
      <c r="B315" s="172"/>
      <c r="C315" s="172"/>
      <c r="D315" s="172"/>
      <c r="E315" s="172"/>
      <c r="F315" s="172"/>
      <c r="G315" s="152"/>
      <c r="H315" s="149"/>
      <c r="I315" s="149"/>
      <c r="J315" s="153"/>
    </row>
    <row r="316" spans="1:10">
      <c r="A316" s="202" t="s">
        <v>304</v>
      </c>
      <c r="B316" s="203" t="s">
        <v>305</v>
      </c>
      <c r="C316" s="179" t="s">
        <v>306</v>
      </c>
      <c r="D316" s="204" t="s">
        <v>307</v>
      </c>
      <c r="E316" s="204" t="s">
        <v>308</v>
      </c>
      <c r="F316" s="179" t="s">
        <v>295</v>
      </c>
      <c r="G316" s="152"/>
      <c r="H316" s="149"/>
      <c r="I316" s="149"/>
      <c r="J316" s="149"/>
    </row>
    <row r="317" spans="1:10">
      <c r="A317" s="173" t="s">
        <v>334</v>
      </c>
      <c r="B317" s="174">
        <v>6</v>
      </c>
      <c r="C317" s="175">
        <f>SUM(A317-B317)</f>
        <v>25</v>
      </c>
      <c r="D317" s="176">
        <v>7</v>
      </c>
      <c r="E317" s="175">
        <f>SUM(C317-D317)</f>
        <v>18</v>
      </c>
      <c r="F317" s="175">
        <f>E317*100/C317</f>
        <v>72</v>
      </c>
      <c r="G317" s="152"/>
      <c r="H317" s="149"/>
      <c r="I317" s="149"/>
      <c r="J317" s="149"/>
    </row>
    <row r="318" spans="1:10" ht="15.75">
      <c r="A318" s="145"/>
      <c r="B318" s="146"/>
      <c r="C318" s="146"/>
      <c r="D318" s="147"/>
      <c r="E318" s="147"/>
      <c r="F318" s="168">
        <v>43739</v>
      </c>
      <c r="G318" s="143"/>
      <c r="H318" s="144"/>
      <c r="I318" s="144"/>
      <c r="J318" s="144"/>
    </row>
    <row r="319" spans="1:10">
      <c r="A319" s="148">
        <v>43769</v>
      </c>
      <c r="B319" s="149" t="s">
        <v>68</v>
      </c>
      <c r="C319" s="150" t="s">
        <v>4</v>
      </c>
      <c r="D319" s="151">
        <v>500</v>
      </c>
      <c r="E319" s="152">
        <v>995</v>
      </c>
      <c r="F319" s="152">
        <v>1005</v>
      </c>
      <c r="G319" s="152">
        <v>1015</v>
      </c>
      <c r="H319" s="149">
        <f t="shared" ref="H319" si="214">SUM(F319-E319)*D319</f>
        <v>5000</v>
      </c>
      <c r="I319" s="149">
        <f>SUM(G319-F319)*D319</f>
        <v>5000</v>
      </c>
      <c r="J319" s="153">
        <f t="shared" ref="J319:J350" si="215">SUM(H319:I319)</f>
        <v>10000</v>
      </c>
    </row>
    <row r="320" spans="1:10">
      <c r="A320" s="148">
        <v>43768</v>
      </c>
      <c r="B320" s="149" t="s">
        <v>333</v>
      </c>
      <c r="C320" s="150" t="s">
        <v>4</v>
      </c>
      <c r="D320" s="151">
        <v>250</v>
      </c>
      <c r="E320" s="152">
        <v>3201</v>
      </c>
      <c r="F320" s="152">
        <v>3220</v>
      </c>
      <c r="G320" s="152">
        <v>0</v>
      </c>
      <c r="H320" s="149">
        <f t="shared" ref="H320" si="216">SUM(F320-E320)*D320</f>
        <v>4750</v>
      </c>
      <c r="I320" s="149">
        <v>0</v>
      </c>
      <c r="J320" s="153">
        <f t="shared" si="215"/>
        <v>4750</v>
      </c>
    </row>
    <row r="321" spans="1:10">
      <c r="A321" s="148">
        <v>43768</v>
      </c>
      <c r="B321" s="149" t="s">
        <v>94</v>
      </c>
      <c r="C321" s="150" t="s">
        <v>4</v>
      </c>
      <c r="D321" s="151">
        <v>500</v>
      </c>
      <c r="E321" s="152">
        <v>1545</v>
      </c>
      <c r="F321" s="152">
        <v>1545</v>
      </c>
      <c r="G321" s="152">
        <v>0</v>
      </c>
      <c r="H321" s="149">
        <f t="shared" ref="H321" si="217">SUM(F321-E321)*D321</f>
        <v>0</v>
      </c>
      <c r="I321" s="149">
        <v>0</v>
      </c>
      <c r="J321" s="153">
        <f t="shared" si="215"/>
        <v>0</v>
      </c>
    </row>
    <row r="322" spans="1:10">
      <c r="A322" s="148">
        <v>43767</v>
      </c>
      <c r="B322" s="149" t="s">
        <v>330</v>
      </c>
      <c r="C322" s="150" t="s">
        <v>4</v>
      </c>
      <c r="D322" s="151">
        <v>500</v>
      </c>
      <c r="E322" s="152">
        <v>1015</v>
      </c>
      <c r="F322" s="152">
        <v>1025</v>
      </c>
      <c r="G322" s="152">
        <v>1035</v>
      </c>
      <c r="H322" s="149">
        <f t="shared" ref="H322" si="218">SUM(F322-E322)*D322</f>
        <v>5000</v>
      </c>
      <c r="I322" s="149">
        <f>SUM(G322-F322)*D322</f>
        <v>5000</v>
      </c>
      <c r="J322" s="153">
        <f t="shared" si="215"/>
        <v>10000</v>
      </c>
    </row>
    <row r="323" spans="1:10">
      <c r="A323" s="148">
        <v>43767</v>
      </c>
      <c r="B323" s="149" t="s">
        <v>5</v>
      </c>
      <c r="C323" s="150" t="s">
        <v>4</v>
      </c>
      <c r="D323" s="151">
        <v>500</v>
      </c>
      <c r="E323" s="152">
        <v>992</v>
      </c>
      <c r="F323" s="152">
        <v>1002</v>
      </c>
      <c r="G323" s="152">
        <v>1012</v>
      </c>
      <c r="H323" s="149">
        <f t="shared" ref="H323" si="219">SUM(F323-E323)*D323</f>
        <v>5000</v>
      </c>
      <c r="I323" s="149">
        <f>SUM(G323-F323)*D323</f>
        <v>5000</v>
      </c>
      <c r="J323" s="153">
        <f t="shared" si="215"/>
        <v>10000</v>
      </c>
    </row>
    <row r="324" spans="1:10">
      <c r="A324" s="148">
        <v>43767</v>
      </c>
      <c r="B324" s="149" t="s">
        <v>42</v>
      </c>
      <c r="C324" s="150" t="s">
        <v>4</v>
      </c>
      <c r="D324" s="151">
        <v>500</v>
      </c>
      <c r="E324" s="152">
        <v>1535</v>
      </c>
      <c r="F324" s="152">
        <v>1535</v>
      </c>
      <c r="G324" s="152">
        <v>0</v>
      </c>
      <c r="H324" s="149">
        <f t="shared" ref="H324" si="220">SUM(F324-E324)*D324</f>
        <v>0</v>
      </c>
      <c r="I324" s="149">
        <v>0</v>
      </c>
      <c r="J324" s="153">
        <f t="shared" si="215"/>
        <v>0</v>
      </c>
    </row>
    <row r="325" spans="1:10">
      <c r="A325" s="148">
        <v>43763</v>
      </c>
      <c r="B325" s="149" t="s">
        <v>313</v>
      </c>
      <c r="C325" s="150" t="s">
        <v>4</v>
      </c>
      <c r="D325" s="151">
        <v>500</v>
      </c>
      <c r="E325" s="152">
        <v>2150</v>
      </c>
      <c r="F325" s="152">
        <v>2155</v>
      </c>
      <c r="G325" s="152">
        <v>0</v>
      </c>
      <c r="H325" s="149">
        <f t="shared" ref="H325" si="221">SUM(F325-E325)*D325</f>
        <v>2500</v>
      </c>
      <c r="I325" s="149">
        <v>0</v>
      </c>
      <c r="J325" s="153">
        <f t="shared" si="215"/>
        <v>2500</v>
      </c>
    </row>
    <row r="326" spans="1:10">
      <c r="A326" s="148">
        <v>43763</v>
      </c>
      <c r="B326" s="149" t="s">
        <v>332</v>
      </c>
      <c r="C326" s="150" t="s">
        <v>4</v>
      </c>
      <c r="D326" s="151">
        <v>500</v>
      </c>
      <c r="E326" s="152">
        <v>1352</v>
      </c>
      <c r="F326" s="152">
        <v>1362</v>
      </c>
      <c r="G326" s="152">
        <v>0</v>
      </c>
      <c r="H326" s="149">
        <f t="shared" ref="H326" si="222">SUM(F326-E326)*D326</f>
        <v>5000</v>
      </c>
      <c r="I326" s="149">
        <v>0</v>
      </c>
      <c r="J326" s="153">
        <f t="shared" si="215"/>
        <v>5000</v>
      </c>
    </row>
    <row r="327" spans="1:10">
      <c r="A327" s="148">
        <v>43762</v>
      </c>
      <c r="B327" s="149" t="s">
        <v>22</v>
      </c>
      <c r="C327" s="150" t="s">
        <v>4</v>
      </c>
      <c r="D327" s="151">
        <v>500</v>
      </c>
      <c r="E327" s="152">
        <v>1760</v>
      </c>
      <c r="F327" s="152">
        <v>1747</v>
      </c>
      <c r="G327" s="152">
        <v>0</v>
      </c>
      <c r="H327" s="149">
        <f t="shared" ref="H327" si="223">SUM(F327-E327)*D327</f>
        <v>-6500</v>
      </c>
      <c r="I327" s="149">
        <v>0</v>
      </c>
      <c r="J327" s="153">
        <f t="shared" si="215"/>
        <v>-6500</v>
      </c>
    </row>
    <row r="328" spans="1:10">
      <c r="A328" s="148">
        <v>43761</v>
      </c>
      <c r="B328" s="149" t="s">
        <v>49</v>
      </c>
      <c r="C328" s="150" t="s">
        <v>4</v>
      </c>
      <c r="D328" s="151">
        <v>4000</v>
      </c>
      <c r="E328" s="152">
        <v>223</v>
      </c>
      <c r="F328" s="152">
        <v>223</v>
      </c>
      <c r="G328" s="152">
        <v>0</v>
      </c>
      <c r="H328" s="149">
        <f t="shared" ref="H328" si="224">SUM(F328-E328)*D328</f>
        <v>0</v>
      </c>
      <c r="I328" s="149">
        <v>0</v>
      </c>
      <c r="J328" s="153">
        <f t="shared" si="215"/>
        <v>0</v>
      </c>
    </row>
    <row r="329" spans="1:10">
      <c r="A329" s="148">
        <v>43760</v>
      </c>
      <c r="B329" s="149" t="s">
        <v>332</v>
      </c>
      <c r="C329" s="150" t="s">
        <v>4</v>
      </c>
      <c r="D329" s="151">
        <v>500</v>
      </c>
      <c r="E329" s="152">
        <v>1270</v>
      </c>
      <c r="F329" s="152">
        <v>1280</v>
      </c>
      <c r="G329" s="152">
        <v>1290</v>
      </c>
      <c r="H329" s="149">
        <f t="shared" ref="H329" si="225">SUM(F329-E329)*D329</f>
        <v>5000</v>
      </c>
      <c r="I329" s="149">
        <f>SUM(G329-F329)*D329</f>
        <v>5000</v>
      </c>
      <c r="J329" s="153">
        <f t="shared" si="215"/>
        <v>10000</v>
      </c>
    </row>
    <row r="330" spans="1:10">
      <c r="A330" s="148">
        <v>43760</v>
      </c>
      <c r="B330" s="149" t="s">
        <v>40</v>
      </c>
      <c r="C330" s="150" t="s">
        <v>4</v>
      </c>
      <c r="D330" s="151">
        <v>500</v>
      </c>
      <c r="E330" s="152">
        <v>1110</v>
      </c>
      <c r="F330" s="152">
        <v>1120</v>
      </c>
      <c r="G330" s="152">
        <v>1127.75</v>
      </c>
      <c r="H330" s="149">
        <f t="shared" ref="H330:H331" si="226">SUM(F330-E330)*D330</f>
        <v>5000</v>
      </c>
      <c r="I330" s="149">
        <f>SUM(G330-F330)*D330</f>
        <v>3875</v>
      </c>
      <c r="J330" s="153">
        <f t="shared" si="215"/>
        <v>8875</v>
      </c>
    </row>
    <row r="331" spans="1:10">
      <c r="A331" s="148">
        <v>43760</v>
      </c>
      <c r="B331" s="149" t="s">
        <v>332</v>
      </c>
      <c r="C331" s="150" t="s">
        <v>4</v>
      </c>
      <c r="D331" s="151">
        <v>500</v>
      </c>
      <c r="E331" s="152">
        <v>1285</v>
      </c>
      <c r="F331" s="152">
        <v>1290</v>
      </c>
      <c r="G331" s="152">
        <v>0</v>
      </c>
      <c r="H331" s="149">
        <f t="shared" si="226"/>
        <v>2500</v>
      </c>
      <c r="I331" s="149">
        <v>0</v>
      </c>
      <c r="J331" s="153">
        <f t="shared" si="215"/>
        <v>2500</v>
      </c>
    </row>
    <row r="332" spans="1:10">
      <c r="A332" s="148">
        <v>43756</v>
      </c>
      <c r="B332" s="149" t="s">
        <v>289</v>
      </c>
      <c r="C332" s="150" t="s">
        <v>4</v>
      </c>
      <c r="D332" s="151">
        <v>500</v>
      </c>
      <c r="E332" s="152">
        <v>1418</v>
      </c>
      <c r="F332" s="152">
        <v>1427.9</v>
      </c>
      <c r="G332" s="152">
        <v>0</v>
      </c>
      <c r="H332" s="149">
        <f t="shared" ref="H332" si="227">SUM(F332-E332)*D332</f>
        <v>4950.0000000000455</v>
      </c>
      <c r="I332" s="149">
        <v>0</v>
      </c>
      <c r="J332" s="153">
        <f t="shared" si="215"/>
        <v>4950.0000000000455</v>
      </c>
    </row>
    <row r="333" spans="1:10">
      <c r="A333" s="148">
        <v>43756</v>
      </c>
      <c r="B333" s="149" t="s">
        <v>42</v>
      </c>
      <c r="C333" s="150" t="s">
        <v>4</v>
      </c>
      <c r="D333" s="151">
        <v>500</v>
      </c>
      <c r="E333" s="152">
        <v>1540</v>
      </c>
      <c r="F333" s="152">
        <v>1550</v>
      </c>
      <c r="G333" s="152">
        <v>1557</v>
      </c>
      <c r="H333" s="149">
        <f t="shared" ref="H333" si="228">SUM(F333-E333)*D333</f>
        <v>5000</v>
      </c>
      <c r="I333" s="149">
        <f>SUM(G333-F333)*D333</f>
        <v>3500</v>
      </c>
      <c r="J333" s="153">
        <f t="shared" si="215"/>
        <v>8500</v>
      </c>
    </row>
    <row r="334" spans="1:10">
      <c r="A334" s="148">
        <v>43755</v>
      </c>
      <c r="B334" s="149" t="s">
        <v>33</v>
      </c>
      <c r="C334" s="150" t="s">
        <v>4</v>
      </c>
      <c r="D334" s="151">
        <v>500</v>
      </c>
      <c r="E334" s="152">
        <v>1341</v>
      </c>
      <c r="F334" s="152">
        <v>1348</v>
      </c>
      <c r="G334" s="152">
        <v>0</v>
      </c>
      <c r="H334" s="149">
        <f t="shared" ref="H334" si="229">SUM(F334-E334)*D334</f>
        <v>3500</v>
      </c>
      <c r="I334" s="149">
        <v>0</v>
      </c>
      <c r="J334" s="153">
        <f t="shared" si="215"/>
        <v>3500</v>
      </c>
    </row>
    <row r="335" spans="1:10">
      <c r="A335" s="148">
        <v>43755</v>
      </c>
      <c r="B335" s="149" t="s">
        <v>31</v>
      </c>
      <c r="C335" s="150" t="s">
        <v>4</v>
      </c>
      <c r="D335" s="151">
        <v>500</v>
      </c>
      <c r="E335" s="152">
        <v>1060</v>
      </c>
      <c r="F335" s="152">
        <v>1060</v>
      </c>
      <c r="G335" s="152">
        <v>0</v>
      </c>
      <c r="H335" s="149">
        <f t="shared" ref="H335" si="230">SUM(F335-E335)*D335</f>
        <v>0</v>
      </c>
      <c r="I335" s="149">
        <v>0</v>
      </c>
      <c r="J335" s="153">
        <f t="shared" si="215"/>
        <v>0</v>
      </c>
    </row>
    <row r="336" spans="1:10">
      <c r="A336" s="148">
        <v>43754</v>
      </c>
      <c r="B336" s="149" t="s">
        <v>41</v>
      </c>
      <c r="C336" s="150" t="s">
        <v>4</v>
      </c>
      <c r="D336" s="151">
        <v>10000</v>
      </c>
      <c r="E336" s="152">
        <v>41.5</v>
      </c>
      <c r="F336" s="152">
        <v>42</v>
      </c>
      <c r="G336" s="152">
        <v>0</v>
      </c>
      <c r="H336" s="149">
        <f t="shared" ref="H336" si="231">SUM(F336-E336)*D336</f>
        <v>5000</v>
      </c>
      <c r="I336" s="149">
        <v>0</v>
      </c>
      <c r="J336" s="153">
        <f t="shared" si="215"/>
        <v>5000</v>
      </c>
    </row>
    <row r="337" spans="1:10">
      <c r="A337" s="148">
        <v>43753</v>
      </c>
      <c r="B337" s="149" t="s">
        <v>315</v>
      </c>
      <c r="C337" s="150" t="s">
        <v>4</v>
      </c>
      <c r="D337" s="151">
        <v>500</v>
      </c>
      <c r="E337" s="152">
        <v>1820</v>
      </c>
      <c r="F337" s="152">
        <v>1810</v>
      </c>
      <c r="G337" s="152">
        <v>0</v>
      </c>
      <c r="H337" s="149">
        <f t="shared" ref="H337" si="232">SUM(F337-E337)*D337</f>
        <v>-5000</v>
      </c>
      <c r="I337" s="149">
        <v>0</v>
      </c>
      <c r="J337" s="153">
        <f t="shared" si="215"/>
        <v>-5000</v>
      </c>
    </row>
    <row r="338" spans="1:10">
      <c r="A338" s="148">
        <v>43753</v>
      </c>
      <c r="B338" s="149" t="s">
        <v>48</v>
      </c>
      <c r="C338" s="150" t="s">
        <v>4</v>
      </c>
      <c r="D338" s="151">
        <v>500</v>
      </c>
      <c r="E338" s="152">
        <v>1870</v>
      </c>
      <c r="F338" s="152">
        <v>1858</v>
      </c>
      <c r="G338" s="152">
        <v>0</v>
      </c>
      <c r="H338" s="149">
        <f t="shared" ref="H338" si="233">SUM(F338-E338)*D338</f>
        <v>-6000</v>
      </c>
      <c r="I338" s="149">
        <v>0</v>
      </c>
      <c r="J338" s="153">
        <f t="shared" si="215"/>
        <v>-6000</v>
      </c>
    </row>
    <row r="339" spans="1:10">
      <c r="A339" s="148">
        <v>43753</v>
      </c>
      <c r="B339" s="149" t="s">
        <v>331</v>
      </c>
      <c r="C339" s="150" t="s">
        <v>4</v>
      </c>
      <c r="D339" s="151">
        <v>500</v>
      </c>
      <c r="E339" s="152">
        <v>1705.5</v>
      </c>
      <c r="F339" s="152">
        <v>1705.5</v>
      </c>
      <c r="G339" s="152">
        <v>0</v>
      </c>
      <c r="H339" s="149">
        <f t="shared" ref="H339" si="234">SUM(F339-E339)*D339</f>
        <v>0</v>
      </c>
      <c r="I339" s="149">
        <v>0</v>
      </c>
      <c r="J339" s="153">
        <f t="shared" si="215"/>
        <v>0</v>
      </c>
    </row>
    <row r="340" spans="1:10">
      <c r="A340" s="148">
        <v>43752</v>
      </c>
      <c r="B340" s="149" t="s">
        <v>141</v>
      </c>
      <c r="C340" s="150" t="s">
        <v>4</v>
      </c>
      <c r="D340" s="151">
        <v>500</v>
      </c>
      <c r="E340" s="152">
        <v>1260</v>
      </c>
      <c r="F340" s="152">
        <v>1245</v>
      </c>
      <c r="G340" s="152">
        <v>0</v>
      </c>
      <c r="H340" s="149">
        <f t="shared" ref="H340:H341" si="235">SUM(F340-E340)*D340</f>
        <v>-7500</v>
      </c>
      <c r="I340" s="149">
        <v>0</v>
      </c>
      <c r="J340" s="153">
        <f t="shared" si="215"/>
        <v>-7500</v>
      </c>
    </row>
    <row r="341" spans="1:10">
      <c r="A341" s="148">
        <v>43752</v>
      </c>
      <c r="B341" s="149" t="s">
        <v>36</v>
      </c>
      <c r="C341" s="150" t="s">
        <v>4</v>
      </c>
      <c r="D341" s="151">
        <v>250</v>
      </c>
      <c r="E341" s="152">
        <v>2030</v>
      </c>
      <c r="F341" s="152">
        <v>2015</v>
      </c>
      <c r="G341" s="152">
        <v>0</v>
      </c>
      <c r="H341" s="149">
        <f t="shared" si="235"/>
        <v>-3750</v>
      </c>
      <c r="I341" s="149">
        <v>0</v>
      </c>
      <c r="J341" s="153">
        <f t="shared" si="215"/>
        <v>-3750</v>
      </c>
    </row>
    <row r="342" spans="1:10">
      <c r="A342" s="148">
        <v>43752</v>
      </c>
      <c r="B342" s="149" t="s">
        <v>140</v>
      </c>
      <c r="C342" s="150" t="s">
        <v>4</v>
      </c>
      <c r="D342" s="151">
        <v>500</v>
      </c>
      <c r="E342" s="152">
        <v>1600</v>
      </c>
      <c r="F342" s="152">
        <v>1600</v>
      </c>
      <c r="G342" s="152">
        <v>0</v>
      </c>
      <c r="H342" s="149">
        <f t="shared" ref="H342" si="236">SUM(F342-E342)*D342</f>
        <v>0</v>
      </c>
      <c r="I342" s="149">
        <v>0</v>
      </c>
      <c r="J342" s="153">
        <f t="shared" si="215"/>
        <v>0</v>
      </c>
    </row>
    <row r="343" spans="1:10">
      <c r="A343" s="148">
        <v>43749</v>
      </c>
      <c r="B343" s="149" t="s">
        <v>315</v>
      </c>
      <c r="C343" s="150" t="s">
        <v>4</v>
      </c>
      <c r="D343" s="151">
        <v>500</v>
      </c>
      <c r="E343" s="152">
        <v>1800</v>
      </c>
      <c r="F343" s="152">
        <v>1779</v>
      </c>
      <c r="G343" s="152">
        <v>0</v>
      </c>
      <c r="H343" s="149">
        <f t="shared" ref="H343" si="237">SUM(F343-E343)*D343</f>
        <v>-10500</v>
      </c>
      <c r="I343" s="149">
        <v>0</v>
      </c>
      <c r="J343" s="153">
        <f t="shared" si="215"/>
        <v>-10500</v>
      </c>
    </row>
    <row r="344" spans="1:10">
      <c r="A344" s="148">
        <v>43748</v>
      </c>
      <c r="B344" s="149" t="s">
        <v>57</v>
      </c>
      <c r="C344" s="150" t="s">
        <v>20</v>
      </c>
      <c r="D344" s="151">
        <v>500</v>
      </c>
      <c r="E344" s="152">
        <v>1328</v>
      </c>
      <c r="F344" s="152">
        <v>1318</v>
      </c>
      <c r="G344" s="152">
        <v>0</v>
      </c>
      <c r="H344" s="149">
        <f>SUM(E344-F344)*D344</f>
        <v>5000</v>
      </c>
      <c r="I344" s="149">
        <v>0</v>
      </c>
      <c r="J344" s="153">
        <f t="shared" si="215"/>
        <v>5000</v>
      </c>
    </row>
    <row r="345" spans="1:10">
      <c r="A345" s="148">
        <v>43747</v>
      </c>
      <c r="B345" s="149" t="s">
        <v>330</v>
      </c>
      <c r="C345" s="150" t="s">
        <v>20</v>
      </c>
      <c r="D345" s="151">
        <v>500</v>
      </c>
      <c r="E345" s="152">
        <v>876</v>
      </c>
      <c r="F345" s="152">
        <v>866</v>
      </c>
      <c r="G345" s="152">
        <v>858</v>
      </c>
      <c r="H345" s="149">
        <f>SUM(E345-F345)*D345</f>
        <v>5000</v>
      </c>
      <c r="I345" s="149">
        <f>SUM(F345-G345)*D345</f>
        <v>4000</v>
      </c>
      <c r="J345" s="153">
        <f t="shared" si="215"/>
        <v>9000</v>
      </c>
    </row>
    <row r="346" spans="1:10">
      <c r="A346" s="148">
        <v>43747</v>
      </c>
      <c r="B346" s="149" t="s">
        <v>298</v>
      </c>
      <c r="C346" s="150" t="s">
        <v>4</v>
      </c>
      <c r="D346" s="151">
        <v>500</v>
      </c>
      <c r="E346" s="152">
        <v>2400</v>
      </c>
      <c r="F346" s="152">
        <v>2415</v>
      </c>
      <c r="G346" s="152">
        <v>0</v>
      </c>
      <c r="H346" s="149">
        <f t="shared" ref="H346:H348" si="238">SUM(F346-E346)*D346</f>
        <v>7500</v>
      </c>
      <c r="I346" s="149">
        <v>0</v>
      </c>
      <c r="J346" s="153">
        <f t="shared" si="215"/>
        <v>7500</v>
      </c>
    </row>
    <row r="347" spans="1:10">
      <c r="A347" s="148">
        <v>43747</v>
      </c>
      <c r="B347" s="149" t="s">
        <v>48</v>
      </c>
      <c r="C347" s="150" t="s">
        <v>20</v>
      </c>
      <c r="D347" s="151">
        <v>500</v>
      </c>
      <c r="E347" s="152">
        <v>1830</v>
      </c>
      <c r="F347" s="152">
        <v>1820</v>
      </c>
      <c r="G347" s="152">
        <v>1810</v>
      </c>
      <c r="H347" s="149">
        <f>SUM(E347-F347)*D347</f>
        <v>5000</v>
      </c>
      <c r="I347" s="149">
        <f>SUM(F347-G347)*D347</f>
        <v>5000</v>
      </c>
      <c r="J347" s="153">
        <f t="shared" si="215"/>
        <v>10000</v>
      </c>
    </row>
    <row r="348" spans="1:10">
      <c r="A348" s="148">
        <v>43745</v>
      </c>
      <c r="B348" s="149" t="s">
        <v>298</v>
      </c>
      <c r="C348" s="150" t="s">
        <v>4</v>
      </c>
      <c r="D348" s="151">
        <v>500</v>
      </c>
      <c r="E348" s="152">
        <v>2330</v>
      </c>
      <c r="F348" s="152">
        <v>2344</v>
      </c>
      <c r="G348" s="152">
        <v>2370</v>
      </c>
      <c r="H348" s="149">
        <f t="shared" si="238"/>
        <v>7000</v>
      </c>
      <c r="I348" s="149">
        <f>SUM(G348-F348)*D348</f>
        <v>13000</v>
      </c>
      <c r="J348" s="153">
        <f t="shared" si="215"/>
        <v>20000</v>
      </c>
    </row>
    <row r="349" spans="1:10">
      <c r="A349" s="148">
        <v>43741</v>
      </c>
      <c r="B349" s="149" t="s">
        <v>48</v>
      </c>
      <c r="C349" s="150" t="s">
        <v>4</v>
      </c>
      <c r="D349" s="151">
        <v>500</v>
      </c>
      <c r="E349" s="152">
        <v>1920</v>
      </c>
      <c r="F349" s="152">
        <v>1935</v>
      </c>
      <c r="G349" s="152">
        <v>0</v>
      </c>
      <c r="H349" s="149">
        <f t="shared" ref="H349" si="239">SUM(F349-E349)*D349</f>
        <v>7500</v>
      </c>
      <c r="I349" s="149">
        <v>0</v>
      </c>
      <c r="J349" s="153">
        <f t="shared" si="215"/>
        <v>7500</v>
      </c>
    </row>
    <row r="350" spans="1:10">
      <c r="A350" s="148">
        <v>43739</v>
      </c>
      <c r="B350" s="149" t="s">
        <v>140</v>
      </c>
      <c r="C350" s="150" t="s">
        <v>4</v>
      </c>
      <c r="D350" s="151">
        <v>500</v>
      </c>
      <c r="E350" s="152">
        <v>1560</v>
      </c>
      <c r="F350" s="152">
        <v>1548</v>
      </c>
      <c r="G350" s="152">
        <v>0</v>
      </c>
      <c r="H350" s="149">
        <f t="shared" ref="H350" si="240">SUM(F350-E350)*D350</f>
        <v>-6000</v>
      </c>
      <c r="I350" s="149">
        <v>0</v>
      </c>
      <c r="J350" s="153">
        <f t="shared" si="215"/>
        <v>-6000</v>
      </c>
    </row>
    <row r="351" spans="1:10">
      <c r="A351" s="169"/>
      <c r="B351" s="169"/>
      <c r="C351" s="169"/>
      <c r="D351" s="169"/>
      <c r="E351" s="169"/>
      <c r="F351" s="169"/>
      <c r="G351" s="169"/>
      <c r="H351" s="171">
        <f>SUM(H319:H350)</f>
        <v>49950.000000000044</v>
      </c>
      <c r="I351" s="170"/>
      <c r="J351" s="171">
        <f>SUM(J319:J350)</f>
        <v>99325.000000000044</v>
      </c>
    </row>
    <row r="352" spans="1:10">
      <c r="A352" s="201">
        <v>43709</v>
      </c>
      <c r="B352" s="172"/>
      <c r="C352" s="172"/>
      <c r="D352" s="172"/>
      <c r="E352" s="172"/>
      <c r="F352" s="172"/>
      <c r="G352" s="152"/>
      <c r="H352" s="149"/>
      <c r="I352" s="149"/>
      <c r="J352" s="153"/>
    </row>
    <row r="353" spans="1:10">
      <c r="A353" s="202" t="s">
        <v>304</v>
      </c>
      <c r="B353" s="203" t="s">
        <v>305</v>
      </c>
      <c r="C353" s="179" t="s">
        <v>306</v>
      </c>
      <c r="D353" s="204" t="s">
        <v>307</v>
      </c>
      <c r="E353" s="204" t="s">
        <v>308</v>
      </c>
      <c r="F353" s="179" t="s">
        <v>295</v>
      </c>
      <c r="G353" s="152"/>
      <c r="H353" s="149"/>
      <c r="I353" s="149"/>
      <c r="J353" s="149"/>
    </row>
    <row r="354" spans="1:10">
      <c r="A354" s="173" t="s">
        <v>329</v>
      </c>
      <c r="B354" s="174">
        <v>2</v>
      </c>
      <c r="C354" s="175">
        <f>SUM(A354-B354)</f>
        <v>24</v>
      </c>
      <c r="D354" s="176">
        <v>5</v>
      </c>
      <c r="E354" s="175">
        <f>SUM(C354-D354)</f>
        <v>19</v>
      </c>
      <c r="F354" s="175">
        <f>E354*100/C354</f>
        <v>79.166666666666671</v>
      </c>
      <c r="G354" s="152"/>
      <c r="H354" s="149"/>
      <c r="I354" s="149"/>
      <c r="J354" s="149"/>
    </row>
    <row r="355" spans="1:10" ht="15.75">
      <c r="A355" s="145"/>
      <c r="B355" s="146"/>
      <c r="C355" s="146"/>
      <c r="D355" s="147"/>
      <c r="E355" s="147"/>
      <c r="F355" s="168">
        <v>43709</v>
      </c>
      <c r="G355" s="143"/>
      <c r="H355" s="144"/>
      <c r="I355" s="144"/>
      <c r="J355" s="144"/>
    </row>
    <row r="357" spans="1:10">
      <c r="A357" s="148">
        <v>43738</v>
      </c>
      <c r="B357" s="149" t="s">
        <v>289</v>
      </c>
      <c r="C357" s="150" t="s">
        <v>4</v>
      </c>
      <c r="D357" s="151">
        <v>500</v>
      </c>
      <c r="E357" s="152">
        <v>1320</v>
      </c>
      <c r="F357" s="152">
        <v>1330</v>
      </c>
      <c r="G357" s="152">
        <v>0</v>
      </c>
      <c r="H357" s="149">
        <f t="shared" ref="H357" si="241">SUM(F357-E357)*D357</f>
        <v>5000</v>
      </c>
      <c r="I357" s="149">
        <v>0</v>
      </c>
      <c r="J357" s="153">
        <f t="shared" ref="J357:J382" si="242">SUM(H357:I357)</f>
        <v>5000</v>
      </c>
    </row>
    <row r="358" spans="1:10">
      <c r="A358" s="148">
        <v>43735</v>
      </c>
      <c r="B358" s="149" t="s">
        <v>289</v>
      </c>
      <c r="C358" s="150" t="s">
        <v>4</v>
      </c>
      <c r="D358" s="151">
        <v>500</v>
      </c>
      <c r="E358" s="152">
        <v>1305</v>
      </c>
      <c r="F358" s="152">
        <v>1315</v>
      </c>
      <c r="G358" s="152">
        <v>0</v>
      </c>
      <c r="H358" s="149">
        <f t="shared" ref="H358" si="243">SUM(F358-E358)*D358</f>
        <v>5000</v>
      </c>
      <c r="I358" s="149">
        <v>0</v>
      </c>
      <c r="J358" s="153">
        <f t="shared" si="242"/>
        <v>5000</v>
      </c>
    </row>
    <row r="359" spans="1:10">
      <c r="A359" s="148">
        <v>43734</v>
      </c>
      <c r="B359" s="149" t="s">
        <v>22</v>
      </c>
      <c r="C359" s="150" t="s">
        <v>4</v>
      </c>
      <c r="D359" s="151">
        <v>500</v>
      </c>
      <c r="E359" s="152">
        <v>1662</v>
      </c>
      <c r="F359" s="152">
        <v>1672</v>
      </c>
      <c r="G359" s="152">
        <v>1682</v>
      </c>
      <c r="H359" s="149">
        <f t="shared" ref="H359" si="244">SUM(F359-E359)*D359</f>
        <v>5000</v>
      </c>
      <c r="I359" s="149">
        <f>SUM(G359-F359)*D359</f>
        <v>5000</v>
      </c>
      <c r="J359" s="153">
        <f t="shared" si="242"/>
        <v>10000</v>
      </c>
    </row>
    <row r="360" spans="1:10">
      <c r="A360" s="148">
        <v>43734</v>
      </c>
      <c r="B360" s="149" t="s">
        <v>87</v>
      </c>
      <c r="C360" s="150" t="s">
        <v>4</v>
      </c>
      <c r="D360" s="151">
        <v>500</v>
      </c>
      <c r="E360" s="152">
        <v>1255</v>
      </c>
      <c r="F360" s="152">
        <v>1275</v>
      </c>
      <c r="G360" s="152">
        <v>0</v>
      </c>
      <c r="H360" s="149">
        <f t="shared" ref="H360" si="245">SUM(F360-E360)*D360</f>
        <v>10000</v>
      </c>
      <c r="I360" s="149">
        <v>0</v>
      </c>
      <c r="J360" s="153">
        <f t="shared" si="242"/>
        <v>10000</v>
      </c>
    </row>
    <row r="361" spans="1:10">
      <c r="A361" s="148">
        <v>43733</v>
      </c>
      <c r="B361" s="149" t="s">
        <v>33</v>
      </c>
      <c r="C361" s="150" t="s">
        <v>4</v>
      </c>
      <c r="D361" s="151">
        <v>500</v>
      </c>
      <c r="E361" s="152">
        <v>1460</v>
      </c>
      <c r="F361" s="152">
        <v>1470</v>
      </c>
      <c r="G361" s="152">
        <v>1478</v>
      </c>
      <c r="H361" s="149">
        <f t="shared" ref="H361" si="246">SUM(F361-E361)*D361</f>
        <v>5000</v>
      </c>
      <c r="I361" s="149">
        <f>SUM(G361-F361)*D361</f>
        <v>4000</v>
      </c>
      <c r="J361" s="153">
        <f t="shared" si="242"/>
        <v>9000</v>
      </c>
    </row>
    <row r="362" spans="1:10">
      <c r="A362" s="148">
        <v>43732</v>
      </c>
      <c r="B362" s="149" t="s">
        <v>328</v>
      </c>
      <c r="C362" s="150" t="s">
        <v>4</v>
      </c>
      <c r="D362" s="151">
        <v>1000</v>
      </c>
      <c r="E362" s="152">
        <v>418</v>
      </c>
      <c r="F362" s="152">
        <v>413</v>
      </c>
      <c r="G362" s="152">
        <v>0</v>
      </c>
      <c r="H362" s="149">
        <f t="shared" ref="H362" si="247">SUM(F362-E362)*D362</f>
        <v>-5000</v>
      </c>
      <c r="I362" s="149">
        <v>0</v>
      </c>
      <c r="J362" s="153">
        <f t="shared" si="242"/>
        <v>-5000</v>
      </c>
    </row>
    <row r="363" spans="1:10">
      <c r="A363" s="148">
        <v>43732</v>
      </c>
      <c r="B363" s="149" t="s">
        <v>140</v>
      </c>
      <c r="C363" s="150" t="s">
        <v>4</v>
      </c>
      <c r="D363" s="151">
        <v>500</v>
      </c>
      <c r="E363" s="152">
        <v>1472</v>
      </c>
      <c r="F363" s="152">
        <v>1482</v>
      </c>
      <c r="G363" s="152">
        <v>1492</v>
      </c>
      <c r="H363" s="149">
        <f t="shared" ref="H363" si="248">SUM(F363-E363)*D363</f>
        <v>5000</v>
      </c>
      <c r="I363" s="149">
        <f>SUM(G363-F363)*D363</f>
        <v>5000</v>
      </c>
      <c r="J363" s="153">
        <f t="shared" si="242"/>
        <v>10000</v>
      </c>
    </row>
    <row r="364" spans="1:10">
      <c r="A364" s="148">
        <v>43731</v>
      </c>
      <c r="B364" s="149" t="s">
        <v>327</v>
      </c>
      <c r="C364" s="150" t="s">
        <v>4</v>
      </c>
      <c r="D364" s="151">
        <v>500</v>
      </c>
      <c r="E364" s="152">
        <v>1341</v>
      </c>
      <c r="F364" s="152">
        <v>1330</v>
      </c>
      <c r="G364" s="152">
        <v>0</v>
      </c>
      <c r="H364" s="149">
        <f t="shared" ref="H364" si="249">SUM(F364-E364)*D364</f>
        <v>-5500</v>
      </c>
      <c r="I364" s="149">
        <v>0</v>
      </c>
      <c r="J364" s="153">
        <f t="shared" si="242"/>
        <v>-5500</v>
      </c>
    </row>
    <row r="365" spans="1:10">
      <c r="A365" s="148">
        <v>43731</v>
      </c>
      <c r="B365" s="149" t="s">
        <v>38</v>
      </c>
      <c r="C365" s="150" t="s">
        <v>4</v>
      </c>
      <c r="D365" s="151">
        <v>500</v>
      </c>
      <c r="E365" s="152">
        <v>1820</v>
      </c>
      <c r="F365" s="152">
        <v>1835</v>
      </c>
      <c r="G365" s="152">
        <v>1850</v>
      </c>
      <c r="H365" s="149">
        <f t="shared" ref="H365" si="250">SUM(F365-E365)*D365</f>
        <v>7500</v>
      </c>
      <c r="I365" s="149">
        <f>SUM(G365-F365)*D365</f>
        <v>7500</v>
      </c>
      <c r="J365" s="153">
        <f t="shared" si="242"/>
        <v>15000</v>
      </c>
    </row>
    <row r="366" spans="1:10">
      <c r="A366" s="148">
        <v>43731</v>
      </c>
      <c r="B366" s="149" t="s">
        <v>51</v>
      </c>
      <c r="C366" s="150" t="s">
        <v>4</v>
      </c>
      <c r="D366" s="151">
        <v>500</v>
      </c>
      <c r="E366" s="152">
        <v>970</v>
      </c>
      <c r="F366" s="152">
        <v>970</v>
      </c>
      <c r="G366" s="152">
        <v>0</v>
      </c>
      <c r="H366" s="149">
        <f t="shared" ref="H366" si="251">SUM(F366-E366)*D366</f>
        <v>0</v>
      </c>
      <c r="I366" s="149">
        <v>0</v>
      </c>
      <c r="J366" s="153">
        <f t="shared" si="242"/>
        <v>0</v>
      </c>
    </row>
    <row r="367" spans="1:10">
      <c r="A367" s="148">
        <v>43728</v>
      </c>
      <c r="B367" s="149" t="s">
        <v>42</v>
      </c>
      <c r="C367" s="150" t="s">
        <v>4</v>
      </c>
      <c r="D367" s="151">
        <v>500</v>
      </c>
      <c r="E367" s="152">
        <v>1617</v>
      </c>
      <c r="F367" s="152">
        <v>1605</v>
      </c>
      <c r="G367" s="152">
        <v>0</v>
      </c>
      <c r="H367" s="149">
        <f t="shared" ref="H367" si="252">SUM(F367-E367)*D367</f>
        <v>-6000</v>
      </c>
      <c r="I367" s="149">
        <v>0</v>
      </c>
      <c r="J367" s="153">
        <f t="shared" si="242"/>
        <v>-6000</v>
      </c>
    </row>
    <row r="368" spans="1:10">
      <c r="A368" s="148">
        <v>43728</v>
      </c>
      <c r="B368" s="149" t="s">
        <v>65</v>
      </c>
      <c r="C368" s="150" t="s">
        <v>4</v>
      </c>
      <c r="D368" s="151">
        <v>500</v>
      </c>
      <c r="E368" s="152">
        <v>1523</v>
      </c>
      <c r="F368" s="152">
        <v>1533</v>
      </c>
      <c r="G368" s="152">
        <v>0</v>
      </c>
      <c r="H368" s="149">
        <f t="shared" ref="H368" si="253">SUM(F368-E368)*D368</f>
        <v>5000</v>
      </c>
      <c r="I368" s="149">
        <v>0</v>
      </c>
      <c r="J368" s="153">
        <f t="shared" si="242"/>
        <v>5000</v>
      </c>
    </row>
    <row r="369" spans="1:10">
      <c r="A369" s="148">
        <v>43727</v>
      </c>
      <c r="B369" s="149" t="s">
        <v>48</v>
      </c>
      <c r="C369" s="150" t="s">
        <v>4</v>
      </c>
      <c r="D369" s="151">
        <v>500</v>
      </c>
      <c r="E369" s="152">
        <v>1650</v>
      </c>
      <c r="F369" s="152">
        <v>1660</v>
      </c>
      <c r="G369" s="152">
        <v>0</v>
      </c>
      <c r="H369" s="149">
        <f t="shared" ref="H369" si="254">SUM(F369-E369)*D369</f>
        <v>5000</v>
      </c>
      <c r="I369" s="149">
        <v>0</v>
      </c>
      <c r="J369" s="153">
        <f t="shared" si="242"/>
        <v>5000</v>
      </c>
    </row>
    <row r="370" spans="1:10">
      <c r="A370" s="148">
        <v>43726</v>
      </c>
      <c r="B370" s="149" t="s">
        <v>48</v>
      </c>
      <c r="C370" s="150" t="s">
        <v>4</v>
      </c>
      <c r="D370" s="151">
        <v>500</v>
      </c>
      <c r="E370" s="152">
        <v>1632</v>
      </c>
      <c r="F370" s="152">
        <v>1642</v>
      </c>
      <c r="G370" s="152">
        <v>1650</v>
      </c>
      <c r="H370" s="149">
        <f t="shared" ref="H370" si="255">SUM(F370-E370)*D370</f>
        <v>5000</v>
      </c>
      <c r="I370" s="149">
        <f>SUM(G370-F370)*D370</f>
        <v>4000</v>
      </c>
      <c r="J370" s="153">
        <f t="shared" si="242"/>
        <v>9000</v>
      </c>
    </row>
    <row r="371" spans="1:10">
      <c r="A371" s="148">
        <v>43725</v>
      </c>
      <c r="B371" s="149" t="s">
        <v>326</v>
      </c>
      <c r="C371" s="150" t="s">
        <v>4</v>
      </c>
      <c r="D371" s="151">
        <v>500</v>
      </c>
      <c r="E371" s="152">
        <v>1300</v>
      </c>
      <c r="F371" s="152">
        <v>1300</v>
      </c>
      <c r="G371" s="152">
        <v>0</v>
      </c>
      <c r="H371" s="149">
        <f>SUM(E371-F371)*D371</f>
        <v>0</v>
      </c>
      <c r="I371" s="149">
        <v>0</v>
      </c>
      <c r="J371" s="153">
        <f t="shared" si="242"/>
        <v>0</v>
      </c>
    </row>
    <row r="372" spans="1:10">
      <c r="A372" s="148">
        <v>43724</v>
      </c>
      <c r="B372" s="149" t="s">
        <v>316</v>
      </c>
      <c r="C372" s="150" t="s">
        <v>20</v>
      </c>
      <c r="D372" s="151">
        <v>500</v>
      </c>
      <c r="E372" s="152">
        <v>1258</v>
      </c>
      <c r="F372" s="152">
        <v>1248</v>
      </c>
      <c r="G372" s="152">
        <v>0</v>
      </c>
      <c r="H372" s="149">
        <f>SUM(E372-F372)*D372</f>
        <v>5000</v>
      </c>
      <c r="I372" s="149">
        <v>0</v>
      </c>
      <c r="J372" s="153">
        <f t="shared" si="242"/>
        <v>5000</v>
      </c>
    </row>
    <row r="373" spans="1:10">
      <c r="A373" s="148">
        <v>43724</v>
      </c>
      <c r="B373" s="149" t="s">
        <v>31</v>
      </c>
      <c r="C373" s="150" t="s">
        <v>4</v>
      </c>
      <c r="D373" s="151">
        <v>500</v>
      </c>
      <c r="E373" s="152">
        <v>1065</v>
      </c>
      <c r="F373" s="152">
        <v>1049.5</v>
      </c>
      <c r="G373" s="152">
        <v>0</v>
      </c>
      <c r="H373" s="149">
        <f t="shared" ref="H373" si="256">SUM(F373-E373)*D373</f>
        <v>-7750</v>
      </c>
      <c r="I373" s="149">
        <v>0</v>
      </c>
      <c r="J373" s="153">
        <f t="shared" si="242"/>
        <v>-7750</v>
      </c>
    </row>
    <row r="374" spans="1:10">
      <c r="A374" s="148">
        <v>43721</v>
      </c>
      <c r="B374" s="149" t="s">
        <v>178</v>
      </c>
      <c r="C374" s="150" t="s">
        <v>4</v>
      </c>
      <c r="D374" s="151">
        <v>500</v>
      </c>
      <c r="E374" s="152">
        <v>920</v>
      </c>
      <c r="F374" s="152">
        <v>930</v>
      </c>
      <c r="G374" s="152">
        <v>940</v>
      </c>
      <c r="H374" s="149">
        <f t="shared" ref="H374" si="257">SUM(F374-E374)*D374</f>
        <v>5000</v>
      </c>
      <c r="I374" s="149">
        <f>SUM(G374-F374)*D374</f>
        <v>5000</v>
      </c>
      <c r="J374" s="153">
        <f t="shared" si="242"/>
        <v>10000</v>
      </c>
    </row>
    <row r="375" spans="1:10">
      <c r="A375" s="148">
        <v>43720</v>
      </c>
      <c r="B375" s="149" t="s">
        <v>58</v>
      </c>
      <c r="C375" s="150" t="s">
        <v>4</v>
      </c>
      <c r="D375" s="151">
        <v>500</v>
      </c>
      <c r="E375" s="152">
        <v>1400</v>
      </c>
      <c r="F375" s="152">
        <v>1412</v>
      </c>
      <c r="G375" s="152">
        <v>0</v>
      </c>
      <c r="H375" s="149">
        <f t="shared" ref="H375" si="258">SUM(F375-E375)*D375</f>
        <v>6000</v>
      </c>
      <c r="I375" s="149">
        <v>0</v>
      </c>
      <c r="J375" s="153">
        <f t="shared" si="242"/>
        <v>6000</v>
      </c>
    </row>
    <row r="376" spans="1:10">
      <c r="A376" s="148">
        <v>43719</v>
      </c>
      <c r="B376" s="149" t="s">
        <v>33</v>
      </c>
      <c r="C376" s="150" t="s">
        <v>4</v>
      </c>
      <c r="D376" s="151">
        <v>500</v>
      </c>
      <c r="E376" s="152">
        <v>1224</v>
      </c>
      <c r="F376" s="152">
        <v>1234</v>
      </c>
      <c r="G376" s="152">
        <v>1244</v>
      </c>
      <c r="H376" s="149">
        <f t="shared" ref="H376" si="259">SUM(F376-E376)*D376</f>
        <v>5000</v>
      </c>
      <c r="I376" s="149">
        <f>SUM(G376-F376)*D376</f>
        <v>5000</v>
      </c>
      <c r="J376" s="153">
        <f t="shared" si="242"/>
        <v>10000</v>
      </c>
    </row>
    <row r="377" spans="1:10">
      <c r="A377" s="148">
        <v>43717</v>
      </c>
      <c r="B377" s="149" t="s">
        <v>326</v>
      </c>
      <c r="C377" s="150" t="s">
        <v>4</v>
      </c>
      <c r="D377" s="151">
        <v>500</v>
      </c>
      <c r="E377" s="152">
        <v>1230</v>
      </c>
      <c r="F377" s="152">
        <v>1240</v>
      </c>
      <c r="G377" s="152">
        <v>1250</v>
      </c>
      <c r="H377" s="149">
        <f t="shared" ref="H377" si="260">SUM(F377-E377)*D377</f>
        <v>5000</v>
      </c>
      <c r="I377" s="149">
        <f>SUM(G377-F377)*D377</f>
        <v>5000</v>
      </c>
      <c r="J377" s="153">
        <f t="shared" si="242"/>
        <v>10000</v>
      </c>
    </row>
    <row r="378" spans="1:10">
      <c r="A378" s="148">
        <v>43717</v>
      </c>
      <c r="B378" s="149" t="s">
        <v>65</v>
      </c>
      <c r="C378" s="150" t="s">
        <v>4</v>
      </c>
      <c r="D378" s="151">
        <v>500</v>
      </c>
      <c r="E378" s="152">
        <v>1445</v>
      </c>
      <c r="F378" s="152">
        <v>1455</v>
      </c>
      <c r="G378" s="152">
        <v>1465</v>
      </c>
      <c r="H378" s="149">
        <f t="shared" ref="H378" si="261">SUM(F378-E378)*D378</f>
        <v>5000</v>
      </c>
      <c r="I378" s="149">
        <f>SUM(G378-F378)*D378</f>
        <v>5000</v>
      </c>
      <c r="J378" s="153">
        <f t="shared" si="242"/>
        <v>10000</v>
      </c>
    </row>
    <row r="379" spans="1:10">
      <c r="A379" s="148">
        <v>43714</v>
      </c>
      <c r="B379" s="149" t="s">
        <v>33</v>
      </c>
      <c r="C379" s="150" t="s">
        <v>4</v>
      </c>
      <c r="D379" s="151">
        <v>500</v>
      </c>
      <c r="E379" s="152">
        <v>1220</v>
      </c>
      <c r="F379" s="152">
        <v>1208</v>
      </c>
      <c r="G379" s="152">
        <v>0</v>
      </c>
      <c r="H379" s="149">
        <f t="shared" ref="H379" si="262">SUM(F379-E379)*D379</f>
        <v>-6000</v>
      </c>
      <c r="I379" s="149">
        <v>0</v>
      </c>
      <c r="J379" s="153">
        <f t="shared" si="242"/>
        <v>-6000</v>
      </c>
    </row>
    <row r="380" spans="1:10">
      <c r="A380" s="148">
        <v>43713</v>
      </c>
      <c r="B380" s="149" t="s">
        <v>93</v>
      </c>
      <c r="C380" s="150" t="s">
        <v>4</v>
      </c>
      <c r="D380" s="151">
        <v>500</v>
      </c>
      <c r="E380" s="152">
        <v>451</v>
      </c>
      <c r="F380" s="152">
        <v>452</v>
      </c>
      <c r="G380" s="152">
        <v>0</v>
      </c>
      <c r="H380" s="149">
        <f t="shared" ref="H380" si="263">SUM(F380-E380)*D380</f>
        <v>500</v>
      </c>
      <c r="I380" s="149">
        <v>0</v>
      </c>
      <c r="J380" s="153">
        <f t="shared" si="242"/>
        <v>500</v>
      </c>
    </row>
    <row r="381" spans="1:10">
      <c r="A381" s="148">
        <v>43712</v>
      </c>
      <c r="B381" s="149" t="s">
        <v>51</v>
      </c>
      <c r="C381" s="150" t="s">
        <v>4</v>
      </c>
      <c r="D381" s="151">
        <v>500</v>
      </c>
      <c r="E381" s="152">
        <v>836</v>
      </c>
      <c r="F381" s="152">
        <v>844</v>
      </c>
      <c r="G381" s="152">
        <v>0</v>
      </c>
      <c r="H381" s="149">
        <f t="shared" ref="H381" si="264">SUM(F381-E381)*D381</f>
        <v>4000</v>
      </c>
      <c r="I381" s="149">
        <v>0</v>
      </c>
      <c r="J381" s="153">
        <f t="shared" si="242"/>
        <v>4000</v>
      </c>
    </row>
    <row r="382" spans="1:10">
      <c r="A382" s="148">
        <v>43711</v>
      </c>
      <c r="B382" s="149" t="s">
        <v>79</v>
      </c>
      <c r="C382" s="150" t="s">
        <v>4</v>
      </c>
      <c r="D382" s="151">
        <v>500</v>
      </c>
      <c r="E382" s="152">
        <v>1015</v>
      </c>
      <c r="F382" s="152">
        <v>1022</v>
      </c>
      <c r="G382" s="152">
        <v>0</v>
      </c>
      <c r="H382" s="149">
        <f t="shared" ref="H382" si="265">SUM(F382-E382)*D382</f>
        <v>3500</v>
      </c>
      <c r="I382" s="149">
        <v>0</v>
      </c>
      <c r="J382" s="153">
        <f t="shared" si="242"/>
        <v>3500</v>
      </c>
    </row>
    <row r="384" spans="1:10">
      <c r="A384" s="169"/>
      <c r="B384" s="169"/>
      <c r="C384" s="169"/>
      <c r="D384" s="169"/>
      <c r="E384" s="169"/>
      <c r="F384" s="169"/>
      <c r="G384" s="169"/>
      <c r="H384" s="171">
        <f>SUM(H357:H382)</f>
        <v>66250</v>
      </c>
      <c r="I384" s="170"/>
      <c r="J384" s="171">
        <f>SUM(J357:J382)</f>
        <v>111750</v>
      </c>
    </row>
    <row r="385" spans="1:10">
      <c r="A385" s="201">
        <v>43678</v>
      </c>
      <c r="B385" s="172"/>
      <c r="C385" s="172"/>
      <c r="D385" s="172"/>
      <c r="E385" s="172"/>
      <c r="F385" s="172"/>
      <c r="G385" s="152"/>
      <c r="H385" s="149"/>
      <c r="I385" s="149"/>
      <c r="J385" s="153"/>
    </row>
    <row r="386" spans="1:10">
      <c r="A386" s="202" t="s">
        <v>304</v>
      </c>
      <c r="B386" s="203" t="s">
        <v>305</v>
      </c>
      <c r="C386" s="179" t="s">
        <v>306</v>
      </c>
      <c r="D386" s="204" t="s">
        <v>307</v>
      </c>
      <c r="E386" s="204" t="s">
        <v>308</v>
      </c>
      <c r="F386" s="179" t="s">
        <v>295</v>
      </c>
      <c r="G386" s="152"/>
      <c r="H386" s="149"/>
      <c r="I386" s="149"/>
      <c r="J386" s="149"/>
    </row>
    <row r="387" spans="1:10">
      <c r="A387" s="173" t="s">
        <v>325</v>
      </c>
      <c r="B387" s="174">
        <v>3</v>
      </c>
      <c r="C387" s="175">
        <f>SUM(A387-B387)</f>
        <v>20</v>
      </c>
      <c r="D387" s="176">
        <v>2</v>
      </c>
      <c r="E387" s="175">
        <f>SUM(C387-D387)</f>
        <v>18</v>
      </c>
      <c r="F387" s="175">
        <f>E387*100/C387</f>
        <v>90</v>
      </c>
      <c r="G387" s="152"/>
      <c r="H387" s="149"/>
      <c r="I387" s="149"/>
      <c r="J387" s="149"/>
    </row>
    <row r="388" spans="1:10" ht="15.75">
      <c r="A388" s="145"/>
      <c r="B388" s="146"/>
      <c r="C388" s="146"/>
      <c r="D388" s="147"/>
      <c r="E388" s="147"/>
      <c r="F388" s="168">
        <v>43678</v>
      </c>
      <c r="G388" s="143"/>
      <c r="H388" s="144"/>
      <c r="I388" s="144"/>
      <c r="J388" s="144"/>
    </row>
    <row r="390" spans="1:10">
      <c r="A390" s="148">
        <v>43707</v>
      </c>
      <c r="B390" s="149" t="s">
        <v>79</v>
      </c>
      <c r="C390" s="150" t="s">
        <v>4</v>
      </c>
      <c r="D390" s="151">
        <v>500</v>
      </c>
      <c r="E390" s="152">
        <v>1015</v>
      </c>
      <c r="F390" s="152">
        <v>1022</v>
      </c>
      <c r="G390" s="152">
        <v>0</v>
      </c>
      <c r="H390" s="149">
        <f t="shared" ref="H390:H393" si="266">SUM(F390-E390)*D390</f>
        <v>3500</v>
      </c>
      <c r="I390" s="149">
        <v>0</v>
      </c>
      <c r="J390" s="153">
        <f t="shared" ref="J390:J413" si="267">SUM(H390:I390)</f>
        <v>3500</v>
      </c>
    </row>
    <row r="391" spans="1:10">
      <c r="A391" s="148">
        <v>43707</v>
      </c>
      <c r="B391" s="149" t="s">
        <v>289</v>
      </c>
      <c r="C391" s="150" t="s">
        <v>4</v>
      </c>
      <c r="D391" s="151">
        <v>500</v>
      </c>
      <c r="E391" s="152">
        <v>1225</v>
      </c>
      <c r="F391" s="152">
        <v>1225</v>
      </c>
      <c r="G391" s="152">
        <v>0</v>
      </c>
      <c r="H391" s="149">
        <f t="shared" ref="H391" si="268">SUM(F391-E391)*D391</f>
        <v>0</v>
      </c>
      <c r="I391" s="149">
        <v>0</v>
      </c>
      <c r="J391" s="153">
        <f t="shared" si="267"/>
        <v>0</v>
      </c>
    </row>
    <row r="392" spans="1:10">
      <c r="A392" s="148">
        <v>43706</v>
      </c>
      <c r="B392" s="149" t="s">
        <v>58</v>
      </c>
      <c r="C392" s="150" t="s">
        <v>20</v>
      </c>
      <c r="D392" s="151">
        <v>500</v>
      </c>
      <c r="E392" s="152">
        <v>1350</v>
      </c>
      <c r="F392" s="152">
        <v>1340</v>
      </c>
      <c r="G392" s="152">
        <v>0</v>
      </c>
      <c r="H392" s="149">
        <f>SUM(E392-F392)*D392</f>
        <v>5000</v>
      </c>
      <c r="I392" s="149">
        <v>0</v>
      </c>
      <c r="J392" s="153">
        <f t="shared" si="267"/>
        <v>5000</v>
      </c>
    </row>
    <row r="393" spans="1:10">
      <c r="A393" s="148">
        <v>43705</v>
      </c>
      <c r="B393" s="149" t="s">
        <v>42</v>
      </c>
      <c r="C393" s="150" t="s">
        <v>4</v>
      </c>
      <c r="D393" s="151">
        <v>500</v>
      </c>
      <c r="E393" s="152">
        <v>1547</v>
      </c>
      <c r="F393" s="152">
        <v>1535</v>
      </c>
      <c r="G393" s="152">
        <v>0</v>
      </c>
      <c r="H393" s="149">
        <f t="shared" si="266"/>
        <v>-6000</v>
      </c>
      <c r="I393" s="149">
        <v>0</v>
      </c>
      <c r="J393" s="153">
        <f t="shared" si="267"/>
        <v>-6000</v>
      </c>
    </row>
    <row r="394" spans="1:10">
      <c r="A394" s="148">
        <v>43704</v>
      </c>
      <c r="B394" s="149" t="s">
        <v>33</v>
      </c>
      <c r="C394" s="150" t="s">
        <v>4</v>
      </c>
      <c r="D394" s="151">
        <v>500</v>
      </c>
      <c r="E394" s="152">
        <v>1193</v>
      </c>
      <c r="F394" s="152">
        <v>1203</v>
      </c>
      <c r="G394" s="152">
        <v>0</v>
      </c>
      <c r="H394" s="149">
        <f t="shared" ref="H394" si="269">SUM(F394-E394)*D394</f>
        <v>5000</v>
      </c>
      <c r="I394" s="149">
        <v>0</v>
      </c>
      <c r="J394" s="153">
        <f t="shared" si="267"/>
        <v>5000</v>
      </c>
    </row>
    <row r="395" spans="1:10">
      <c r="A395" s="148">
        <v>43703</v>
      </c>
      <c r="B395" s="149" t="s">
        <v>323</v>
      </c>
      <c r="C395" s="150" t="s">
        <v>4</v>
      </c>
      <c r="D395" s="151">
        <v>500</v>
      </c>
      <c r="E395" s="152">
        <v>1205</v>
      </c>
      <c r="F395" s="152">
        <v>1205</v>
      </c>
      <c r="G395" s="152">
        <v>0</v>
      </c>
      <c r="H395" s="149">
        <f t="shared" ref="H395" si="270">SUM(F395-E395)*D395</f>
        <v>0</v>
      </c>
      <c r="I395" s="149">
        <v>0</v>
      </c>
      <c r="J395" s="153">
        <f t="shared" si="267"/>
        <v>0</v>
      </c>
    </row>
    <row r="396" spans="1:10">
      <c r="A396" s="148">
        <v>43703</v>
      </c>
      <c r="B396" s="149" t="s">
        <v>178</v>
      </c>
      <c r="C396" s="150" t="s">
        <v>4</v>
      </c>
      <c r="D396" s="151">
        <v>500</v>
      </c>
      <c r="E396" s="152">
        <v>893</v>
      </c>
      <c r="F396" s="152">
        <v>900</v>
      </c>
      <c r="G396" s="152">
        <v>0</v>
      </c>
      <c r="H396" s="149">
        <f t="shared" ref="H396:H398" si="271">SUM(F396-E396)*D396</f>
        <v>3500</v>
      </c>
      <c r="I396" s="149">
        <v>0</v>
      </c>
      <c r="J396" s="153">
        <f t="shared" si="267"/>
        <v>3500</v>
      </c>
    </row>
    <row r="397" spans="1:10">
      <c r="A397" s="148">
        <v>43700</v>
      </c>
      <c r="B397" s="149" t="s">
        <v>42</v>
      </c>
      <c r="C397" s="150" t="s">
        <v>4</v>
      </c>
      <c r="D397" s="151">
        <v>500</v>
      </c>
      <c r="E397" s="152">
        <v>1473</v>
      </c>
      <c r="F397" s="152">
        <v>1483</v>
      </c>
      <c r="G397" s="152">
        <v>0</v>
      </c>
      <c r="H397" s="149">
        <f t="shared" si="271"/>
        <v>5000</v>
      </c>
      <c r="I397" s="149">
        <v>0</v>
      </c>
      <c r="J397" s="153">
        <f t="shared" si="267"/>
        <v>5000</v>
      </c>
    </row>
    <row r="398" spans="1:10">
      <c r="A398" s="148">
        <v>43699</v>
      </c>
      <c r="B398" s="149" t="s">
        <v>313</v>
      </c>
      <c r="C398" s="150" t="s">
        <v>4</v>
      </c>
      <c r="D398" s="151">
        <v>500</v>
      </c>
      <c r="E398" s="152">
        <v>1865</v>
      </c>
      <c r="F398" s="152">
        <v>1875</v>
      </c>
      <c r="G398" s="152">
        <v>0</v>
      </c>
      <c r="H398" s="149">
        <f t="shared" si="271"/>
        <v>5000</v>
      </c>
      <c r="I398" s="149">
        <v>0</v>
      </c>
      <c r="J398" s="153">
        <f t="shared" si="267"/>
        <v>5000</v>
      </c>
    </row>
    <row r="399" spans="1:10">
      <c r="A399" s="148">
        <v>43698</v>
      </c>
      <c r="B399" s="149" t="s">
        <v>316</v>
      </c>
      <c r="C399" s="150" t="s">
        <v>20</v>
      </c>
      <c r="D399" s="151">
        <v>500</v>
      </c>
      <c r="E399" s="152">
        <v>1294</v>
      </c>
      <c r="F399" s="152">
        <v>1284</v>
      </c>
      <c r="G399" s="152">
        <v>1274</v>
      </c>
      <c r="H399" s="149">
        <f>SUM(E399-F399)*D399</f>
        <v>5000</v>
      </c>
      <c r="I399" s="149">
        <f>SUM(F399-G399)*D399</f>
        <v>5000</v>
      </c>
      <c r="J399" s="153">
        <f t="shared" si="267"/>
        <v>10000</v>
      </c>
    </row>
    <row r="400" spans="1:10">
      <c r="A400" s="148">
        <v>43697</v>
      </c>
      <c r="B400" s="149" t="s">
        <v>313</v>
      </c>
      <c r="C400" s="150" t="s">
        <v>4</v>
      </c>
      <c r="D400" s="151">
        <v>500</v>
      </c>
      <c r="E400" s="152">
        <v>1845</v>
      </c>
      <c r="F400" s="152">
        <v>1845</v>
      </c>
      <c r="G400" s="152">
        <v>0</v>
      </c>
      <c r="H400" s="149">
        <f t="shared" ref="H400" si="272">SUM(F400-E400)*D400</f>
        <v>0</v>
      </c>
      <c r="I400" s="149">
        <v>0</v>
      </c>
      <c r="J400" s="153">
        <f t="shared" si="267"/>
        <v>0</v>
      </c>
    </row>
    <row r="401" spans="1:10">
      <c r="A401" s="148">
        <v>43696</v>
      </c>
      <c r="B401" s="149" t="s">
        <v>48</v>
      </c>
      <c r="C401" s="150" t="s">
        <v>4</v>
      </c>
      <c r="D401" s="151">
        <v>500</v>
      </c>
      <c r="E401" s="152">
        <v>1515</v>
      </c>
      <c r="F401" s="152">
        <v>1525</v>
      </c>
      <c r="G401" s="152">
        <v>1534</v>
      </c>
      <c r="H401" s="149">
        <f t="shared" ref="H401" si="273">SUM(F401-E401)*D401</f>
        <v>5000</v>
      </c>
      <c r="I401" s="149">
        <f>SUM(G401-F401)*D401</f>
        <v>4500</v>
      </c>
      <c r="J401" s="153">
        <f t="shared" si="267"/>
        <v>9500</v>
      </c>
    </row>
    <row r="402" spans="1:10">
      <c r="A402" s="148">
        <v>43693</v>
      </c>
      <c r="B402" s="149" t="s">
        <v>43</v>
      </c>
      <c r="C402" s="150" t="s">
        <v>4</v>
      </c>
      <c r="D402" s="151">
        <v>250</v>
      </c>
      <c r="E402" s="152">
        <v>3330</v>
      </c>
      <c r="F402" s="152">
        <v>3358</v>
      </c>
      <c r="G402" s="152">
        <v>0</v>
      </c>
      <c r="H402" s="149">
        <f t="shared" ref="H402" si="274">SUM(F402-E402)*D402</f>
        <v>7000</v>
      </c>
      <c r="I402" s="149">
        <v>0</v>
      </c>
      <c r="J402" s="153">
        <f t="shared" si="267"/>
        <v>7000</v>
      </c>
    </row>
    <row r="403" spans="1:10">
      <c r="A403" s="148">
        <v>43693</v>
      </c>
      <c r="B403" s="149" t="s">
        <v>324</v>
      </c>
      <c r="C403" s="150" t="s">
        <v>4</v>
      </c>
      <c r="D403" s="151">
        <v>500</v>
      </c>
      <c r="E403" s="152">
        <v>1465</v>
      </c>
      <c r="F403" s="152">
        <v>1478</v>
      </c>
      <c r="G403" s="152">
        <v>0</v>
      </c>
      <c r="H403" s="149">
        <f t="shared" ref="H403" si="275">SUM(F403-E403)*D403</f>
        <v>6500</v>
      </c>
      <c r="I403" s="149">
        <v>0</v>
      </c>
      <c r="J403" s="153">
        <f t="shared" si="267"/>
        <v>6500</v>
      </c>
    </row>
    <row r="404" spans="1:10">
      <c r="A404" s="148">
        <v>43691</v>
      </c>
      <c r="B404" s="149" t="s">
        <v>22</v>
      </c>
      <c r="C404" s="150" t="s">
        <v>20</v>
      </c>
      <c r="D404" s="151">
        <v>500</v>
      </c>
      <c r="E404" s="152">
        <v>1495</v>
      </c>
      <c r="F404" s="152">
        <v>1485</v>
      </c>
      <c r="G404" s="152">
        <v>0</v>
      </c>
      <c r="H404" s="149">
        <f>SUM(E404-F404)*D404</f>
        <v>5000</v>
      </c>
      <c r="I404" s="149">
        <v>0</v>
      </c>
      <c r="J404" s="153">
        <f t="shared" si="267"/>
        <v>5000</v>
      </c>
    </row>
    <row r="405" spans="1:10">
      <c r="A405" s="148">
        <v>43690</v>
      </c>
      <c r="B405" s="149" t="s">
        <v>48</v>
      </c>
      <c r="C405" s="150" t="s">
        <v>4</v>
      </c>
      <c r="D405" s="151">
        <v>500</v>
      </c>
      <c r="E405" s="152">
        <v>1472</v>
      </c>
      <c r="F405" s="152">
        <v>1482</v>
      </c>
      <c r="G405" s="152">
        <v>0</v>
      </c>
      <c r="H405" s="149">
        <f t="shared" ref="H405" si="276">SUM(F405-E405)*D405</f>
        <v>5000</v>
      </c>
      <c r="I405" s="149">
        <v>0</v>
      </c>
      <c r="J405" s="153">
        <f t="shared" si="267"/>
        <v>5000</v>
      </c>
    </row>
    <row r="406" spans="1:10">
      <c r="A406" s="148">
        <v>43686</v>
      </c>
      <c r="B406" s="149" t="s">
        <v>323</v>
      </c>
      <c r="C406" s="150" t="s">
        <v>4</v>
      </c>
      <c r="D406" s="151">
        <v>500</v>
      </c>
      <c r="E406" s="152">
        <v>1222</v>
      </c>
      <c r="F406" s="152">
        <v>1232</v>
      </c>
      <c r="G406" s="152">
        <v>0</v>
      </c>
      <c r="H406" s="149">
        <f t="shared" ref="H406" si="277">SUM(F406-E406)*D406</f>
        <v>5000</v>
      </c>
      <c r="I406" s="149">
        <v>0</v>
      </c>
      <c r="J406" s="153">
        <f t="shared" si="267"/>
        <v>5000</v>
      </c>
    </row>
    <row r="407" spans="1:10">
      <c r="A407" s="148">
        <v>43686</v>
      </c>
      <c r="B407" s="149" t="s">
        <v>315</v>
      </c>
      <c r="C407" s="150" t="s">
        <v>4</v>
      </c>
      <c r="D407" s="151">
        <v>500</v>
      </c>
      <c r="E407" s="152">
        <v>1575</v>
      </c>
      <c r="F407" s="152">
        <v>1581.5</v>
      </c>
      <c r="G407" s="152">
        <v>0</v>
      </c>
      <c r="H407" s="149">
        <f t="shared" ref="H407" si="278">SUM(F407-E407)*D407</f>
        <v>3250</v>
      </c>
      <c r="I407" s="149">
        <v>0</v>
      </c>
      <c r="J407" s="153">
        <f t="shared" si="267"/>
        <v>3250</v>
      </c>
    </row>
    <row r="408" spans="1:10">
      <c r="A408" s="148">
        <v>43685</v>
      </c>
      <c r="B408" s="149" t="s">
        <v>317</v>
      </c>
      <c r="C408" s="150" t="s">
        <v>4</v>
      </c>
      <c r="D408" s="151">
        <v>500</v>
      </c>
      <c r="E408" s="152">
        <v>1324</v>
      </c>
      <c r="F408" s="152">
        <v>1333</v>
      </c>
      <c r="G408" s="152">
        <v>0</v>
      </c>
      <c r="H408" s="149">
        <f t="shared" ref="H408" si="279">SUM(F408-E408)*D408</f>
        <v>4500</v>
      </c>
      <c r="I408" s="149">
        <v>0</v>
      </c>
      <c r="J408" s="153">
        <f t="shared" si="267"/>
        <v>4500</v>
      </c>
    </row>
    <row r="409" spans="1:10">
      <c r="A409" s="148">
        <v>43684</v>
      </c>
      <c r="B409" s="149" t="s">
        <v>51</v>
      </c>
      <c r="C409" s="150" t="s">
        <v>4</v>
      </c>
      <c r="D409" s="151">
        <v>500</v>
      </c>
      <c r="E409" s="152">
        <v>900</v>
      </c>
      <c r="F409" s="152">
        <v>910</v>
      </c>
      <c r="G409" s="152">
        <v>0</v>
      </c>
      <c r="H409" s="149">
        <f t="shared" ref="H409" si="280">SUM(F409-E409)*D409</f>
        <v>5000</v>
      </c>
      <c r="I409" s="149">
        <v>0</v>
      </c>
      <c r="J409" s="153">
        <f t="shared" si="267"/>
        <v>5000</v>
      </c>
    </row>
    <row r="410" spans="1:10">
      <c r="A410" s="148">
        <v>43683</v>
      </c>
      <c r="B410" s="149" t="s">
        <v>313</v>
      </c>
      <c r="C410" s="150" t="s">
        <v>4</v>
      </c>
      <c r="D410" s="151">
        <v>500</v>
      </c>
      <c r="E410" s="152">
        <v>1753</v>
      </c>
      <c r="F410" s="152">
        <v>1763</v>
      </c>
      <c r="G410" s="152">
        <v>0</v>
      </c>
      <c r="H410" s="149">
        <f t="shared" ref="H410:H412" si="281">SUM(F410-E410)*D410</f>
        <v>5000</v>
      </c>
      <c r="I410" s="149">
        <v>0</v>
      </c>
      <c r="J410" s="153">
        <f t="shared" si="267"/>
        <v>5000</v>
      </c>
    </row>
    <row r="411" spans="1:10">
      <c r="A411" s="148">
        <v>43682</v>
      </c>
      <c r="B411" s="149" t="s">
        <v>276</v>
      </c>
      <c r="C411" s="150" t="s">
        <v>20</v>
      </c>
      <c r="D411" s="151">
        <v>500</v>
      </c>
      <c r="E411" s="152">
        <v>1517</v>
      </c>
      <c r="F411" s="152">
        <v>1510</v>
      </c>
      <c r="G411" s="152">
        <v>0</v>
      </c>
      <c r="H411" s="149">
        <f>SUM(E411-F411)*D411</f>
        <v>3500</v>
      </c>
      <c r="I411" s="149">
        <v>0</v>
      </c>
      <c r="J411" s="153">
        <f t="shared" si="267"/>
        <v>3500</v>
      </c>
    </row>
    <row r="412" spans="1:10">
      <c r="A412" s="148">
        <v>43679</v>
      </c>
      <c r="B412" s="149" t="s">
        <v>315</v>
      </c>
      <c r="C412" s="150" t="s">
        <v>4</v>
      </c>
      <c r="D412" s="151">
        <v>500</v>
      </c>
      <c r="E412" s="152">
        <v>1531.5</v>
      </c>
      <c r="F412" s="152">
        <v>1540</v>
      </c>
      <c r="G412" s="152">
        <v>1550</v>
      </c>
      <c r="H412" s="149">
        <f t="shared" si="281"/>
        <v>4250</v>
      </c>
      <c r="I412" s="149">
        <f>SUM(G412-F412)*D412</f>
        <v>5000</v>
      </c>
      <c r="J412" s="153">
        <f t="shared" si="267"/>
        <v>9250</v>
      </c>
    </row>
    <row r="413" spans="1:10">
      <c r="A413" s="148">
        <v>43678</v>
      </c>
      <c r="B413" s="149" t="s">
        <v>25</v>
      </c>
      <c r="C413" s="150" t="s">
        <v>4</v>
      </c>
      <c r="D413" s="151">
        <v>500</v>
      </c>
      <c r="E413" s="152">
        <v>1380</v>
      </c>
      <c r="F413" s="152">
        <v>1365</v>
      </c>
      <c r="G413" s="152">
        <v>0</v>
      </c>
      <c r="H413" s="149">
        <f t="shared" ref="H413" si="282">SUM(F413-E413)*D413</f>
        <v>-7500</v>
      </c>
      <c r="I413" s="149">
        <v>0</v>
      </c>
      <c r="J413" s="153">
        <f t="shared" si="267"/>
        <v>-7500</v>
      </c>
    </row>
    <row r="414" spans="1:10">
      <c r="A414" s="169"/>
      <c r="B414" s="169"/>
      <c r="C414" s="169"/>
      <c r="D414" s="169"/>
      <c r="E414" s="169"/>
      <c r="F414" s="169"/>
      <c r="G414" s="169"/>
      <c r="H414" s="171">
        <f>SUM(H390:H413)</f>
        <v>77500</v>
      </c>
      <c r="I414" s="170"/>
      <c r="J414" s="171">
        <f>SUM(J390:J413)</f>
        <v>92000</v>
      </c>
    </row>
    <row r="415" spans="1:10">
      <c r="A415" s="201">
        <v>43647</v>
      </c>
      <c r="B415" s="172"/>
      <c r="C415" s="172"/>
      <c r="D415" s="172"/>
      <c r="E415" s="172"/>
      <c r="F415" s="172"/>
      <c r="G415" s="152"/>
      <c r="H415" s="149"/>
      <c r="I415" s="149"/>
      <c r="J415" s="153"/>
    </row>
    <row r="416" spans="1:10">
      <c r="A416" s="202" t="s">
        <v>304</v>
      </c>
      <c r="B416" s="203" t="s">
        <v>305</v>
      </c>
      <c r="C416" s="179" t="s">
        <v>306</v>
      </c>
      <c r="D416" s="204" t="s">
        <v>307</v>
      </c>
      <c r="E416" s="204" t="s">
        <v>308</v>
      </c>
      <c r="F416" s="179" t="s">
        <v>295</v>
      </c>
      <c r="G416" s="152"/>
      <c r="H416" s="149"/>
      <c r="I416" s="149"/>
      <c r="J416" s="149"/>
    </row>
    <row r="417" spans="1:10">
      <c r="A417" s="173" t="s">
        <v>309</v>
      </c>
      <c r="B417" s="174">
        <v>6</v>
      </c>
      <c r="C417" s="175">
        <f>SUM(A417-B417)</f>
        <v>22</v>
      </c>
      <c r="D417" s="176">
        <v>6</v>
      </c>
      <c r="E417" s="175">
        <f>SUM(C417-D417)</f>
        <v>16</v>
      </c>
      <c r="F417" s="175">
        <f>E417*100/C417</f>
        <v>72.727272727272734</v>
      </c>
      <c r="G417" s="152"/>
      <c r="H417" s="149"/>
      <c r="I417" s="149"/>
      <c r="J417" s="149"/>
    </row>
    <row r="418" spans="1:10" ht="15.75">
      <c r="A418" s="145"/>
      <c r="B418" s="146"/>
      <c r="C418" s="146"/>
      <c r="D418" s="147"/>
      <c r="E418" s="147"/>
      <c r="F418" s="168">
        <v>43647</v>
      </c>
      <c r="G418" s="143"/>
      <c r="H418" s="144"/>
      <c r="I418" s="144"/>
      <c r="J418" s="144"/>
    </row>
    <row r="420" spans="1:10">
      <c r="A420" s="148">
        <v>43677</v>
      </c>
      <c r="B420" s="149" t="s">
        <v>296</v>
      </c>
      <c r="C420" s="150" t="s">
        <v>4</v>
      </c>
      <c r="D420" s="151">
        <v>500</v>
      </c>
      <c r="E420" s="152">
        <v>2154</v>
      </c>
      <c r="F420" s="152">
        <v>2170</v>
      </c>
      <c r="G420" s="152">
        <v>0</v>
      </c>
      <c r="H420" s="149">
        <f t="shared" ref="H420" si="283">SUM(F420-E420)*D420</f>
        <v>8000</v>
      </c>
      <c r="I420" s="149">
        <v>0</v>
      </c>
      <c r="J420" s="153">
        <f t="shared" ref="J420:J445" si="284">SUM(H420:I420)</f>
        <v>8000</v>
      </c>
    </row>
    <row r="421" spans="1:10">
      <c r="A421" s="148">
        <v>43676</v>
      </c>
      <c r="B421" s="149" t="s">
        <v>296</v>
      </c>
      <c r="C421" s="150" t="s">
        <v>4</v>
      </c>
      <c r="D421" s="151">
        <v>500</v>
      </c>
      <c r="E421" s="152">
        <v>2120</v>
      </c>
      <c r="F421" s="152">
        <v>2140</v>
      </c>
      <c r="G421" s="152">
        <v>0</v>
      </c>
      <c r="H421" s="149">
        <f t="shared" ref="H421" si="285">SUM(F421-E421)*D421</f>
        <v>10000</v>
      </c>
      <c r="I421" s="149">
        <v>0</v>
      </c>
      <c r="J421" s="153">
        <f t="shared" si="284"/>
        <v>10000</v>
      </c>
    </row>
    <row r="422" spans="1:10">
      <c r="A422" s="148">
        <v>43675</v>
      </c>
      <c r="B422" s="149" t="s">
        <v>316</v>
      </c>
      <c r="C422" s="150" t="s">
        <v>4</v>
      </c>
      <c r="D422" s="151">
        <v>500</v>
      </c>
      <c r="E422" s="152">
        <v>1420</v>
      </c>
      <c r="F422" s="152">
        <v>1430</v>
      </c>
      <c r="G422" s="152">
        <v>0</v>
      </c>
      <c r="H422" s="149">
        <f t="shared" ref="H422" si="286">SUM(F422-E422)*D422</f>
        <v>5000</v>
      </c>
      <c r="I422" s="149">
        <v>0</v>
      </c>
      <c r="J422" s="153">
        <f t="shared" si="284"/>
        <v>5000</v>
      </c>
    </row>
    <row r="423" spans="1:10">
      <c r="A423" s="148">
        <v>43672</v>
      </c>
      <c r="B423" s="149" t="s">
        <v>33</v>
      </c>
      <c r="C423" s="150" t="s">
        <v>4</v>
      </c>
      <c r="D423" s="151">
        <v>500</v>
      </c>
      <c r="E423" s="152">
        <v>1200</v>
      </c>
      <c r="F423" s="152">
        <v>1210</v>
      </c>
      <c r="G423" s="152">
        <v>1219</v>
      </c>
      <c r="H423" s="149">
        <f t="shared" ref="H423" si="287">SUM(F423-E423)*D423</f>
        <v>5000</v>
      </c>
      <c r="I423" s="149">
        <f>SUM(G423-F423)*D423</f>
        <v>4500</v>
      </c>
      <c r="J423" s="153">
        <f t="shared" si="284"/>
        <v>9500</v>
      </c>
    </row>
    <row r="424" spans="1:10">
      <c r="A424" s="148">
        <v>43672</v>
      </c>
      <c r="B424" s="149" t="s">
        <v>65</v>
      </c>
      <c r="C424" s="150" t="s">
        <v>4</v>
      </c>
      <c r="D424" s="151">
        <v>500</v>
      </c>
      <c r="E424" s="152">
        <v>1510</v>
      </c>
      <c r="F424" s="152">
        <v>1517</v>
      </c>
      <c r="G424" s="152">
        <v>0</v>
      </c>
      <c r="H424" s="149">
        <f t="shared" ref="H424" si="288">SUM(F424-E424)*D424</f>
        <v>3500</v>
      </c>
      <c r="I424" s="149">
        <v>0</v>
      </c>
      <c r="J424" s="153">
        <f t="shared" si="284"/>
        <v>3500</v>
      </c>
    </row>
    <row r="425" spans="1:10">
      <c r="A425" s="148">
        <v>43671</v>
      </c>
      <c r="B425" s="149" t="s">
        <v>22</v>
      </c>
      <c r="C425" s="150" t="s">
        <v>4</v>
      </c>
      <c r="D425" s="151">
        <v>500</v>
      </c>
      <c r="E425" s="152">
        <v>1645</v>
      </c>
      <c r="F425" s="152">
        <v>1635</v>
      </c>
      <c r="G425" s="152">
        <v>1815</v>
      </c>
      <c r="H425" s="149">
        <f t="shared" ref="H425:H427" si="289">SUM(F425-E425)*D425</f>
        <v>-5000</v>
      </c>
      <c r="I425" s="149">
        <v>0</v>
      </c>
      <c r="J425" s="153">
        <f t="shared" si="284"/>
        <v>-5000</v>
      </c>
    </row>
    <row r="426" spans="1:10">
      <c r="A426" s="148">
        <v>43671</v>
      </c>
      <c r="B426" s="149" t="s">
        <v>79</v>
      </c>
      <c r="C426" s="150" t="s">
        <v>20</v>
      </c>
      <c r="D426" s="151">
        <v>500</v>
      </c>
      <c r="E426" s="152">
        <v>873</v>
      </c>
      <c r="F426" s="152">
        <v>885</v>
      </c>
      <c r="G426" s="152">
        <v>1815</v>
      </c>
      <c r="H426" s="149">
        <f>SUM(E426-F426)*D426</f>
        <v>-6000</v>
      </c>
      <c r="I426" s="149">
        <v>0</v>
      </c>
      <c r="J426" s="153">
        <f t="shared" si="284"/>
        <v>-6000</v>
      </c>
    </row>
    <row r="427" spans="1:10">
      <c r="A427" s="148">
        <v>43670</v>
      </c>
      <c r="B427" s="149" t="s">
        <v>66</v>
      </c>
      <c r="C427" s="150" t="s">
        <v>4</v>
      </c>
      <c r="D427" s="151">
        <v>500</v>
      </c>
      <c r="E427" s="152">
        <v>1795</v>
      </c>
      <c r="F427" s="152">
        <v>1805</v>
      </c>
      <c r="G427" s="152">
        <v>1815</v>
      </c>
      <c r="H427" s="149">
        <f t="shared" si="289"/>
        <v>5000</v>
      </c>
      <c r="I427" s="149">
        <f>SUM(G427-F427)*D427</f>
        <v>5000</v>
      </c>
      <c r="J427" s="153">
        <f t="shared" si="284"/>
        <v>10000</v>
      </c>
    </row>
    <row r="428" spans="1:10">
      <c r="A428" s="148">
        <v>43669</v>
      </c>
      <c r="B428" s="149" t="s">
        <v>31</v>
      </c>
      <c r="C428" s="150" t="s">
        <v>20</v>
      </c>
      <c r="D428" s="151">
        <v>500</v>
      </c>
      <c r="E428" s="152">
        <v>1020</v>
      </c>
      <c r="F428" s="152">
        <v>1010</v>
      </c>
      <c r="G428" s="152">
        <v>1000</v>
      </c>
      <c r="H428" s="149">
        <f>SUM(E428-F428)*D428</f>
        <v>5000</v>
      </c>
      <c r="I428" s="149">
        <f>SUM(F428-G428)*D428</f>
        <v>5000</v>
      </c>
      <c r="J428" s="153">
        <f t="shared" si="284"/>
        <v>10000</v>
      </c>
    </row>
    <row r="429" spans="1:10">
      <c r="A429" s="148">
        <v>43668</v>
      </c>
      <c r="B429" s="149" t="s">
        <v>84</v>
      </c>
      <c r="C429" s="150" t="s">
        <v>4</v>
      </c>
      <c r="D429" s="151">
        <v>500</v>
      </c>
      <c r="E429" s="152">
        <v>1522</v>
      </c>
      <c r="F429" s="152">
        <v>1531</v>
      </c>
      <c r="G429" s="152">
        <v>0</v>
      </c>
      <c r="H429" s="149">
        <f t="shared" ref="H429" si="290">SUM(F429-E429)*D429</f>
        <v>4500</v>
      </c>
      <c r="I429" s="149">
        <v>0</v>
      </c>
      <c r="J429" s="153">
        <f t="shared" si="284"/>
        <v>4500</v>
      </c>
    </row>
    <row r="430" spans="1:10">
      <c r="A430" s="148">
        <v>43665</v>
      </c>
      <c r="B430" s="149" t="s">
        <v>5</v>
      </c>
      <c r="C430" s="150" t="s">
        <v>4</v>
      </c>
      <c r="D430" s="151">
        <v>500</v>
      </c>
      <c r="E430" s="152">
        <v>940</v>
      </c>
      <c r="F430" s="152">
        <v>947.5</v>
      </c>
      <c r="G430" s="152">
        <v>0</v>
      </c>
      <c r="H430" s="149">
        <f t="shared" ref="H430" si="291">SUM(F430-E430)*D430</f>
        <v>3750</v>
      </c>
      <c r="I430" s="149">
        <v>0</v>
      </c>
      <c r="J430" s="153">
        <f t="shared" si="284"/>
        <v>3750</v>
      </c>
    </row>
    <row r="431" spans="1:10">
      <c r="A431" s="148">
        <v>43664</v>
      </c>
      <c r="B431" s="149" t="s">
        <v>87</v>
      </c>
      <c r="C431" s="150" t="s">
        <v>4</v>
      </c>
      <c r="D431" s="151">
        <v>500</v>
      </c>
      <c r="E431" s="152">
        <v>2420</v>
      </c>
      <c r="F431" s="152">
        <v>2420</v>
      </c>
      <c r="G431" s="152">
        <v>0</v>
      </c>
      <c r="H431" s="149">
        <f t="shared" ref="H431" si="292">SUM(F431-E431)*D431</f>
        <v>0</v>
      </c>
      <c r="I431" s="149">
        <v>0</v>
      </c>
      <c r="J431" s="153">
        <f t="shared" si="284"/>
        <v>0</v>
      </c>
    </row>
    <row r="432" spans="1:10">
      <c r="A432" s="148">
        <v>43663</v>
      </c>
      <c r="B432" s="149" t="s">
        <v>276</v>
      </c>
      <c r="C432" s="150" t="s">
        <v>4</v>
      </c>
      <c r="D432" s="151">
        <v>500</v>
      </c>
      <c r="E432" s="152">
        <v>1610</v>
      </c>
      <c r="F432" s="152">
        <v>1600</v>
      </c>
      <c r="G432" s="152">
        <v>0</v>
      </c>
      <c r="H432" s="149">
        <f t="shared" ref="H432" si="293">SUM(F432-E432)*D432</f>
        <v>-5000</v>
      </c>
      <c r="I432" s="149">
        <v>0</v>
      </c>
      <c r="J432" s="153">
        <f t="shared" si="284"/>
        <v>-5000</v>
      </c>
    </row>
    <row r="433" spans="1:10">
      <c r="A433" s="148">
        <v>43663</v>
      </c>
      <c r="B433" s="149" t="s">
        <v>49</v>
      </c>
      <c r="C433" s="150" t="s">
        <v>4</v>
      </c>
      <c r="D433" s="151">
        <v>1000</v>
      </c>
      <c r="E433" s="152">
        <v>660</v>
      </c>
      <c r="F433" s="152">
        <v>665</v>
      </c>
      <c r="G433" s="152">
        <v>670</v>
      </c>
      <c r="H433" s="149">
        <f t="shared" ref="H433" si="294">SUM(F433-E433)*D433</f>
        <v>5000</v>
      </c>
      <c r="I433" s="149">
        <f>SUM(G433-F433)*D433</f>
        <v>5000</v>
      </c>
      <c r="J433" s="153">
        <f t="shared" si="284"/>
        <v>10000</v>
      </c>
    </row>
    <row r="434" spans="1:10">
      <c r="A434" s="148">
        <v>43662</v>
      </c>
      <c r="B434" s="149" t="s">
        <v>65</v>
      </c>
      <c r="C434" s="150" t="s">
        <v>4</v>
      </c>
      <c r="D434" s="151">
        <v>500</v>
      </c>
      <c r="E434" s="152">
        <v>1500</v>
      </c>
      <c r="F434" s="152">
        <v>1506</v>
      </c>
      <c r="G434" s="152">
        <v>0</v>
      </c>
      <c r="H434" s="149">
        <f t="shared" ref="H434" si="295">SUM(F434-E434)*D434</f>
        <v>3000</v>
      </c>
      <c r="I434" s="149">
        <v>0</v>
      </c>
      <c r="J434" s="153">
        <f t="shared" si="284"/>
        <v>3000</v>
      </c>
    </row>
    <row r="435" spans="1:10">
      <c r="A435" s="148">
        <v>43658</v>
      </c>
      <c r="B435" s="149" t="s">
        <v>289</v>
      </c>
      <c r="C435" s="150" t="s">
        <v>4</v>
      </c>
      <c r="D435" s="151">
        <v>500</v>
      </c>
      <c r="E435" s="152">
        <v>1295</v>
      </c>
      <c r="F435" s="152">
        <v>1275</v>
      </c>
      <c r="G435" s="152">
        <v>875</v>
      </c>
      <c r="H435" s="149">
        <f t="shared" ref="H435:H438" si="296">SUM(F435-E435)*D435</f>
        <v>-10000</v>
      </c>
      <c r="I435" s="149">
        <v>0</v>
      </c>
      <c r="J435" s="153">
        <f t="shared" si="284"/>
        <v>-10000</v>
      </c>
    </row>
    <row r="436" spans="1:10">
      <c r="A436" s="148">
        <v>43657</v>
      </c>
      <c r="B436" s="149" t="s">
        <v>79</v>
      </c>
      <c r="C436" s="150" t="s">
        <v>20</v>
      </c>
      <c r="D436" s="151">
        <v>500</v>
      </c>
      <c r="E436" s="152">
        <v>895</v>
      </c>
      <c r="F436" s="152">
        <v>885</v>
      </c>
      <c r="G436" s="152">
        <v>875</v>
      </c>
      <c r="H436" s="149">
        <f>SUM(E436-F436)*D436</f>
        <v>5000</v>
      </c>
      <c r="I436" s="149">
        <f>SUM(F436-G436)*D436</f>
        <v>5000</v>
      </c>
      <c r="J436" s="153">
        <f t="shared" si="284"/>
        <v>10000</v>
      </c>
    </row>
    <row r="437" spans="1:10">
      <c r="A437" s="148">
        <v>43656</v>
      </c>
      <c r="B437" s="149" t="s">
        <v>65</v>
      </c>
      <c r="C437" s="150" t="s">
        <v>4</v>
      </c>
      <c r="D437" s="151">
        <v>500</v>
      </c>
      <c r="E437" s="152">
        <v>1480</v>
      </c>
      <c r="F437" s="152">
        <v>1490</v>
      </c>
      <c r="G437" s="152">
        <v>0</v>
      </c>
      <c r="H437" s="149">
        <f t="shared" si="296"/>
        <v>5000</v>
      </c>
      <c r="I437" s="149">
        <v>0</v>
      </c>
      <c r="J437" s="153">
        <f t="shared" si="284"/>
        <v>5000</v>
      </c>
    </row>
    <row r="438" spans="1:10">
      <c r="A438" s="148">
        <v>43655</v>
      </c>
      <c r="B438" s="149" t="s">
        <v>31</v>
      </c>
      <c r="C438" s="150" t="s">
        <v>4</v>
      </c>
      <c r="D438" s="151">
        <v>500</v>
      </c>
      <c r="E438" s="152">
        <v>1055</v>
      </c>
      <c r="F438" s="152">
        <v>1040</v>
      </c>
      <c r="G438" s="152">
        <v>0</v>
      </c>
      <c r="H438" s="149">
        <f t="shared" si="296"/>
        <v>-7500</v>
      </c>
      <c r="I438" s="149">
        <v>0</v>
      </c>
      <c r="J438" s="153">
        <f t="shared" si="284"/>
        <v>-7500</v>
      </c>
    </row>
    <row r="439" spans="1:10">
      <c r="A439" s="148">
        <v>43654</v>
      </c>
      <c r="B439" s="149" t="s">
        <v>68</v>
      </c>
      <c r="C439" s="150" t="s">
        <v>20</v>
      </c>
      <c r="D439" s="151">
        <v>500</v>
      </c>
      <c r="E439" s="152">
        <v>905</v>
      </c>
      <c r="F439" s="152">
        <v>898</v>
      </c>
      <c r="G439" s="152">
        <v>0</v>
      </c>
      <c r="H439" s="149">
        <f>SUM(E439-F439)*D439</f>
        <v>3500</v>
      </c>
      <c r="I439" s="149">
        <v>0</v>
      </c>
      <c r="J439" s="153">
        <f t="shared" si="284"/>
        <v>3500</v>
      </c>
    </row>
    <row r="440" spans="1:10">
      <c r="A440" s="148">
        <v>43654</v>
      </c>
      <c r="B440" s="149" t="s">
        <v>22</v>
      </c>
      <c r="C440" s="150" t="s">
        <v>20</v>
      </c>
      <c r="D440" s="151">
        <v>500</v>
      </c>
      <c r="E440" s="152">
        <v>1585</v>
      </c>
      <c r="F440" s="152">
        <v>1570</v>
      </c>
      <c r="G440" s="152">
        <v>0</v>
      </c>
      <c r="H440" s="149">
        <f>SUM(E440-F440)*D440</f>
        <v>7500</v>
      </c>
      <c r="I440" s="149">
        <v>0</v>
      </c>
      <c r="J440" s="153">
        <f t="shared" si="284"/>
        <v>7500</v>
      </c>
    </row>
    <row r="441" spans="1:10">
      <c r="A441" s="148">
        <v>43651</v>
      </c>
      <c r="B441" s="149" t="s">
        <v>315</v>
      </c>
      <c r="C441" s="150" t="s">
        <v>4</v>
      </c>
      <c r="D441" s="151">
        <v>500</v>
      </c>
      <c r="E441" s="152">
        <v>1371</v>
      </c>
      <c r="F441" s="152">
        <v>1357</v>
      </c>
      <c r="G441" s="152">
        <v>0</v>
      </c>
      <c r="H441" s="149">
        <f t="shared" ref="H441:H442" si="297">SUM(F441-E441)*D441</f>
        <v>-7000</v>
      </c>
      <c r="I441" s="149">
        <v>0</v>
      </c>
      <c r="J441" s="153">
        <f t="shared" si="284"/>
        <v>-7000</v>
      </c>
    </row>
    <row r="442" spans="1:10">
      <c r="A442" s="148">
        <v>43650</v>
      </c>
      <c r="B442" s="149" t="s">
        <v>37</v>
      </c>
      <c r="C442" s="150" t="s">
        <v>4</v>
      </c>
      <c r="D442" s="151">
        <v>500</v>
      </c>
      <c r="E442" s="152">
        <v>1591</v>
      </c>
      <c r="F442" s="152">
        <v>1601</v>
      </c>
      <c r="G442" s="152">
        <v>1620</v>
      </c>
      <c r="H442" s="149">
        <f t="shared" si="297"/>
        <v>5000</v>
      </c>
      <c r="I442" s="149">
        <f>SUM(G442-F442)*D442</f>
        <v>9500</v>
      </c>
      <c r="J442" s="153">
        <f t="shared" si="284"/>
        <v>14500</v>
      </c>
    </row>
    <row r="443" spans="1:10">
      <c r="A443" s="148">
        <v>43649</v>
      </c>
      <c r="B443" s="149" t="s">
        <v>58</v>
      </c>
      <c r="C443" s="150" t="s">
        <v>4</v>
      </c>
      <c r="D443" s="151">
        <v>500</v>
      </c>
      <c r="E443" s="152">
        <v>1460</v>
      </c>
      <c r="F443" s="152">
        <v>1475</v>
      </c>
      <c r="G443" s="152">
        <v>0</v>
      </c>
      <c r="H443" s="149">
        <f t="shared" ref="H443" si="298">SUM(F443-E443)*D443</f>
        <v>7500</v>
      </c>
      <c r="I443" s="149">
        <v>0</v>
      </c>
      <c r="J443" s="153">
        <f t="shared" si="284"/>
        <v>7500</v>
      </c>
    </row>
    <row r="444" spans="1:10">
      <c r="A444" s="148">
        <v>43647</v>
      </c>
      <c r="B444" s="149" t="s">
        <v>95</v>
      </c>
      <c r="C444" s="150" t="s">
        <v>4</v>
      </c>
      <c r="D444" s="151">
        <v>250</v>
      </c>
      <c r="E444" s="152">
        <v>2228</v>
      </c>
      <c r="F444" s="152">
        <v>2250</v>
      </c>
      <c r="G444" s="152">
        <v>0</v>
      </c>
      <c r="H444" s="149">
        <f t="shared" ref="H444" si="299">SUM(F444-E444)*D444</f>
        <v>5500</v>
      </c>
      <c r="I444" s="149">
        <v>0</v>
      </c>
      <c r="J444" s="153">
        <f t="shared" si="284"/>
        <v>5500</v>
      </c>
    </row>
    <row r="445" spans="1:10">
      <c r="A445" s="148">
        <v>43647</v>
      </c>
      <c r="B445" s="149" t="s">
        <v>22</v>
      </c>
      <c r="C445" s="150" t="s">
        <v>4</v>
      </c>
      <c r="D445" s="151">
        <v>500</v>
      </c>
      <c r="E445" s="152">
        <v>1615</v>
      </c>
      <c r="F445" s="152">
        <v>1615</v>
      </c>
      <c r="G445" s="152">
        <v>0</v>
      </c>
      <c r="H445" s="149">
        <f t="shared" ref="H445" si="300">SUM(F445-E445)*D445</f>
        <v>0</v>
      </c>
      <c r="I445" s="149">
        <v>0</v>
      </c>
      <c r="J445" s="153">
        <f t="shared" si="284"/>
        <v>0</v>
      </c>
    </row>
    <row r="447" spans="1:10">
      <c r="A447" s="169"/>
      <c r="B447" s="169"/>
      <c r="C447" s="169"/>
      <c r="D447" s="169"/>
      <c r="E447" s="169"/>
      <c r="F447" s="169"/>
      <c r="G447" s="169"/>
      <c r="H447" s="171">
        <f>SUM(H420:H445)</f>
        <v>56250</v>
      </c>
      <c r="I447" s="170"/>
      <c r="J447" s="171">
        <f>SUM(J420:J445)</f>
        <v>90250</v>
      </c>
    </row>
    <row r="448" spans="1:10">
      <c r="A448" s="201">
        <v>43617</v>
      </c>
      <c r="B448" s="172"/>
      <c r="C448" s="172"/>
      <c r="D448" s="172"/>
      <c r="E448" s="172"/>
      <c r="F448" s="172"/>
      <c r="G448" s="152"/>
      <c r="H448" s="149"/>
      <c r="I448" s="149"/>
      <c r="J448" s="153"/>
    </row>
    <row r="449" spans="1:10">
      <c r="A449" s="202" t="s">
        <v>304</v>
      </c>
      <c r="B449" s="203" t="s">
        <v>305</v>
      </c>
      <c r="C449" s="179" t="s">
        <v>306</v>
      </c>
      <c r="D449" s="204" t="s">
        <v>307</v>
      </c>
      <c r="E449" s="204" t="s">
        <v>308</v>
      </c>
      <c r="F449" s="179" t="s">
        <v>295</v>
      </c>
      <c r="G449" s="152"/>
      <c r="H449" s="149"/>
      <c r="I449" s="149"/>
      <c r="J449" s="149"/>
    </row>
    <row r="450" spans="1:10">
      <c r="A450" s="173" t="s">
        <v>309</v>
      </c>
      <c r="B450" s="174">
        <v>6</v>
      </c>
      <c r="C450" s="175">
        <f>SUM(A450-B450)</f>
        <v>22</v>
      </c>
      <c r="D450" s="176">
        <v>6</v>
      </c>
      <c r="E450" s="175">
        <f>SUM(C450-D450)</f>
        <v>16</v>
      </c>
      <c r="F450" s="175">
        <f>E450*100/C450</f>
        <v>72.727272727272734</v>
      </c>
      <c r="G450" s="152"/>
      <c r="H450" s="149"/>
      <c r="I450" s="149"/>
      <c r="J450" s="149"/>
    </row>
    <row r="451" spans="1:10" ht="15.75">
      <c r="A451" s="145"/>
      <c r="B451" s="146"/>
      <c r="C451" s="146"/>
      <c r="D451" s="147"/>
      <c r="E451" s="147"/>
      <c r="F451" s="168">
        <v>43617</v>
      </c>
      <c r="G451" s="143"/>
      <c r="H451" s="144"/>
      <c r="I451" s="144"/>
      <c r="J451" s="144"/>
    </row>
    <row r="452" spans="1:10">
      <c r="A452" s="148">
        <v>43644</v>
      </c>
      <c r="B452" s="149" t="s">
        <v>89</v>
      </c>
      <c r="C452" s="150" t="s">
        <v>4</v>
      </c>
      <c r="D452" s="151">
        <v>1000</v>
      </c>
      <c r="E452" s="152">
        <v>1570</v>
      </c>
      <c r="F452" s="152">
        <v>1555</v>
      </c>
      <c r="G452" s="152">
        <v>0</v>
      </c>
      <c r="H452" s="149">
        <f t="shared" ref="H452:H457" si="301">SUM(F452-E452)*D452</f>
        <v>-15000</v>
      </c>
      <c r="I452" s="149">
        <v>0</v>
      </c>
      <c r="J452" s="153">
        <f t="shared" ref="J452:J479" si="302">SUM(H452:I452)</f>
        <v>-15000</v>
      </c>
    </row>
    <row r="453" spans="1:10">
      <c r="A453" s="148">
        <v>43643</v>
      </c>
      <c r="B453" s="149" t="s">
        <v>87</v>
      </c>
      <c r="C453" s="150" t="s">
        <v>4</v>
      </c>
      <c r="D453" s="151">
        <v>500</v>
      </c>
      <c r="E453" s="152">
        <v>2458</v>
      </c>
      <c r="F453" s="152">
        <v>2480</v>
      </c>
      <c r="G453" s="152">
        <v>0</v>
      </c>
      <c r="H453" s="149">
        <f t="shared" si="301"/>
        <v>11000</v>
      </c>
      <c r="I453" s="149">
        <v>0</v>
      </c>
      <c r="J453" s="153">
        <f t="shared" si="302"/>
        <v>11000</v>
      </c>
    </row>
    <row r="454" spans="1:10">
      <c r="A454" s="148">
        <v>43642</v>
      </c>
      <c r="B454" s="149" t="s">
        <v>276</v>
      </c>
      <c r="C454" s="150" t="s">
        <v>4</v>
      </c>
      <c r="D454" s="151">
        <v>1000</v>
      </c>
      <c r="E454" s="152">
        <v>1572</v>
      </c>
      <c r="F454" s="152">
        <v>1585</v>
      </c>
      <c r="G454" s="152">
        <v>0</v>
      </c>
      <c r="H454" s="149">
        <f t="shared" si="301"/>
        <v>13000</v>
      </c>
      <c r="I454" s="149">
        <v>0</v>
      </c>
      <c r="J454" s="153">
        <f t="shared" si="302"/>
        <v>13000</v>
      </c>
    </row>
    <row r="455" spans="1:10">
      <c r="A455" s="148">
        <v>43641</v>
      </c>
      <c r="B455" s="149" t="s">
        <v>65</v>
      </c>
      <c r="C455" s="150" t="s">
        <v>4</v>
      </c>
      <c r="D455" s="151">
        <v>1000</v>
      </c>
      <c r="E455" s="152">
        <v>1483</v>
      </c>
      <c r="F455" s="152">
        <v>1491</v>
      </c>
      <c r="G455" s="152">
        <v>0</v>
      </c>
      <c r="H455" s="149">
        <f t="shared" si="301"/>
        <v>8000</v>
      </c>
      <c r="I455" s="149">
        <v>0</v>
      </c>
      <c r="J455" s="153">
        <f t="shared" si="302"/>
        <v>8000</v>
      </c>
    </row>
    <row r="456" spans="1:10">
      <c r="A456" s="148">
        <v>43641</v>
      </c>
      <c r="B456" s="149" t="s">
        <v>31</v>
      </c>
      <c r="C456" s="150" t="s">
        <v>4</v>
      </c>
      <c r="D456" s="151">
        <v>1000</v>
      </c>
      <c r="E456" s="152">
        <v>1120</v>
      </c>
      <c r="F456" s="152">
        <v>1120</v>
      </c>
      <c r="G456" s="152">
        <v>0</v>
      </c>
      <c r="H456" s="149">
        <f t="shared" si="301"/>
        <v>0</v>
      </c>
      <c r="I456" s="149">
        <v>0</v>
      </c>
      <c r="J456" s="153">
        <f t="shared" si="302"/>
        <v>0</v>
      </c>
    </row>
    <row r="457" spans="1:10">
      <c r="A457" s="148">
        <v>43640</v>
      </c>
      <c r="B457" s="149" t="s">
        <v>31</v>
      </c>
      <c r="C457" s="150" t="s">
        <v>4</v>
      </c>
      <c r="D457" s="151">
        <v>1000</v>
      </c>
      <c r="E457" s="152">
        <v>1107</v>
      </c>
      <c r="F457" s="152">
        <v>1117</v>
      </c>
      <c r="G457" s="152">
        <v>0</v>
      </c>
      <c r="H457" s="149">
        <f t="shared" si="301"/>
        <v>10000</v>
      </c>
      <c r="I457" s="149">
        <v>0</v>
      </c>
      <c r="J457" s="153">
        <f t="shared" si="302"/>
        <v>10000</v>
      </c>
    </row>
    <row r="458" spans="1:10">
      <c r="A458" s="148">
        <v>43637</v>
      </c>
      <c r="B458" s="149" t="s">
        <v>33</v>
      </c>
      <c r="C458" s="150" t="s">
        <v>20</v>
      </c>
      <c r="D458" s="151">
        <v>1000</v>
      </c>
      <c r="E458" s="152">
        <v>1268</v>
      </c>
      <c r="F458" s="152">
        <v>1259</v>
      </c>
      <c r="G458" s="152">
        <v>0</v>
      </c>
      <c r="H458" s="149">
        <f>SUM(E458-F458)*D458</f>
        <v>9000</v>
      </c>
      <c r="I458" s="149">
        <v>0</v>
      </c>
      <c r="J458" s="153">
        <f t="shared" si="302"/>
        <v>9000</v>
      </c>
    </row>
    <row r="459" spans="1:10">
      <c r="A459" s="148">
        <v>43637</v>
      </c>
      <c r="B459" s="149" t="s">
        <v>178</v>
      </c>
      <c r="C459" s="150" t="s">
        <v>4</v>
      </c>
      <c r="D459" s="151">
        <v>1000</v>
      </c>
      <c r="E459" s="152">
        <v>920</v>
      </c>
      <c r="F459" s="152">
        <v>920</v>
      </c>
      <c r="G459" s="152">
        <v>0</v>
      </c>
      <c r="H459" s="149">
        <f t="shared" ref="H459:H466" si="303">SUM(F459-E459)*D459</f>
        <v>0</v>
      </c>
      <c r="I459" s="149">
        <v>0</v>
      </c>
      <c r="J459" s="153">
        <f t="shared" si="302"/>
        <v>0</v>
      </c>
    </row>
    <row r="460" spans="1:10">
      <c r="A460" s="148">
        <v>43637</v>
      </c>
      <c r="B460" s="149" t="s">
        <v>316</v>
      </c>
      <c r="C460" s="150" t="s">
        <v>4</v>
      </c>
      <c r="D460" s="151">
        <v>1000</v>
      </c>
      <c r="E460" s="152">
        <v>1360</v>
      </c>
      <c r="F460" s="152">
        <v>1370</v>
      </c>
      <c r="G460" s="152">
        <v>0</v>
      </c>
      <c r="H460" s="149">
        <f t="shared" si="303"/>
        <v>10000</v>
      </c>
      <c r="I460" s="149">
        <v>0</v>
      </c>
      <c r="J460" s="153">
        <f t="shared" si="302"/>
        <v>10000</v>
      </c>
    </row>
    <row r="461" spans="1:10">
      <c r="A461" s="148">
        <v>43636</v>
      </c>
      <c r="B461" s="149" t="s">
        <v>36</v>
      </c>
      <c r="C461" s="150" t="s">
        <v>4</v>
      </c>
      <c r="D461" s="151">
        <v>500</v>
      </c>
      <c r="E461" s="152">
        <v>2200</v>
      </c>
      <c r="F461" s="152">
        <v>2200</v>
      </c>
      <c r="G461" s="152">
        <v>0</v>
      </c>
      <c r="H461" s="149">
        <f t="shared" si="303"/>
        <v>0</v>
      </c>
      <c r="I461" s="149">
        <v>0</v>
      </c>
      <c r="J461" s="153">
        <f t="shared" si="302"/>
        <v>0</v>
      </c>
    </row>
    <row r="462" spans="1:10">
      <c r="A462" s="148">
        <v>43636</v>
      </c>
      <c r="B462" s="149" t="s">
        <v>31</v>
      </c>
      <c r="C462" s="150" t="s">
        <v>4</v>
      </c>
      <c r="D462" s="151">
        <v>1000</v>
      </c>
      <c r="E462" s="152">
        <v>1080</v>
      </c>
      <c r="F462" s="152">
        <v>1080</v>
      </c>
      <c r="G462" s="152">
        <v>0</v>
      </c>
      <c r="H462" s="149">
        <f t="shared" si="303"/>
        <v>0</v>
      </c>
      <c r="I462" s="149">
        <v>0</v>
      </c>
      <c r="J462" s="153">
        <f t="shared" si="302"/>
        <v>0</v>
      </c>
    </row>
    <row r="463" spans="1:10">
      <c r="A463" s="148">
        <v>43636</v>
      </c>
      <c r="B463" s="149" t="s">
        <v>322</v>
      </c>
      <c r="C463" s="150" t="s">
        <v>4</v>
      </c>
      <c r="D463" s="151">
        <v>2000</v>
      </c>
      <c r="E463" s="152">
        <v>616</v>
      </c>
      <c r="F463" s="152">
        <v>622</v>
      </c>
      <c r="G463" s="152">
        <v>625</v>
      </c>
      <c r="H463" s="149">
        <f t="shared" si="303"/>
        <v>12000</v>
      </c>
      <c r="I463" s="149">
        <f>SUM(G463-F463)*D463</f>
        <v>6000</v>
      </c>
      <c r="J463" s="153">
        <f t="shared" si="302"/>
        <v>18000</v>
      </c>
    </row>
    <row r="464" spans="1:10">
      <c r="A464" s="148">
        <v>43635</v>
      </c>
      <c r="B464" s="149" t="s">
        <v>321</v>
      </c>
      <c r="C464" s="150" t="s">
        <v>4</v>
      </c>
      <c r="D464" s="151">
        <v>2000</v>
      </c>
      <c r="E464" s="152">
        <v>608</v>
      </c>
      <c r="F464" s="152">
        <v>613</v>
      </c>
      <c r="G464" s="152">
        <v>0</v>
      </c>
      <c r="H464" s="149">
        <f t="shared" si="303"/>
        <v>10000</v>
      </c>
      <c r="I464" s="149">
        <v>0</v>
      </c>
      <c r="J464" s="153">
        <f t="shared" si="302"/>
        <v>10000</v>
      </c>
    </row>
    <row r="465" spans="1:10">
      <c r="A465" s="148">
        <v>43634</v>
      </c>
      <c r="B465" s="149" t="s">
        <v>31</v>
      </c>
      <c r="C465" s="150" t="s">
        <v>4</v>
      </c>
      <c r="D465" s="151">
        <v>1000</v>
      </c>
      <c r="E465" s="152">
        <v>1055</v>
      </c>
      <c r="F465" s="152">
        <v>1065</v>
      </c>
      <c r="G465" s="152">
        <v>0</v>
      </c>
      <c r="H465" s="149">
        <f t="shared" si="303"/>
        <v>10000</v>
      </c>
      <c r="I465" s="149">
        <v>0</v>
      </c>
      <c r="J465" s="153">
        <f t="shared" si="302"/>
        <v>10000</v>
      </c>
    </row>
    <row r="466" spans="1:10">
      <c r="A466" s="148">
        <v>43630</v>
      </c>
      <c r="B466" s="149" t="s">
        <v>318</v>
      </c>
      <c r="C466" s="150" t="s">
        <v>4</v>
      </c>
      <c r="D466" s="151">
        <v>1000</v>
      </c>
      <c r="E466" s="152">
        <v>1155</v>
      </c>
      <c r="F466" s="152">
        <v>1165</v>
      </c>
      <c r="G466" s="152">
        <v>1175</v>
      </c>
      <c r="H466" s="149">
        <f t="shared" si="303"/>
        <v>10000</v>
      </c>
      <c r="I466" s="149">
        <f>SUM(G466-F466)*D466</f>
        <v>10000</v>
      </c>
      <c r="J466" s="153">
        <f t="shared" si="302"/>
        <v>20000</v>
      </c>
    </row>
    <row r="467" spans="1:10">
      <c r="A467" s="148">
        <v>43629</v>
      </c>
      <c r="B467" s="149" t="s">
        <v>33</v>
      </c>
      <c r="C467" s="150" t="s">
        <v>20</v>
      </c>
      <c r="D467" s="151">
        <v>1000</v>
      </c>
      <c r="E467" s="152">
        <v>1310</v>
      </c>
      <c r="F467" s="152">
        <v>1300.5</v>
      </c>
      <c r="G467" s="152">
        <v>0</v>
      </c>
      <c r="H467" s="149">
        <f>SUM(E467-F467)*D467</f>
        <v>9500</v>
      </c>
      <c r="I467" s="149">
        <v>0</v>
      </c>
      <c r="J467" s="153">
        <f t="shared" si="302"/>
        <v>9500</v>
      </c>
    </row>
    <row r="468" spans="1:10">
      <c r="A468" s="148">
        <v>43628</v>
      </c>
      <c r="B468" s="149" t="s">
        <v>96</v>
      </c>
      <c r="C468" s="150" t="s">
        <v>4</v>
      </c>
      <c r="D468" s="151">
        <v>5000</v>
      </c>
      <c r="E468" s="152">
        <v>64</v>
      </c>
      <c r="F468" s="152">
        <v>64</v>
      </c>
      <c r="G468" s="152">
        <v>0</v>
      </c>
      <c r="H468" s="149">
        <f t="shared" ref="H468" si="304">SUM(F468-E468)*D468</f>
        <v>0</v>
      </c>
      <c r="I468" s="149">
        <v>0</v>
      </c>
      <c r="J468" s="153">
        <f t="shared" si="302"/>
        <v>0</v>
      </c>
    </row>
    <row r="469" spans="1:10">
      <c r="A469" s="148">
        <v>43627</v>
      </c>
      <c r="B469" s="149" t="s">
        <v>317</v>
      </c>
      <c r="C469" s="150" t="s">
        <v>4</v>
      </c>
      <c r="D469" s="151">
        <v>1000</v>
      </c>
      <c r="E469" s="152">
        <v>1304</v>
      </c>
      <c r="F469" s="152">
        <v>1290</v>
      </c>
      <c r="G469" s="152">
        <v>0</v>
      </c>
      <c r="H469" s="149">
        <f t="shared" ref="H469" si="305">SUM(F469-E469)*D469</f>
        <v>-14000</v>
      </c>
      <c r="I469" s="149">
        <v>0</v>
      </c>
      <c r="J469" s="153">
        <f t="shared" si="302"/>
        <v>-14000</v>
      </c>
    </row>
    <row r="470" spans="1:10">
      <c r="A470" s="148">
        <v>43627</v>
      </c>
      <c r="B470" s="149" t="s">
        <v>25</v>
      </c>
      <c r="C470" s="150" t="s">
        <v>4</v>
      </c>
      <c r="D470" s="151">
        <v>1000</v>
      </c>
      <c r="E470" s="152">
        <v>1400</v>
      </c>
      <c r="F470" s="152">
        <v>1385</v>
      </c>
      <c r="G470" s="152">
        <v>0</v>
      </c>
      <c r="H470" s="149">
        <f t="shared" ref="H470" si="306">SUM(F470-E470)*D470</f>
        <v>-15000</v>
      </c>
      <c r="I470" s="149">
        <v>0</v>
      </c>
      <c r="J470" s="153">
        <f t="shared" si="302"/>
        <v>-15000</v>
      </c>
    </row>
    <row r="471" spans="1:10">
      <c r="A471" s="148">
        <v>43626</v>
      </c>
      <c r="B471" s="149" t="s">
        <v>25</v>
      </c>
      <c r="C471" s="150" t="s">
        <v>4</v>
      </c>
      <c r="D471" s="151">
        <v>1000</v>
      </c>
      <c r="E471" s="152">
        <v>1380</v>
      </c>
      <c r="F471" s="152">
        <v>1380</v>
      </c>
      <c r="G471" s="152">
        <v>0</v>
      </c>
      <c r="H471" s="149">
        <f t="shared" ref="H471" si="307">SUM(F471-E471)*D471</f>
        <v>0</v>
      </c>
      <c r="I471" s="149">
        <v>0</v>
      </c>
      <c r="J471" s="153">
        <f t="shared" si="302"/>
        <v>0</v>
      </c>
    </row>
    <row r="472" spans="1:10">
      <c r="A472" s="148">
        <v>43626</v>
      </c>
      <c r="B472" s="149" t="s">
        <v>140</v>
      </c>
      <c r="C472" s="150" t="s">
        <v>4</v>
      </c>
      <c r="D472" s="151">
        <v>1000</v>
      </c>
      <c r="E472" s="152">
        <v>1274</v>
      </c>
      <c r="F472" s="152">
        <v>1283</v>
      </c>
      <c r="G472" s="152">
        <v>0</v>
      </c>
      <c r="H472" s="149">
        <f t="shared" ref="H472" si="308">SUM(F472-E472)*D472</f>
        <v>9000</v>
      </c>
      <c r="I472" s="149">
        <v>0</v>
      </c>
      <c r="J472" s="153">
        <f t="shared" si="302"/>
        <v>9000</v>
      </c>
    </row>
    <row r="473" spans="1:10">
      <c r="A473" s="148">
        <v>43623</v>
      </c>
      <c r="B473" s="149" t="s">
        <v>25</v>
      </c>
      <c r="C473" s="150" t="s">
        <v>4</v>
      </c>
      <c r="D473" s="151">
        <v>1000</v>
      </c>
      <c r="E473" s="152">
        <v>1375</v>
      </c>
      <c r="F473" s="152">
        <v>1385</v>
      </c>
      <c r="G473" s="152">
        <v>1395</v>
      </c>
      <c r="H473" s="149">
        <f t="shared" ref="H473" si="309">SUM(F473-E473)*D473</f>
        <v>10000</v>
      </c>
      <c r="I473" s="149">
        <f>SUM(G473-F473)*D473</f>
        <v>10000</v>
      </c>
      <c r="J473" s="153">
        <f t="shared" si="302"/>
        <v>20000</v>
      </c>
    </row>
    <row r="474" spans="1:10">
      <c r="A474" s="148">
        <v>43622</v>
      </c>
      <c r="B474" s="149" t="s">
        <v>25</v>
      </c>
      <c r="C474" s="150" t="s">
        <v>4</v>
      </c>
      <c r="D474" s="151">
        <v>1000</v>
      </c>
      <c r="E474" s="152">
        <v>1370</v>
      </c>
      <c r="F474" s="152">
        <v>1365</v>
      </c>
      <c r="G474" s="152">
        <v>0</v>
      </c>
      <c r="H474" s="149">
        <f t="shared" ref="H474" si="310">SUM(F474-E474)*D474</f>
        <v>-5000</v>
      </c>
      <c r="I474" s="149">
        <v>0</v>
      </c>
      <c r="J474" s="153">
        <f t="shared" si="302"/>
        <v>-5000</v>
      </c>
    </row>
    <row r="475" spans="1:10">
      <c r="A475" s="148">
        <v>43622</v>
      </c>
      <c r="B475" s="149" t="s">
        <v>298</v>
      </c>
      <c r="C475" s="150" t="s">
        <v>4</v>
      </c>
      <c r="D475" s="151">
        <v>500</v>
      </c>
      <c r="E475" s="152">
        <v>2350</v>
      </c>
      <c r="F475" s="152">
        <v>2370</v>
      </c>
      <c r="G475" s="152">
        <v>2390</v>
      </c>
      <c r="H475" s="149">
        <f t="shared" ref="H475" si="311">SUM(F475-E475)*D475</f>
        <v>10000</v>
      </c>
      <c r="I475" s="149">
        <f>SUM(G475-F475)*D475</f>
        <v>10000</v>
      </c>
      <c r="J475" s="153">
        <f t="shared" si="302"/>
        <v>20000</v>
      </c>
    </row>
    <row r="476" spans="1:10">
      <c r="A476" s="148">
        <v>43620</v>
      </c>
      <c r="B476" s="149" t="s">
        <v>287</v>
      </c>
      <c r="C476" s="150" t="s">
        <v>4</v>
      </c>
      <c r="D476" s="151">
        <v>1000</v>
      </c>
      <c r="E476" s="152">
        <v>805</v>
      </c>
      <c r="F476" s="152">
        <v>795</v>
      </c>
      <c r="G476" s="152">
        <v>0</v>
      </c>
      <c r="H476" s="149">
        <f t="shared" ref="H476" si="312">SUM(F476-E476)*D476</f>
        <v>-10000</v>
      </c>
      <c r="I476" s="149">
        <v>0</v>
      </c>
      <c r="J476" s="153">
        <f t="shared" si="302"/>
        <v>-10000</v>
      </c>
    </row>
    <row r="477" spans="1:10">
      <c r="A477" s="148">
        <v>43620</v>
      </c>
      <c r="B477" s="149" t="s">
        <v>89</v>
      </c>
      <c r="C477" s="150" t="s">
        <v>4</v>
      </c>
      <c r="D477" s="151">
        <v>1000</v>
      </c>
      <c r="E477" s="152">
        <v>1582</v>
      </c>
      <c r="F477" s="152">
        <v>1565</v>
      </c>
      <c r="G477" s="152">
        <v>0</v>
      </c>
      <c r="H477" s="149">
        <f t="shared" ref="H477" si="313">SUM(F477-E477)*D477</f>
        <v>-17000</v>
      </c>
      <c r="I477" s="149">
        <v>0</v>
      </c>
      <c r="J477" s="153">
        <f t="shared" si="302"/>
        <v>-17000</v>
      </c>
    </row>
    <row r="478" spans="1:10">
      <c r="A478" s="148">
        <v>43619</v>
      </c>
      <c r="B478" s="149" t="s">
        <v>65</v>
      </c>
      <c r="C478" s="150" t="s">
        <v>4</v>
      </c>
      <c r="D478" s="151">
        <v>1000</v>
      </c>
      <c r="E478" s="152">
        <v>1530</v>
      </c>
      <c r="F478" s="152">
        <v>1532.5</v>
      </c>
      <c r="G478" s="152">
        <v>0</v>
      </c>
      <c r="H478" s="149">
        <f t="shared" ref="H478" si="314">SUM(F478-E478)*D478</f>
        <v>2500</v>
      </c>
      <c r="I478" s="149">
        <v>0</v>
      </c>
      <c r="J478" s="153">
        <f t="shared" si="302"/>
        <v>2500</v>
      </c>
    </row>
    <row r="479" spans="1:10">
      <c r="A479" s="148">
        <v>43619</v>
      </c>
      <c r="B479" s="149" t="s">
        <v>33</v>
      </c>
      <c r="C479" s="150" t="s">
        <v>4</v>
      </c>
      <c r="D479" s="151">
        <v>1000</v>
      </c>
      <c r="E479" s="152">
        <v>1343</v>
      </c>
      <c r="F479" s="152">
        <v>1351</v>
      </c>
      <c r="G479" s="152">
        <v>0</v>
      </c>
      <c r="H479" s="149">
        <f t="shared" ref="H479" si="315">SUM(F479-E479)*D479</f>
        <v>8000</v>
      </c>
      <c r="I479" s="149">
        <v>0</v>
      </c>
      <c r="J479" s="153">
        <f t="shared" si="302"/>
        <v>8000</v>
      </c>
    </row>
    <row r="480" spans="1:10">
      <c r="A480" s="169"/>
      <c r="B480" s="169"/>
      <c r="C480" s="169"/>
      <c r="D480" s="169"/>
      <c r="E480" s="169"/>
      <c r="F480" s="169"/>
      <c r="G480" s="169"/>
      <c r="H480" s="171">
        <f>SUM(H450:H479)</f>
        <v>76000</v>
      </c>
      <c r="I480" s="170"/>
      <c r="J480" s="171">
        <f>SUM(J450:J479)</f>
        <v>112000</v>
      </c>
    </row>
    <row r="481" spans="1:10">
      <c r="A481" s="201">
        <v>43586</v>
      </c>
      <c r="B481" s="172"/>
      <c r="C481" s="172"/>
      <c r="D481" s="172"/>
      <c r="E481" s="172"/>
      <c r="F481" s="172"/>
      <c r="G481" s="152"/>
      <c r="H481" s="149"/>
      <c r="I481" s="149"/>
      <c r="J481" s="153"/>
    </row>
    <row r="482" spans="1:10">
      <c r="A482" s="202" t="s">
        <v>304</v>
      </c>
      <c r="B482" s="203" t="s">
        <v>305</v>
      </c>
      <c r="C482" s="179" t="s">
        <v>306</v>
      </c>
      <c r="D482" s="204" t="s">
        <v>307</v>
      </c>
      <c r="E482" s="204" t="s">
        <v>308</v>
      </c>
      <c r="F482" s="179" t="s">
        <v>295</v>
      </c>
      <c r="G482" s="152"/>
      <c r="H482" s="149"/>
      <c r="I482" s="149"/>
      <c r="J482" s="149"/>
    </row>
    <row r="483" spans="1:10">
      <c r="A483" s="173" t="s">
        <v>319</v>
      </c>
      <c r="B483" s="174">
        <v>6</v>
      </c>
      <c r="C483" s="175">
        <f>SUM(A483-B483)</f>
        <v>26</v>
      </c>
      <c r="D483" s="176">
        <v>6</v>
      </c>
      <c r="E483" s="175">
        <f>SUM(C483-D483)</f>
        <v>20</v>
      </c>
      <c r="F483" s="175">
        <f>E483*100/C483</f>
        <v>76.92307692307692</v>
      </c>
      <c r="G483" s="152"/>
      <c r="H483" s="149"/>
      <c r="I483" s="149"/>
      <c r="J483" s="149"/>
    </row>
    <row r="484" spans="1:10">
      <c r="A484" s="148"/>
      <c r="B484" s="149"/>
      <c r="C484" s="150"/>
      <c r="D484" s="151"/>
      <c r="E484" s="152"/>
      <c r="F484" s="152"/>
      <c r="G484" s="152"/>
      <c r="H484" s="149"/>
      <c r="I484" s="149"/>
      <c r="J484" s="149"/>
    </row>
    <row r="485" spans="1:10">
      <c r="A485" s="205"/>
      <c r="B485" s="177"/>
      <c r="C485" s="177"/>
      <c r="D485" s="206"/>
      <c r="E485" s="206"/>
      <c r="F485" s="201">
        <v>43586</v>
      </c>
      <c r="G485" s="205"/>
      <c r="H485" s="177"/>
      <c r="I485" s="206"/>
      <c r="J485" s="206"/>
    </row>
    <row r="486" spans="1:10">
      <c r="A486" s="148"/>
      <c r="B486" s="149"/>
      <c r="C486" s="150"/>
      <c r="D486" s="151"/>
      <c r="E486" s="152"/>
      <c r="F486" s="152"/>
      <c r="G486" s="152"/>
      <c r="H486" s="149"/>
      <c r="I486" s="149"/>
      <c r="J486" s="153"/>
    </row>
    <row r="487" spans="1:10">
      <c r="A487" s="148">
        <v>43616</v>
      </c>
      <c r="B487" s="149" t="s">
        <v>66</v>
      </c>
      <c r="C487" s="150" t="s">
        <v>4</v>
      </c>
      <c r="D487" s="151">
        <v>1000</v>
      </c>
      <c r="E487" s="152">
        <v>1786</v>
      </c>
      <c r="F487" s="152">
        <v>1793</v>
      </c>
      <c r="G487" s="152">
        <v>0</v>
      </c>
      <c r="H487" s="149">
        <f t="shared" ref="H487" si="316">SUM(F487-E487)*D487</f>
        <v>7000</v>
      </c>
      <c r="I487" s="149">
        <v>0</v>
      </c>
      <c r="J487" s="153">
        <f t="shared" ref="J487:J518" si="317">SUM(H487:I487)</f>
        <v>7000</v>
      </c>
    </row>
    <row r="488" spans="1:10">
      <c r="A488" s="148">
        <v>43616</v>
      </c>
      <c r="B488" s="149" t="s">
        <v>51</v>
      </c>
      <c r="C488" s="150" t="s">
        <v>4</v>
      </c>
      <c r="D488" s="151">
        <v>1000</v>
      </c>
      <c r="E488" s="152">
        <v>1043</v>
      </c>
      <c r="F488" s="152">
        <v>1028</v>
      </c>
      <c r="G488" s="152">
        <v>0</v>
      </c>
      <c r="H488" s="149">
        <f t="shared" ref="H488" si="318">SUM(F488-E488)*D488</f>
        <v>-15000</v>
      </c>
      <c r="I488" s="149">
        <v>0</v>
      </c>
      <c r="J488" s="153">
        <f t="shared" si="317"/>
        <v>-15000</v>
      </c>
    </row>
    <row r="489" spans="1:10">
      <c r="A489" s="148">
        <v>43615</v>
      </c>
      <c r="B489" s="149" t="s">
        <v>140</v>
      </c>
      <c r="C489" s="150" t="s">
        <v>4</v>
      </c>
      <c r="D489" s="151">
        <v>1000</v>
      </c>
      <c r="E489" s="152">
        <v>1285</v>
      </c>
      <c r="F489" s="152">
        <v>1295</v>
      </c>
      <c r="G489" s="152">
        <v>1305</v>
      </c>
      <c r="H489" s="149">
        <f t="shared" ref="H489" si="319">SUM(F489-E489)*D489</f>
        <v>10000</v>
      </c>
      <c r="I489" s="149">
        <f>SUM(G489-F489)*D489</f>
        <v>10000</v>
      </c>
      <c r="J489" s="153">
        <f t="shared" si="317"/>
        <v>20000</v>
      </c>
    </row>
    <row r="490" spans="1:10">
      <c r="A490" s="148">
        <v>43614</v>
      </c>
      <c r="B490" s="149" t="s">
        <v>65</v>
      </c>
      <c r="C490" s="150" t="s">
        <v>4</v>
      </c>
      <c r="D490" s="151">
        <v>1000</v>
      </c>
      <c r="E490" s="152">
        <v>1522</v>
      </c>
      <c r="F490" s="152">
        <v>1532</v>
      </c>
      <c r="G490" s="152">
        <v>0</v>
      </c>
      <c r="H490" s="149">
        <f t="shared" ref="H490:H492" si="320">SUM(F490-E490)*D490</f>
        <v>10000</v>
      </c>
      <c r="I490" s="149">
        <v>0</v>
      </c>
      <c r="J490" s="153">
        <f t="shared" si="317"/>
        <v>10000</v>
      </c>
    </row>
    <row r="491" spans="1:10">
      <c r="A491" s="148">
        <v>43614</v>
      </c>
      <c r="B491" s="149" t="s">
        <v>296</v>
      </c>
      <c r="C491" s="150" t="s">
        <v>4</v>
      </c>
      <c r="D491" s="151">
        <v>200</v>
      </c>
      <c r="E491" s="152">
        <v>2120</v>
      </c>
      <c r="F491" s="152">
        <v>2130</v>
      </c>
      <c r="G491" s="152">
        <v>0</v>
      </c>
      <c r="H491" s="149">
        <f t="shared" si="320"/>
        <v>2000</v>
      </c>
      <c r="I491" s="149">
        <v>0</v>
      </c>
      <c r="J491" s="153">
        <f t="shared" si="317"/>
        <v>2000</v>
      </c>
    </row>
    <row r="492" spans="1:10">
      <c r="A492" s="148">
        <v>43613</v>
      </c>
      <c r="B492" s="149" t="s">
        <v>33</v>
      </c>
      <c r="C492" s="150" t="s">
        <v>4</v>
      </c>
      <c r="D492" s="151">
        <v>1000</v>
      </c>
      <c r="E492" s="152">
        <v>1350</v>
      </c>
      <c r="F492" s="152">
        <v>1335</v>
      </c>
      <c r="G492" s="152">
        <v>0</v>
      </c>
      <c r="H492" s="149">
        <f t="shared" si="320"/>
        <v>-15000</v>
      </c>
      <c r="I492" s="149">
        <v>0</v>
      </c>
      <c r="J492" s="153">
        <f t="shared" si="317"/>
        <v>-15000</v>
      </c>
    </row>
    <row r="493" spans="1:10">
      <c r="A493" s="148">
        <v>43612</v>
      </c>
      <c r="B493" s="149" t="s">
        <v>33</v>
      </c>
      <c r="C493" s="150" t="s">
        <v>4</v>
      </c>
      <c r="D493" s="151">
        <v>1000</v>
      </c>
      <c r="E493" s="152">
        <v>1336</v>
      </c>
      <c r="F493" s="152">
        <v>1336</v>
      </c>
      <c r="G493" s="152">
        <v>0</v>
      </c>
      <c r="H493" s="149">
        <v>0</v>
      </c>
      <c r="I493" s="149">
        <v>0</v>
      </c>
      <c r="J493" s="153">
        <f t="shared" si="317"/>
        <v>0</v>
      </c>
    </row>
    <row r="494" spans="1:10">
      <c r="A494" s="148">
        <v>43612</v>
      </c>
      <c r="B494" s="149" t="s">
        <v>79</v>
      </c>
      <c r="C494" s="150" t="s">
        <v>4</v>
      </c>
      <c r="D494" s="151">
        <v>1000</v>
      </c>
      <c r="E494" s="152">
        <v>1050</v>
      </c>
      <c r="F494" s="152">
        <v>1050</v>
      </c>
      <c r="G494" s="152">
        <v>0</v>
      </c>
      <c r="H494" s="149">
        <v>0</v>
      </c>
      <c r="I494" s="149">
        <v>0</v>
      </c>
      <c r="J494" s="153">
        <f t="shared" si="317"/>
        <v>0</v>
      </c>
    </row>
    <row r="495" spans="1:10">
      <c r="A495" s="148">
        <v>43609</v>
      </c>
      <c r="B495" s="149" t="s">
        <v>51</v>
      </c>
      <c r="C495" s="150" t="s">
        <v>4</v>
      </c>
      <c r="D495" s="151">
        <v>1000</v>
      </c>
      <c r="E495" s="152">
        <v>1011</v>
      </c>
      <c r="F495" s="152">
        <v>1020</v>
      </c>
      <c r="G495" s="152">
        <v>1030</v>
      </c>
      <c r="H495" s="149">
        <f t="shared" ref="H495" si="321">SUM(F495-E495)*D495</f>
        <v>9000</v>
      </c>
      <c r="I495" s="149">
        <f>SUM(G495-F495)*D495</f>
        <v>10000</v>
      </c>
      <c r="J495" s="153">
        <f t="shared" si="317"/>
        <v>19000</v>
      </c>
    </row>
    <row r="496" spans="1:10">
      <c r="A496" s="148">
        <v>43609</v>
      </c>
      <c r="B496" s="149" t="s">
        <v>316</v>
      </c>
      <c r="C496" s="150" t="s">
        <v>4</v>
      </c>
      <c r="D496" s="151">
        <v>1000</v>
      </c>
      <c r="E496" s="152">
        <v>1410</v>
      </c>
      <c r="F496" s="152">
        <v>1420</v>
      </c>
      <c r="G496" s="152">
        <v>0</v>
      </c>
      <c r="H496" s="149">
        <f t="shared" ref="H496" si="322">SUM(F496-E496)*D496</f>
        <v>10000</v>
      </c>
      <c r="I496" s="149">
        <v>0</v>
      </c>
      <c r="J496" s="153">
        <f t="shared" si="317"/>
        <v>10000</v>
      </c>
    </row>
    <row r="497" spans="1:10">
      <c r="A497" s="148">
        <v>43608</v>
      </c>
      <c r="B497" s="149" t="s">
        <v>58</v>
      </c>
      <c r="C497" s="150" t="s">
        <v>4</v>
      </c>
      <c r="D497" s="151">
        <v>1000</v>
      </c>
      <c r="E497" s="152">
        <v>1605</v>
      </c>
      <c r="F497" s="152">
        <v>1618</v>
      </c>
      <c r="G497" s="152">
        <v>0</v>
      </c>
      <c r="H497" s="149">
        <f t="shared" ref="H497" si="323">SUM(F497-E497)*D497</f>
        <v>13000</v>
      </c>
      <c r="I497" s="149">
        <v>0</v>
      </c>
      <c r="J497" s="153">
        <f t="shared" si="317"/>
        <v>13000</v>
      </c>
    </row>
    <row r="498" spans="1:10">
      <c r="A498" s="148">
        <v>43607</v>
      </c>
      <c r="B498" s="149" t="s">
        <v>65</v>
      </c>
      <c r="C498" s="150" t="s">
        <v>4</v>
      </c>
      <c r="D498" s="151">
        <v>1000</v>
      </c>
      <c r="E498" s="152">
        <v>1500</v>
      </c>
      <c r="F498" s="152">
        <v>1512</v>
      </c>
      <c r="G498" s="152">
        <v>0</v>
      </c>
      <c r="H498" s="149">
        <f t="shared" ref="H498" si="324">SUM(F498-E498)*D498</f>
        <v>12000</v>
      </c>
      <c r="I498" s="149">
        <v>0</v>
      </c>
      <c r="J498" s="153">
        <f t="shared" si="317"/>
        <v>12000</v>
      </c>
    </row>
    <row r="499" spans="1:10">
      <c r="A499" s="148">
        <v>43606</v>
      </c>
      <c r="B499" s="149" t="s">
        <v>31</v>
      </c>
      <c r="C499" s="150" t="s">
        <v>4</v>
      </c>
      <c r="D499" s="151">
        <v>1000</v>
      </c>
      <c r="E499" s="152">
        <v>1122</v>
      </c>
      <c r="F499" s="152">
        <v>1132</v>
      </c>
      <c r="G499" s="152">
        <v>1142</v>
      </c>
      <c r="H499" s="149">
        <f t="shared" ref="H499:H501" si="325">SUM(F499-E499)*D499</f>
        <v>10000</v>
      </c>
      <c r="I499" s="149">
        <f>SUM(G499-F499)*D499</f>
        <v>10000</v>
      </c>
      <c r="J499" s="153">
        <f t="shared" si="317"/>
        <v>20000</v>
      </c>
    </row>
    <row r="500" spans="1:10">
      <c r="A500" s="148">
        <v>43605</v>
      </c>
      <c r="B500" s="149" t="s">
        <v>25</v>
      </c>
      <c r="C500" s="150" t="s">
        <v>4</v>
      </c>
      <c r="D500" s="151">
        <v>1000</v>
      </c>
      <c r="E500" s="152">
        <v>1200</v>
      </c>
      <c r="F500" s="152">
        <v>1200</v>
      </c>
      <c r="G500" s="152">
        <v>0</v>
      </c>
      <c r="H500" s="149">
        <v>0</v>
      </c>
      <c r="I500" s="149">
        <v>0</v>
      </c>
      <c r="J500" s="153">
        <f t="shared" si="317"/>
        <v>0</v>
      </c>
    </row>
    <row r="501" spans="1:10">
      <c r="A501" s="148">
        <v>43605</v>
      </c>
      <c r="B501" s="149" t="s">
        <v>315</v>
      </c>
      <c r="C501" s="150" t="s">
        <v>4</v>
      </c>
      <c r="D501" s="151">
        <v>1000</v>
      </c>
      <c r="E501" s="152">
        <v>1355</v>
      </c>
      <c r="F501" s="152">
        <v>1365</v>
      </c>
      <c r="G501" s="152">
        <v>1375</v>
      </c>
      <c r="H501" s="149">
        <f t="shared" si="325"/>
        <v>10000</v>
      </c>
      <c r="I501" s="149">
        <f>SUM(G501-F501)*D501</f>
        <v>10000</v>
      </c>
      <c r="J501" s="153">
        <f t="shared" si="317"/>
        <v>20000</v>
      </c>
    </row>
    <row r="502" spans="1:10">
      <c r="A502" s="148">
        <v>43602</v>
      </c>
      <c r="B502" s="149" t="s">
        <v>35</v>
      </c>
      <c r="C502" s="150" t="s">
        <v>4</v>
      </c>
      <c r="D502" s="151">
        <v>200</v>
      </c>
      <c r="E502" s="152">
        <v>7675</v>
      </c>
      <c r="F502" s="152">
        <v>7725</v>
      </c>
      <c r="G502" s="152">
        <v>7780</v>
      </c>
      <c r="H502" s="149">
        <f t="shared" ref="H502:H507" si="326">SUM(F502-E502)*D502</f>
        <v>10000</v>
      </c>
      <c r="I502" s="149">
        <f>SUM(G502-F502)*D502</f>
        <v>11000</v>
      </c>
      <c r="J502" s="153">
        <f t="shared" si="317"/>
        <v>21000</v>
      </c>
    </row>
    <row r="503" spans="1:10">
      <c r="A503" s="148">
        <v>43601</v>
      </c>
      <c r="B503" s="149" t="s">
        <v>314</v>
      </c>
      <c r="C503" s="150" t="s">
        <v>4</v>
      </c>
      <c r="D503" s="151">
        <v>1000</v>
      </c>
      <c r="E503" s="152">
        <v>1255</v>
      </c>
      <c r="F503" s="152">
        <v>1260</v>
      </c>
      <c r="G503" s="152">
        <v>0</v>
      </c>
      <c r="H503" s="149">
        <f t="shared" si="326"/>
        <v>5000</v>
      </c>
      <c r="I503" s="149">
        <v>0</v>
      </c>
      <c r="J503" s="153">
        <f t="shared" si="317"/>
        <v>5000</v>
      </c>
    </row>
    <row r="504" spans="1:10">
      <c r="A504" s="148">
        <v>43601</v>
      </c>
      <c r="B504" s="149" t="s">
        <v>33</v>
      </c>
      <c r="C504" s="150" t="s">
        <v>4</v>
      </c>
      <c r="D504" s="151">
        <v>1000</v>
      </c>
      <c r="E504" s="152">
        <v>1055</v>
      </c>
      <c r="F504" s="152">
        <v>1040</v>
      </c>
      <c r="G504" s="152">
        <v>0</v>
      </c>
      <c r="H504" s="149">
        <f t="shared" si="326"/>
        <v>-15000</v>
      </c>
      <c r="I504" s="149">
        <v>0</v>
      </c>
      <c r="J504" s="153">
        <f t="shared" si="317"/>
        <v>-15000</v>
      </c>
    </row>
    <row r="505" spans="1:10">
      <c r="A505" s="148">
        <v>43601</v>
      </c>
      <c r="B505" s="149" t="s">
        <v>267</v>
      </c>
      <c r="C505" s="150" t="s">
        <v>4</v>
      </c>
      <c r="D505" s="151">
        <v>4000</v>
      </c>
      <c r="E505" s="152">
        <v>114.25</v>
      </c>
      <c r="F505" s="152">
        <v>115.5</v>
      </c>
      <c r="G505" s="152">
        <v>117</v>
      </c>
      <c r="H505" s="149">
        <f t="shared" si="326"/>
        <v>5000</v>
      </c>
      <c r="I505" s="149">
        <f>SUM(G505-F505)*D505</f>
        <v>6000</v>
      </c>
      <c r="J505" s="153">
        <f t="shared" si="317"/>
        <v>11000</v>
      </c>
    </row>
    <row r="506" spans="1:10">
      <c r="A506" s="148">
        <v>43600</v>
      </c>
      <c r="B506" s="149" t="s">
        <v>210</v>
      </c>
      <c r="C506" s="150" t="s">
        <v>4</v>
      </c>
      <c r="D506" s="151">
        <v>1000</v>
      </c>
      <c r="E506" s="152">
        <v>1400</v>
      </c>
      <c r="F506" s="152">
        <v>1385</v>
      </c>
      <c r="G506" s="152">
        <v>0</v>
      </c>
      <c r="H506" s="149">
        <f t="shared" si="326"/>
        <v>-15000</v>
      </c>
      <c r="I506" s="149">
        <v>0</v>
      </c>
      <c r="J506" s="153">
        <f t="shared" si="317"/>
        <v>-15000</v>
      </c>
    </row>
    <row r="507" spans="1:10">
      <c r="A507" s="148">
        <v>43600</v>
      </c>
      <c r="B507" s="149" t="s">
        <v>33</v>
      </c>
      <c r="C507" s="150" t="s">
        <v>4</v>
      </c>
      <c r="D507" s="151">
        <v>1000</v>
      </c>
      <c r="E507" s="152">
        <v>1231</v>
      </c>
      <c r="F507" s="152">
        <v>1226</v>
      </c>
      <c r="G507" s="152">
        <v>0</v>
      </c>
      <c r="H507" s="149">
        <f t="shared" si="326"/>
        <v>-5000</v>
      </c>
      <c r="I507" s="149">
        <v>0</v>
      </c>
      <c r="J507" s="153">
        <f t="shared" si="317"/>
        <v>-5000</v>
      </c>
    </row>
    <row r="508" spans="1:10">
      <c r="A508" s="148">
        <v>43599</v>
      </c>
      <c r="B508" s="149" t="s">
        <v>25</v>
      </c>
      <c r="C508" s="150" t="s">
        <v>4</v>
      </c>
      <c r="D508" s="151">
        <v>1000</v>
      </c>
      <c r="E508" s="152">
        <v>1152</v>
      </c>
      <c r="F508" s="152">
        <v>1142</v>
      </c>
      <c r="G508" s="152">
        <v>1132</v>
      </c>
      <c r="H508" s="149">
        <f>SUM(E508-F508)*D508</f>
        <v>10000</v>
      </c>
      <c r="I508" s="149">
        <f>SUM(F508-G508)*D508</f>
        <v>10000</v>
      </c>
      <c r="J508" s="153">
        <f t="shared" si="317"/>
        <v>20000</v>
      </c>
    </row>
    <row r="509" spans="1:10">
      <c r="A509" s="148">
        <v>43598</v>
      </c>
      <c r="B509" s="149" t="s">
        <v>313</v>
      </c>
      <c r="C509" s="150" t="s">
        <v>4</v>
      </c>
      <c r="D509" s="151">
        <v>1000</v>
      </c>
      <c r="E509" s="152">
        <v>1713</v>
      </c>
      <c r="F509" s="152">
        <v>1698</v>
      </c>
      <c r="G509" s="152">
        <v>0</v>
      </c>
      <c r="H509" s="149">
        <f>SUM(F509-E509)*D509</f>
        <v>-15000</v>
      </c>
      <c r="I509" s="149">
        <v>0</v>
      </c>
      <c r="J509" s="153">
        <f t="shared" si="317"/>
        <v>-15000</v>
      </c>
    </row>
    <row r="510" spans="1:10">
      <c r="A510" s="148">
        <v>43595</v>
      </c>
      <c r="B510" s="149" t="s">
        <v>79</v>
      </c>
      <c r="C510" s="150" t="s">
        <v>4</v>
      </c>
      <c r="D510" s="151">
        <v>1000</v>
      </c>
      <c r="E510" s="152">
        <v>1071</v>
      </c>
      <c r="F510" s="152">
        <v>1082</v>
      </c>
      <c r="G510" s="152">
        <v>0</v>
      </c>
      <c r="H510" s="149">
        <f>SUM(F510-E510)*D510</f>
        <v>11000</v>
      </c>
      <c r="I510" s="149">
        <v>0</v>
      </c>
      <c r="J510" s="153">
        <f t="shared" si="317"/>
        <v>11000</v>
      </c>
    </row>
    <row r="511" spans="1:10">
      <c r="A511" s="148">
        <v>43594</v>
      </c>
      <c r="B511" s="149" t="s">
        <v>25</v>
      </c>
      <c r="C511" s="150" t="s">
        <v>4</v>
      </c>
      <c r="D511" s="151">
        <v>1000</v>
      </c>
      <c r="E511" s="152">
        <v>1184</v>
      </c>
      <c r="F511" s="152">
        <v>1194</v>
      </c>
      <c r="G511" s="152">
        <v>0</v>
      </c>
      <c r="H511" s="149">
        <f>SUM(F511-E511)*D511</f>
        <v>10000</v>
      </c>
      <c r="I511" s="149">
        <v>0</v>
      </c>
      <c r="J511" s="153">
        <f t="shared" si="317"/>
        <v>10000</v>
      </c>
    </row>
    <row r="512" spans="1:10">
      <c r="A512" s="148">
        <v>43594</v>
      </c>
      <c r="B512" s="149" t="s">
        <v>21</v>
      </c>
      <c r="C512" s="150" t="s">
        <v>20</v>
      </c>
      <c r="D512" s="151">
        <v>4000</v>
      </c>
      <c r="E512" s="152">
        <v>383</v>
      </c>
      <c r="F512" s="152">
        <v>383</v>
      </c>
      <c r="G512" s="152">
        <v>0</v>
      </c>
      <c r="H512" s="149">
        <f>SUM(E512-F512)*D512</f>
        <v>0</v>
      </c>
      <c r="I512" s="149">
        <v>0</v>
      </c>
      <c r="J512" s="153">
        <f t="shared" si="317"/>
        <v>0</v>
      </c>
    </row>
    <row r="513" spans="1:10">
      <c r="A513" s="148">
        <v>43593</v>
      </c>
      <c r="B513" s="149" t="s">
        <v>312</v>
      </c>
      <c r="C513" s="150" t="s">
        <v>20</v>
      </c>
      <c r="D513" s="151">
        <v>4000</v>
      </c>
      <c r="E513" s="152">
        <v>192</v>
      </c>
      <c r="F513" s="152">
        <v>192</v>
      </c>
      <c r="G513" s="152">
        <v>0</v>
      </c>
      <c r="H513" s="149">
        <f>SUM(E513-F513)*D513</f>
        <v>0</v>
      </c>
      <c r="I513" s="149">
        <v>0</v>
      </c>
      <c r="J513" s="153">
        <f t="shared" si="317"/>
        <v>0</v>
      </c>
    </row>
    <row r="514" spans="1:10">
      <c r="A514" s="148">
        <v>43593</v>
      </c>
      <c r="B514" s="149" t="s">
        <v>311</v>
      </c>
      <c r="C514" s="150" t="s">
        <v>20</v>
      </c>
      <c r="D514" s="151">
        <v>4000</v>
      </c>
      <c r="E514" s="152">
        <v>216</v>
      </c>
      <c r="F514" s="152">
        <v>214.5</v>
      </c>
      <c r="G514" s="152">
        <v>0</v>
      </c>
      <c r="H514" s="149">
        <f>SUM(E514-F514)*D514</f>
        <v>6000</v>
      </c>
      <c r="I514" s="149">
        <v>0</v>
      </c>
      <c r="J514" s="153">
        <f t="shared" si="317"/>
        <v>6000</v>
      </c>
    </row>
    <row r="515" spans="1:10">
      <c r="A515" s="148">
        <v>43591</v>
      </c>
      <c r="B515" s="149" t="s">
        <v>210</v>
      </c>
      <c r="C515" s="150" t="s">
        <v>4</v>
      </c>
      <c r="D515" s="151">
        <v>1000</v>
      </c>
      <c r="E515" s="152">
        <v>1416</v>
      </c>
      <c r="F515" s="152">
        <v>1416</v>
      </c>
      <c r="G515" s="152">
        <v>0</v>
      </c>
      <c r="H515" s="149">
        <f t="shared" ref="H515" si="327">SUM(F515-E515)*D515</f>
        <v>0</v>
      </c>
      <c r="I515" s="149">
        <v>0</v>
      </c>
      <c r="J515" s="153">
        <f t="shared" si="317"/>
        <v>0</v>
      </c>
    </row>
    <row r="516" spans="1:10">
      <c r="A516" s="148">
        <v>43588</v>
      </c>
      <c r="B516" s="149" t="s">
        <v>33</v>
      </c>
      <c r="C516" s="150" t="s">
        <v>4</v>
      </c>
      <c r="D516" s="151">
        <v>1000</v>
      </c>
      <c r="E516" s="152">
        <v>1345</v>
      </c>
      <c r="F516" s="152">
        <v>1330</v>
      </c>
      <c r="G516" s="152">
        <v>0</v>
      </c>
      <c r="H516" s="149">
        <f t="shared" ref="H516" si="328">SUM(F516-E516)*D516</f>
        <v>-15000</v>
      </c>
      <c r="I516" s="149">
        <v>0</v>
      </c>
      <c r="J516" s="153">
        <f t="shared" si="317"/>
        <v>-15000</v>
      </c>
    </row>
    <row r="517" spans="1:10">
      <c r="A517" s="148">
        <v>43587</v>
      </c>
      <c r="B517" s="149" t="s">
        <v>33</v>
      </c>
      <c r="C517" s="150" t="s">
        <v>4</v>
      </c>
      <c r="D517" s="151">
        <v>1000</v>
      </c>
      <c r="E517" s="152">
        <v>1355</v>
      </c>
      <c r="F517" s="152">
        <v>1360</v>
      </c>
      <c r="G517" s="152">
        <v>0</v>
      </c>
      <c r="H517" s="149">
        <f t="shared" ref="H517" si="329">SUM(F517-E517)*D517</f>
        <v>5000</v>
      </c>
      <c r="I517" s="149">
        <v>0</v>
      </c>
      <c r="J517" s="153">
        <f t="shared" si="317"/>
        <v>5000</v>
      </c>
    </row>
    <row r="518" spans="1:10">
      <c r="A518" s="148">
        <v>43587</v>
      </c>
      <c r="B518" s="149" t="s">
        <v>210</v>
      </c>
      <c r="C518" s="150" t="s">
        <v>4</v>
      </c>
      <c r="D518" s="151">
        <v>1000</v>
      </c>
      <c r="E518" s="152">
        <v>1417</v>
      </c>
      <c r="F518" s="152">
        <v>1427</v>
      </c>
      <c r="G518" s="152">
        <v>0</v>
      </c>
      <c r="H518" s="149">
        <f t="shared" ref="H518" si="330">SUM(F518-E518)*D518</f>
        <v>10000</v>
      </c>
      <c r="I518" s="149">
        <v>0</v>
      </c>
      <c r="J518" s="153">
        <f t="shared" si="317"/>
        <v>10000</v>
      </c>
    </row>
    <row r="519" spans="1:10">
      <c r="A519" s="148"/>
      <c r="B519" s="149"/>
      <c r="C519" s="150"/>
      <c r="D519" s="151"/>
      <c r="E519" s="152"/>
      <c r="F519" s="152"/>
      <c r="G519" s="152"/>
      <c r="H519" s="149"/>
      <c r="I519" s="149"/>
      <c r="J519" s="149"/>
    </row>
    <row r="520" spans="1:10">
      <c r="A520" s="205"/>
      <c r="B520" s="177"/>
      <c r="C520" s="177"/>
      <c r="D520" s="206"/>
      <c r="E520" s="206"/>
      <c r="F520" s="206"/>
      <c r="G520" s="169" t="s">
        <v>279</v>
      </c>
      <c r="H520" s="171">
        <f>SUM(H487:H518)</f>
        <v>70000</v>
      </c>
      <c r="I520" s="170"/>
      <c r="J520" s="171">
        <f>SUM(J487:J518)</f>
        <v>137000</v>
      </c>
    </row>
    <row r="521" spans="1:10">
      <c r="A521" s="201">
        <v>43556</v>
      </c>
      <c r="B521" s="172"/>
      <c r="C521" s="172"/>
      <c r="D521" s="172"/>
      <c r="E521" s="172"/>
      <c r="F521" s="172"/>
      <c r="G521" s="172"/>
      <c r="H521" s="172"/>
      <c r="I521" s="172"/>
      <c r="J521" s="172"/>
    </row>
    <row r="522" spans="1:10">
      <c r="A522" s="202" t="s">
        <v>304</v>
      </c>
      <c r="B522" s="203" t="s">
        <v>305</v>
      </c>
      <c r="C522" s="179" t="s">
        <v>306</v>
      </c>
      <c r="D522" s="204" t="s">
        <v>307</v>
      </c>
      <c r="E522" s="204" t="s">
        <v>308</v>
      </c>
      <c r="F522" s="179" t="s">
        <v>295</v>
      </c>
      <c r="G522" s="172"/>
      <c r="H522" s="172"/>
      <c r="I522" s="172"/>
      <c r="J522" s="172"/>
    </row>
    <row r="523" spans="1:10">
      <c r="A523" s="173" t="s">
        <v>309</v>
      </c>
      <c r="B523" s="174">
        <v>5</v>
      </c>
      <c r="C523" s="175">
        <f>SUM(A523-B523)</f>
        <v>23</v>
      </c>
      <c r="D523" s="176">
        <v>6</v>
      </c>
      <c r="E523" s="175">
        <f>SUM(C523-D523)</f>
        <v>17</v>
      </c>
      <c r="F523" s="175">
        <f>E523*100/C523</f>
        <v>73.913043478260875</v>
      </c>
      <c r="G523" s="172"/>
      <c r="H523" s="172"/>
      <c r="I523" s="172"/>
      <c r="J523" s="172"/>
    </row>
    <row r="524" spans="1:10">
      <c r="A524" s="172"/>
      <c r="B524" s="172"/>
      <c r="C524" s="172"/>
      <c r="D524" s="172"/>
      <c r="E524" s="172"/>
      <c r="F524" s="172"/>
      <c r="G524" s="172"/>
      <c r="H524" s="172"/>
      <c r="I524" s="172"/>
      <c r="J524" s="172"/>
    </row>
    <row r="525" spans="1:10">
      <c r="A525" s="161"/>
      <c r="B525" s="162"/>
      <c r="C525" s="163"/>
      <c r="D525" s="164"/>
      <c r="E525" s="165"/>
      <c r="F525" s="201">
        <v>43556</v>
      </c>
      <c r="G525" s="165"/>
      <c r="H525" s="162"/>
      <c r="I525" s="162"/>
      <c r="J525" s="166"/>
    </row>
    <row r="526" spans="1:10">
      <c r="A526" s="148"/>
      <c r="B526" s="149"/>
      <c r="C526" s="150"/>
      <c r="D526" s="151"/>
      <c r="E526" s="152"/>
      <c r="F526" s="152"/>
      <c r="G526" s="152"/>
      <c r="H526" s="149"/>
      <c r="I526" s="149"/>
      <c r="J526" s="153"/>
    </row>
    <row r="527" spans="1:10">
      <c r="A527" s="148">
        <v>43585</v>
      </c>
      <c r="B527" s="149" t="s">
        <v>66</v>
      </c>
      <c r="C527" s="150" t="s">
        <v>4</v>
      </c>
      <c r="D527" s="151">
        <v>1000</v>
      </c>
      <c r="E527" s="152">
        <v>1730</v>
      </c>
      <c r="F527" s="152">
        <v>1745</v>
      </c>
      <c r="G527" s="152">
        <v>1755</v>
      </c>
      <c r="H527" s="149">
        <f t="shared" ref="H527" si="331">SUM(F527-E527)*D527</f>
        <v>15000</v>
      </c>
      <c r="I527" s="149">
        <f>SUM(G527-F527)*D527</f>
        <v>10000</v>
      </c>
      <c r="J527" s="153">
        <f t="shared" ref="J527:J554" si="332">SUM(H527:I527)</f>
        <v>25000</v>
      </c>
    </row>
    <row r="528" spans="1:10">
      <c r="A528" s="148">
        <v>43581</v>
      </c>
      <c r="B528" s="149" t="s">
        <v>33</v>
      </c>
      <c r="C528" s="150" t="s">
        <v>4</v>
      </c>
      <c r="D528" s="151">
        <v>1000</v>
      </c>
      <c r="E528" s="152">
        <v>1340</v>
      </c>
      <c r="F528" s="152">
        <v>1343</v>
      </c>
      <c r="G528" s="152">
        <v>0</v>
      </c>
      <c r="H528" s="149">
        <f t="shared" ref="H528" si="333">SUM(F528-E528)*D528</f>
        <v>3000</v>
      </c>
      <c r="I528" s="149">
        <v>0</v>
      </c>
      <c r="J528" s="153">
        <f t="shared" si="332"/>
        <v>3000</v>
      </c>
    </row>
    <row r="529" spans="1:10">
      <c r="A529" s="148">
        <v>43580</v>
      </c>
      <c r="B529" s="149" t="s">
        <v>303</v>
      </c>
      <c r="C529" s="150" t="s">
        <v>4</v>
      </c>
      <c r="D529" s="151">
        <v>4000</v>
      </c>
      <c r="E529" s="152">
        <v>126</v>
      </c>
      <c r="F529" s="152">
        <v>127.5</v>
      </c>
      <c r="G529" s="152">
        <v>0</v>
      </c>
      <c r="H529" s="149">
        <f t="shared" ref="H529" si="334">SUM(F529-E529)*D529</f>
        <v>6000</v>
      </c>
      <c r="I529" s="149">
        <v>0</v>
      </c>
      <c r="J529" s="153">
        <f t="shared" si="332"/>
        <v>6000</v>
      </c>
    </row>
    <row r="530" spans="1:10">
      <c r="A530" s="148">
        <v>43580</v>
      </c>
      <c r="B530" s="149" t="s">
        <v>33</v>
      </c>
      <c r="C530" s="150" t="s">
        <v>4</v>
      </c>
      <c r="D530" s="151">
        <v>1000</v>
      </c>
      <c r="E530" s="152">
        <v>1350</v>
      </c>
      <c r="F530" s="152">
        <v>1348</v>
      </c>
      <c r="G530" s="152">
        <v>0</v>
      </c>
      <c r="H530" s="149">
        <f t="shared" ref="H530" si="335">SUM(F530-E530)*D530</f>
        <v>-2000</v>
      </c>
      <c r="I530" s="149">
        <v>0</v>
      </c>
      <c r="J530" s="153">
        <f t="shared" si="332"/>
        <v>-2000</v>
      </c>
    </row>
    <row r="531" spans="1:10">
      <c r="A531" s="148">
        <v>43580</v>
      </c>
      <c r="B531" s="149" t="s">
        <v>5</v>
      </c>
      <c r="C531" s="150" t="s">
        <v>4</v>
      </c>
      <c r="D531" s="151">
        <v>1000</v>
      </c>
      <c r="E531" s="152">
        <v>922</v>
      </c>
      <c r="F531" s="152">
        <v>910</v>
      </c>
      <c r="G531" s="152">
        <v>0</v>
      </c>
      <c r="H531" s="149">
        <f t="shared" ref="H531" si="336">SUM(F531-E531)*D531</f>
        <v>-12000</v>
      </c>
      <c r="I531" s="149">
        <v>0</v>
      </c>
      <c r="J531" s="153">
        <f t="shared" si="332"/>
        <v>-12000</v>
      </c>
    </row>
    <row r="532" spans="1:10">
      <c r="A532" s="148">
        <v>43579</v>
      </c>
      <c r="B532" s="149" t="s">
        <v>96</v>
      </c>
      <c r="C532" s="150" t="s">
        <v>4</v>
      </c>
      <c r="D532" s="151">
        <v>4000</v>
      </c>
      <c r="E532" s="152">
        <v>133</v>
      </c>
      <c r="F532" s="152">
        <v>134.5</v>
      </c>
      <c r="G532" s="152">
        <v>136</v>
      </c>
      <c r="H532" s="149">
        <f t="shared" ref="H532" si="337">SUM(F532-E532)*D532</f>
        <v>6000</v>
      </c>
      <c r="I532" s="149">
        <f>SUM(G532-F532)*D532</f>
        <v>6000</v>
      </c>
      <c r="J532" s="153">
        <f t="shared" si="332"/>
        <v>12000</v>
      </c>
    </row>
    <row r="533" spans="1:10">
      <c r="A533" s="148">
        <v>43578</v>
      </c>
      <c r="B533" s="149" t="s">
        <v>68</v>
      </c>
      <c r="C533" s="150" t="s">
        <v>4</v>
      </c>
      <c r="D533" s="151">
        <v>1000</v>
      </c>
      <c r="E533" s="152">
        <v>1083</v>
      </c>
      <c r="F533" s="152">
        <v>1083</v>
      </c>
      <c r="G533" s="152">
        <v>0</v>
      </c>
      <c r="H533" s="149">
        <f t="shared" ref="H533" si="338">SUM(F533-E533)*D533</f>
        <v>0</v>
      </c>
      <c r="I533" s="149">
        <v>0</v>
      </c>
      <c r="J533" s="153">
        <f t="shared" si="332"/>
        <v>0</v>
      </c>
    </row>
    <row r="534" spans="1:10">
      <c r="A534" s="148">
        <v>43577</v>
      </c>
      <c r="B534" s="149" t="s">
        <v>302</v>
      </c>
      <c r="C534" s="150" t="s">
        <v>4</v>
      </c>
      <c r="D534" s="151">
        <v>1000</v>
      </c>
      <c r="E534" s="152">
        <v>1670</v>
      </c>
      <c r="F534" s="152">
        <v>1670</v>
      </c>
      <c r="G534" s="152">
        <v>0</v>
      </c>
      <c r="H534" s="149">
        <f t="shared" ref="H534" si="339">SUM(F534-E534)*D534</f>
        <v>0</v>
      </c>
      <c r="I534" s="149">
        <v>0</v>
      </c>
      <c r="J534" s="153">
        <f t="shared" si="332"/>
        <v>0</v>
      </c>
    </row>
    <row r="535" spans="1:10">
      <c r="A535" s="148">
        <v>43577</v>
      </c>
      <c r="B535" s="149" t="s">
        <v>289</v>
      </c>
      <c r="C535" s="150" t="s">
        <v>4</v>
      </c>
      <c r="D535" s="151">
        <v>1000</v>
      </c>
      <c r="E535" s="152">
        <v>1350</v>
      </c>
      <c r="F535" s="152">
        <v>1355</v>
      </c>
      <c r="G535" s="152">
        <v>0</v>
      </c>
      <c r="H535" s="149">
        <f t="shared" ref="H535" si="340">SUM(F535-E535)*D535</f>
        <v>5000</v>
      </c>
      <c r="I535" s="149">
        <v>0</v>
      </c>
      <c r="J535" s="153">
        <f t="shared" si="332"/>
        <v>5000</v>
      </c>
    </row>
    <row r="536" spans="1:10">
      <c r="A536" s="148">
        <v>43573</v>
      </c>
      <c r="B536" s="149" t="s">
        <v>289</v>
      </c>
      <c r="C536" s="150" t="s">
        <v>4</v>
      </c>
      <c r="D536" s="151">
        <v>1000</v>
      </c>
      <c r="E536" s="152">
        <v>1380</v>
      </c>
      <c r="F536" s="152">
        <v>1385</v>
      </c>
      <c r="G536" s="152">
        <v>0</v>
      </c>
      <c r="H536" s="149">
        <f t="shared" ref="H536" si="341">SUM(F536-E536)*D536</f>
        <v>5000</v>
      </c>
      <c r="I536" s="149">
        <v>0</v>
      </c>
      <c r="J536" s="153">
        <f t="shared" si="332"/>
        <v>5000</v>
      </c>
    </row>
    <row r="537" spans="1:10">
      <c r="A537" s="148">
        <v>43571</v>
      </c>
      <c r="B537" s="149" t="s">
        <v>301</v>
      </c>
      <c r="C537" s="150" t="s">
        <v>4</v>
      </c>
      <c r="D537" s="151">
        <v>1000</v>
      </c>
      <c r="E537" s="152">
        <v>1115</v>
      </c>
      <c r="F537" s="152">
        <v>1125</v>
      </c>
      <c r="G537" s="152">
        <v>1135</v>
      </c>
      <c r="H537" s="149">
        <f t="shared" ref="H537" si="342">SUM(F537-E537)*D537</f>
        <v>10000</v>
      </c>
      <c r="I537" s="149">
        <f>SUM(G537-F537)*D537</f>
        <v>10000</v>
      </c>
      <c r="J537" s="153">
        <f t="shared" si="332"/>
        <v>20000</v>
      </c>
    </row>
    <row r="538" spans="1:10">
      <c r="A538" s="148">
        <v>43570</v>
      </c>
      <c r="B538" s="149" t="s">
        <v>33</v>
      </c>
      <c r="C538" s="150" t="s">
        <v>4</v>
      </c>
      <c r="D538" s="151">
        <v>1000</v>
      </c>
      <c r="E538" s="152">
        <v>1375</v>
      </c>
      <c r="F538" s="152">
        <v>1385</v>
      </c>
      <c r="G538" s="152">
        <v>0</v>
      </c>
      <c r="H538" s="149">
        <f t="shared" ref="H538:H539" si="343">SUM(F538-E538)*D538</f>
        <v>10000</v>
      </c>
      <c r="I538" s="149">
        <v>0</v>
      </c>
      <c r="J538" s="153">
        <f t="shared" si="332"/>
        <v>10000</v>
      </c>
    </row>
    <row r="539" spans="1:10">
      <c r="A539" s="148">
        <v>43567</v>
      </c>
      <c r="B539" s="149" t="s">
        <v>68</v>
      </c>
      <c r="C539" s="150" t="s">
        <v>4</v>
      </c>
      <c r="D539" s="151">
        <v>1000</v>
      </c>
      <c r="E539" s="152">
        <v>1110</v>
      </c>
      <c r="F539" s="152">
        <v>1117</v>
      </c>
      <c r="G539" s="152">
        <v>0</v>
      </c>
      <c r="H539" s="149">
        <f t="shared" si="343"/>
        <v>7000</v>
      </c>
      <c r="I539" s="149">
        <v>0</v>
      </c>
      <c r="J539" s="153">
        <f t="shared" si="332"/>
        <v>7000</v>
      </c>
    </row>
    <row r="540" spans="1:10">
      <c r="A540" s="148">
        <v>43567</v>
      </c>
      <c r="B540" s="149" t="s">
        <v>299</v>
      </c>
      <c r="C540" s="150" t="s">
        <v>4</v>
      </c>
      <c r="D540" s="151">
        <v>1000</v>
      </c>
      <c r="E540" s="152">
        <v>1420</v>
      </c>
      <c r="F540" s="152">
        <v>1430</v>
      </c>
      <c r="G540" s="152">
        <v>0</v>
      </c>
      <c r="H540" s="149">
        <f t="shared" ref="H540" si="344">SUM(F540-E540)*D540</f>
        <v>10000</v>
      </c>
      <c r="I540" s="149">
        <v>0</v>
      </c>
      <c r="J540" s="153">
        <f t="shared" si="332"/>
        <v>10000</v>
      </c>
    </row>
    <row r="541" spans="1:10">
      <c r="A541" s="148">
        <v>43566</v>
      </c>
      <c r="B541" s="149" t="s">
        <v>151</v>
      </c>
      <c r="C541" s="150" t="s">
        <v>4</v>
      </c>
      <c r="D541" s="151">
        <v>1000</v>
      </c>
      <c r="E541" s="152">
        <v>1105</v>
      </c>
      <c r="F541" s="152">
        <v>1105</v>
      </c>
      <c r="G541" s="152">
        <v>0</v>
      </c>
      <c r="H541" s="149">
        <f t="shared" ref="H541" si="345">SUM(F541-E541)*D541</f>
        <v>0</v>
      </c>
      <c r="I541" s="149">
        <v>0</v>
      </c>
      <c r="J541" s="153">
        <f t="shared" si="332"/>
        <v>0</v>
      </c>
    </row>
    <row r="542" spans="1:10">
      <c r="A542" s="148">
        <v>43566</v>
      </c>
      <c r="B542" s="149" t="s">
        <v>276</v>
      </c>
      <c r="C542" s="150" t="s">
        <v>4</v>
      </c>
      <c r="D542" s="151">
        <v>1000</v>
      </c>
      <c r="E542" s="152">
        <v>1660</v>
      </c>
      <c r="F542" s="152">
        <v>1670</v>
      </c>
      <c r="G542" s="152">
        <v>1680</v>
      </c>
      <c r="H542" s="149">
        <f t="shared" ref="H542" si="346">SUM(F542-E542)*D542</f>
        <v>10000</v>
      </c>
      <c r="I542" s="149">
        <f>SUM(G542-F542)*D542</f>
        <v>10000</v>
      </c>
      <c r="J542" s="153">
        <f t="shared" si="332"/>
        <v>20000</v>
      </c>
    </row>
    <row r="543" spans="1:10">
      <c r="A543" s="148">
        <v>43565</v>
      </c>
      <c r="B543" s="149" t="s">
        <v>297</v>
      </c>
      <c r="C543" s="150" t="s">
        <v>4</v>
      </c>
      <c r="D543" s="151">
        <v>4000</v>
      </c>
      <c r="E543" s="152">
        <v>100</v>
      </c>
      <c r="F543" s="152">
        <v>101</v>
      </c>
      <c r="G543" s="152">
        <v>102</v>
      </c>
      <c r="H543" s="149">
        <f t="shared" ref="H543" si="347">SUM(F543-E543)*D543</f>
        <v>4000</v>
      </c>
      <c r="I543" s="149">
        <f>SUM(G543-F543)*D543</f>
        <v>4000</v>
      </c>
      <c r="J543" s="153">
        <f t="shared" si="332"/>
        <v>8000</v>
      </c>
    </row>
    <row r="544" spans="1:10">
      <c r="A544" s="148">
        <v>43565</v>
      </c>
      <c r="B544" s="149" t="s">
        <v>298</v>
      </c>
      <c r="C544" s="150" t="s">
        <v>4</v>
      </c>
      <c r="D544" s="151">
        <v>1000</v>
      </c>
      <c r="E544" s="152">
        <v>1930</v>
      </c>
      <c r="F544" s="152">
        <v>1937</v>
      </c>
      <c r="G544" s="152">
        <v>0</v>
      </c>
      <c r="H544" s="149">
        <f t="shared" ref="H544" si="348">SUM(F544-E544)*D544</f>
        <v>7000</v>
      </c>
      <c r="I544" s="149">
        <v>0</v>
      </c>
      <c r="J544" s="153">
        <f t="shared" si="332"/>
        <v>7000</v>
      </c>
    </row>
    <row r="545" spans="1:10">
      <c r="A545" s="148">
        <v>43565</v>
      </c>
      <c r="B545" s="149" t="s">
        <v>65</v>
      </c>
      <c r="C545" s="150" t="s">
        <v>4</v>
      </c>
      <c r="D545" s="151">
        <v>1000</v>
      </c>
      <c r="E545" s="152">
        <v>1365</v>
      </c>
      <c r="F545" s="152">
        <v>1350</v>
      </c>
      <c r="G545" s="152">
        <v>0</v>
      </c>
      <c r="H545" s="149">
        <f t="shared" ref="H545" si="349">SUM(F545-E545)*D545</f>
        <v>-15000</v>
      </c>
      <c r="I545" s="149">
        <v>0</v>
      </c>
      <c r="J545" s="153">
        <f t="shared" si="332"/>
        <v>-15000</v>
      </c>
    </row>
    <row r="546" spans="1:10">
      <c r="A546" s="148">
        <v>43564</v>
      </c>
      <c r="B546" s="149" t="s">
        <v>296</v>
      </c>
      <c r="C546" s="150" t="s">
        <v>4</v>
      </c>
      <c r="D546" s="151">
        <v>200</v>
      </c>
      <c r="E546" s="152">
        <v>2090</v>
      </c>
      <c r="F546" s="152">
        <v>2075</v>
      </c>
      <c r="G546" s="152">
        <v>0</v>
      </c>
      <c r="H546" s="149">
        <f t="shared" ref="H546:H547" si="350">SUM(F546-E546)*D546</f>
        <v>-3000</v>
      </c>
      <c r="I546" s="149">
        <v>0</v>
      </c>
      <c r="J546" s="153">
        <f t="shared" si="332"/>
        <v>-3000</v>
      </c>
    </row>
    <row r="547" spans="1:10">
      <c r="A547" s="148">
        <v>43563</v>
      </c>
      <c r="B547" s="149" t="s">
        <v>65</v>
      </c>
      <c r="C547" s="150" t="s">
        <v>4</v>
      </c>
      <c r="D547" s="151">
        <v>1000</v>
      </c>
      <c r="E547" s="152">
        <v>1345</v>
      </c>
      <c r="F547" s="152">
        <v>1330</v>
      </c>
      <c r="G547" s="152">
        <v>0</v>
      </c>
      <c r="H547" s="149">
        <f t="shared" si="350"/>
        <v>-15000</v>
      </c>
      <c r="I547" s="149">
        <v>0</v>
      </c>
      <c r="J547" s="153">
        <f t="shared" si="332"/>
        <v>-15000</v>
      </c>
    </row>
    <row r="548" spans="1:10">
      <c r="A548" s="148">
        <v>43560</v>
      </c>
      <c r="B548" s="149" t="s">
        <v>31</v>
      </c>
      <c r="C548" s="150" t="s">
        <v>4</v>
      </c>
      <c r="D548" s="151">
        <v>1000</v>
      </c>
      <c r="E548" s="152">
        <v>1220</v>
      </c>
      <c r="F548" s="152">
        <v>1230</v>
      </c>
      <c r="G548" s="152">
        <v>0</v>
      </c>
      <c r="H548" s="149">
        <f t="shared" ref="H548" si="351">SUM(F548-E548)*D548</f>
        <v>10000</v>
      </c>
      <c r="I548" s="149">
        <v>0</v>
      </c>
      <c r="J548" s="153">
        <f t="shared" si="332"/>
        <v>10000</v>
      </c>
    </row>
    <row r="549" spans="1:10">
      <c r="A549" s="148">
        <v>43558</v>
      </c>
      <c r="B549" s="149" t="s">
        <v>3</v>
      </c>
      <c r="C549" s="150" t="s">
        <v>4</v>
      </c>
      <c r="D549" s="151">
        <v>1000</v>
      </c>
      <c r="E549" s="152">
        <v>1030</v>
      </c>
      <c r="F549" s="152">
        <v>1030</v>
      </c>
      <c r="G549" s="152">
        <v>0</v>
      </c>
      <c r="H549" s="149">
        <f t="shared" ref="H549" si="352">SUM(F549-E549)*D549</f>
        <v>0</v>
      </c>
      <c r="I549" s="149">
        <v>0</v>
      </c>
      <c r="J549" s="153">
        <f t="shared" si="332"/>
        <v>0</v>
      </c>
    </row>
    <row r="550" spans="1:10">
      <c r="A550" s="148">
        <v>43558</v>
      </c>
      <c r="B550" s="149" t="s">
        <v>294</v>
      </c>
      <c r="C550" s="150" t="s">
        <v>4</v>
      </c>
      <c r="D550" s="151">
        <v>1000</v>
      </c>
      <c r="E550" s="152">
        <v>920</v>
      </c>
      <c r="F550" s="152">
        <v>930</v>
      </c>
      <c r="G550" s="152">
        <v>0</v>
      </c>
      <c r="H550" s="149">
        <f t="shared" ref="H550" si="353">SUM(F550-E550)*D550</f>
        <v>10000</v>
      </c>
      <c r="I550" s="149">
        <v>0</v>
      </c>
      <c r="J550" s="153">
        <f t="shared" si="332"/>
        <v>10000</v>
      </c>
    </row>
    <row r="551" spans="1:10">
      <c r="A551" s="148">
        <v>43557</v>
      </c>
      <c r="B551" s="149" t="s">
        <v>293</v>
      </c>
      <c r="C551" s="150" t="s">
        <v>4</v>
      </c>
      <c r="D551" s="151">
        <v>4000</v>
      </c>
      <c r="E551" s="152">
        <v>139.25</v>
      </c>
      <c r="F551" s="152">
        <v>139.25</v>
      </c>
      <c r="G551" s="152">
        <v>0</v>
      </c>
      <c r="H551" s="149">
        <f t="shared" ref="H551" si="354">SUM(F551-E551)*D551</f>
        <v>0</v>
      </c>
      <c r="I551" s="149">
        <v>0</v>
      </c>
      <c r="J551" s="153">
        <f t="shared" si="332"/>
        <v>0</v>
      </c>
    </row>
    <row r="552" spans="1:10">
      <c r="A552" s="148">
        <v>43557</v>
      </c>
      <c r="B552" s="149" t="s">
        <v>74</v>
      </c>
      <c r="C552" s="150" t="s">
        <v>4</v>
      </c>
      <c r="D552" s="151">
        <v>2000</v>
      </c>
      <c r="E552" s="152">
        <v>624</v>
      </c>
      <c r="F552" s="152">
        <v>617</v>
      </c>
      <c r="G552" s="152">
        <v>0</v>
      </c>
      <c r="H552" s="149">
        <f t="shared" ref="H552" si="355">SUM(F552-E552)*D552</f>
        <v>-14000</v>
      </c>
      <c r="I552" s="149">
        <v>0</v>
      </c>
      <c r="J552" s="153">
        <f t="shared" si="332"/>
        <v>-14000</v>
      </c>
    </row>
    <row r="553" spans="1:10">
      <c r="A553" s="148">
        <v>43557</v>
      </c>
      <c r="B553" s="149" t="s">
        <v>287</v>
      </c>
      <c r="C553" s="150" t="s">
        <v>4</v>
      </c>
      <c r="D553" s="151">
        <v>1000</v>
      </c>
      <c r="E553" s="152">
        <v>1010</v>
      </c>
      <c r="F553" s="152">
        <v>1018</v>
      </c>
      <c r="G553" s="152">
        <v>0</v>
      </c>
      <c r="H553" s="149">
        <f t="shared" ref="H553" si="356">SUM(F553-E553)*D553</f>
        <v>8000</v>
      </c>
      <c r="I553" s="149">
        <v>0</v>
      </c>
      <c r="J553" s="153">
        <f t="shared" si="332"/>
        <v>8000</v>
      </c>
    </row>
    <row r="554" spans="1:10">
      <c r="A554" s="148">
        <v>43556</v>
      </c>
      <c r="B554" s="149" t="s">
        <v>289</v>
      </c>
      <c r="C554" s="150" t="s">
        <v>4</v>
      </c>
      <c r="D554" s="151">
        <v>1000</v>
      </c>
      <c r="E554" s="152">
        <v>1375</v>
      </c>
      <c r="F554" s="152">
        <v>1385</v>
      </c>
      <c r="G554" s="152">
        <v>1395</v>
      </c>
      <c r="H554" s="149">
        <f t="shared" ref="H554" si="357">SUM(F554-E554)*D554</f>
        <v>10000</v>
      </c>
      <c r="I554" s="149">
        <f>SUM(G554-F554)*D554</f>
        <v>10000</v>
      </c>
      <c r="J554" s="153">
        <f t="shared" si="332"/>
        <v>20000</v>
      </c>
    </row>
    <row r="555" spans="1:10">
      <c r="A555" s="172"/>
      <c r="B555" s="172"/>
      <c r="C555" s="172"/>
      <c r="D555" s="172"/>
      <c r="E555" s="172"/>
      <c r="F555" s="172"/>
      <c r="G555" s="172"/>
      <c r="H555" s="172"/>
      <c r="I555" s="172"/>
      <c r="J555" s="172"/>
    </row>
    <row r="556" spans="1:10">
      <c r="A556" s="169"/>
      <c r="B556" s="169"/>
      <c r="C556" s="169"/>
      <c r="D556" s="169"/>
      <c r="E556" s="169"/>
      <c r="F556" s="169"/>
      <c r="G556" s="169" t="s">
        <v>279</v>
      </c>
      <c r="H556" s="171">
        <f>SUM(H525:H554)</f>
        <v>75000</v>
      </c>
      <c r="I556" s="170"/>
      <c r="J556" s="171">
        <f>SUM(J525:J554)</f>
        <v>125000</v>
      </c>
    </row>
    <row r="557" spans="1:10">
      <c r="A557" s="172"/>
      <c r="B557" s="172"/>
      <c r="C557" s="172"/>
      <c r="D557" s="172"/>
      <c r="E557" s="172"/>
      <c r="F557" s="172"/>
      <c r="G557" s="172"/>
      <c r="H557" s="172"/>
      <c r="I557" s="172"/>
      <c r="J557" s="172"/>
    </row>
    <row r="558" spans="1:10">
      <c r="A558" s="205"/>
      <c r="B558" s="177"/>
      <c r="C558" s="177"/>
      <c r="D558" s="206"/>
      <c r="E558" s="206"/>
      <c r="F558" s="201">
        <v>43525</v>
      </c>
      <c r="G558" s="177"/>
      <c r="H558" s="178"/>
      <c r="I558" s="178"/>
      <c r="J558" s="178"/>
    </row>
    <row r="559" spans="1:10">
      <c r="A559" s="172"/>
      <c r="B559" s="172"/>
      <c r="C559" s="172"/>
      <c r="D559" s="172"/>
      <c r="E559" s="172"/>
      <c r="F559" s="172"/>
      <c r="G559" s="172"/>
      <c r="H559" s="172"/>
      <c r="I559" s="179" t="s">
        <v>295</v>
      </c>
      <c r="J559" s="207">
        <v>0.78</v>
      </c>
    </row>
    <row r="560" spans="1:10">
      <c r="A560" s="148">
        <v>43553</v>
      </c>
      <c r="B560" s="149" t="s">
        <v>79</v>
      </c>
      <c r="C560" s="150" t="s">
        <v>4</v>
      </c>
      <c r="D560" s="151">
        <v>1000</v>
      </c>
      <c r="E560" s="152">
        <v>1050</v>
      </c>
      <c r="F560" s="152">
        <v>1060</v>
      </c>
      <c r="G560" s="152">
        <v>0</v>
      </c>
      <c r="H560" s="149">
        <f t="shared" ref="H560" si="358">SUM(F560-E560)*D560</f>
        <v>10000</v>
      </c>
      <c r="I560" s="149">
        <v>0</v>
      </c>
      <c r="J560" s="153">
        <f t="shared" ref="J560:J591" si="359">SUM(H560:I560)</f>
        <v>10000</v>
      </c>
    </row>
    <row r="561" spans="1:10">
      <c r="A561" s="148">
        <v>43553</v>
      </c>
      <c r="B561" s="149" t="s">
        <v>277</v>
      </c>
      <c r="C561" s="150" t="s">
        <v>4</v>
      </c>
      <c r="D561" s="151">
        <v>4000</v>
      </c>
      <c r="E561" s="152">
        <v>104.25</v>
      </c>
      <c r="F561" s="152">
        <v>105.5</v>
      </c>
      <c r="G561" s="152">
        <v>107.5</v>
      </c>
      <c r="H561" s="149">
        <f t="shared" ref="H561" si="360">SUM(F561-E561)*D561</f>
        <v>5000</v>
      </c>
      <c r="I561" s="149">
        <f>SUM(G561-F561)*D561</f>
        <v>8000</v>
      </c>
      <c r="J561" s="153">
        <f t="shared" si="359"/>
        <v>13000</v>
      </c>
    </row>
    <row r="562" spans="1:10">
      <c r="A562" s="148">
        <v>43552</v>
      </c>
      <c r="B562" s="149" t="s">
        <v>288</v>
      </c>
      <c r="C562" s="150" t="s">
        <v>4</v>
      </c>
      <c r="D562" s="151">
        <v>4000</v>
      </c>
      <c r="E562" s="152">
        <v>97</v>
      </c>
      <c r="F562" s="152">
        <v>97.5</v>
      </c>
      <c r="G562" s="152">
        <v>0</v>
      </c>
      <c r="H562" s="149">
        <f t="shared" ref="H562" si="361">SUM(F562-E562)*D562</f>
        <v>2000</v>
      </c>
      <c r="I562" s="149">
        <v>0</v>
      </c>
      <c r="J562" s="153">
        <f t="shared" si="359"/>
        <v>2000</v>
      </c>
    </row>
    <row r="563" spans="1:10">
      <c r="A563" s="148">
        <v>43552</v>
      </c>
      <c r="B563" s="149" t="s">
        <v>25</v>
      </c>
      <c r="C563" s="150" t="s">
        <v>4</v>
      </c>
      <c r="D563" s="151">
        <v>1000</v>
      </c>
      <c r="E563" s="152">
        <v>1180</v>
      </c>
      <c r="F563" s="152">
        <v>1185</v>
      </c>
      <c r="G563" s="152">
        <v>0</v>
      </c>
      <c r="H563" s="149">
        <f t="shared" ref="H563" si="362">SUM(F563-E563)*D563</f>
        <v>5000</v>
      </c>
      <c r="I563" s="149">
        <v>0</v>
      </c>
      <c r="J563" s="153">
        <f t="shared" si="359"/>
        <v>5000</v>
      </c>
    </row>
    <row r="564" spans="1:10">
      <c r="A564" s="148">
        <v>43551</v>
      </c>
      <c r="B564" s="149" t="s">
        <v>286</v>
      </c>
      <c r="C564" s="150" t="s">
        <v>4</v>
      </c>
      <c r="D564" s="151">
        <v>1000</v>
      </c>
      <c r="E564" s="152">
        <v>1410</v>
      </c>
      <c r="F564" s="152">
        <v>1420</v>
      </c>
      <c r="G564" s="152">
        <v>1430</v>
      </c>
      <c r="H564" s="149">
        <f t="shared" ref="H564" si="363">SUM(F564-E564)*D564</f>
        <v>10000</v>
      </c>
      <c r="I564" s="149">
        <f>SUM(G564-F564)*D564</f>
        <v>10000</v>
      </c>
      <c r="J564" s="153">
        <f t="shared" si="359"/>
        <v>20000</v>
      </c>
    </row>
    <row r="565" spans="1:10">
      <c r="A565" s="148">
        <v>43551</v>
      </c>
      <c r="B565" s="149" t="s">
        <v>5</v>
      </c>
      <c r="C565" s="150" t="s">
        <v>4</v>
      </c>
      <c r="D565" s="151">
        <v>1000</v>
      </c>
      <c r="E565" s="152">
        <v>990</v>
      </c>
      <c r="F565" s="152">
        <v>975</v>
      </c>
      <c r="G565" s="152">
        <v>0</v>
      </c>
      <c r="H565" s="149">
        <f t="shared" ref="H565" si="364">SUM(F565-E565)*D565</f>
        <v>-15000</v>
      </c>
      <c r="I565" s="149">
        <v>0</v>
      </c>
      <c r="J565" s="153">
        <f t="shared" si="359"/>
        <v>-15000</v>
      </c>
    </row>
    <row r="566" spans="1:10">
      <c r="A566" s="148">
        <v>43550</v>
      </c>
      <c r="B566" s="149" t="s">
        <v>287</v>
      </c>
      <c r="C566" s="150" t="s">
        <v>4</v>
      </c>
      <c r="D566" s="151">
        <v>1000</v>
      </c>
      <c r="E566" s="152">
        <v>933.5</v>
      </c>
      <c r="F566" s="152">
        <v>943</v>
      </c>
      <c r="G566" s="152">
        <v>953</v>
      </c>
      <c r="H566" s="149">
        <f t="shared" ref="H566" si="365">SUM(F566-E566)*D566</f>
        <v>9500</v>
      </c>
      <c r="I566" s="149">
        <f>SUM(G566-F566)*D566</f>
        <v>10000</v>
      </c>
      <c r="J566" s="153">
        <f t="shared" si="359"/>
        <v>19500</v>
      </c>
    </row>
    <row r="567" spans="1:10">
      <c r="A567" s="148">
        <v>43549</v>
      </c>
      <c r="B567" s="149" t="s">
        <v>31</v>
      </c>
      <c r="C567" s="150" t="s">
        <v>4</v>
      </c>
      <c r="D567" s="151">
        <v>1000</v>
      </c>
      <c r="E567" s="152">
        <v>1205</v>
      </c>
      <c r="F567" s="152">
        <v>1208</v>
      </c>
      <c r="G567" s="152">
        <v>0</v>
      </c>
      <c r="H567" s="149">
        <f t="shared" ref="H567:H568" si="366">SUM(F567-E567)*D567</f>
        <v>3000</v>
      </c>
      <c r="I567" s="149">
        <v>0</v>
      </c>
      <c r="J567" s="153">
        <f t="shared" si="359"/>
        <v>3000</v>
      </c>
    </row>
    <row r="568" spans="1:10">
      <c r="A568" s="148">
        <v>43546</v>
      </c>
      <c r="B568" s="149" t="s">
        <v>33</v>
      </c>
      <c r="C568" s="150" t="s">
        <v>4</v>
      </c>
      <c r="D568" s="151">
        <v>1000</v>
      </c>
      <c r="E568" s="152">
        <v>1430</v>
      </c>
      <c r="F568" s="152">
        <v>1435</v>
      </c>
      <c r="G568" s="152">
        <v>0</v>
      </c>
      <c r="H568" s="149">
        <f t="shared" si="366"/>
        <v>5000</v>
      </c>
      <c r="I568" s="149">
        <v>0</v>
      </c>
      <c r="J568" s="153">
        <f t="shared" si="359"/>
        <v>5000</v>
      </c>
    </row>
    <row r="569" spans="1:10">
      <c r="A569" s="148">
        <v>43544</v>
      </c>
      <c r="B569" s="149" t="s">
        <v>37</v>
      </c>
      <c r="C569" s="150" t="s">
        <v>4</v>
      </c>
      <c r="D569" s="151">
        <v>1000</v>
      </c>
      <c r="E569" s="152">
        <v>1340</v>
      </c>
      <c r="F569" s="152">
        <v>1350</v>
      </c>
      <c r="G569" s="152">
        <v>1360</v>
      </c>
      <c r="H569" s="149">
        <f t="shared" ref="H569" si="367">SUM(F569-E569)*D569</f>
        <v>10000</v>
      </c>
      <c r="I569" s="149">
        <f>SUM(G569-F569)*D569</f>
        <v>10000</v>
      </c>
      <c r="J569" s="153">
        <f t="shared" si="359"/>
        <v>20000</v>
      </c>
    </row>
    <row r="570" spans="1:10">
      <c r="A570" s="148">
        <v>43543</v>
      </c>
      <c r="B570" s="149" t="s">
        <v>276</v>
      </c>
      <c r="C570" s="150" t="s">
        <v>4</v>
      </c>
      <c r="D570" s="151">
        <v>1000</v>
      </c>
      <c r="E570" s="152">
        <v>1560</v>
      </c>
      <c r="F570" s="152">
        <v>1570</v>
      </c>
      <c r="G570" s="152">
        <v>1578</v>
      </c>
      <c r="H570" s="149">
        <f t="shared" ref="H570" si="368">SUM(F570-E570)*D570</f>
        <v>10000</v>
      </c>
      <c r="I570" s="149">
        <f>SUM(G570-F570)*D570</f>
        <v>8000</v>
      </c>
      <c r="J570" s="153">
        <f t="shared" si="359"/>
        <v>18000</v>
      </c>
    </row>
    <row r="571" spans="1:10">
      <c r="A571" s="148">
        <v>43542</v>
      </c>
      <c r="B571" s="149" t="s">
        <v>38</v>
      </c>
      <c r="C571" s="150" t="s">
        <v>4</v>
      </c>
      <c r="D571" s="151">
        <v>1000</v>
      </c>
      <c r="E571" s="152">
        <v>1660</v>
      </c>
      <c r="F571" s="152">
        <v>1670</v>
      </c>
      <c r="G571" s="152">
        <v>1680</v>
      </c>
      <c r="H571" s="149">
        <f t="shared" ref="H571" si="369">SUM(F571-E571)*D571</f>
        <v>10000</v>
      </c>
      <c r="I571" s="149">
        <f>SUM(G571-F571)*D571</f>
        <v>10000</v>
      </c>
      <c r="J571" s="153">
        <f t="shared" si="359"/>
        <v>20000</v>
      </c>
    </row>
    <row r="572" spans="1:10">
      <c r="A572" s="148">
        <v>43542</v>
      </c>
      <c r="B572" s="149" t="s">
        <v>5</v>
      </c>
      <c r="C572" s="150" t="s">
        <v>4</v>
      </c>
      <c r="D572" s="151">
        <v>1000</v>
      </c>
      <c r="E572" s="152">
        <v>980</v>
      </c>
      <c r="F572" s="152">
        <v>990</v>
      </c>
      <c r="G572" s="152">
        <v>1000</v>
      </c>
      <c r="H572" s="149">
        <f t="shared" ref="H572" si="370">SUM(F572-E572)*D572</f>
        <v>10000</v>
      </c>
      <c r="I572" s="149">
        <f>SUM(G572-F572)*D572</f>
        <v>10000</v>
      </c>
      <c r="J572" s="153">
        <f t="shared" si="359"/>
        <v>20000</v>
      </c>
    </row>
    <row r="573" spans="1:10">
      <c r="A573" s="148">
        <v>43539</v>
      </c>
      <c r="B573" s="149" t="s">
        <v>87</v>
      </c>
      <c r="C573" s="150" t="s">
        <v>4</v>
      </c>
      <c r="D573" s="151">
        <v>200</v>
      </c>
      <c r="E573" s="152">
        <v>2555</v>
      </c>
      <c r="F573" s="152">
        <v>2555</v>
      </c>
      <c r="G573" s="152">
        <v>0</v>
      </c>
      <c r="H573" s="149">
        <f t="shared" ref="H573" si="371">SUM(F573-E573)*D573</f>
        <v>0</v>
      </c>
      <c r="I573" s="149">
        <v>0</v>
      </c>
      <c r="J573" s="153">
        <f t="shared" si="359"/>
        <v>0</v>
      </c>
    </row>
    <row r="574" spans="1:10">
      <c r="A574" s="148">
        <v>43539</v>
      </c>
      <c r="B574" s="149" t="s">
        <v>6</v>
      </c>
      <c r="C574" s="150" t="s">
        <v>4</v>
      </c>
      <c r="D574" s="151">
        <v>1000</v>
      </c>
      <c r="E574" s="152">
        <v>975</v>
      </c>
      <c r="F574" s="152">
        <v>975</v>
      </c>
      <c r="G574" s="152">
        <v>0</v>
      </c>
      <c r="H574" s="149">
        <f t="shared" ref="H574" si="372">SUM(F574-E574)*D574</f>
        <v>0</v>
      </c>
      <c r="I574" s="149">
        <v>0</v>
      </c>
      <c r="J574" s="153">
        <f t="shared" si="359"/>
        <v>0</v>
      </c>
    </row>
    <row r="575" spans="1:10">
      <c r="A575" s="148">
        <v>43538</v>
      </c>
      <c r="B575" s="149" t="s">
        <v>65</v>
      </c>
      <c r="C575" s="150" t="s">
        <v>4</v>
      </c>
      <c r="D575" s="151">
        <v>1000</v>
      </c>
      <c r="E575" s="152">
        <v>1262</v>
      </c>
      <c r="F575" s="152">
        <v>1272</v>
      </c>
      <c r="G575" s="152">
        <v>0</v>
      </c>
      <c r="H575" s="149">
        <f t="shared" ref="H575" si="373">SUM(F575-E575)*D575</f>
        <v>10000</v>
      </c>
      <c r="I575" s="149">
        <v>0</v>
      </c>
      <c r="J575" s="153">
        <f t="shared" si="359"/>
        <v>10000</v>
      </c>
    </row>
    <row r="576" spans="1:10">
      <c r="A576" s="148">
        <v>43538</v>
      </c>
      <c r="B576" s="149" t="s">
        <v>286</v>
      </c>
      <c r="C576" s="150" t="s">
        <v>4</v>
      </c>
      <c r="D576" s="151">
        <v>1000</v>
      </c>
      <c r="E576" s="152">
        <v>1380</v>
      </c>
      <c r="F576" s="152">
        <v>1390</v>
      </c>
      <c r="G576" s="152">
        <v>0</v>
      </c>
      <c r="H576" s="149">
        <f t="shared" ref="H576" si="374">SUM(F576-E576)*D576</f>
        <v>10000</v>
      </c>
      <c r="I576" s="149">
        <v>0</v>
      </c>
      <c r="J576" s="153">
        <f t="shared" si="359"/>
        <v>10000</v>
      </c>
    </row>
    <row r="577" spans="1:10">
      <c r="A577" s="148">
        <v>43537</v>
      </c>
      <c r="B577" s="149" t="s">
        <v>5</v>
      </c>
      <c r="C577" s="150" t="s">
        <v>4</v>
      </c>
      <c r="D577" s="151">
        <v>1000</v>
      </c>
      <c r="E577" s="152">
        <v>926</v>
      </c>
      <c r="F577" s="152">
        <v>933</v>
      </c>
      <c r="G577" s="152">
        <v>943</v>
      </c>
      <c r="H577" s="149">
        <f t="shared" ref="H577" si="375">SUM(F577-E577)*D577</f>
        <v>7000</v>
      </c>
      <c r="I577" s="149">
        <f>SUM(G577-F577)*D577</f>
        <v>10000</v>
      </c>
      <c r="J577" s="153">
        <f t="shared" si="359"/>
        <v>17000</v>
      </c>
    </row>
    <row r="578" spans="1:10">
      <c r="A578" s="148">
        <v>43536</v>
      </c>
      <c r="B578" s="149" t="s">
        <v>285</v>
      </c>
      <c r="C578" s="150" t="s">
        <v>4</v>
      </c>
      <c r="D578" s="151">
        <v>1000</v>
      </c>
      <c r="E578" s="152">
        <v>1046</v>
      </c>
      <c r="F578" s="152">
        <v>1056</v>
      </c>
      <c r="G578" s="152">
        <v>1066</v>
      </c>
      <c r="H578" s="149">
        <f t="shared" ref="H578" si="376">SUM(F578-E578)*D578</f>
        <v>10000</v>
      </c>
      <c r="I578" s="149">
        <f>SUM(G578-F578)*D578</f>
        <v>10000</v>
      </c>
      <c r="J578" s="153">
        <f t="shared" si="359"/>
        <v>20000</v>
      </c>
    </row>
    <row r="579" spans="1:10">
      <c r="A579" s="148">
        <v>43536</v>
      </c>
      <c r="B579" s="149" t="s">
        <v>37</v>
      </c>
      <c r="C579" s="150" t="s">
        <v>4</v>
      </c>
      <c r="D579" s="151">
        <v>1000</v>
      </c>
      <c r="E579" s="152">
        <v>1280</v>
      </c>
      <c r="F579" s="152">
        <v>1264</v>
      </c>
      <c r="G579" s="152">
        <v>0</v>
      </c>
      <c r="H579" s="149">
        <f t="shared" ref="H579" si="377">SUM(F579-E579)*D579</f>
        <v>-16000</v>
      </c>
      <c r="I579" s="149">
        <v>0</v>
      </c>
      <c r="J579" s="153">
        <f t="shared" si="359"/>
        <v>-16000</v>
      </c>
    </row>
    <row r="580" spans="1:10">
      <c r="A580" s="148">
        <v>43535</v>
      </c>
      <c r="B580" s="149" t="s">
        <v>65</v>
      </c>
      <c r="C580" s="150" t="s">
        <v>4</v>
      </c>
      <c r="D580" s="151">
        <v>1000</v>
      </c>
      <c r="E580" s="152">
        <v>1250</v>
      </c>
      <c r="F580" s="152">
        <v>1260</v>
      </c>
      <c r="G580" s="152">
        <v>0</v>
      </c>
      <c r="H580" s="149">
        <f t="shared" ref="H580:H581" si="378">SUM(F580-E580)*D580</f>
        <v>10000</v>
      </c>
      <c r="I580" s="149">
        <v>0</v>
      </c>
      <c r="J580" s="153">
        <f t="shared" si="359"/>
        <v>10000</v>
      </c>
    </row>
    <row r="581" spans="1:10">
      <c r="A581" s="148">
        <v>43535</v>
      </c>
      <c r="B581" s="149" t="s">
        <v>284</v>
      </c>
      <c r="C581" s="150" t="s">
        <v>4</v>
      </c>
      <c r="D581" s="151">
        <v>1000</v>
      </c>
      <c r="E581" s="152">
        <v>817</v>
      </c>
      <c r="F581" s="152">
        <v>825</v>
      </c>
      <c r="G581" s="152">
        <v>0</v>
      </c>
      <c r="H581" s="149">
        <f t="shared" si="378"/>
        <v>8000</v>
      </c>
      <c r="I581" s="149">
        <v>0</v>
      </c>
      <c r="J581" s="153">
        <f t="shared" si="359"/>
        <v>8000</v>
      </c>
    </row>
    <row r="582" spans="1:10">
      <c r="A582" s="148">
        <v>43535</v>
      </c>
      <c r="B582" s="149" t="s">
        <v>5</v>
      </c>
      <c r="C582" s="150" t="s">
        <v>4</v>
      </c>
      <c r="D582" s="151">
        <v>1000</v>
      </c>
      <c r="E582" s="152">
        <v>914</v>
      </c>
      <c r="F582" s="152">
        <v>914</v>
      </c>
      <c r="G582" s="152">
        <v>0</v>
      </c>
      <c r="H582" s="149">
        <f t="shared" ref="H582" si="379">SUM(F582-E582)*D582</f>
        <v>0</v>
      </c>
      <c r="I582" s="149">
        <v>0</v>
      </c>
      <c r="J582" s="153">
        <f t="shared" si="359"/>
        <v>0</v>
      </c>
    </row>
    <row r="583" spans="1:10">
      <c r="A583" s="148">
        <v>43535</v>
      </c>
      <c r="B583" s="149" t="s">
        <v>38</v>
      </c>
      <c r="C583" s="150" t="s">
        <v>4</v>
      </c>
      <c r="D583" s="151">
        <v>1000</v>
      </c>
      <c r="E583" s="152">
        <v>1555</v>
      </c>
      <c r="F583" s="152">
        <v>1540</v>
      </c>
      <c r="G583" s="152">
        <v>0</v>
      </c>
      <c r="H583" s="149">
        <f t="shared" ref="H583" si="380">SUM(F583-E583)*D583</f>
        <v>-15000</v>
      </c>
      <c r="I583" s="149">
        <v>0</v>
      </c>
      <c r="J583" s="153">
        <f t="shared" si="359"/>
        <v>-15000</v>
      </c>
    </row>
    <row r="584" spans="1:10">
      <c r="A584" s="148">
        <v>43532</v>
      </c>
      <c r="B584" s="149" t="s">
        <v>37</v>
      </c>
      <c r="C584" s="150" t="s">
        <v>4</v>
      </c>
      <c r="D584" s="151">
        <v>1000</v>
      </c>
      <c r="E584" s="152">
        <v>1040</v>
      </c>
      <c r="F584" s="152">
        <v>1050</v>
      </c>
      <c r="G584" s="152">
        <v>0</v>
      </c>
      <c r="H584" s="149">
        <f t="shared" ref="H584:H589" si="381">SUM(F584-E584)*D584</f>
        <v>10000</v>
      </c>
      <c r="I584" s="149">
        <v>0</v>
      </c>
      <c r="J584" s="153">
        <f t="shared" si="359"/>
        <v>10000</v>
      </c>
    </row>
    <row r="585" spans="1:10">
      <c r="A585" s="148">
        <v>43531</v>
      </c>
      <c r="B585" s="149" t="s">
        <v>46</v>
      </c>
      <c r="C585" s="150" t="s">
        <v>4</v>
      </c>
      <c r="D585" s="151">
        <v>4000</v>
      </c>
      <c r="E585" s="152">
        <v>232</v>
      </c>
      <c r="F585" s="152">
        <v>233.8</v>
      </c>
      <c r="G585" s="152">
        <v>0</v>
      </c>
      <c r="H585" s="149">
        <f t="shared" si="381"/>
        <v>7200.0000000000455</v>
      </c>
      <c r="I585" s="149">
        <v>0</v>
      </c>
      <c r="J585" s="153">
        <f t="shared" si="359"/>
        <v>7200.0000000000455</v>
      </c>
    </row>
    <row r="586" spans="1:10">
      <c r="A586" s="148">
        <v>43531</v>
      </c>
      <c r="B586" s="149" t="s">
        <v>93</v>
      </c>
      <c r="C586" s="150" t="s">
        <v>4</v>
      </c>
      <c r="D586" s="151">
        <v>1000</v>
      </c>
      <c r="E586" s="152">
        <v>790</v>
      </c>
      <c r="F586" s="152">
        <v>780</v>
      </c>
      <c r="G586" s="152">
        <v>0</v>
      </c>
      <c r="H586" s="149">
        <f t="shared" si="381"/>
        <v>-10000</v>
      </c>
      <c r="I586" s="149">
        <v>0</v>
      </c>
      <c r="J586" s="153">
        <f t="shared" si="359"/>
        <v>-10000</v>
      </c>
    </row>
    <row r="587" spans="1:10">
      <c r="A587" s="148">
        <v>43530</v>
      </c>
      <c r="B587" s="149" t="s">
        <v>33</v>
      </c>
      <c r="C587" s="150" t="s">
        <v>4</v>
      </c>
      <c r="D587" s="151">
        <v>1000</v>
      </c>
      <c r="E587" s="152">
        <v>1297</v>
      </c>
      <c r="F587" s="152">
        <v>1307</v>
      </c>
      <c r="G587" s="152">
        <v>1317</v>
      </c>
      <c r="H587" s="149">
        <f t="shared" si="381"/>
        <v>10000</v>
      </c>
      <c r="I587" s="149">
        <f>SUM(G587-F587)*D587</f>
        <v>10000</v>
      </c>
      <c r="J587" s="153">
        <f t="shared" si="359"/>
        <v>20000</v>
      </c>
    </row>
    <row r="588" spans="1:10">
      <c r="A588" s="148">
        <v>43529</v>
      </c>
      <c r="B588" s="149" t="s">
        <v>49</v>
      </c>
      <c r="C588" s="150" t="s">
        <v>4</v>
      </c>
      <c r="D588" s="151">
        <v>1000</v>
      </c>
      <c r="E588" s="152">
        <v>675</v>
      </c>
      <c r="F588" s="152">
        <v>682</v>
      </c>
      <c r="G588" s="152">
        <v>690</v>
      </c>
      <c r="H588" s="149">
        <f t="shared" si="381"/>
        <v>7000</v>
      </c>
      <c r="I588" s="149">
        <f>SUM(G588-F588)*D588</f>
        <v>8000</v>
      </c>
      <c r="J588" s="153">
        <f t="shared" si="359"/>
        <v>15000</v>
      </c>
    </row>
    <row r="589" spans="1:10">
      <c r="A589" s="148">
        <v>43529</v>
      </c>
      <c r="B589" s="149" t="s">
        <v>37</v>
      </c>
      <c r="C589" s="150" t="s">
        <v>4</v>
      </c>
      <c r="D589" s="151">
        <v>1000</v>
      </c>
      <c r="E589" s="152">
        <v>1143</v>
      </c>
      <c r="F589" s="152">
        <v>1153</v>
      </c>
      <c r="G589" s="152">
        <v>1163</v>
      </c>
      <c r="H589" s="149">
        <f t="shared" si="381"/>
        <v>10000</v>
      </c>
      <c r="I589" s="149">
        <f>SUM(G589-F589)*D589</f>
        <v>10000</v>
      </c>
      <c r="J589" s="153">
        <f t="shared" si="359"/>
        <v>20000</v>
      </c>
    </row>
    <row r="590" spans="1:10">
      <c r="A590" s="148">
        <v>43529</v>
      </c>
      <c r="B590" s="149" t="s">
        <v>79</v>
      </c>
      <c r="C590" s="150" t="s">
        <v>4</v>
      </c>
      <c r="D590" s="151">
        <v>1000</v>
      </c>
      <c r="E590" s="152">
        <v>1000</v>
      </c>
      <c r="F590" s="152">
        <v>1000</v>
      </c>
      <c r="G590" s="152">
        <v>0</v>
      </c>
      <c r="H590" s="149">
        <v>0</v>
      </c>
      <c r="I590" s="149">
        <v>0</v>
      </c>
      <c r="J590" s="153">
        <f t="shared" si="359"/>
        <v>0</v>
      </c>
    </row>
    <row r="591" spans="1:10">
      <c r="A591" s="148">
        <v>43525</v>
      </c>
      <c r="B591" s="149" t="s">
        <v>31</v>
      </c>
      <c r="C591" s="150" t="s">
        <v>4</v>
      </c>
      <c r="D591" s="151">
        <v>1000</v>
      </c>
      <c r="E591" s="152">
        <v>1155</v>
      </c>
      <c r="F591" s="152">
        <v>1164</v>
      </c>
      <c r="G591" s="152">
        <v>0</v>
      </c>
      <c r="H591" s="149">
        <f>SUM(F591-E591)*D591</f>
        <v>9000</v>
      </c>
      <c r="I591" s="149">
        <v>0</v>
      </c>
      <c r="J591" s="153">
        <f t="shared" si="359"/>
        <v>9000</v>
      </c>
    </row>
    <row r="592" spans="1:10">
      <c r="A592" s="172"/>
      <c r="B592" s="172"/>
      <c r="C592" s="172"/>
      <c r="D592" s="172"/>
      <c r="E592" s="172"/>
      <c r="F592" s="172"/>
      <c r="G592" s="172"/>
      <c r="H592" s="172"/>
      <c r="I592" s="172"/>
      <c r="J592" s="172"/>
    </row>
    <row r="593" spans="1:10">
      <c r="A593" s="169"/>
      <c r="B593" s="169"/>
      <c r="C593" s="169"/>
      <c r="D593" s="169"/>
      <c r="E593" s="169"/>
      <c r="F593" s="169"/>
      <c r="G593" s="169" t="s">
        <v>279</v>
      </c>
      <c r="H593" s="171">
        <f>SUM(H560:H591)</f>
        <v>141700.00000000006</v>
      </c>
      <c r="I593" s="170"/>
      <c r="J593" s="171">
        <f>SUM(J560:J591)</f>
        <v>255700.00000000006</v>
      </c>
    </row>
    <row r="594" spans="1:10">
      <c r="A594" s="172"/>
      <c r="B594" s="172"/>
      <c r="C594" s="172"/>
      <c r="D594" s="172"/>
      <c r="E594" s="172"/>
      <c r="F594" s="172"/>
      <c r="G594" s="172"/>
      <c r="H594" s="172"/>
      <c r="I594" s="172"/>
      <c r="J594" s="172"/>
    </row>
    <row r="595" spans="1:10">
      <c r="A595" s="205"/>
      <c r="B595" s="177"/>
      <c r="C595" s="177"/>
      <c r="D595" s="206"/>
      <c r="E595" s="206"/>
      <c r="F595" s="201">
        <v>43497</v>
      </c>
      <c r="G595" s="177"/>
      <c r="H595" s="178"/>
      <c r="I595" s="178"/>
      <c r="J595" s="178"/>
    </row>
    <row r="596" spans="1:10">
      <c r="A596" s="172"/>
      <c r="B596" s="172"/>
      <c r="C596" s="172"/>
      <c r="D596" s="172"/>
      <c r="E596" s="172"/>
      <c r="F596" s="172"/>
      <c r="G596" s="172"/>
      <c r="H596" s="172"/>
      <c r="I596" s="179" t="s">
        <v>295</v>
      </c>
      <c r="J596" s="207">
        <v>0.74</v>
      </c>
    </row>
    <row r="597" spans="1:10">
      <c r="A597" s="148">
        <v>43524</v>
      </c>
      <c r="B597" s="149" t="s">
        <v>31</v>
      </c>
      <c r="C597" s="150" t="s">
        <v>4</v>
      </c>
      <c r="D597" s="151">
        <v>1000</v>
      </c>
      <c r="E597" s="152">
        <v>1135</v>
      </c>
      <c r="F597" s="152">
        <v>1142</v>
      </c>
      <c r="G597" s="152">
        <v>0</v>
      </c>
      <c r="H597" s="149">
        <f>SUM(F597-E597)*D597</f>
        <v>7000</v>
      </c>
      <c r="I597" s="149">
        <v>0</v>
      </c>
      <c r="J597" s="149">
        <f t="shared" ref="J597:J635" si="382">SUM(H597:I597)</f>
        <v>7000</v>
      </c>
    </row>
    <row r="598" spans="1:10">
      <c r="A598" s="148">
        <v>43524</v>
      </c>
      <c r="B598" s="149" t="s">
        <v>283</v>
      </c>
      <c r="C598" s="150" t="s">
        <v>4</v>
      </c>
      <c r="D598" s="151">
        <v>4000</v>
      </c>
      <c r="E598" s="152">
        <v>172</v>
      </c>
      <c r="F598" s="152">
        <v>172</v>
      </c>
      <c r="G598" s="152">
        <v>0</v>
      </c>
      <c r="H598" s="149">
        <f t="shared" ref="H598:H635" si="383">SUM(F598-E598)*D598</f>
        <v>0</v>
      </c>
      <c r="I598" s="149">
        <v>0</v>
      </c>
      <c r="J598" s="149">
        <f t="shared" si="382"/>
        <v>0</v>
      </c>
    </row>
    <row r="599" spans="1:10">
      <c r="A599" s="148">
        <v>43523</v>
      </c>
      <c r="B599" s="149" t="s">
        <v>31</v>
      </c>
      <c r="C599" s="150" t="s">
        <v>4</v>
      </c>
      <c r="D599" s="151">
        <v>1000</v>
      </c>
      <c r="E599" s="152">
        <v>1128</v>
      </c>
      <c r="F599" s="152">
        <v>1138</v>
      </c>
      <c r="G599" s="152">
        <v>0</v>
      </c>
      <c r="H599" s="149">
        <f t="shared" si="383"/>
        <v>10000</v>
      </c>
      <c r="I599" s="149">
        <v>0</v>
      </c>
      <c r="J599" s="149">
        <f t="shared" si="382"/>
        <v>10000</v>
      </c>
    </row>
    <row r="600" spans="1:10">
      <c r="A600" s="148">
        <v>43522</v>
      </c>
      <c r="B600" s="149" t="s">
        <v>39</v>
      </c>
      <c r="C600" s="150" t="s">
        <v>4</v>
      </c>
      <c r="D600" s="151">
        <v>1000</v>
      </c>
      <c r="E600" s="152">
        <v>774</v>
      </c>
      <c r="F600" s="152">
        <v>785</v>
      </c>
      <c r="G600" s="152">
        <v>0</v>
      </c>
      <c r="H600" s="149">
        <f t="shared" si="383"/>
        <v>11000</v>
      </c>
      <c r="I600" s="149">
        <v>0</v>
      </c>
      <c r="J600" s="149">
        <f t="shared" si="382"/>
        <v>11000</v>
      </c>
    </row>
    <row r="601" spans="1:10">
      <c r="A601" s="148">
        <v>43522</v>
      </c>
      <c r="B601" s="149" t="s">
        <v>31</v>
      </c>
      <c r="C601" s="150" t="s">
        <v>4</v>
      </c>
      <c r="D601" s="151">
        <v>1000</v>
      </c>
      <c r="E601" s="152">
        <v>1110</v>
      </c>
      <c r="F601" s="152">
        <v>1120</v>
      </c>
      <c r="G601" s="152">
        <v>1130</v>
      </c>
      <c r="H601" s="149">
        <f t="shared" si="383"/>
        <v>10000</v>
      </c>
      <c r="I601" s="149">
        <f>SUM(G601-F601)*D601</f>
        <v>10000</v>
      </c>
      <c r="J601" s="149">
        <f t="shared" si="382"/>
        <v>20000</v>
      </c>
    </row>
    <row r="602" spans="1:10">
      <c r="A602" s="148">
        <v>43522</v>
      </c>
      <c r="B602" s="149" t="s">
        <v>37</v>
      </c>
      <c r="C602" s="150" t="s">
        <v>4</v>
      </c>
      <c r="D602" s="151">
        <v>1000</v>
      </c>
      <c r="E602" s="152">
        <v>1130</v>
      </c>
      <c r="F602" s="152">
        <v>1115</v>
      </c>
      <c r="G602" s="152">
        <v>0</v>
      </c>
      <c r="H602" s="149">
        <f t="shared" si="383"/>
        <v>-15000</v>
      </c>
      <c r="I602" s="149">
        <v>0</v>
      </c>
      <c r="J602" s="149">
        <f t="shared" si="382"/>
        <v>-15000</v>
      </c>
    </row>
    <row r="603" spans="1:10">
      <c r="A603" s="148">
        <v>43521</v>
      </c>
      <c r="B603" s="149" t="s">
        <v>48</v>
      </c>
      <c r="C603" s="150" t="s">
        <v>4</v>
      </c>
      <c r="D603" s="151">
        <v>1000</v>
      </c>
      <c r="E603" s="152">
        <v>1495</v>
      </c>
      <c r="F603" s="152">
        <v>1505</v>
      </c>
      <c r="G603" s="152">
        <v>0</v>
      </c>
      <c r="H603" s="149">
        <f t="shared" si="383"/>
        <v>10000</v>
      </c>
      <c r="I603" s="149">
        <v>0</v>
      </c>
      <c r="J603" s="149">
        <f t="shared" si="382"/>
        <v>10000</v>
      </c>
    </row>
    <row r="604" spans="1:10">
      <c r="A604" s="148">
        <v>43521</v>
      </c>
      <c r="B604" s="149" t="s">
        <v>31</v>
      </c>
      <c r="C604" s="150" t="s">
        <v>4</v>
      </c>
      <c r="D604" s="151">
        <v>1000</v>
      </c>
      <c r="E604" s="152">
        <v>1100</v>
      </c>
      <c r="F604" s="152">
        <v>1100</v>
      </c>
      <c r="G604" s="152">
        <v>0</v>
      </c>
      <c r="H604" s="149">
        <f t="shared" si="383"/>
        <v>0</v>
      </c>
      <c r="I604" s="149">
        <v>0</v>
      </c>
      <c r="J604" s="149">
        <f t="shared" si="382"/>
        <v>0</v>
      </c>
    </row>
    <row r="605" spans="1:10">
      <c r="A605" s="148">
        <v>43518</v>
      </c>
      <c r="B605" s="149" t="s">
        <v>275</v>
      </c>
      <c r="C605" s="150" t="s">
        <v>4</v>
      </c>
      <c r="D605" s="151">
        <v>2000</v>
      </c>
      <c r="E605" s="152">
        <v>142</v>
      </c>
      <c r="F605" s="152">
        <v>140</v>
      </c>
      <c r="G605" s="152">
        <v>0</v>
      </c>
      <c r="H605" s="149">
        <f t="shared" si="383"/>
        <v>-4000</v>
      </c>
      <c r="I605" s="149">
        <v>0</v>
      </c>
      <c r="J605" s="149">
        <f t="shared" si="382"/>
        <v>-4000</v>
      </c>
    </row>
    <row r="606" spans="1:10">
      <c r="A606" s="148">
        <v>43518</v>
      </c>
      <c r="B606" s="149" t="s">
        <v>31</v>
      </c>
      <c r="C606" s="150" t="s">
        <v>4</v>
      </c>
      <c r="D606" s="151">
        <v>1000</v>
      </c>
      <c r="E606" s="152">
        <v>1070</v>
      </c>
      <c r="F606" s="152">
        <v>1074</v>
      </c>
      <c r="G606" s="152">
        <v>0</v>
      </c>
      <c r="H606" s="149">
        <f t="shared" si="383"/>
        <v>4000</v>
      </c>
      <c r="I606" s="149">
        <v>0</v>
      </c>
      <c r="J606" s="149">
        <f t="shared" si="382"/>
        <v>4000</v>
      </c>
    </row>
    <row r="607" spans="1:10">
      <c r="A607" s="148">
        <v>43517</v>
      </c>
      <c r="B607" s="149" t="s">
        <v>79</v>
      </c>
      <c r="C607" s="150" t="s">
        <v>4</v>
      </c>
      <c r="D607" s="151">
        <v>1000</v>
      </c>
      <c r="E607" s="152">
        <v>996</v>
      </c>
      <c r="F607" s="152">
        <v>1005.5</v>
      </c>
      <c r="G607" s="152">
        <v>0</v>
      </c>
      <c r="H607" s="149">
        <f t="shared" si="383"/>
        <v>9500</v>
      </c>
      <c r="I607" s="149">
        <v>0</v>
      </c>
      <c r="J607" s="149">
        <f t="shared" si="382"/>
        <v>9500</v>
      </c>
    </row>
    <row r="608" spans="1:10">
      <c r="A608" s="148">
        <v>43516</v>
      </c>
      <c r="B608" s="149" t="s">
        <v>276</v>
      </c>
      <c r="C608" s="150" t="s">
        <v>4</v>
      </c>
      <c r="D608" s="151">
        <v>1000</v>
      </c>
      <c r="E608" s="152">
        <v>1380</v>
      </c>
      <c r="F608" s="152">
        <v>1386</v>
      </c>
      <c r="G608" s="152">
        <v>0</v>
      </c>
      <c r="H608" s="149">
        <f t="shared" si="383"/>
        <v>6000</v>
      </c>
      <c r="I608" s="149">
        <v>0</v>
      </c>
      <c r="J608" s="149">
        <f t="shared" si="382"/>
        <v>6000</v>
      </c>
    </row>
    <row r="609" spans="1:10">
      <c r="A609" s="148">
        <v>43516</v>
      </c>
      <c r="B609" s="149" t="s">
        <v>31</v>
      </c>
      <c r="C609" s="150" t="s">
        <v>4</v>
      </c>
      <c r="D609" s="151">
        <v>1000</v>
      </c>
      <c r="E609" s="152">
        <v>1035</v>
      </c>
      <c r="F609" s="152">
        <v>1035</v>
      </c>
      <c r="G609" s="152">
        <v>0</v>
      </c>
      <c r="H609" s="149">
        <f t="shared" si="383"/>
        <v>0</v>
      </c>
      <c r="I609" s="149">
        <v>0</v>
      </c>
      <c r="J609" s="149">
        <f t="shared" si="382"/>
        <v>0</v>
      </c>
    </row>
    <row r="610" spans="1:10">
      <c r="A610" s="148">
        <v>43516</v>
      </c>
      <c r="B610" s="149" t="s">
        <v>65</v>
      </c>
      <c r="C610" s="150" t="s">
        <v>4</v>
      </c>
      <c r="D610" s="151">
        <v>1000</v>
      </c>
      <c r="E610" s="152">
        <v>1290</v>
      </c>
      <c r="F610" s="152">
        <v>1290</v>
      </c>
      <c r="G610" s="152">
        <v>0</v>
      </c>
      <c r="H610" s="149">
        <f t="shared" si="383"/>
        <v>0</v>
      </c>
      <c r="I610" s="149">
        <v>0</v>
      </c>
      <c r="J610" s="149">
        <f t="shared" si="382"/>
        <v>0</v>
      </c>
    </row>
    <row r="611" spans="1:10">
      <c r="A611" s="148">
        <v>43515</v>
      </c>
      <c r="B611" s="149" t="s">
        <v>277</v>
      </c>
      <c r="C611" s="150" t="s">
        <v>4</v>
      </c>
      <c r="D611" s="151">
        <v>5000</v>
      </c>
      <c r="E611" s="152">
        <v>84</v>
      </c>
      <c r="F611" s="152">
        <v>84.9</v>
      </c>
      <c r="G611" s="152">
        <v>0</v>
      </c>
      <c r="H611" s="149">
        <f t="shared" si="383"/>
        <v>4500.0000000000282</v>
      </c>
      <c r="I611" s="149">
        <v>0</v>
      </c>
      <c r="J611" s="149">
        <f t="shared" si="382"/>
        <v>4500.0000000000282</v>
      </c>
    </row>
    <row r="612" spans="1:10">
      <c r="A612" s="148">
        <v>43515</v>
      </c>
      <c r="B612" s="149" t="s">
        <v>278</v>
      </c>
      <c r="C612" s="150" t="s">
        <v>4</v>
      </c>
      <c r="D612" s="151">
        <v>6000</v>
      </c>
      <c r="E612" s="152">
        <v>106</v>
      </c>
      <c r="F612" s="152">
        <v>107.5</v>
      </c>
      <c r="G612" s="152">
        <v>108.75</v>
      </c>
      <c r="H612" s="149">
        <f t="shared" si="383"/>
        <v>9000</v>
      </c>
      <c r="I612" s="149">
        <v>7500</v>
      </c>
      <c r="J612" s="149">
        <f t="shared" si="382"/>
        <v>16500</v>
      </c>
    </row>
    <row r="613" spans="1:10">
      <c r="A613" s="148">
        <v>43514</v>
      </c>
      <c r="B613" s="149" t="s">
        <v>33</v>
      </c>
      <c r="C613" s="150" t="s">
        <v>4</v>
      </c>
      <c r="D613" s="151">
        <v>1000</v>
      </c>
      <c r="E613" s="152">
        <v>1340</v>
      </c>
      <c r="F613" s="152">
        <v>1350</v>
      </c>
      <c r="G613" s="152">
        <v>0</v>
      </c>
      <c r="H613" s="149">
        <f t="shared" si="383"/>
        <v>10000</v>
      </c>
      <c r="I613" s="149">
        <v>0</v>
      </c>
      <c r="J613" s="149">
        <f t="shared" si="382"/>
        <v>10000</v>
      </c>
    </row>
    <row r="614" spans="1:10">
      <c r="A614" s="180">
        <v>43511</v>
      </c>
      <c r="B614" s="174" t="s">
        <v>154</v>
      </c>
      <c r="C614" s="174" t="s">
        <v>20</v>
      </c>
      <c r="D614" s="154">
        <v>1000</v>
      </c>
      <c r="E614" s="175">
        <v>475</v>
      </c>
      <c r="F614" s="175">
        <v>469.1</v>
      </c>
      <c r="G614" s="152">
        <v>0</v>
      </c>
      <c r="H614" s="149">
        <f t="shared" si="383"/>
        <v>-5899.9999999999773</v>
      </c>
      <c r="I614" s="149">
        <v>0</v>
      </c>
      <c r="J614" s="149">
        <f t="shared" si="382"/>
        <v>-5899.9999999999773</v>
      </c>
    </row>
    <row r="615" spans="1:10">
      <c r="A615" s="180">
        <v>43511</v>
      </c>
      <c r="B615" s="174" t="s">
        <v>237</v>
      </c>
      <c r="C615" s="174" t="s">
        <v>20</v>
      </c>
      <c r="D615" s="154">
        <v>4000</v>
      </c>
      <c r="E615" s="175">
        <v>211.4</v>
      </c>
      <c r="F615" s="175">
        <v>208.75</v>
      </c>
      <c r="G615" s="152">
        <v>0</v>
      </c>
      <c r="H615" s="149">
        <f t="shared" si="383"/>
        <v>-10600.000000000022</v>
      </c>
      <c r="I615" s="149">
        <v>0</v>
      </c>
      <c r="J615" s="149">
        <f t="shared" si="382"/>
        <v>-10600.000000000022</v>
      </c>
    </row>
    <row r="616" spans="1:10">
      <c r="A616" s="180">
        <v>43510</v>
      </c>
      <c r="B616" s="174" t="s">
        <v>250</v>
      </c>
      <c r="C616" s="174" t="s">
        <v>20</v>
      </c>
      <c r="D616" s="154">
        <v>2000</v>
      </c>
      <c r="E616" s="175">
        <v>398.75</v>
      </c>
      <c r="F616" s="175">
        <v>402.75</v>
      </c>
      <c r="G616" s="152">
        <v>0</v>
      </c>
      <c r="H616" s="149">
        <f t="shared" si="383"/>
        <v>8000</v>
      </c>
      <c r="I616" s="149">
        <v>0</v>
      </c>
      <c r="J616" s="149">
        <f t="shared" si="382"/>
        <v>8000</v>
      </c>
    </row>
    <row r="617" spans="1:10">
      <c r="A617" s="180">
        <v>43509</v>
      </c>
      <c r="B617" s="174" t="s">
        <v>141</v>
      </c>
      <c r="C617" s="174" t="s">
        <v>20</v>
      </c>
      <c r="D617" s="154">
        <v>1000</v>
      </c>
      <c r="E617" s="175">
        <v>1490.45</v>
      </c>
      <c r="F617" s="175">
        <v>1500.05</v>
      </c>
      <c r="G617" s="152">
        <v>0</v>
      </c>
      <c r="H617" s="149">
        <f t="shared" si="383"/>
        <v>9599.9999999999091</v>
      </c>
      <c r="I617" s="149">
        <v>0</v>
      </c>
      <c r="J617" s="149">
        <f t="shared" si="382"/>
        <v>9599.9999999999091</v>
      </c>
    </row>
    <row r="618" spans="1:10">
      <c r="A618" s="180">
        <v>43508</v>
      </c>
      <c r="B618" s="174" t="s">
        <v>197</v>
      </c>
      <c r="C618" s="174" t="s">
        <v>20</v>
      </c>
      <c r="D618" s="154">
        <v>4000</v>
      </c>
      <c r="E618" s="175">
        <v>126.5</v>
      </c>
      <c r="F618" s="175">
        <v>124.95</v>
      </c>
      <c r="G618" s="152">
        <v>0</v>
      </c>
      <c r="H618" s="149">
        <f t="shared" si="383"/>
        <v>-6199.9999999999891</v>
      </c>
      <c r="I618" s="149">
        <v>0</v>
      </c>
      <c r="J618" s="149">
        <f t="shared" si="382"/>
        <v>-6199.9999999999891</v>
      </c>
    </row>
    <row r="619" spans="1:10">
      <c r="A619" s="180">
        <v>43508</v>
      </c>
      <c r="B619" s="174" t="s">
        <v>175</v>
      </c>
      <c r="C619" s="174" t="s">
        <v>20</v>
      </c>
      <c r="D619" s="154">
        <v>2000</v>
      </c>
      <c r="E619" s="175">
        <v>646.1</v>
      </c>
      <c r="F619" s="175">
        <v>638</v>
      </c>
      <c r="G619" s="152">
        <v>0</v>
      </c>
      <c r="H619" s="149">
        <f t="shared" si="383"/>
        <v>-16200.000000000045</v>
      </c>
      <c r="I619" s="149">
        <v>0</v>
      </c>
      <c r="J619" s="149">
        <f t="shared" si="382"/>
        <v>-16200.000000000045</v>
      </c>
    </row>
    <row r="620" spans="1:10">
      <c r="A620" s="181">
        <v>43508</v>
      </c>
      <c r="B620" s="182" t="s">
        <v>154</v>
      </c>
      <c r="C620" s="182" t="s">
        <v>4</v>
      </c>
      <c r="D620" s="154">
        <v>2000</v>
      </c>
      <c r="E620" s="183">
        <v>487</v>
      </c>
      <c r="F620" s="183">
        <v>491</v>
      </c>
      <c r="G620" s="184">
        <v>497</v>
      </c>
      <c r="H620" s="149">
        <f t="shared" si="383"/>
        <v>8000</v>
      </c>
      <c r="I620" s="149">
        <f>SUM(G620-F620)*D620</f>
        <v>12000</v>
      </c>
      <c r="J620" s="149">
        <f t="shared" si="382"/>
        <v>20000</v>
      </c>
    </row>
    <row r="621" spans="1:10">
      <c r="A621" s="180">
        <v>43508</v>
      </c>
      <c r="B621" s="174" t="s">
        <v>47</v>
      </c>
      <c r="C621" s="174" t="s">
        <v>20</v>
      </c>
      <c r="D621" s="154">
        <v>2000</v>
      </c>
      <c r="E621" s="175">
        <v>528.65</v>
      </c>
      <c r="F621" s="175">
        <v>533.70000000000005</v>
      </c>
      <c r="G621" s="152">
        <v>0</v>
      </c>
      <c r="H621" s="149">
        <f t="shared" si="383"/>
        <v>10100.000000000136</v>
      </c>
      <c r="I621" s="149">
        <v>0</v>
      </c>
      <c r="J621" s="149">
        <f t="shared" si="382"/>
        <v>10100.000000000136</v>
      </c>
    </row>
    <row r="622" spans="1:10">
      <c r="A622" s="180">
        <v>43507</v>
      </c>
      <c r="B622" s="174" t="s">
        <v>210</v>
      </c>
      <c r="C622" s="174" t="s">
        <v>20</v>
      </c>
      <c r="D622" s="154">
        <v>1000</v>
      </c>
      <c r="E622" s="175">
        <v>1305.8</v>
      </c>
      <c r="F622" s="175">
        <v>1302.05</v>
      </c>
      <c r="G622" s="152">
        <v>0</v>
      </c>
      <c r="H622" s="149">
        <f t="shared" si="383"/>
        <v>-3750</v>
      </c>
      <c r="I622" s="149">
        <v>0</v>
      </c>
      <c r="J622" s="149">
        <f t="shared" si="382"/>
        <v>-3750</v>
      </c>
    </row>
    <row r="623" spans="1:10">
      <c r="A623" s="180">
        <v>43507</v>
      </c>
      <c r="B623" s="174" t="s">
        <v>271</v>
      </c>
      <c r="C623" s="174" t="s">
        <v>4</v>
      </c>
      <c r="D623" s="154">
        <v>2000</v>
      </c>
      <c r="E623" s="175">
        <v>372</v>
      </c>
      <c r="F623" s="175">
        <v>376.65</v>
      </c>
      <c r="G623" s="152">
        <v>0</v>
      </c>
      <c r="H623" s="149">
        <f t="shared" si="383"/>
        <v>9299.9999999999545</v>
      </c>
      <c r="I623" s="149">
        <v>0</v>
      </c>
      <c r="J623" s="149">
        <f t="shared" si="382"/>
        <v>9299.9999999999545</v>
      </c>
    </row>
    <row r="624" spans="1:10">
      <c r="A624" s="180">
        <v>43507</v>
      </c>
      <c r="B624" s="174" t="s">
        <v>270</v>
      </c>
      <c r="C624" s="174" t="s">
        <v>4</v>
      </c>
      <c r="D624" s="154">
        <v>1000</v>
      </c>
      <c r="E624" s="175">
        <v>975</v>
      </c>
      <c r="F624" s="175">
        <v>960</v>
      </c>
      <c r="G624" s="152">
        <v>0</v>
      </c>
      <c r="H624" s="149">
        <f t="shared" si="383"/>
        <v>-15000</v>
      </c>
      <c r="I624" s="149">
        <v>0</v>
      </c>
      <c r="J624" s="149">
        <f t="shared" si="382"/>
        <v>-15000</v>
      </c>
    </row>
    <row r="625" spans="1:10">
      <c r="A625" s="180">
        <v>43504</v>
      </c>
      <c r="B625" s="174" t="s">
        <v>143</v>
      </c>
      <c r="C625" s="174" t="s">
        <v>4</v>
      </c>
      <c r="D625" s="154">
        <v>1000</v>
      </c>
      <c r="E625" s="175">
        <v>910</v>
      </c>
      <c r="F625" s="175">
        <v>895</v>
      </c>
      <c r="G625" s="152">
        <v>0</v>
      </c>
      <c r="H625" s="149">
        <f t="shared" si="383"/>
        <v>-15000</v>
      </c>
      <c r="I625" s="149">
        <v>0</v>
      </c>
      <c r="J625" s="149">
        <f t="shared" si="382"/>
        <v>-15000</v>
      </c>
    </row>
    <row r="626" spans="1:10">
      <c r="A626" s="181">
        <v>43503</v>
      </c>
      <c r="B626" s="182" t="s">
        <v>274</v>
      </c>
      <c r="C626" s="182" t="s">
        <v>4</v>
      </c>
      <c r="D626" s="154">
        <v>4000</v>
      </c>
      <c r="E626" s="183">
        <v>300</v>
      </c>
      <c r="F626" s="183">
        <v>303</v>
      </c>
      <c r="G626" s="184">
        <v>306</v>
      </c>
      <c r="H626" s="149">
        <f t="shared" si="383"/>
        <v>12000</v>
      </c>
      <c r="I626" s="149">
        <f>SUM(G626-F626)*D626</f>
        <v>12000</v>
      </c>
      <c r="J626" s="149">
        <f t="shared" si="382"/>
        <v>24000</v>
      </c>
    </row>
    <row r="627" spans="1:10">
      <c r="A627" s="180">
        <v>43503</v>
      </c>
      <c r="B627" s="174" t="s">
        <v>71</v>
      </c>
      <c r="C627" s="174" t="s">
        <v>4</v>
      </c>
      <c r="D627" s="154">
        <v>1000</v>
      </c>
      <c r="E627" s="175">
        <v>1340</v>
      </c>
      <c r="F627" s="175">
        <v>1347</v>
      </c>
      <c r="G627" s="152">
        <v>0</v>
      </c>
      <c r="H627" s="149">
        <f t="shared" si="383"/>
        <v>7000</v>
      </c>
      <c r="I627" s="149">
        <v>0</v>
      </c>
      <c r="J627" s="149">
        <f t="shared" si="382"/>
        <v>7000</v>
      </c>
    </row>
    <row r="628" spans="1:10">
      <c r="A628" s="180">
        <v>43502</v>
      </c>
      <c r="B628" s="174" t="s">
        <v>84</v>
      </c>
      <c r="C628" s="174" t="s">
        <v>4</v>
      </c>
      <c r="D628" s="154">
        <v>1000</v>
      </c>
      <c r="E628" s="175">
        <v>1190</v>
      </c>
      <c r="F628" s="175">
        <v>1200</v>
      </c>
      <c r="G628" s="152">
        <v>0</v>
      </c>
      <c r="H628" s="149">
        <f t="shared" si="383"/>
        <v>10000</v>
      </c>
      <c r="I628" s="149">
        <v>0</v>
      </c>
      <c r="J628" s="149">
        <f t="shared" si="382"/>
        <v>10000</v>
      </c>
    </row>
    <row r="629" spans="1:10">
      <c r="A629" s="180">
        <v>43501</v>
      </c>
      <c r="B629" s="174" t="s">
        <v>84</v>
      </c>
      <c r="C629" s="174" t="s">
        <v>4</v>
      </c>
      <c r="D629" s="154">
        <v>1000</v>
      </c>
      <c r="E629" s="175">
        <v>1170</v>
      </c>
      <c r="F629" s="175">
        <v>1180</v>
      </c>
      <c r="G629" s="152">
        <v>0</v>
      </c>
      <c r="H629" s="149">
        <f t="shared" si="383"/>
        <v>10000</v>
      </c>
      <c r="I629" s="149">
        <v>0</v>
      </c>
      <c r="J629" s="149">
        <f t="shared" si="382"/>
        <v>10000</v>
      </c>
    </row>
    <row r="630" spans="1:10">
      <c r="A630" s="180">
        <v>43501</v>
      </c>
      <c r="B630" s="174" t="s">
        <v>171</v>
      </c>
      <c r="C630" s="174" t="s">
        <v>4</v>
      </c>
      <c r="D630" s="154">
        <v>1000</v>
      </c>
      <c r="E630" s="175">
        <v>1053</v>
      </c>
      <c r="F630" s="175">
        <v>1063</v>
      </c>
      <c r="G630" s="152">
        <v>0</v>
      </c>
      <c r="H630" s="149">
        <f t="shared" si="383"/>
        <v>10000</v>
      </c>
      <c r="I630" s="149">
        <v>0</v>
      </c>
      <c r="J630" s="149">
        <f t="shared" si="382"/>
        <v>10000</v>
      </c>
    </row>
    <row r="631" spans="1:10">
      <c r="A631" s="180">
        <v>43500</v>
      </c>
      <c r="B631" s="174" t="s">
        <v>210</v>
      </c>
      <c r="C631" s="174" t="s">
        <v>4</v>
      </c>
      <c r="D631" s="154">
        <v>1000</v>
      </c>
      <c r="E631" s="175">
        <v>1270</v>
      </c>
      <c r="F631" s="175">
        <v>1273</v>
      </c>
      <c r="G631" s="152">
        <v>0</v>
      </c>
      <c r="H631" s="149">
        <f t="shared" si="383"/>
        <v>3000</v>
      </c>
      <c r="I631" s="149">
        <v>0</v>
      </c>
      <c r="J631" s="149">
        <f t="shared" si="382"/>
        <v>3000</v>
      </c>
    </row>
    <row r="632" spans="1:10">
      <c r="A632" s="181">
        <v>43500</v>
      </c>
      <c r="B632" s="182" t="s">
        <v>251</v>
      </c>
      <c r="C632" s="182" t="s">
        <v>4</v>
      </c>
      <c r="D632" s="154">
        <v>1000</v>
      </c>
      <c r="E632" s="183">
        <v>1897.85</v>
      </c>
      <c r="F632" s="183">
        <v>1921.55</v>
      </c>
      <c r="G632" s="184">
        <v>1950.4</v>
      </c>
      <c r="H632" s="149">
        <f t="shared" si="383"/>
        <v>23700.000000000044</v>
      </c>
      <c r="I632" s="149">
        <f>SUM(G632-F632)*D632</f>
        <v>28850.000000000138</v>
      </c>
      <c r="J632" s="149">
        <f t="shared" si="382"/>
        <v>52550.000000000182</v>
      </c>
    </row>
    <row r="633" spans="1:10">
      <c r="A633" s="181">
        <v>43500</v>
      </c>
      <c r="B633" s="182" t="s">
        <v>118</v>
      </c>
      <c r="C633" s="182" t="s">
        <v>20</v>
      </c>
      <c r="D633" s="154">
        <v>2000</v>
      </c>
      <c r="E633" s="183">
        <v>650</v>
      </c>
      <c r="F633" s="183">
        <v>644</v>
      </c>
      <c r="G633" s="184">
        <v>636</v>
      </c>
      <c r="H633" s="149">
        <f t="shared" si="383"/>
        <v>-12000</v>
      </c>
      <c r="I633" s="149">
        <v>0</v>
      </c>
      <c r="J633" s="149">
        <f t="shared" si="382"/>
        <v>-12000</v>
      </c>
    </row>
    <row r="634" spans="1:10">
      <c r="A634" s="180">
        <v>43497</v>
      </c>
      <c r="B634" s="174" t="s">
        <v>273</v>
      </c>
      <c r="C634" s="174" t="s">
        <v>4</v>
      </c>
      <c r="D634" s="154">
        <v>2000</v>
      </c>
      <c r="E634" s="175">
        <v>423</v>
      </c>
      <c r="F634" s="175">
        <v>427</v>
      </c>
      <c r="G634" s="152">
        <v>0</v>
      </c>
      <c r="H634" s="149">
        <f t="shared" si="383"/>
        <v>8000</v>
      </c>
      <c r="I634" s="149">
        <v>0</v>
      </c>
      <c r="J634" s="149">
        <f t="shared" si="382"/>
        <v>8000</v>
      </c>
    </row>
    <row r="635" spans="1:10">
      <c r="A635" s="180">
        <v>43497</v>
      </c>
      <c r="B635" s="174" t="s">
        <v>210</v>
      </c>
      <c r="C635" s="174" t="s">
        <v>4</v>
      </c>
      <c r="D635" s="154">
        <v>1000</v>
      </c>
      <c r="E635" s="175">
        <v>1260</v>
      </c>
      <c r="F635" s="175">
        <v>1270</v>
      </c>
      <c r="G635" s="152">
        <v>0</v>
      </c>
      <c r="H635" s="149">
        <f t="shared" si="383"/>
        <v>10000</v>
      </c>
      <c r="I635" s="149">
        <v>0</v>
      </c>
      <c r="J635" s="149">
        <f t="shared" si="382"/>
        <v>10000</v>
      </c>
    </row>
    <row r="636" spans="1:10">
      <c r="A636" s="172"/>
      <c r="B636" s="172"/>
      <c r="C636" s="172"/>
      <c r="D636" s="172"/>
      <c r="E636" s="172"/>
      <c r="F636" s="172"/>
      <c r="G636" s="172"/>
      <c r="H636" s="185"/>
      <c r="I636" s="185"/>
      <c r="J636" s="172"/>
    </row>
    <row r="637" spans="1:10">
      <c r="A637" s="169"/>
      <c r="B637" s="169"/>
      <c r="C637" s="169"/>
      <c r="D637" s="169"/>
      <c r="E637" s="169"/>
      <c r="F637" s="169"/>
      <c r="G637" s="169" t="s">
        <v>279</v>
      </c>
      <c r="H637" s="171">
        <f>SUM(H597:H635)</f>
        <v>126050.00000000004</v>
      </c>
      <c r="I637" s="170"/>
      <c r="J637" s="171">
        <f>SUM(J597:J635)</f>
        <v>196400.00000000017</v>
      </c>
    </row>
    <row r="638" spans="1:10">
      <c r="A638" s="172"/>
      <c r="B638" s="172"/>
      <c r="C638" s="172"/>
      <c r="D638" s="172"/>
      <c r="E638" s="172"/>
      <c r="F638" s="172"/>
      <c r="G638" s="172"/>
      <c r="H638" s="172"/>
      <c r="I638" s="179" t="s">
        <v>295</v>
      </c>
      <c r="J638" s="207">
        <v>0.77</v>
      </c>
    </row>
    <row r="639" spans="1:10">
      <c r="A639" s="186"/>
      <c r="B639" s="187"/>
      <c r="C639" s="187"/>
      <c r="D639" s="187"/>
      <c r="E639" s="187"/>
      <c r="F639" s="188">
        <v>43466</v>
      </c>
      <c r="G639" s="187"/>
      <c r="H639" s="208"/>
      <c r="I639" s="187"/>
      <c r="J639" s="172"/>
    </row>
    <row r="640" spans="1:10">
      <c r="A640" s="189">
        <v>43496</v>
      </c>
      <c r="B640" s="190" t="s">
        <v>272</v>
      </c>
      <c r="C640" s="191">
        <v>659</v>
      </c>
      <c r="D640" s="190" t="s">
        <v>20</v>
      </c>
      <c r="E640" s="192">
        <v>758.2</v>
      </c>
      <c r="F640" s="192">
        <v>752.85</v>
      </c>
      <c r="G640" s="193"/>
      <c r="H640" s="194"/>
      <c r="I640" s="209" t="e">
        <f>(#REF!+H640)/C640</f>
        <v>#REF!</v>
      </c>
      <c r="J640" s="172"/>
    </row>
    <row r="641" spans="1:10">
      <c r="A641" s="189">
        <v>43496</v>
      </c>
      <c r="B641" s="190" t="s">
        <v>92</v>
      </c>
      <c r="C641" s="191">
        <v>245</v>
      </c>
      <c r="D641" s="190" t="s">
        <v>4</v>
      </c>
      <c r="E641" s="192">
        <v>2038.15</v>
      </c>
      <c r="F641" s="192">
        <v>2063.6</v>
      </c>
      <c r="G641" s="193"/>
      <c r="H641" s="194"/>
      <c r="I641" s="209" t="e">
        <f>(#REF!+H641)/C641</f>
        <v>#REF!</v>
      </c>
      <c r="J641" s="172"/>
    </row>
    <row r="642" spans="1:10">
      <c r="A642" s="189">
        <v>43495</v>
      </c>
      <c r="B642" s="190" t="s">
        <v>240</v>
      </c>
      <c r="C642" s="191">
        <v>2509</v>
      </c>
      <c r="D642" s="190" t="s">
        <v>20</v>
      </c>
      <c r="E642" s="192">
        <v>199.25</v>
      </c>
      <c r="F642" s="192">
        <v>197.4</v>
      </c>
      <c r="G642" s="193"/>
      <c r="H642" s="194"/>
      <c r="I642" s="209" t="e">
        <f>(#REF!+H642)/C642</f>
        <v>#REF!</v>
      </c>
      <c r="J642" s="172"/>
    </row>
    <row r="643" spans="1:10">
      <c r="A643" s="189">
        <v>43495</v>
      </c>
      <c r="B643" s="190" t="s">
        <v>251</v>
      </c>
      <c r="C643" s="191">
        <v>263</v>
      </c>
      <c r="D643" s="190" t="s">
        <v>4</v>
      </c>
      <c r="E643" s="192">
        <v>1897.85</v>
      </c>
      <c r="F643" s="192">
        <v>1921.55</v>
      </c>
      <c r="G643" s="193">
        <v>1950.4</v>
      </c>
      <c r="H643" s="194">
        <f>(IF(D643="SHORT",IF(G643="",0,E643-G643),IF(D643="LONG",IF(G643="",0,G643-F643))))*C643</f>
        <v>7587.5500000000357</v>
      </c>
      <c r="I643" s="209" t="e">
        <f>(#REF!+H643)/C643</f>
        <v>#REF!</v>
      </c>
      <c r="J643" s="172"/>
    </row>
    <row r="644" spans="1:10">
      <c r="A644" s="195">
        <v>43494</v>
      </c>
      <c r="B644" s="196" t="s">
        <v>84</v>
      </c>
      <c r="C644" s="197">
        <f>50000/E644</f>
        <v>42.480883602378931</v>
      </c>
      <c r="D644" s="196" t="s">
        <v>4</v>
      </c>
      <c r="E644" s="198">
        <v>1177</v>
      </c>
      <c r="F644" s="198">
        <v>1182.5</v>
      </c>
      <c r="G644" s="199"/>
      <c r="H644" s="200"/>
      <c r="I644" s="210" t="e">
        <f>(#REF!+H644)/C644</f>
        <v>#REF!</v>
      </c>
      <c r="J644" s="172"/>
    </row>
    <row r="645" spans="1:10">
      <c r="A645" s="195">
        <v>43489</v>
      </c>
      <c r="B645" s="196" t="s">
        <v>186</v>
      </c>
      <c r="C645" s="197">
        <v>1517</v>
      </c>
      <c r="D645" s="196" t="s">
        <v>20</v>
      </c>
      <c r="E645" s="198">
        <v>329.5</v>
      </c>
      <c r="F645" s="198">
        <v>325.39999999999998</v>
      </c>
      <c r="G645" s="199"/>
      <c r="H645" s="200"/>
      <c r="I645" s="210" t="e">
        <f>(#REF!+H645)/C645</f>
        <v>#REF!</v>
      </c>
      <c r="J645" s="172"/>
    </row>
    <row r="646" spans="1:10">
      <c r="A646" s="195">
        <v>43489</v>
      </c>
      <c r="B646" s="196" t="s">
        <v>268</v>
      </c>
      <c r="C646" s="197">
        <v>77</v>
      </c>
      <c r="D646" s="196" t="s">
        <v>20</v>
      </c>
      <c r="E646" s="198">
        <v>6480</v>
      </c>
      <c r="F646" s="198">
        <v>6399</v>
      </c>
      <c r="G646" s="199"/>
      <c r="H646" s="200"/>
      <c r="I646" s="210" t="e">
        <f>(#REF!+H646)/C646</f>
        <v>#REF!</v>
      </c>
      <c r="J646" s="172"/>
    </row>
    <row r="647" spans="1:10">
      <c r="A647" s="195">
        <v>43489</v>
      </c>
      <c r="B647" s="196" t="s">
        <v>249</v>
      </c>
      <c r="C647" s="197">
        <v>1626</v>
      </c>
      <c r="D647" s="196" t="s">
        <v>20</v>
      </c>
      <c r="E647" s="198">
        <v>307.5</v>
      </c>
      <c r="F647" s="198">
        <v>303.64999999999998</v>
      </c>
      <c r="G647" s="199"/>
      <c r="H647" s="200"/>
      <c r="I647" s="210" t="e">
        <f>(#REF!+H647)/C647</f>
        <v>#REF!</v>
      </c>
      <c r="J647" s="172"/>
    </row>
    <row r="648" spans="1:10">
      <c r="A648" s="195">
        <v>43488</v>
      </c>
      <c r="B648" s="196" t="s">
        <v>141</v>
      </c>
      <c r="C648" s="197">
        <v>335</v>
      </c>
      <c r="D648" s="196" t="s">
        <v>20</v>
      </c>
      <c r="E648" s="198">
        <v>1491.55</v>
      </c>
      <c r="F648" s="198">
        <v>1506.5</v>
      </c>
      <c r="G648" s="199"/>
      <c r="H648" s="200"/>
      <c r="I648" s="210" t="e">
        <f>(#REF!+H648)/C648</f>
        <v>#REF!</v>
      </c>
      <c r="J648" s="172"/>
    </row>
    <row r="649" spans="1:10">
      <c r="A649" s="195">
        <v>43487</v>
      </c>
      <c r="B649" s="196" t="s">
        <v>269</v>
      </c>
      <c r="C649" s="197">
        <v>1881</v>
      </c>
      <c r="D649" s="196" t="s">
        <v>4</v>
      </c>
      <c r="E649" s="198">
        <v>265.75</v>
      </c>
      <c r="F649" s="198">
        <v>263.2</v>
      </c>
      <c r="G649" s="199"/>
      <c r="H649" s="200"/>
      <c r="I649" s="210" t="e">
        <f>(#REF!+H649)/C649</f>
        <v>#REF!</v>
      </c>
      <c r="J649" s="172"/>
    </row>
    <row r="650" spans="1:10">
      <c r="A650" s="195">
        <v>43487</v>
      </c>
      <c r="B650" s="196" t="s">
        <v>198</v>
      </c>
      <c r="C650" s="197">
        <v>3456</v>
      </c>
      <c r="D650" s="196" t="s">
        <v>20</v>
      </c>
      <c r="E650" s="198">
        <v>144.65</v>
      </c>
      <c r="F650" s="198">
        <v>144.19999999999999</v>
      </c>
      <c r="G650" s="199"/>
      <c r="H650" s="200"/>
      <c r="I650" s="210" t="e">
        <f>(#REF!+H650)/C650</f>
        <v>#REF!</v>
      </c>
      <c r="J650" s="172"/>
    </row>
    <row r="651" spans="1:10">
      <c r="A651" s="195">
        <v>43486</v>
      </c>
      <c r="B651" s="196" t="s">
        <v>270</v>
      </c>
      <c r="C651" s="197">
        <v>435</v>
      </c>
      <c r="D651" s="196" t="s">
        <v>4</v>
      </c>
      <c r="E651" s="198">
        <v>1147.55</v>
      </c>
      <c r="F651" s="198">
        <v>1161.8499999999999</v>
      </c>
      <c r="G651" s="199"/>
      <c r="H651" s="200"/>
      <c r="I651" s="210" t="e">
        <f>(#REF!+H651)/C651</f>
        <v>#REF!</v>
      </c>
      <c r="J651" s="172"/>
    </row>
    <row r="652" spans="1:10">
      <c r="A652" s="195">
        <v>43486</v>
      </c>
      <c r="B652" s="196" t="s">
        <v>268</v>
      </c>
      <c r="C652" s="197">
        <v>78</v>
      </c>
      <c r="D652" s="196" t="s">
        <v>4</v>
      </c>
      <c r="E652" s="198">
        <v>6351</v>
      </c>
      <c r="F652" s="198">
        <v>6390</v>
      </c>
      <c r="G652" s="199"/>
      <c r="H652" s="200"/>
      <c r="I652" s="210" t="e">
        <f>(#REF!+H652)/C652</f>
        <v>#REF!</v>
      </c>
      <c r="J652" s="172"/>
    </row>
    <row r="653" spans="1:10">
      <c r="A653" s="195">
        <v>43483</v>
      </c>
      <c r="B653" s="196" t="s">
        <v>99</v>
      </c>
      <c r="C653" s="197">
        <v>1096</v>
      </c>
      <c r="D653" s="196" t="s">
        <v>20</v>
      </c>
      <c r="E653" s="198">
        <v>456.2</v>
      </c>
      <c r="F653" s="198">
        <v>454.5</v>
      </c>
      <c r="G653" s="199"/>
      <c r="H653" s="200"/>
      <c r="I653" s="210" t="e">
        <f>(#REF!+H653)/C653</f>
        <v>#REF!</v>
      </c>
      <c r="J653" s="172"/>
    </row>
    <row r="654" spans="1:10">
      <c r="A654" s="195">
        <v>43483</v>
      </c>
      <c r="B654" s="196" t="s">
        <v>193</v>
      </c>
      <c r="C654" s="197">
        <v>1999</v>
      </c>
      <c r="D654" s="196" t="s">
        <v>20</v>
      </c>
      <c r="E654" s="198">
        <v>250.1</v>
      </c>
      <c r="F654" s="198">
        <v>247.1</v>
      </c>
      <c r="G654" s="199"/>
      <c r="H654" s="200"/>
      <c r="I654" s="210" t="e">
        <f>(#REF!+H654)/C654</f>
        <v>#REF!</v>
      </c>
      <c r="J654" s="172"/>
    </row>
    <row r="655" spans="1:10">
      <c r="A655" s="195">
        <v>43482</v>
      </c>
      <c r="B655" s="196" t="s">
        <v>267</v>
      </c>
      <c r="C655" s="197">
        <v>3219</v>
      </c>
      <c r="D655" s="196" t="s">
        <v>20</v>
      </c>
      <c r="E655" s="198">
        <v>155.30000000000001</v>
      </c>
      <c r="F655" s="198">
        <v>154.15</v>
      </c>
      <c r="G655" s="199"/>
      <c r="H655" s="200"/>
      <c r="I655" s="210" t="e">
        <f>(#REF!+H655)/C655</f>
        <v>#REF!</v>
      </c>
      <c r="J655" s="172"/>
    </row>
    <row r="656" spans="1:10">
      <c r="A656" s="195">
        <v>43482</v>
      </c>
      <c r="B656" s="196" t="s">
        <v>120</v>
      </c>
      <c r="C656" s="197">
        <v>2697</v>
      </c>
      <c r="D656" s="196" t="s">
        <v>20</v>
      </c>
      <c r="E656" s="198">
        <v>185.35</v>
      </c>
      <c r="F656" s="198">
        <v>183.75</v>
      </c>
      <c r="G656" s="199"/>
      <c r="H656" s="200"/>
      <c r="I656" s="210" t="e">
        <f>(#REF!+H656)/C656</f>
        <v>#REF!</v>
      </c>
      <c r="J656" s="172"/>
    </row>
    <row r="657" spans="1:10">
      <c r="A657" s="189">
        <v>43481</v>
      </c>
      <c r="B657" s="190" t="s">
        <v>251</v>
      </c>
      <c r="C657" s="191">
        <v>263</v>
      </c>
      <c r="D657" s="190" t="s">
        <v>4</v>
      </c>
      <c r="E657" s="192">
        <v>1897.85</v>
      </c>
      <c r="F657" s="192">
        <v>1921.55</v>
      </c>
      <c r="G657" s="193">
        <v>1950.4</v>
      </c>
      <c r="H657" s="194">
        <f>(IF(D657="SHORT",IF(G657="",0,E657-G657),IF(D657="LONG",IF(G657="",0,G657-F657))))*C657</f>
        <v>7587.5500000000357</v>
      </c>
      <c r="I657" s="209" t="e">
        <f>(#REF!+H657)/C657</f>
        <v>#REF!</v>
      </c>
      <c r="J657" s="172"/>
    </row>
    <row r="658" spans="1:10">
      <c r="A658" s="189">
        <v>43480</v>
      </c>
      <c r="B658" s="190" t="s">
        <v>129</v>
      </c>
      <c r="C658" s="191">
        <v>3138</v>
      </c>
      <c r="D658" s="190" t="s">
        <v>4</v>
      </c>
      <c r="E658" s="192">
        <v>159.30000000000001</v>
      </c>
      <c r="F658" s="192">
        <v>161.25</v>
      </c>
      <c r="G658" s="193">
        <v>163.69999999999999</v>
      </c>
      <c r="H658" s="194">
        <f>(IF(D658="SHORT",IF(G658="",0,E658-G658),IF(D658="LONG",IF(G658="",0,G658-F658))))*C658</f>
        <v>7688.099999999964</v>
      </c>
      <c r="I658" s="209" t="e">
        <f>(#REF!+H658)/C658</f>
        <v>#REF!</v>
      </c>
      <c r="J658" s="172"/>
    </row>
    <row r="659" spans="1:10">
      <c r="A659" s="195">
        <v>43480</v>
      </c>
      <c r="B659" s="196" t="s">
        <v>114</v>
      </c>
      <c r="C659" s="197">
        <v>3345</v>
      </c>
      <c r="D659" s="196" t="s">
        <v>4</v>
      </c>
      <c r="E659" s="198">
        <v>149.44999999999999</v>
      </c>
      <c r="F659" s="198">
        <v>147.94999999999999</v>
      </c>
      <c r="G659" s="199"/>
      <c r="H659" s="200"/>
      <c r="I659" s="210" t="e">
        <f>(#REF!+H659)/C659</f>
        <v>#REF!</v>
      </c>
      <c r="J659" s="172"/>
    </row>
    <row r="660" spans="1:10">
      <c r="A660" s="195">
        <v>43479</v>
      </c>
      <c r="B660" s="196" t="s">
        <v>191</v>
      </c>
      <c r="C660" s="197">
        <v>1705</v>
      </c>
      <c r="D660" s="196" t="s">
        <v>4</v>
      </c>
      <c r="E660" s="198">
        <v>293.2</v>
      </c>
      <c r="F660" s="198">
        <v>296.89999999999998</v>
      </c>
      <c r="G660" s="199"/>
      <c r="H660" s="200"/>
      <c r="I660" s="210" t="e">
        <f>(#REF!+H660)/C660</f>
        <v>#REF!</v>
      </c>
      <c r="J660" s="172"/>
    </row>
    <row r="661" spans="1:10">
      <c r="A661" s="195">
        <v>43479</v>
      </c>
      <c r="B661" s="196" t="s">
        <v>194</v>
      </c>
      <c r="C661" s="197">
        <v>644</v>
      </c>
      <c r="D661" s="196" t="s">
        <v>20</v>
      </c>
      <c r="E661" s="198">
        <v>776.15</v>
      </c>
      <c r="F661" s="198">
        <v>775.15</v>
      </c>
      <c r="G661" s="199"/>
      <c r="H661" s="200"/>
      <c r="I661" s="210" t="e">
        <f>(#REF!+H661)/C661</f>
        <v>#REF!</v>
      </c>
      <c r="J661" s="172"/>
    </row>
    <row r="662" spans="1:10">
      <c r="A662" s="195">
        <v>43479</v>
      </c>
      <c r="B662" s="196" t="s">
        <v>262</v>
      </c>
      <c r="C662" s="197">
        <v>5555</v>
      </c>
      <c r="D662" s="196" t="s">
        <v>20</v>
      </c>
      <c r="E662" s="198">
        <v>90</v>
      </c>
      <c r="F662" s="198">
        <v>90.9</v>
      </c>
      <c r="G662" s="199"/>
      <c r="H662" s="200"/>
      <c r="I662" s="210" t="e">
        <f>(#REF!+H662)/C662</f>
        <v>#REF!</v>
      </c>
      <c r="J662" s="172"/>
    </row>
    <row r="663" spans="1:10">
      <c r="A663" s="195">
        <v>43475</v>
      </c>
      <c r="B663" s="196" t="s">
        <v>196</v>
      </c>
      <c r="C663" s="197">
        <v>4089</v>
      </c>
      <c r="D663" s="196" t="s">
        <v>20</v>
      </c>
      <c r="E663" s="198">
        <v>122.25</v>
      </c>
      <c r="F663" s="198">
        <v>122.65</v>
      </c>
      <c r="G663" s="199"/>
      <c r="H663" s="200"/>
      <c r="I663" s="210" t="e">
        <f>(#REF!+H663)/C663</f>
        <v>#REF!</v>
      </c>
      <c r="J663" s="172"/>
    </row>
    <row r="664" spans="1:10">
      <c r="A664" s="195">
        <v>43474</v>
      </c>
      <c r="B664" s="196" t="s">
        <v>153</v>
      </c>
      <c r="C664" s="197">
        <v>598</v>
      </c>
      <c r="D664" s="196" t="s">
        <v>4</v>
      </c>
      <c r="E664" s="198">
        <v>835.7</v>
      </c>
      <c r="F664" s="198">
        <v>827.3</v>
      </c>
      <c r="G664" s="199"/>
      <c r="H664" s="200"/>
      <c r="I664" s="210" t="e">
        <f>(#REF!+H664)/C664</f>
        <v>#REF!</v>
      </c>
      <c r="J664" s="172"/>
    </row>
    <row r="665" spans="1:10">
      <c r="A665" s="189">
        <v>43473</v>
      </c>
      <c r="B665" s="190" t="s">
        <v>149</v>
      </c>
      <c r="C665" s="191">
        <v>6273</v>
      </c>
      <c r="D665" s="190" t="s">
        <v>4</v>
      </c>
      <c r="E665" s="192">
        <v>79.7</v>
      </c>
      <c r="F665" s="192">
        <v>80.7</v>
      </c>
      <c r="G665" s="193">
        <v>81.900000000000006</v>
      </c>
      <c r="H665" s="194">
        <f>(IF(D665="SHORT",IF(G665="",0,E665-G665),IF(D665="LONG",IF(G665="",0,G665-F665))))*C665</f>
        <v>7527.6000000000176</v>
      </c>
      <c r="I665" s="209" t="e">
        <f>(#REF!+H665)/C665</f>
        <v>#REF!</v>
      </c>
      <c r="J665" s="172"/>
    </row>
    <row r="666" spans="1:10">
      <c r="A666" s="195">
        <v>43473</v>
      </c>
      <c r="B666" s="196" t="s">
        <v>137</v>
      </c>
      <c r="C666" s="197">
        <v>4384</v>
      </c>
      <c r="D666" s="196" t="s">
        <v>4</v>
      </c>
      <c r="E666" s="198">
        <v>114.05</v>
      </c>
      <c r="F666" s="198">
        <v>115.45</v>
      </c>
      <c r="G666" s="199"/>
      <c r="H666" s="200"/>
      <c r="I666" s="210" t="e">
        <f>(#REF!+H666)/C666</f>
        <v>#REF!</v>
      </c>
      <c r="J666" s="172"/>
    </row>
    <row r="667" spans="1:10">
      <c r="A667" s="195">
        <v>43472</v>
      </c>
      <c r="B667" s="196" t="s">
        <v>233</v>
      </c>
      <c r="C667" s="197">
        <v>4140</v>
      </c>
      <c r="D667" s="196" t="s">
        <v>4</v>
      </c>
      <c r="E667" s="198">
        <v>120.75</v>
      </c>
      <c r="F667" s="198">
        <v>119.5</v>
      </c>
      <c r="G667" s="198"/>
      <c r="H667" s="200"/>
      <c r="I667" s="210" t="e">
        <f>(#REF!+H667)/C667</f>
        <v>#REF!</v>
      </c>
      <c r="J667" s="172"/>
    </row>
    <row r="668" spans="1:10">
      <c r="A668" s="195">
        <v>43469</v>
      </c>
      <c r="B668" s="196" t="s">
        <v>209</v>
      </c>
      <c r="C668" s="197">
        <v>3465</v>
      </c>
      <c r="D668" s="196" t="s">
        <v>4</v>
      </c>
      <c r="E668" s="198">
        <v>144.30000000000001</v>
      </c>
      <c r="F668" s="198">
        <v>146.1</v>
      </c>
      <c r="G668" s="198"/>
      <c r="H668" s="200"/>
      <c r="I668" s="210" t="e">
        <f>(#REF!+H668)/C668</f>
        <v>#REF!</v>
      </c>
      <c r="J668" s="172"/>
    </row>
    <row r="669" spans="1:10">
      <c r="A669" s="195">
        <v>43468</v>
      </c>
      <c r="B669" s="196" t="s">
        <v>121</v>
      </c>
      <c r="C669" s="197">
        <v>1367</v>
      </c>
      <c r="D669" s="196" t="s">
        <v>20</v>
      </c>
      <c r="E669" s="198">
        <v>365.5</v>
      </c>
      <c r="F669" s="198">
        <v>362.15</v>
      </c>
      <c r="G669" s="198"/>
      <c r="H669" s="200"/>
      <c r="I669" s="210" t="e">
        <f>(#REF!+H669)/C669</f>
        <v>#REF!</v>
      </c>
      <c r="J669" s="172"/>
    </row>
    <row r="670" spans="1:10">
      <c r="A670" s="195">
        <v>43468</v>
      </c>
      <c r="B670" s="196" t="s">
        <v>140</v>
      </c>
      <c r="C670" s="197">
        <v>473</v>
      </c>
      <c r="D670" s="196" t="s">
        <v>20</v>
      </c>
      <c r="E670" s="198">
        <v>1055.55</v>
      </c>
      <c r="F670" s="198">
        <v>1042.3499999999999</v>
      </c>
      <c r="G670" s="198"/>
      <c r="H670" s="200"/>
      <c r="I670" s="210" t="e">
        <f>(#REF!+H670)/C670</f>
        <v>#REF!</v>
      </c>
      <c r="J670" s="172"/>
    </row>
    <row r="671" spans="1:10">
      <c r="A671" s="195">
        <v>43467</v>
      </c>
      <c r="B671" s="196" t="s">
        <v>142</v>
      </c>
      <c r="C671" s="197">
        <v>5549</v>
      </c>
      <c r="D671" s="196" t="s">
        <v>20</v>
      </c>
      <c r="E671" s="198">
        <v>90.1</v>
      </c>
      <c r="F671" s="198">
        <v>89</v>
      </c>
      <c r="G671" s="198"/>
      <c r="H671" s="200"/>
      <c r="I671" s="210" t="e">
        <f>(#REF!+H671)/C671</f>
        <v>#REF!</v>
      </c>
      <c r="J671" s="172"/>
    </row>
    <row r="672" spans="1:10">
      <c r="A672" s="195">
        <v>43467</v>
      </c>
      <c r="B672" s="196" t="s">
        <v>266</v>
      </c>
      <c r="C672" s="197">
        <v>551</v>
      </c>
      <c r="D672" s="196" t="s">
        <v>20</v>
      </c>
      <c r="E672" s="198">
        <v>906.1</v>
      </c>
      <c r="F672" s="198">
        <v>894.75</v>
      </c>
      <c r="G672" s="198"/>
      <c r="H672" s="200"/>
      <c r="I672" s="210" t="e">
        <f>(#REF!+H672)/C672</f>
        <v>#REF!</v>
      </c>
      <c r="J672" s="172"/>
    </row>
    <row r="673" spans="1:10">
      <c r="A673" s="195">
        <v>43467</v>
      </c>
      <c r="B673" s="196" t="s">
        <v>123</v>
      </c>
      <c r="C673" s="197">
        <v>6644</v>
      </c>
      <c r="D673" s="196" t="s">
        <v>4</v>
      </c>
      <c r="E673" s="198">
        <v>75.25</v>
      </c>
      <c r="F673" s="198">
        <v>74.45</v>
      </c>
      <c r="G673" s="198"/>
      <c r="H673" s="200"/>
      <c r="I673" s="210" t="e">
        <f>(#REF!+H673)/C673</f>
        <v>#REF!</v>
      </c>
      <c r="J673" s="172"/>
    </row>
    <row r="674" spans="1:10">
      <c r="A674" s="195">
        <v>43466</v>
      </c>
      <c r="B674" s="196" t="s">
        <v>265</v>
      </c>
      <c r="C674" s="197">
        <v>1590</v>
      </c>
      <c r="D674" s="196" t="s">
        <v>20</v>
      </c>
      <c r="E674" s="198">
        <v>314.45</v>
      </c>
      <c r="F674" s="198">
        <v>314.14999999999998</v>
      </c>
      <c r="G674" s="198"/>
      <c r="H674" s="200"/>
      <c r="I674" s="210" t="e">
        <f>(#REF!+H674)/C674</f>
        <v>#REF!</v>
      </c>
      <c r="J674" s="172"/>
    </row>
    <row r="675" spans="1:10">
      <c r="A675" s="169"/>
      <c r="B675" s="169"/>
      <c r="C675" s="169"/>
      <c r="D675" s="169"/>
      <c r="E675" s="169"/>
      <c r="F675" s="169"/>
      <c r="G675" s="169" t="s">
        <v>279</v>
      </c>
      <c r="H675" s="170"/>
      <c r="I675" s="170" t="s">
        <v>280</v>
      </c>
      <c r="J675" s="172"/>
    </row>
  </sheetData>
  <mergeCells count="20">
    <mergeCell ref="A32:I32"/>
    <mergeCell ref="A70:J70"/>
    <mergeCell ref="E66:H66"/>
    <mergeCell ref="A67:J67"/>
    <mergeCell ref="A68:A69"/>
    <mergeCell ref="B68:B69"/>
    <mergeCell ref="C68:C69"/>
    <mergeCell ref="D68:D69"/>
    <mergeCell ref="E68:E69"/>
    <mergeCell ref="F68:G68"/>
    <mergeCell ref="H68:I68"/>
    <mergeCell ref="E2:H2"/>
    <mergeCell ref="A3:J3"/>
    <mergeCell ref="A4:A5"/>
    <mergeCell ref="B4:B5"/>
    <mergeCell ref="C4:C5"/>
    <mergeCell ref="D4:D5"/>
    <mergeCell ref="E4:E5"/>
    <mergeCell ref="F4:G4"/>
    <mergeCell ref="H4:I4"/>
  </mergeCells>
  <conditionalFormatting sqref="J595 J558 J388 J355 J451 J418 J282 J224 J318 J255 J192 J156 J152 J108 H108 J68:J69 J71 J63 H63 J4:J6">
    <cfRule type="cellIs" dxfId="3" priority="23" stopIfTrue="1" operator="lessThan">
      <formula>0</formula>
    </cfRule>
  </conditionalFormatting>
  <conditionalFormatting sqref="J32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H135 H136:J137 J134 H119:J128 H106 H10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E8" sqref="E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246" t="s">
        <v>200</v>
      </c>
      <c r="B1" s="247"/>
      <c r="C1" s="247"/>
      <c r="D1" s="247"/>
      <c r="E1" s="159"/>
      <c r="F1" s="159"/>
    </row>
    <row r="2" spans="1:6" ht="15.75">
      <c r="A2" s="100" t="s">
        <v>201</v>
      </c>
      <c r="B2" s="100" t="s">
        <v>202</v>
      </c>
      <c r="C2" s="100" t="s">
        <v>203</v>
      </c>
      <c r="D2" s="100" t="s">
        <v>204</v>
      </c>
      <c r="E2" s="100" t="s">
        <v>201</v>
      </c>
      <c r="F2" s="100" t="s">
        <v>295</v>
      </c>
    </row>
    <row r="3" spans="1:6" ht="15.7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  <c r="E3" s="157" t="s">
        <v>290</v>
      </c>
      <c r="F3" s="158">
        <v>0.77</v>
      </c>
    </row>
    <row r="4" spans="1:6" ht="15.7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  <c r="E4" s="157" t="s">
        <v>291</v>
      </c>
      <c r="F4" s="158">
        <v>0.74</v>
      </c>
    </row>
    <row r="5" spans="1:6" ht="15.7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  <c r="E5" s="157" t="s">
        <v>292</v>
      </c>
      <c r="F5" s="158">
        <v>0.78</v>
      </c>
    </row>
    <row r="6" spans="1:6" ht="15.7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  <c r="E6" s="157" t="s">
        <v>310</v>
      </c>
      <c r="F6" s="160">
        <v>0.73909999999999998</v>
      </c>
    </row>
    <row r="7" spans="1:6" ht="15.7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  <c r="E7" s="167" t="s">
        <v>320</v>
      </c>
      <c r="F7" s="160">
        <v>0.74</v>
      </c>
    </row>
    <row r="8" spans="1:6" ht="15.7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6" ht="15.75">
      <c r="A9" s="101" t="s">
        <v>264</v>
      </c>
      <c r="B9" s="102">
        <v>100000</v>
      </c>
      <c r="C9" s="101">
        <v>172860</v>
      </c>
      <c r="D9" s="103">
        <f t="shared" ref="D9:D14" si="2">C9/B9</f>
        <v>1.7285999999999999</v>
      </c>
    </row>
    <row r="10" spans="1:6" ht="15.75">
      <c r="A10" s="155" t="s">
        <v>290</v>
      </c>
      <c r="B10" s="156">
        <v>100000</v>
      </c>
      <c r="C10" s="101">
        <v>121311</v>
      </c>
      <c r="D10" s="103">
        <f t="shared" si="2"/>
        <v>1.2131099999999999</v>
      </c>
    </row>
    <row r="11" spans="1:6" ht="15.75">
      <c r="A11" s="155" t="s">
        <v>291</v>
      </c>
      <c r="B11" s="156">
        <v>100000</v>
      </c>
      <c r="C11" s="101">
        <v>206400</v>
      </c>
      <c r="D11" s="103">
        <f t="shared" si="2"/>
        <v>2.0640000000000001</v>
      </c>
    </row>
    <row r="12" spans="1:6" ht="15.75">
      <c r="A12" s="155" t="s">
        <v>292</v>
      </c>
      <c r="B12" s="156">
        <v>100000</v>
      </c>
      <c r="C12" s="101">
        <v>352700</v>
      </c>
      <c r="D12" s="103">
        <f t="shared" si="2"/>
        <v>3.5270000000000001</v>
      </c>
    </row>
    <row r="13" spans="1:6" ht="15.75">
      <c r="A13" s="157" t="s">
        <v>310</v>
      </c>
      <c r="B13" s="156">
        <v>100000</v>
      </c>
      <c r="C13" s="101">
        <v>129000</v>
      </c>
      <c r="D13" s="103">
        <f t="shared" si="2"/>
        <v>1.29</v>
      </c>
    </row>
    <row r="14" spans="1:6" ht="15.75">
      <c r="A14" s="167" t="s">
        <v>320</v>
      </c>
      <c r="B14" s="156">
        <v>100000</v>
      </c>
      <c r="C14" s="101">
        <v>137000</v>
      </c>
      <c r="D14" s="103">
        <f t="shared" si="2"/>
        <v>1.37</v>
      </c>
    </row>
    <row r="31" spans="1:4" ht="22.5">
      <c r="A31" s="246" t="s">
        <v>300</v>
      </c>
      <c r="B31" s="247"/>
      <c r="C31" s="247"/>
      <c r="D31" s="247"/>
    </row>
    <row r="32" spans="1:4" ht="15.75">
      <c r="A32" s="100" t="s">
        <v>201</v>
      </c>
      <c r="B32" s="100" t="s">
        <v>202</v>
      </c>
      <c r="C32" s="100" t="s">
        <v>203</v>
      </c>
      <c r="D32" s="100" t="s">
        <v>204</v>
      </c>
    </row>
    <row r="33" spans="1:4" ht="15.75">
      <c r="A33" s="155" t="s">
        <v>290</v>
      </c>
      <c r="B33" s="156">
        <v>100000</v>
      </c>
      <c r="C33" s="101">
        <v>90920</v>
      </c>
      <c r="D33" s="103">
        <f t="shared" ref="D33:D37" si="3">C33/B33</f>
        <v>0.90920000000000001</v>
      </c>
    </row>
    <row r="34" spans="1:4" ht="15.75">
      <c r="A34" s="155" t="s">
        <v>291</v>
      </c>
      <c r="B34" s="156">
        <v>100000</v>
      </c>
      <c r="C34" s="101">
        <v>126050</v>
      </c>
      <c r="D34" s="103">
        <f t="shared" si="3"/>
        <v>1.2605</v>
      </c>
    </row>
    <row r="35" spans="1:4" ht="15.75">
      <c r="A35" s="155" t="s">
        <v>292</v>
      </c>
      <c r="B35" s="156">
        <v>100000</v>
      </c>
      <c r="C35" s="101">
        <v>141700</v>
      </c>
      <c r="D35" s="103">
        <f t="shared" si="3"/>
        <v>1.417</v>
      </c>
    </row>
    <row r="36" spans="1:4" ht="15.75">
      <c r="A36" s="157" t="s">
        <v>310</v>
      </c>
      <c r="B36" s="156">
        <v>100000</v>
      </c>
      <c r="C36" s="101">
        <v>75000</v>
      </c>
      <c r="D36" s="103">
        <f t="shared" si="3"/>
        <v>0.75</v>
      </c>
    </row>
    <row r="37" spans="1:4" ht="15.75">
      <c r="A37" s="167" t="s">
        <v>320</v>
      </c>
      <c r="B37" s="156">
        <v>100000</v>
      </c>
      <c r="C37" s="101">
        <v>70000</v>
      </c>
      <c r="D37" s="103">
        <f t="shared" si="3"/>
        <v>0.7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1"/>
  <sheetViews>
    <sheetView topLeftCell="A4" workbookViewId="0">
      <selection activeCell="B12" sqref="B12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5.75">
      <c r="A2" s="258" t="s">
        <v>116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26.25">
      <c r="A3" s="259" t="s">
        <v>103</v>
      </c>
      <c r="B3" s="259"/>
      <c r="C3" s="260" t="s">
        <v>208</v>
      </c>
      <c r="D3" s="261"/>
      <c r="E3" s="49"/>
      <c r="F3" s="49"/>
      <c r="G3" s="49"/>
      <c r="H3" s="262"/>
      <c r="I3" s="262"/>
      <c r="J3" s="50"/>
      <c r="K3" s="50"/>
    </row>
    <row r="4" spans="1:11" ht="15" customHeight="1">
      <c r="A4" s="254" t="s">
        <v>1</v>
      </c>
      <c r="B4" s="248" t="s">
        <v>104</v>
      </c>
      <c r="C4" s="248" t="s">
        <v>105</v>
      </c>
      <c r="D4" s="248" t="s">
        <v>106</v>
      </c>
      <c r="E4" s="248" t="s">
        <v>107</v>
      </c>
      <c r="F4" s="248" t="s">
        <v>108</v>
      </c>
      <c r="G4" s="248" t="s">
        <v>109</v>
      </c>
      <c r="H4" s="250" t="s">
        <v>110</v>
      </c>
      <c r="I4" s="251"/>
      <c r="J4" s="248" t="s">
        <v>111</v>
      </c>
      <c r="K4" s="248" t="s">
        <v>112</v>
      </c>
    </row>
    <row r="5" spans="1:11" ht="15" customHeight="1">
      <c r="A5" s="255"/>
      <c r="B5" s="249"/>
      <c r="C5" s="249"/>
      <c r="D5" s="249"/>
      <c r="E5" s="249"/>
      <c r="F5" s="249"/>
      <c r="G5" s="249"/>
      <c r="H5" s="252"/>
      <c r="I5" s="253"/>
      <c r="J5" s="249"/>
      <c r="K5" s="249"/>
    </row>
    <row r="6" spans="1:11" s="5" customFormat="1" ht="18" customHeight="1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3"/>
  <sheetViews>
    <sheetView topLeftCell="A10" workbookViewId="0">
      <selection activeCell="A38" sqref="A38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266" t="s">
        <v>18</v>
      </c>
      <c r="E4" s="234"/>
      <c r="F4" s="234"/>
      <c r="G4" s="234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267" t="s">
        <v>0</v>
      </c>
      <c r="B5" s="235"/>
      <c r="C5" s="235"/>
      <c r="D5" s="235"/>
      <c r="E5" s="235"/>
      <c r="F5" s="235"/>
      <c r="G5" s="235"/>
      <c r="H5" s="235"/>
      <c r="I5" s="235"/>
      <c r="J5" s="23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268"/>
      <c r="B6" s="269"/>
      <c r="C6" s="269"/>
      <c r="D6" s="269"/>
      <c r="E6" s="269"/>
      <c r="F6" s="269"/>
      <c r="G6" s="269"/>
      <c r="H6" s="269"/>
      <c r="I6" s="269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236" t="s">
        <v>1</v>
      </c>
      <c r="B7" s="238" t="s">
        <v>7</v>
      </c>
      <c r="C7" s="238" t="s">
        <v>8</v>
      </c>
      <c r="D7" s="240" t="s">
        <v>9</v>
      </c>
      <c r="E7" s="240" t="s">
        <v>10</v>
      </c>
      <c r="F7" s="242" t="s">
        <v>2</v>
      </c>
      <c r="G7" s="242"/>
      <c r="H7" s="238" t="s">
        <v>23</v>
      </c>
      <c r="I7" s="238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237"/>
      <c r="B8" s="239"/>
      <c r="C8" s="239"/>
      <c r="D8" s="241"/>
      <c r="E8" s="241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263" t="s">
        <v>17</v>
      </c>
      <c r="B9" s="264"/>
      <c r="C9" s="264"/>
      <c r="D9" s="264"/>
      <c r="E9" s="264"/>
      <c r="F9" s="264"/>
      <c r="G9" s="264"/>
      <c r="H9" s="264"/>
      <c r="I9" s="264"/>
      <c r="J9" s="26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1" priority="264" stopIfTrue="1" operator="lessThan">
      <formula>0</formula>
    </cfRule>
  </conditionalFormatting>
  <conditionalFormatting sqref="J1089:J1252">
    <cfRule type="cellIs" dxfId="0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admin</cp:lastModifiedBy>
  <dcterms:created xsi:type="dcterms:W3CDTF">2018-09-03T10:33:42Z</dcterms:created>
  <dcterms:modified xsi:type="dcterms:W3CDTF">2020-10-23T10:03:23Z</dcterms:modified>
</cp:coreProperties>
</file>