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460" tabRatio="601"/>
  </bookViews>
  <sheets>
    <sheet name="2019" sheetId="5" r:id="rId1"/>
    <sheet name="2018" sheetId="2" r:id="rId2"/>
    <sheet name="FUTURE" sheetId="1" r:id="rId3"/>
    <sheet name="ROI Statement" sheetId="3" r:id="rId4"/>
  </sheets>
  <calcPr calcId="124519"/>
  <fileRecoveryPr autoRecover="0"/>
</workbook>
</file>

<file path=xl/calcChain.xml><?xml version="1.0" encoding="utf-8"?>
<calcChain xmlns="http://schemas.openxmlformats.org/spreadsheetml/2006/main">
  <c r="L20" i="5"/>
  <c r="I20"/>
  <c r="J11"/>
  <c r="I11"/>
  <c r="L11" s="1"/>
  <c r="J12"/>
  <c r="I12"/>
  <c r="L12" l="1"/>
  <c r="I13" l="1"/>
  <c r="I14"/>
  <c r="L14" s="1"/>
  <c r="I15"/>
  <c r="L15" s="1"/>
  <c r="I16"/>
  <c r="L16" s="1"/>
  <c r="I17"/>
  <c r="L17" s="1"/>
  <c r="I18"/>
  <c r="L18" s="1"/>
  <c r="I19"/>
  <c r="L19" s="1"/>
  <c r="I23"/>
  <c r="J24"/>
  <c r="I24"/>
  <c r="I25"/>
  <c r="L25" s="1"/>
  <c r="I26"/>
  <c r="J27"/>
  <c r="I27"/>
  <c r="I28"/>
  <c r="L28" s="1"/>
  <c r="I29"/>
  <c r="L29" s="1"/>
  <c r="I30"/>
  <c r="J31"/>
  <c r="I31"/>
  <c r="I32"/>
  <c r="J33"/>
  <c r="I33"/>
  <c r="I34"/>
  <c r="L34" s="1"/>
  <c r="I35"/>
  <c r="L35" s="1"/>
  <c r="I36"/>
  <c r="L36" s="1"/>
  <c r="I37"/>
  <c r="L37" s="1"/>
  <c r="I38"/>
  <c r="L38" s="1"/>
  <c r="L13" l="1"/>
  <c r="I39"/>
  <c r="L23"/>
  <c r="L24"/>
  <c r="L26"/>
  <c r="L27"/>
  <c r="L30"/>
  <c r="L31"/>
  <c r="L32"/>
  <c r="L33"/>
  <c r="J43"/>
  <c r="I43"/>
  <c r="L39" l="1"/>
  <c r="L43"/>
  <c r="K44"/>
  <c r="I44"/>
  <c r="L44" l="1"/>
  <c r="K45"/>
  <c r="I45"/>
  <c r="L45" l="1"/>
  <c r="I46"/>
  <c r="K46"/>
  <c r="L46" l="1"/>
  <c r="J47"/>
  <c r="K47"/>
  <c r="I47"/>
  <c r="I48"/>
  <c r="L48" s="1"/>
  <c r="L47" l="1"/>
  <c r="I49"/>
  <c r="L49" s="1"/>
  <c r="I50" l="1"/>
  <c r="L50" l="1"/>
  <c r="J51"/>
  <c r="K53"/>
  <c r="I51"/>
  <c r="L51" l="1"/>
  <c r="I52"/>
  <c r="K52"/>
  <c r="L52" l="1"/>
  <c r="J53"/>
  <c r="I53"/>
  <c r="L53" l="1"/>
  <c r="I54"/>
  <c r="L54" s="1"/>
  <c r="I55" l="1"/>
  <c r="I56" s="1"/>
  <c r="L55" l="1"/>
  <c r="L56" s="1"/>
  <c r="I59"/>
  <c r="L59" s="1"/>
  <c r="I60" l="1"/>
  <c r="L60" l="1"/>
  <c r="J61"/>
  <c r="I61"/>
  <c r="L61" l="1"/>
  <c r="I62"/>
  <c r="L62" l="1"/>
  <c r="K63"/>
  <c r="J63"/>
  <c r="I63"/>
  <c r="L63" l="1"/>
  <c r="I64"/>
  <c r="L64" s="1"/>
  <c r="I65" l="1"/>
  <c r="L65" s="1"/>
  <c r="I66" l="1"/>
  <c r="L66" s="1"/>
  <c r="I67" l="1"/>
  <c r="L67" s="1"/>
  <c r="I68" l="1"/>
  <c r="L68" s="1"/>
  <c r="I69" l="1"/>
  <c r="J69"/>
  <c r="L69" l="1"/>
  <c r="I70"/>
  <c r="L70" s="1"/>
  <c r="I71"/>
  <c r="L71" s="1"/>
  <c r="I72"/>
  <c r="L72" s="1"/>
  <c r="I73" l="1"/>
  <c r="L73" s="1"/>
  <c r="I74" l="1"/>
  <c r="L74" l="1"/>
  <c r="I75"/>
  <c r="L75" s="1"/>
  <c r="I77" l="1"/>
  <c r="L77" l="1"/>
  <c r="I76"/>
  <c r="L76" l="1"/>
  <c r="L78" s="1"/>
  <c r="I81"/>
  <c r="L81" s="1"/>
  <c r="I82" l="1"/>
  <c r="L82" l="1"/>
  <c r="J83"/>
  <c r="I83"/>
  <c r="L83" l="1"/>
  <c r="J84"/>
  <c r="I84"/>
  <c r="L84" l="1"/>
  <c r="I85"/>
  <c r="L85" s="1"/>
  <c r="I86"/>
  <c r="L86" s="1"/>
  <c r="I87"/>
  <c r="J88"/>
  <c r="I88"/>
  <c r="I89"/>
  <c r="L89" s="1"/>
  <c r="I90"/>
  <c r="L90" s="1"/>
  <c r="I91"/>
  <c r="L91" s="1"/>
  <c r="I92"/>
  <c r="L92" s="1"/>
  <c r="I93"/>
  <c r="L93" s="1"/>
  <c r="I94"/>
  <c r="L94" s="1"/>
  <c r="I95"/>
  <c r="J96"/>
  <c r="I96"/>
  <c r="J97"/>
  <c r="I97"/>
  <c r="I103"/>
  <c r="L103" s="1"/>
  <c r="I104"/>
  <c r="L104" s="1"/>
  <c r="I105"/>
  <c r="J106"/>
  <c r="I106"/>
  <c r="I107"/>
  <c r="L107" s="1"/>
  <c r="I108"/>
  <c r="L108" s="1"/>
  <c r="I109"/>
  <c r="L109" s="1"/>
  <c r="I110"/>
  <c r="L110" s="1"/>
  <c r="I111"/>
  <c r="D13" i="3"/>
  <c r="J112" i="5"/>
  <c r="I112"/>
  <c r="I113"/>
  <c r="C135"/>
  <c r="E135" s="1"/>
  <c r="F135" s="1"/>
  <c r="J117"/>
  <c r="I117"/>
  <c r="J118"/>
  <c r="I118"/>
  <c r="J119"/>
  <c r="I119"/>
  <c r="J120"/>
  <c r="I120"/>
  <c r="I121"/>
  <c r="L121" s="1"/>
  <c r="I122"/>
  <c r="L122" s="1"/>
  <c r="I123"/>
  <c r="L123" s="1"/>
  <c r="I124"/>
  <c r="L124" s="1"/>
  <c r="I125"/>
  <c r="L125" s="1"/>
  <c r="I126"/>
  <c r="L126" s="1"/>
  <c r="I127"/>
  <c r="L127" s="1"/>
  <c r="I128"/>
  <c r="J129"/>
  <c r="I129"/>
  <c r="D12" i="3"/>
  <c r="D11"/>
  <c r="D10"/>
  <c r="I99" i="5" l="1"/>
  <c r="L87"/>
  <c r="L88"/>
  <c r="L97"/>
  <c r="L95"/>
  <c r="L96"/>
  <c r="I114"/>
  <c r="L105"/>
  <c r="L106"/>
  <c r="L111"/>
  <c r="L112"/>
  <c r="L113"/>
  <c r="L117"/>
  <c r="L118"/>
  <c r="L119"/>
  <c r="L120"/>
  <c r="L128"/>
  <c r="L129"/>
  <c r="J130"/>
  <c r="I130"/>
  <c r="I132" s="1"/>
  <c r="J139"/>
  <c r="I139"/>
  <c r="J140"/>
  <c r="I140"/>
  <c r="I141"/>
  <c r="J142"/>
  <c r="I142"/>
  <c r="I143"/>
  <c r="J144"/>
  <c r="I144"/>
  <c r="J145"/>
  <c r="I145"/>
  <c r="J146"/>
  <c r="I146"/>
  <c r="I147"/>
  <c r="L147" s="1"/>
  <c r="I148"/>
  <c r="J149"/>
  <c r="I149"/>
  <c r="I174"/>
  <c r="I150"/>
  <c r="L150" s="1"/>
  <c r="I151"/>
  <c r="J152"/>
  <c r="I152"/>
  <c r="J153"/>
  <c r="I153"/>
  <c r="J154"/>
  <c r="I154"/>
  <c r="J155"/>
  <c r="I155"/>
  <c r="I179"/>
  <c r="I180"/>
  <c r="L180" s="1"/>
  <c r="M174" s="1"/>
  <c r="I181"/>
  <c r="L181" s="1"/>
  <c r="M175" s="1"/>
  <c r="I182"/>
  <c r="J182"/>
  <c r="I183"/>
  <c r="L183" s="1"/>
  <c r="M177" s="1"/>
  <c r="I184"/>
  <c r="L184" s="1"/>
  <c r="M178" s="1"/>
  <c r="I185"/>
  <c r="L185" s="1"/>
  <c r="M179" s="1"/>
  <c r="I186"/>
  <c r="L186" s="1"/>
  <c r="M180" s="1"/>
  <c r="I187"/>
  <c r="L187" s="1"/>
  <c r="M181" s="1"/>
  <c r="I188"/>
  <c r="L188" s="1"/>
  <c r="M182" s="1"/>
  <c r="I189"/>
  <c r="L189" s="1"/>
  <c r="I190"/>
  <c r="J190"/>
  <c r="I191"/>
  <c r="L191" s="1"/>
  <c r="M185" s="1"/>
  <c r="I192"/>
  <c r="L192" s="1"/>
  <c r="M186" s="1"/>
  <c r="I193"/>
  <c r="L193" s="1"/>
  <c r="M187" s="1"/>
  <c r="I194"/>
  <c r="L194" s="1"/>
  <c r="M188" s="1"/>
  <c r="I195"/>
  <c r="L195" s="1"/>
  <c r="M189" s="1"/>
  <c r="I196"/>
  <c r="J196"/>
  <c r="I197"/>
  <c r="L197" s="1"/>
  <c r="M191" s="1"/>
  <c r="I198"/>
  <c r="L198" s="1"/>
  <c r="M192" s="1"/>
  <c r="I199"/>
  <c r="L199" s="1"/>
  <c r="M193" s="1"/>
  <c r="I200"/>
  <c r="J200"/>
  <c r="I156"/>
  <c r="L174"/>
  <c r="L99" l="1"/>
  <c r="L114"/>
  <c r="L182"/>
  <c r="M176" s="1"/>
  <c r="L190"/>
  <c r="M184" s="1"/>
  <c r="L179"/>
  <c r="M173" s="1"/>
  <c r="I202"/>
  <c r="I157"/>
  <c r="L130"/>
  <c r="L132" s="1"/>
  <c r="L139"/>
  <c r="L140"/>
  <c r="L141"/>
  <c r="L142"/>
  <c r="L143"/>
  <c r="L144"/>
  <c r="L145"/>
  <c r="L146"/>
  <c r="L148"/>
  <c r="L149"/>
  <c r="L200"/>
  <c r="M194" s="1"/>
  <c r="L196"/>
  <c r="M190" s="1"/>
  <c r="L151"/>
  <c r="L152"/>
  <c r="L153"/>
  <c r="L154"/>
  <c r="L155"/>
  <c r="M183"/>
  <c r="L156"/>
  <c r="D8" i="3"/>
  <c r="I5" i="2"/>
  <c r="L5" s="1"/>
  <c r="M5" s="1"/>
  <c r="I6"/>
  <c r="L6" s="1"/>
  <c r="M6" s="1"/>
  <c r="I10"/>
  <c r="L10" s="1"/>
  <c r="M10" s="1"/>
  <c r="I7"/>
  <c r="L7" s="1"/>
  <c r="M7" s="1"/>
  <c r="J9"/>
  <c r="I9"/>
  <c r="J8"/>
  <c r="I8"/>
  <c r="I11"/>
  <c r="L11" s="1"/>
  <c r="M11" s="1"/>
  <c r="J12"/>
  <c r="I12"/>
  <c r="J13"/>
  <c r="I13"/>
  <c r="I15"/>
  <c r="L15" s="1"/>
  <c r="M15" s="1"/>
  <c r="I14"/>
  <c r="L14" s="1"/>
  <c r="M14" s="1"/>
  <c r="I17"/>
  <c r="J16"/>
  <c r="I16"/>
  <c r="I18"/>
  <c r="L18" s="1"/>
  <c r="M18" s="1"/>
  <c r="I21"/>
  <c r="L21" s="1"/>
  <c r="M21" s="1"/>
  <c r="I20"/>
  <c r="L20" s="1"/>
  <c r="M20" s="1"/>
  <c r="I19"/>
  <c r="L19" s="1"/>
  <c r="M19" s="1"/>
  <c r="I22"/>
  <c r="L22" s="1"/>
  <c r="M22" s="1"/>
  <c r="I24"/>
  <c r="L24" s="1"/>
  <c r="M24" s="1"/>
  <c r="I23"/>
  <c r="L23" s="1"/>
  <c r="M23" s="1"/>
  <c r="J26"/>
  <c r="I26"/>
  <c r="J25"/>
  <c r="I25"/>
  <c r="J27"/>
  <c r="I27"/>
  <c r="I29"/>
  <c r="L29" s="1"/>
  <c r="M29" s="1"/>
  <c r="I28"/>
  <c r="L28" s="1"/>
  <c r="M28" s="1"/>
  <c r="L30"/>
  <c r="M30" s="1"/>
  <c r="I30"/>
  <c r="I31"/>
  <c r="L31" s="1"/>
  <c r="M31" s="1"/>
  <c r="I33"/>
  <c r="L33" s="1"/>
  <c r="M33" s="1"/>
  <c r="I32"/>
  <c r="L32" s="1"/>
  <c r="M32" s="1"/>
  <c r="I34"/>
  <c r="L34" s="1"/>
  <c r="M34" s="1"/>
  <c r="I36"/>
  <c r="L36" s="1"/>
  <c r="M36" s="1"/>
  <c r="I35"/>
  <c r="L35" s="1"/>
  <c r="M35" s="1"/>
  <c r="I39"/>
  <c r="L39" s="1"/>
  <c r="M39" s="1"/>
  <c r="I38"/>
  <c r="L38" s="1"/>
  <c r="M38" s="1"/>
  <c r="J40"/>
  <c r="I40"/>
  <c r="I41"/>
  <c r="L41" s="1"/>
  <c r="M41" s="1"/>
  <c r="I43"/>
  <c r="L43" s="1"/>
  <c r="M43" s="1"/>
  <c r="I42"/>
  <c r="L42" s="1"/>
  <c r="M42" s="1"/>
  <c r="I45"/>
  <c r="L45" s="1"/>
  <c r="M45" s="1"/>
  <c r="I44"/>
  <c r="L44" s="1"/>
  <c r="M44" s="1"/>
  <c r="J47"/>
  <c r="I47"/>
  <c r="J46"/>
  <c r="I46"/>
  <c r="J49"/>
  <c r="I49"/>
  <c r="I48"/>
  <c r="I51"/>
  <c r="L51" s="1"/>
  <c r="M51" s="1"/>
  <c r="J50"/>
  <c r="I50"/>
  <c r="J52"/>
  <c r="I52"/>
  <c r="I53"/>
  <c r="L53" s="1"/>
  <c r="M53" s="1"/>
  <c r="I54"/>
  <c r="L54" s="1"/>
  <c r="M54" s="1"/>
  <c r="J55"/>
  <c r="I55"/>
  <c r="J56"/>
  <c r="I56"/>
  <c r="J57"/>
  <c r="I57"/>
  <c r="I58"/>
  <c r="L58" s="1"/>
  <c r="M58" s="1"/>
  <c r="I59"/>
  <c r="L59" s="1"/>
  <c r="M59" s="1"/>
  <c r="D7" i="3"/>
  <c r="I61" i="2"/>
  <c r="L61" s="1"/>
  <c r="M61" s="1"/>
  <c r="I60"/>
  <c r="J62"/>
  <c r="I62"/>
  <c r="J64"/>
  <c r="I64"/>
  <c r="J65"/>
  <c r="I65"/>
  <c r="J66"/>
  <c r="I66"/>
  <c r="I67"/>
  <c r="I68"/>
  <c r="I69"/>
  <c r="J69"/>
  <c r="J70"/>
  <c r="I70"/>
  <c r="I72"/>
  <c r="L72" s="1"/>
  <c r="M72" s="1"/>
  <c r="I71"/>
  <c r="J73"/>
  <c r="I73"/>
  <c r="J75"/>
  <c r="I75"/>
  <c r="I74"/>
  <c r="I78"/>
  <c r="L78" s="1"/>
  <c r="M78" s="1"/>
  <c r="J77"/>
  <c r="I77"/>
  <c r="J76"/>
  <c r="I76"/>
  <c r="I79"/>
  <c r="J79"/>
  <c r="J80"/>
  <c r="I80"/>
  <c r="J81"/>
  <c r="I81"/>
  <c r="J82"/>
  <c r="I82"/>
  <c r="J83"/>
  <c r="I83"/>
  <c r="I84"/>
  <c r="L84" s="1"/>
  <c r="M84" s="1"/>
  <c r="J85"/>
  <c r="I85"/>
  <c r="J87"/>
  <c r="I87"/>
  <c r="J86"/>
  <c r="I86"/>
  <c r="I88"/>
  <c r="L88" s="1"/>
  <c r="M88" s="1"/>
  <c r="J89"/>
  <c r="I89"/>
  <c r="D9" i="3"/>
  <c r="I90" i="2"/>
  <c r="L90" s="1"/>
  <c r="M90" s="1"/>
  <c r="J100"/>
  <c r="I100"/>
  <c r="I98"/>
  <c r="L98" s="1"/>
  <c r="M98" s="1"/>
  <c r="J92"/>
  <c r="I92"/>
  <c r="J93"/>
  <c r="I93"/>
  <c r="I94"/>
  <c r="L94" s="1"/>
  <c r="M94" s="1"/>
  <c r="I95"/>
  <c r="L95" s="1"/>
  <c r="M95" s="1"/>
  <c r="J99"/>
  <c r="I99"/>
  <c r="J97"/>
  <c r="I97"/>
  <c r="I96"/>
  <c r="J101"/>
  <c r="I101"/>
  <c r="I103"/>
  <c r="I102"/>
  <c r="L102" s="1"/>
  <c r="M102" s="1"/>
  <c r="J105"/>
  <c r="I105"/>
  <c r="I104"/>
  <c r="L104" s="1"/>
  <c r="M104" s="1"/>
  <c r="I107"/>
  <c r="L107" s="1"/>
  <c r="M107" s="1"/>
  <c r="I106"/>
  <c r="L106" s="1"/>
  <c r="M106" s="1"/>
  <c r="I109"/>
  <c r="L109" s="1"/>
  <c r="M109" s="1"/>
  <c r="I110"/>
  <c r="L110" s="1"/>
  <c r="M110" s="1"/>
  <c r="I111"/>
  <c r="L111" s="1"/>
  <c r="M111" s="1"/>
  <c r="I112"/>
  <c r="L112" s="1"/>
  <c r="M112" s="1"/>
  <c r="I114"/>
  <c r="L114" s="1"/>
  <c r="M114" s="1"/>
  <c r="I113"/>
  <c r="L113" s="1"/>
  <c r="M113" s="1"/>
  <c r="I115"/>
  <c r="L115" s="1"/>
  <c r="M115" s="1"/>
  <c r="I117"/>
  <c r="I116"/>
  <c r="L116" s="1"/>
  <c r="M116" s="1"/>
  <c r="I119"/>
  <c r="L119" s="1"/>
  <c r="M119" s="1"/>
  <c r="I118"/>
  <c r="L118" s="1"/>
  <c r="M118" s="1"/>
  <c r="I120"/>
  <c r="L120" s="1"/>
  <c r="M120" s="1"/>
  <c r="I121"/>
  <c r="L121" s="1"/>
  <c r="M121" s="1"/>
  <c r="D5" i="3"/>
  <c r="D4"/>
  <c r="D3"/>
  <c r="D6"/>
  <c r="I122" i="2"/>
  <c r="L122" s="1"/>
  <c r="M122" s="1"/>
  <c r="I123"/>
  <c r="L123" s="1"/>
  <c r="M123" s="1"/>
  <c r="I124"/>
  <c r="L124" s="1"/>
  <c r="M124" s="1"/>
  <c r="I125"/>
  <c r="L125" s="1"/>
  <c r="M125" s="1"/>
  <c r="I127"/>
  <c r="L127" s="1"/>
  <c r="M127" s="1"/>
  <c r="I126"/>
  <c r="L126" s="1"/>
  <c r="M126" s="1"/>
  <c r="I128"/>
  <c r="L128" s="1"/>
  <c r="M128" s="1"/>
  <c r="I129"/>
  <c r="L129" s="1"/>
  <c r="M129" s="1"/>
  <c r="J130"/>
  <c r="I130"/>
  <c r="I132"/>
  <c r="L132" s="1"/>
  <c r="M132" s="1"/>
  <c r="J131"/>
  <c r="I131"/>
  <c r="I133"/>
  <c r="L133" s="1"/>
  <c r="M133" s="1"/>
  <c r="I135"/>
  <c r="L135" s="1"/>
  <c r="M135" s="1"/>
  <c r="I136"/>
  <c r="L136" s="1"/>
  <c r="M136" s="1"/>
  <c r="I137"/>
  <c r="L137" s="1"/>
  <c r="M137" s="1"/>
  <c r="I139"/>
  <c r="L139" s="1"/>
  <c r="M139" s="1"/>
  <c r="I138"/>
  <c r="L138" s="1"/>
  <c r="M138" s="1"/>
  <c r="J140"/>
  <c r="I140"/>
  <c r="J143"/>
  <c r="I143"/>
  <c r="I142"/>
  <c r="L142" s="1"/>
  <c r="M142" s="1"/>
  <c r="I141"/>
  <c r="L141" s="1"/>
  <c r="M141" s="1"/>
  <c r="J145"/>
  <c r="I145"/>
  <c r="I144"/>
  <c r="L144" s="1"/>
  <c r="M144" s="1"/>
  <c r="J147"/>
  <c r="I147"/>
  <c r="J146"/>
  <c r="I146"/>
  <c r="I148"/>
  <c r="L148" s="1"/>
  <c r="M148" s="1"/>
  <c r="I149"/>
  <c r="L149" s="1"/>
  <c r="M149" s="1"/>
  <c r="I150"/>
  <c r="L150" s="1"/>
  <c r="M150" s="1"/>
  <c r="I151"/>
  <c r="L151" s="1"/>
  <c r="M151" s="1"/>
  <c r="I153"/>
  <c r="L153" s="1"/>
  <c r="M153" s="1"/>
  <c r="I152"/>
  <c r="L152" s="1"/>
  <c r="M152" s="1"/>
  <c r="J155"/>
  <c r="I155"/>
  <c r="J154"/>
  <c r="I154"/>
  <c r="I156"/>
  <c r="L156" s="1"/>
  <c r="M156" s="1"/>
  <c r="I157"/>
  <c r="L157" s="1"/>
  <c r="M157" s="1"/>
  <c r="I160"/>
  <c r="L160" s="1"/>
  <c r="M160" s="1"/>
  <c r="I159"/>
  <c r="L159" s="1"/>
  <c r="M159" s="1"/>
  <c r="J161"/>
  <c r="I161"/>
  <c r="J162"/>
  <c r="I162"/>
  <c r="I164"/>
  <c r="L164" s="1"/>
  <c r="M164" s="1"/>
  <c r="I163"/>
  <c r="L163" s="1"/>
  <c r="M163" s="1"/>
  <c r="I165"/>
  <c r="L165" s="1"/>
  <c r="M165" s="1"/>
  <c r="J167"/>
  <c r="I167"/>
  <c r="J166"/>
  <c r="I166"/>
  <c r="J169"/>
  <c r="I169"/>
  <c r="I168"/>
  <c r="I171"/>
  <c r="L171" s="1"/>
  <c r="M171" s="1"/>
  <c r="I170"/>
  <c r="L170" s="1"/>
  <c r="M170" s="1"/>
  <c r="I173"/>
  <c r="L173" s="1"/>
  <c r="M173" s="1"/>
  <c r="I172"/>
  <c r="L172" s="1"/>
  <c r="M172" s="1"/>
  <c r="J174"/>
  <c r="I174"/>
  <c r="J175"/>
  <c r="I175"/>
  <c r="I176"/>
  <c r="L176" s="1"/>
  <c r="M176" s="1"/>
  <c r="I177"/>
  <c r="L177" s="1"/>
  <c r="M177" s="1"/>
  <c r="I178"/>
  <c r="L178" s="1"/>
  <c r="M178" s="1"/>
  <c r="I179"/>
  <c r="L179" s="1"/>
  <c r="M179" s="1"/>
  <c r="I181"/>
  <c r="L181" s="1"/>
  <c r="M181" s="1"/>
  <c r="I180"/>
  <c r="L180" s="1"/>
  <c r="M180" s="1"/>
  <c r="I182"/>
  <c r="L182" s="1"/>
  <c r="M182" s="1"/>
  <c r="I183"/>
  <c r="L183" s="1"/>
  <c r="M183" s="1"/>
  <c r="I185"/>
  <c r="L185" s="1"/>
  <c r="M185" s="1"/>
  <c r="J186"/>
  <c r="I186"/>
  <c r="J188"/>
  <c r="I188"/>
  <c r="J187"/>
  <c r="I187"/>
  <c r="I189"/>
  <c r="L189" s="1"/>
  <c r="M189" s="1"/>
  <c r="I190"/>
  <c r="L190" s="1"/>
  <c r="M190" s="1"/>
  <c r="I191"/>
  <c r="L191" s="1"/>
  <c r="M191" s="1"/>
  <c r="J192"/>
  <c r="I192"/>
  <c r="I193"/>
  <c r="L193" s="1"/>
  <c r="M193" s="1"/>
  <c r="J195"/>
  <c r="I195"/>
  <c r="I194"/>
  <c r="L194" s="1"/>
  <c r="M194" s="1"/>
  <c r="J197"/>
  <c r="I197"/>
  <c r="J196"/>
  <c r="I196"/>
  <c r="I198"/>
  <c r="L198" s="1"/>
  <c r="M198" s="1"/>
  <c r="I200"/>
  <c r="J199"/>
  <c r="I199"/>
  <c r="J201"/>
  <c r="I201"/>
  <c r="J202"/>
  <c r="I202"/>
  <c r="I204"/>
  <c r="L204" s="1"/>
  <c r="M204" s="1"/>
  <c r="I203"/>
  <c r="L203" s="1"/>
  <c r="M203" s="1"/>
  <c r="I205"/>
  <c r="L205" s="1"/>
  <c r="M205" s="1"/>
  <c r="I207"/>
  <c r="L207" s="1"/>
  <c r="M207" s="1"/>
  <c r="J208"/>
  <c r="I208"/>
  <c r="J209"/>
  <c r="I209"/>
  <c r="I210"/>
  <c r="L210" s="1"/>
  <c r="M210" s="1"/>
  <c r="I211"/>
  <c r="L211" s="1"/>
  <c r="M211" s="1"/>
  <c r="I212"/>
  <c r="L212" s="1"/>
  <c r="M212" s="1"/>
  <c r="I213"/>
  <c r="L213" s="1"/>
  <c r="M213" s="1"/>
  <c r="I214"/>
  <c r="L214" s="1"/>
  <c r="M214" s="1"/>
  <c r="I215"/>
  <c r="L215" s="1"/>
  <c r="M215" s="1"/>
  <c r="I217"/>
  <c r="L217" s="1"/>
  <c r="M217" s="1"/>
  <c r="I216"/>
  <c r="L216" s="1"/>
  <c r="M216" s="1"/>
  <c r="J218"/>
  <c r="I218"/>
  <c r="J219"/>
  <c r="I219"/>
  <c r="I221"/>
  <c r="L221" s="1"/>
  <c r="M221" s="1"/>
  <c r="I220"/>
  <c r="L220" s="1"/>
  <c r="M220" s="1"/>
  <c r="J222"/>
  <c r="I222"/>
  <c r="I223"/>
  <c r="L223" s="1"/>
  <c r="M223" s="1"/>
  <c r="I224"/>
  <c r="J225"/>
  <c r="I225"/>
  <c r="J226"/>
  <c r="I226"/>
  <c r="I228"/>
  <c r="L228" s="1"/>
  <c r="M228" s="1"/>
  <c r="I229"/>
  <c r="L229" s="1"/>
  <c r="M229" s="1"/>
  <c r="J230"/>
  <c r="I230"/>
  <c r="J231"/>
  <c r="I231"/>
  <c r="I232"/>
  <c r="L232" s="1"/>
  <c r="M232" s="1"/>
  <c r="I234"/>
  <c r="L234" s="1"/>
  <c r="M234" s="1"/>
  <c r="I235"/>
  <c r="L235" s="1"/>
  <c r="M235" s="1"/>
  <c r="I236"/>
  <c r="L236" s="1"/>
  <c r="M236" s="1"/>
  <c r="I237"/>
  <c r="L237" s="1"/>
  <c r="M237" s="1"/>
  <c r="J238"/>
  <c r="I238"/>
  <c r="I239"/>
  <c r="L239" s="1"/>
  <c r="M239" s="1"/>
  <c r="I240"/>
  <c r="L240" s="1"/>
  <c r="M240" s="1"/>
  <c r="I241"/>
  <c r="L241" s="1"/>
  <c r="M241" s="1"/>
  <c r="I245"/>
  <c r="I244"/>
  <c r="J243"/>
  <c r="I243"/>
  <c r="J242"/>
  <c r="I242"/>
  <c r="L27" l="1"/>
  <c r="M27" s="1"/>
  <c r="L25"/>
  <c r="M25" s="1"/>
  <c r="L26"/>
  <c r="M26" s="1"/>
  <c r="M196" i="5"/>
  <c r="L157"/>
  <c r="L202"/>
  <c r="L8" i="2"/>
  <c r="M8" s="1"/>
  <c r="L9"/>
  <c r="M9" s="1"/>
  <c r="L12"/>
  <c r="M12" s="1"/>
  <c r="L13"/>
  <c r="M13" s="1"/>
  <c r="L16"/>
  <c r="M16" s="1"/>
  <c r="L17"/>
  <c r="M17" s="1"/>
  <c r="L57"/>
  <c r="M57" s="1"/>
  <c r="L70"/>
  <c r="M70" s="1"/>
  <c r="L62"/>
  <c r="M62" s="1"/>
  <c r="L77"/>
  <c r="M77" s="1"/>
  <c r="L64"/>
  <c r="M64" s="1"/>
  <c r="L40"/>
  <c r="M40" s="1"/>
  <c r="L46"/>
  <c r="M46" s="1"/>
  <c r="L47"/>
  <c r="M47" s="1"/>
  <c r="L52"/>
  <c r="M52" s="1"/>
  <c r="L69"/>
  <c r="M69" s="1"/>
  <c r="L48"/>
  <c r="M48" s="1"/>
  <c r="L49"/>
  <c r="M49" s="1"/>
  <c r="L50"/>
  <c r="M50" s="1"/>
  <c r="L55"/>
  <c r="M55" s="1"/>
  <c r="L56"/>
  <c r="M56" s="1"/>
  <c r="L60"/>
  <c r="M60" s="1"/>
  <c r="L65"/>
  <c r="M65" s="1"/>
  <c r="L66"/>
  <c r="M66" s="1"/>
  <c r="L67"/>
  <c r="M67" s="1"/>
  <c r="L68"/>
  <c r="M68" s="1"/>
  <c r="L169"/>
  <c r="M169" s="1"/>
  <c r="L79"/>
  <c r="M79" s="1"/>
  <c r="L71"/>
  <c r="M71" s="1"/>
  <c r="L73"/>
  <c r="M73" s="1"/>
  <c r="L74"/>
  <c r="M74" s="1"/>
  <c r="L75"/>
  <c r="M75" s="1"/>
  <c r="L76"/>
  <c r="M76" s="1"/>
  <c r="L101"/>
  <c r="M101" s="1"/>
  <c r="L93"/>
  <c r="M93" s="1"/>
  <c r="L82"/>
  <c r="M82" s="1"/>
  <c r="L80"/>
  <c r="M80" s="1"/>
  <c r="L100"/>
  <c r="M100" s="1"/>
  <c r="L86"/>
  <c r="M86" s="1"/>
  <c r="L81"/>
  <c r="M81" s="1"/>
  <c r="L83"/>
  <c r="M83" s="1"/>
  <c r="L85"/>
  <c r="M85" s="1"/>
  <c r="L87"/>
  <c r="M87" s="1"/>
  <c r="L89"/>
  <c r="M89" s="1"/>
  <c r="L92"/>
  <c r="M92" s="1"/>
  <c r="L130"/>
  <c r="M130" s="1"/>
  <c r="L105"/>
  <c r="M105" s="1"/>
  <c r="L175"/>
  <c r="M175" s="1"/>
  <c r="L140"/>
  <c r="M140" s="1"/>
  <c r="L143"/>
  <c r="M143" s="1"/>
  <c r="L96"/>
  <c r="M96" s="1"/>
  <c r="L97"/>
  <c r="M97" s="1"/>
  <c r="L99"/>
  <c r="M99" s="1"/>
  <c r="L103"/>
  <c r="M103" s="1"/>
  <c r="L117"/>
  <c r="M117" s="1"/>
  <c r="L167"/>
  <c r="M167" s="1"/>
  <c r="L131"/>
  <c r="M131" s="1"/>
  <c r="L145"/>
  <c r="M145" s="1"/>
  <c r="L146"/>
  <c r="M146" s="1"/>
  <c r="L147"/>
  <c r="M147" s="1"/>
  <c r="L197"/>
  <c r="M197" s="1"/>
  <c r="L192"/>
  <c r="M192" s="1"/>
  <c r="L174"/>
  <c r="M174" s="1"/>
  <c r="L154"/>
  <c r="M154" s="1"/>
  <c r="L155"/>
  <c r="M155" s="1"/>
  <c r="L161"/>
  <c r="M161" s="1"/>
  <c r="L162"/>
  <c r="M162" s="1"/>
  <c r="L166"/>
  <c r="M166" s="1"/>
  <c r="L168"/>
  <c r="M168" s="1"/>
  <c r="L186"/>
  <c r="M186" s="1"/>
  <c r="L187"/>
  <c r="M187" s="1"/>
  <c r="L188"/>
  <c r="M188" s="1"/>
  <c r="L195"/>
  <c r="M195" s="1"/>
  <c r="L196"/>
  <c r="M196" s="1"/>
  <c r="L199"/>
  <c r="M199" s="1"/>
  <c r="L200"/>
  <c r="M200" s="1"/>
  <c r="L201"/>
  <c r="M201" s="1"/>
  <c r="L202"/>
  <c r="M202" s="1"/>
  <c r="L208"/>
  <c r="M208" s="1"/>
  <c r="L209"/>
  <c r="M209" s="1"/>
  <c r="L218"/>
  <c r="M218" s="1"/>
  <c r="L219"/>
  <c r="M219" s="1"/>
  <c r="L222"/>
  <c r="M222" s="1"/>
  <c r="L224"/>
  <c r="M224" s="1"/>
  <c r="L225"/>
  <c r="M225" s="1"/>
  <c r="L226"/>
  <c r="M226" s="1"/>
  <c r="L230"/>
  <c r="M230" s="1"/>
  <c r="L231"/>
  <c r="M231" s="1"/>
  <c r="L238"/>
  <c r="M238" s="1"/>
  <c r="L242"/>
  <c r="M242" s="1"/>
  <c r="L243"/>
  <c r="M243" s="1"/>
  <c r="L244"/>
  <c r="M244" s="1"/>
  <c r="L245"/>
  <c r="M245" s="1"/>
  <c r="I10" i="1" l="1"/>
  <c r="K10"/>
  <c r="L10" s="1"/>
  <c r="K11"/>
  <c r="I11"/>
  <c r="I12"/>
  <c r="K12"/>
  <c r="K13"/>
  <c r="I13"/>
  <c r="K14"/>
  <c r="I14"/>
  <c r="K15"/>
  <c r="I15"/>
  <c r="K16"/>
  <c r="I16"/>
  <c r="K17"/>
  <c r="I17"/>
  <c r="K18"/>
  <c r="I18"/>
  <c r="K19"/>
  <c r="I19"/>
  <c r="K20"/>
  <c r="I20"/>
  <c r="K21"/>
  <c r="I21"/>
  <c r="K23"/>
  <c r="I23"/>
  <c r="K24"/>
  <c r="I24"/>
  <c r="K22"/>
  <c r="I22"/>
  <c r="K25"/>
  <c r="I25"/>
  <c r="K26"/>
  <c r="I26"/>
  <c r="K27"/>
  <c r="I27"/>
  <c r="K28"/>
  <c r="I28"/>
  <c r="K29"/>
  <c r="I29"/>
  <c r="K30"/>
  <c r="I30"/>
  <c r="K31"/>
  <c r="J31"/>
  <c r="I31"/>
  <c r="K32"/>
  <c r="J32"/>
  <c r="I32"/>
  <c r="K33"/>
  <c r="J33"/>
  <c r="I33"/>
  <c r="K34"/>
  <c r="J34"/>
  <c r="I34"/>
  <c r="K35"/>
  <c r="J35"/>
  <c r="I35"/>
  <c r="K36"/>
  <c r="J36"/>
  <c r="I36"/>
  <c r="K37"/>
  <c r="J37"/>
  <c r="I37"/>
  <c r="K38"/>
  <c r="J38"/>
  <c r="I38"/>
  <c r="K39"/>
  <c r="J39"/>
  <c r="I39"/>
  <c r="K40"/>
  <c r="J40"/>
  <c r="I40"/>
  <c r="K41"/>
  <c r="J41"/>
  <c r="I41"/>
  <c r="K42"/>
  <c r="J42"/>
  <c r="I42"/>
  <c r="K43"/>
  <c r="J43"/>
  <c r="I43"/>
  <c r="K44"/>
  <c r="J44"/>
  <c r="I44"/>
  <c r="I45"/>
  <c r="K45"/>
  <c r="J45"/>
  <c r="K46"/>
  <c r="J46"/>
  <c r="I46"/>
  <c r="K47"/>
  <c r="J47"/>
  <c r="I47"/>
  <c r="K48"/>
  <c r="J48"/>
  <c r="I48"/>
  <c r="K49"/>
  <c r="J49"/>
  <c r="I49"/>
  <c r="K50"/>
  <c r="J50"/>
  <c r="I50"/>
  <c r="K51"/>
  <c r="J51"/>
  <c r="I51"/>
  <c r="K52"/>
  <c r="J52"/>
  <c r="I52"/>
  <c r="K53"/>
  <c r="J53"/>
  <c r="I53"/>
  <c r="K54"/>
  <c r="J54"/>
  <c r="I54"/>
  <c r="K55"/>
  <c r="J55"/>
  <c r="I55"/>
  <c r="K56"/>
  <c r="J56"/>
  <c r="I56"/>
  <c r="K57"/>
  <c r="J57"/>
  <c r="I57"/>
  <c r="L12" l="1"/>
  <c r="L11"/>
  <c r="L13"/>
  <c r="L14"/>
  <c r="L15"/>
  <c r="L16"/>
  <c r="L17"/>
  <c r="L23"/>
  <c r="L20"/>
  <c r="L19"/>
  <c r="L18"/>
  <c r="L21"/>
  <c r="L24"/>
  <c r="L22"/>
  <c r="L25"/>
  <c r="L26"/>
  <c r="L28"/>
  <c r="L27"/>
  <c r="L29"/>
  <c r="L30"/>
  <c r="L31"/>
  <c r="L32"/>
  <c r="L33"/>
  <c r="L34"/>
  <c r="L35"/>
  <c r="L36"/>
  <c r="L37"/>
  <c r="L38"/>
  <c r="L39"/>
  <c r="L40"/>
  <c r="L41"/>
  <c r="L42"/>
  <c r="L45"/>
  <c r="L43"/>
  <c r="L44"/>
  <c r="L46"/>
  <c r="L47"/>
  <c r="L48"/>
  <c r="L49"/>
  <c r="L50"/>
  <c r="L51"/>
  <c r="L52"/>
  <c r="L53"/>
  <c r="L54"/>
  <c r="L55"/>
  <c r="L56"/>
  <c r="L57"/>
  <c r="K58" l="1"/>
  <c r="J58"/>
  <c r="I58"/>
  <c r="K59"/>
  <c r="J59"/>
  <c r="I59"/>
  <c r="K60"/>
  <c r="J60"/>
  <c r="I60"/>
  <c r="K61"/>
  <c r="J61"/>
  <c r="I61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L81" l="1"/>
  <c r="L79"/>
  <c r="L58"/>
  <c r="L59"/>
  <c r="L85"/>
  <c r="L60"/>
  <c r="L64"/>
  <c r="L61"/>
  <c r="L62"/>
  <c r="L66"/>
  <c r="L68"/>
  <c r="L70"/>
  <c r="L72"/>
  <c r="L74"/>
  <c r="L76"/>
  <c r="L78"/>
  <c r="L80"/>
  <c r="L82"/>
  <c r="L84"/>
  <c r="L86"/>
  <c r="L63"/>
  <c r="L65"/>
  <c r="L67"/>
  <c r="L69"/>
  <c r="L71"/>
  <c r="L73"/>
  <c r="L75"/>
  <c r="L77"/>
  <c r="L83"/>
  <c r="L87"/>
  <c r="I88"/>
  <c r="L88" s="1"/>
  <c r="I89"/>
  <c r="L89" s="1"/>
  <c r="I90"/>
  <c r="J91"/>
  <c r="I91"/>
  <c r="I92"/>
  <c r="J94"/>
  <c r="I94"/>
  <c r="J93"/>
  <c r="I93"/>
  <c r="K95"/>
  <c r="J95"/>
  <c r="I95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L91" l="1"/>
  <c r="L90"/>
  <c r="L94"/>
  <c r="L92"/>
  <c r="L93"/>
  <c r="L95"/>
  <c r="L97"/>
  <c r="L99"/>
  <c r="L101"/>
  <c r="L103"/>
  <c r="L96"/>
  <c r="L98"/>
  <c r="L100"/>
  <c r="L102"/>
  <c r="K104"/>
  <c r="I104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L104" l="1"/>
  <c r="L117"/>
  <c r="L106"/>
  <c r="L108"/>
  <c r="L110"/>
  <c r="L112"/>
  <c r="L114"/>
  <c r="L115"/>
  <c r="L118"/>
  <c r="L105"/>
  <c r="L107"/>
  <c r="L109"/>
  <c r="L111"/>
  <c r="L113"/>
  <c r="L116"/>
  <c r="L119"/>
  <c r="L121"/>
  <c r="L122"/>
  <c r="L124"/>
  <c r="L126"/>
  <c r="L128"/>
  <c r="L130"/>
  <c r="L132"/>
  <c r="L120"/>
  <c r="L123"/>
  <c r="L125"/>
  <c r="L127"/>
  <c r="L129"/>
  <c r="L131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43"/>
  <c r="J143"/>
  <c r="I143"/>
  <c r="K142"/>
  <c r="J142"/>
  <c r="I142"/>
  <c r="K141"/>
  <c r="J141"/>
  <c r="I141"/>
  <c r="K140"/>
  <c r="J140"/>
  <c r="I140"/>
  <c r="K139"/>
  <c r="J139"/>
  <c r="I139"/>
  <c r="L133" l="1"/>
  <c r="L135"/>
  <c r="L137"/>
  <c r="L140"/>
  <c r="L134"/>
  <c r="L136"/>
  <c r="L138"/>
  <c r="L139"/>
  <c r="L142"/>
  <c r="L143"/>
  <c r="L141"/>
  <c r="K150" l="1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L144" l="1"/>
  <c r="L146"/>
  <c r="L148"/>
  <c r="L150"/>
  <c r="L145"/>
  <c r="L147"/>
  <c r="L149"/>
  <c r="K160" l="1"/>
  <c r="J160"/>
  <c r="I160"/>
  <c r="K159"/>
  <c r="J159"/>
  <c r="I159"/>
  <c r="K158"/>
  <c r="J158"/>
  <c r="I158"/>
  <c r="K157"/>
  <c r="J157"/>
  <c r="I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K166"/>
  <c r="J166"/>
  <c r="I166"/>
  <c r="K165"/>
  <c r="J165"/>
  <c r="I165"/>
  <c r="K164"/>
  <c r="J164"/>
  <c r="I164"/>
  <c r="K163"/>
  <c r="J163"/>
  <c r="I163"/>
  <c r="K162"/>
  <c r="J162"/>
  <c r="I162"/>
  <c r="K161"/>
  <c r="J161"/>
  <c r="I161"/>
  <c r="L151" l="1"/>
  <c r="L153"/>
  <c r="L155"/>
  <c r="L157"/>
  <c r="L159"/>
  <c r="L152"/>
  <c r="L154"/>
  <c r="L156"/>
  <c r="L158"/>
  <c r="L160"/>
  <c r="L161"/>
  <c r="L163"/>
  <c r="L165"/>
  <c r="L167"/>
  <c r="L169"/>
  <c r="L171"/>
  <c r="L173"/>
  <c r="L175"/>
  <c r="L177"/>
  <c r="L179"/>
  <c r="L181"/>
  <c r="L162"/>
  <c r="L164"/>
  <c r="L166"/>
  <c r="L168"/>
  <c r="L170"/>
  <c r="L172"/>
  <c r="L174"/>
  <c r="L176"/>
  <c r="L178"/>
  <c r="L180"/>
  <c r="L182"/>
  <c r="K224" l="1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230"/>
  <c r="J230"/>
  <c r="I230"/>
  <c r="K229"/>
  <c r="J229"/>
  <c r="I229"/>
  <c r="K228"/>
  <c r="J228"/>
  <c r="I228"/>
  <c r="K227"/>
  <c r="J227"/>
  <c r="I227"/>
  <c r="K226"/>
  <c r="J226"/>
  <c r="I226"/>
  <c r="K225"/>
  <c r="J225"/>
  <c r="I225"/>
  <c r="L184" l="1"/>
  <c r="L186"/>
  <c r="L188"/>
  <c r="L190"/>
  <c r="L192"/>
  <c r="L194"/>
  <c r="L195"/>
  <c r="L197"/>
  <c r="L199"/>
  <c r="L201"/>
  <c r="L203"/>
  <c r="L206"/>
  <c r="L208"/>
  <c r="L210"/>
  <c r="L212"/>
  <c r="L214"/>
  <c r="L218"/>
  <c r="L220"/>
  <c r="L222"/>
  <c r="L224"/>
  <c r="L183"/>
  <c r="L185"/>
  <c r="L187"/>
  <c r="L189"/>
  <c r="L191"/>
  <c r="L193"/>
  <c r="L196"/>
  <c r="L198"/>
  <c r="L200"/>
  <c r="L202"/>
  <c r="L204"/>
  <c r="L205"/>
  <c r="L207"/>
  <c r="L209"/>
  <c r="L211"/>
  <c r="L213"/>
  <c r="L215"/>
  <c r="L216"/>
  <c r="L217"/>
  <c r="L219"/>
  <c r="L221"/>
  <c r="L223"/>
  <c r="L225"/>
  <c r="L227"/>
  <c r="L229"/>
  <c r="L230"/>
  <c r="L226"/>
  <c r="L228"/>
</calcChain>
</file>

<file path=xl/sharedStrings.xml><?xml version="1.0" encoding="utf-8"?>
<sst xmlns="http://schemas.openxmlformats.org/spreadsheetml/2006/main" count="1307" uniqueCount="59">
  <si>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</si>
  <si>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</si>
  <si>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</si>
  <si>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</si>
  <si>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</si>
  <si>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</si>
  <si>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</si>
  <si>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</si>
  <si>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</si>
  <si>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</si>
  <si>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</si>
  <si>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</si>
  <si>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</si>
  <si>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</si>
  <si>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</si>
  <si>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</si>
  <si>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</si>
  <si>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</si>
  <si>
    <t xml:space="preserve">NIFTY </t>
  </si>
  <si>
    <t>PRODUCT : INDEX FUTURE</t>
  </si>
  <si>
    <t>INVESTMENT</t>
  </si>
  <si>
    <t>1,00,000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</si>
  <si>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</si>
  <si>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</si>
  <si>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</si>
  <si>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</si>
  <si>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</si>
  <si>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</si>
  <si>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</si>
  <si>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</si>
  <si>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</si>
  <si>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 xml:space="preserve">  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</si>
  <si>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</si>
  <si>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</si>
  <si>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</si>
  <si>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</si>
  <si>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</si>
  <si>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</si>
  <si>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</si>
  <si>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</si>
  <si>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</si>
  <si>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</si>
  <si>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</si>
  <si>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</si>
  <si>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quatity as per NIFTY 2lots BANKNIFTY-5LOTS</t>
  </si>
  <si>
    <t>1ST TGT PROFIT</t>
  </si>
  <si>
    <t>TOTAL PROFIT</t>
  </si>
  <si>
    <t xml:space="preserve">January </t>
  </si>
  <si>
    <t>February</t>
  </si>
  <si>
    <t>March</t>
  </si>
  <si>
    <t>ACCURACY</t>
  </si>
  <si>
    <t>TOTAL CALLS</t>
  </si>
  <si>
    <t>COST TO COST</t>
  </si>
  <si>
    <t>ACTUAL CALLS</t>
  </si>
  <si>
    <t xml:space="preserve">SL </t>
  </si>
  <si>
    <t>PROFITABLE CALLS</t>
  </si>
  <si>
    <t>14</t>
  </si>
  <si>
    <t>April</t>
  </si>
  <si>
    <t xml:space="preserve">BANKNNIFTY </t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</si>
</sst>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0.00;[Red]0.00"/>
    <numFmt numFmtId="166" formatCode="0;[Red]0"/>
    <numFmt numFmtId="167" formatCode="mmm\ d&quot;, &quot;yyyy"/>
    <numFmt numFmtId="168" formatCode="0.00_ ;[Red]\-0.00\ "/>
  </numFmts>
  <fonts count="33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4" fillId="0" borderId="0"/>
    <xf numFmtId="9" fontId="26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7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7" fontId="25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 applyAlignment="1">
      <alignment horizont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7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8" fontId="22" fillId="8" borderId="5" xfId="0" applyNumberFormat="1" applyFont="1" applyFill="1" applyBorder="1" applyAlignment="1">
      <alignment horizontal="center" vertical="center"/>
    </xf>
    <xf numFmtId="168" fontId="22" fillId="8" borderId="6" xfId="0" applyNumberFormat="1" applyFont="1" applyFill="1" applyBorder="1" applyAlignment="1">
      <alignment horizontal="center" vertical="center"/>
    </xf>
    <xf numFmtId="168" fontId="22" fillId="8" borderId="7" xfId="0" applyNumberFormat="1" applyFont="1" applyFill="1" applyBorder="1" applyAlignment="1">
      <alignment horizontal="center" vertical="center"/>
    </xf>
    <xf numFmtId="165" fontId="22" fillId="8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167" fontId="23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165" fontId="12" fillId="10" borderId="1" xfId="0" applyNumberFormat="1" applyFont="1" applyFill="1" applyBorder="1" applyAlignment="1">
      <alignment horizontal="center"/>
    </xf>
    <xf numFmtId="165" fontId="23" fillId="10" borderId="1" xfId="0" applyNumberFormat="1" applyFont="1" applyFill="1" applyBorder="1" applyAlignment="1">
      <alignment horizontal="center"/>
    </xf>
    <xf numFmtId="165" fontId="23" fillId="10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11" borderId="0" xfId="0" applyFill="1"/>
    <xf numFmtId="9" fontId="19" fillId="0" borderId="0" xfId="2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applyFont="1"/>
    <xf numFmtId="15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30" fillId="4" borderId="0" xfId="0" applyFont="1" applyFill="1"/>
    <xf numFmtId="0" fontId="30" fillId="4" borderId="0" xfId="0" applyFont="1" applyFill="1" applyAlignment="1"/>
    <xf numFmtId="165" fontId="30" fillId="4" borderId="0" xfId="0" applyNumberFormat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49" fontId="28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center"/>
    </xf>
    <xf numFmtId="0" fontId="28" fillId="4" borderId="0" xfId="0" applyNumberFormat="1" applyFont="1" applyFill="1" applyAlignment="1">
      <alignment horizontal="center"/>
    </xf>
    <xf numFmtId="17" fontId="30" fillId="4" borderId="0" xfId="0" applyNumberFormat="1" applyFont="1" applyFill="1" applyAlignment="1">
      <alignment horizontal="center"/>
    </xf>
    <xf numFmtId="2" fontId="28" fillId="4" borderId="0" xfId="0" applyNumberFormat="1" applyFont="1" applyFill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0" xfId="0" applyFont="1"/>
    <xf numFmtId="2" fontId="30" fillId="4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5" fontId="30" fillId="4" borderId="0" xfId="0" applyNumberFormat="1" applyFont="1" applyFill="1"/>
    <xf numFmtId="17" fontId="30" fillId="4" borderId="0" xfId="0" applyNumberFormat="1" applyFont="1" applyFill="1"/>
    <xf numFmtId="165" fontId="29" fillId="0" borderId="1" xfId="1" applyNumberFormat="1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165" fontId="28" fillId="5" borderId="1" xfId="0" applyNumberFormat="1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1" fillId="0" borderId="1" xfId="1" applyNumberFormat="1" applyFont="1" applyFill="1" applyBorder="1" applyAlignment="1">
      <alignment horizontal="center" vertical="center"/>
    </xf>
    <xf numFmtId="167" fontId="31" fillId="0" borderId="1" xfId="0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165" fontId="32" fillId="5" borderId="1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0" fontId="28" fillId="0" borderId="1" xfId="0" applyFont="1" applyBorder="1"/>
    <xf numFmtId="49" fontId="30" fillId="4" borderId="0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30" fillId="4" borderId="0" xfId="0" applyNumberFormat="1" applyFont="1" applyFill="1" applyBorder="1" applyAlignment="1">
      <alignment horizontal="center"/>
    </xf>
    <xf numFmtId="9" fontId="30" fillId="4" borderId="0" xfId="0" applyNumberFormat="1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 vertical="center"/>
    </xf>
    <xf numFmtId="167" fontId="30" fillId="4" borderId="8" xfId="0" applyNumberFormat="1" applyFont="1" applyFill="1" applyBorder="1" applyAlignment="1">
      <alignment horizontal="center" vertical="center"/>
    </xf>
    <xf numFmtId="165" fontId="30" fillId="4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  <xf numFmtId="168" fontId="30" fillId="4" borderId="9" xfId="0" applyNumberFormat="1" applyFont="1" applyFill="1" applyBorder="1" applyAlignment="1">
      <alignment horizontal="center" vertical="center"/>
    </xf>
    <xf numFmtId="168" fontId="30" fillId="4" borderId="10" xfId="0" applyNumberFormat="1" applyFont="1" applyFill="1" applyBorder="1" applyAlignment="1">
      <alignment horizontal="center" vertical="center"/>
    </xf>
    <xf numFmtId="168" fontId="30" fillId="4" borderId="11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7" fillId="8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4233600877259794"/>
          <c:y val="0.22713932013559041"/>
          <c:w val="0.63067627184900432"/>
          <c:h val="0.4456093595588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172357</c:v>
                </c:pt>
                <c:pt idx="1">
                  <c:v>173565</c:v>
                </c:pt>
                <c:pt idx="2">
                  <c:v>154755</c:v>
                </c:pt>
                <c:pt idx="3">
                  <c:v>135705</c:v>
                </c:pt>
                <c:pt idx="4">
                  <c:v>372639</c:v>
                </c:pt>
                <c:pt idx="5">
                  <c:v>145925</c:v>
                </c:pt>
                <c:pt idx="6">
                  <c:v>168357</c:v>
                </c:pt>
                <c:pt idx="7">
                  <c:v>16385</c:v>
                </c:pt>
                <c:pt idx="8">
                  <c:v>81750</c:v>
                </c:pt>
                <c:pt idx="9">
                  <c:v>102850</c:v>
                </c:pt>
              </c:numCache>
            </c:numRef>
          </c:val>
        </c:ser>
        <c:axId val="69047424"/>
        <c:axId val="69048960"/>
      </c:barChart>
      <c:catAx>
        <c:axId val="69047424"/>
        <c:scaling>
          <c:orientation val="minMax"/>
        </c:scaling>
        <c:axPos val="b"/>
        <c:majorTickMark val="none"/>
        <c:tickLblPos val="nextTo"/>
        <c:crossAx val="69048960"/>
        <c:crosses val="autoZero"/>
        <c:auto val="1"/>
        <c:lblAlgn val="ctr"/>
        <c:lblOffset val="100"/>
      </c:catAx>
      <c:valAx>
        <c:axId val="690489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90474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057851239669422E-2"/>
          <c:y val="0.20379097162638191"/>
          <c:w val="0.93939393939393945"/>
          <c:h val="0.61068823604005629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6115702479338859E-2"/>
                  <c:y val="-0.14640516848123514"/>
                </c:manualLayout>
              </c:layout>
              <c:showVal val="1"/>
            </c:dLbl>
            <c:dLbl>
              <c:idx val="1"/>
              <c:layout>
                <c:manualLayout>
                  <c:x val="-7.4380165289256214E-2"/>
                  <c:y val="-0.10980387636091762"/>
                </c:manualLayout>
              </c:layout>
              <c:showVal val="1"/>
            </c:dLbl>
            <c:dLbl>
              <c:idx val="2"/>
              <c:layout>
                <c:manualLayout>
                  <c:x val="-4.1322314049587014E-2"/>
                  <c:y val="0.10980387636091762"/>
                </c:manualLayout>
              </c:layout>
              <c:showVal val="1"/>
            </c:dLbl>
            <c:dLbl>
              <c:idx val="3"/>
              <c:layout>
                <c:manualLayout>
                  <c:x val="-2.4793388429752216E-2"/>
                  <c:y val="-7.8431340257798313E-2"/>
                </c:manualLayout>
              </c:layout>
              <c:showVal val="1"/>
            </c:dLbl>
            <c:dLbl>
              <c:idx val="4"/>
              <c:layout>
                <c:manualLayout>
                  <c:x val="2.7548209366391185E-2"/>
                  <c:y val="1.0457512034373099E-2"/>
                </c:manualLayout>
              </c:layout>
              <c:showVal val="1"/>
            </c:dLbl>
            <c:dLbl>
              <c:idx val="5"/>
              <c:layout>
                <c:manualLayout>
                  <c:x val="-2.7548209366391211E-3"/>
                  <c:y val="-7.320258424061193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1.72357</c:v>
                </c:pt>
                <c:pt idx="1">
                  <c:v>1.7356499999999999</c:v>
                </c:pt>
                <c:pt idx="2">
                  <c:v>1.54755</c:v>
                </c:pt>
                <c:pt idx="3">
                  <c:v>1.3570500000000001</c:v>
                </c:pt>
                <c:pt idx="4">
                  <c:v>3.7263899999999999</c:v>
                </c:pt>
                <c:pt idx="5">
                  <c:v>1.4592499999999999</c:v>
                </c:pt>
                <c:pt idx="6">
                  <c:v>1.68357</c:v>
                </c:pt>
                <c:pt idx="7">
                  <c:v>0.16385</c:v>
                </c:pt>
                <c:pt idx="8">
                  <c:v>0.8175</c:v>
                </c:pt>
                <c:pt idx="9">
                  <c:v>1.0285</c:v>
                </c:pt>
                <c:pt idx="10">
                  <c:v>1.3654999999999999</c:v>
                </c:pt>
              </c:numCache>
            </c:numRef>
          </c:val>
        </c:ser>
        <c:dLbls>
          <c:showVal val="1"/>
        </c:dLbls>
        <c:marker val="1"/>
        <c:axId val="69271552"/>
        <c:axId val="69273088"/>
      </c:lineChart>
      <c:catAx>
        <c:axId val="69271552"/>
        <c:scaling>
          <c:orientation val="minMax"/>
        </c:scaling>
        <c:axPos val="b"/>
        <c:majorTickMark val="none"/>
        <c:tickLblPos val="nextTo"/>
        <c:crossAx val="69273088"/>
        <c:crosses val="autoZero"/>
        <c:auto val="1"/>
        <c:lblAlgn val="ctr"/>
        <c:lblOffset val="100"/>
      </c:catAx>
      <c:valAx>
        <c:axId val="69273088"/>
        <c:scaling>
          <c:orientation val="minMax"/>
        </c:scaling>
        <c:delete val="1"/>
        <c:axPos val="l"/>
        <c:numFmt formatCode="0%" sourceLinked="1"/>
        <c:tickLblPos val="nextTo"/>
        <c:crossAx val="692715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0.56999999999999995</c:v>
                </c:pt>
                <c:pt idx="1">
                  <c:v>0.9</c:v>
                </c:pt>
                <c:pt idx="2">
                  <c:v>0.88</c:v>
                </c:pt>
                <c:pt idx="3">
                  <c:v>0.69</c:v>
                </c:pt>
              </c:numCache>
            </c:numRef>
          </c:val>
        </c:ser>
        <c:shape val="cylinder"/>
        <c:axId val="69324800"/>
        <c:axId val="69326336"/>
        <c:axId val="0"/>
      </c:bar3DChart>
      <c:catAx>
        <c:axId val="69324800"/>
        <c:scaling>
          <c:orientation val="minMax"/>
        </c:scaling>
        <c:axPos val="b"/>
        <c:tickLblPos val="nextTo"/>
        <c:crossAx val="69326336"/>
        <c:crosses val="autoZero"/>
        <c:auto val="1"/>
        <c:lblAlgn val="ctr"/>
        <c:lblOffset val="100"/>
      </c:catAx>
      <c:valAx>
        <c:axId val="69326336"/>
        <c:scaling>
          <c:orientation val="minMax"/>
        </c:scaling>
        <c:axPos val="l"/>
        <c:majorGridlines/>
        <c:numFmt formatCode="0%" sourceLinked="1"/>
        <c:tickLblPos val="nextTo"/>
        <c:crossAx val="69324800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600457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4</xdr:row>
      <xdr:rowOff>11206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792277" cy="7732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180975</xdr:rowOff>
    </xdr:from>
    <xdr:to>
      <xdr:col>4</xdr:col>
      <xdr:colOff>171450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14</xdr:row>
      <xdr:rowOff>171449</xdr:rowOff>
    </xdr:from>
    <xdr:to>
      <xdr:col>12</xdr:col>
      <xdr:colOff>209550</xdr:colOff>
      <xdr:row>27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2</xdr:row>
      <xdr:rowOff>161925</xdr:rowOff>
    </xdr:from>
    <xdr:to>
      <xdr:col>11</xdr:col>
      <xdr:colOff>9525</xdr:colOff>
      <xdr:row>11</xdr:row>
      <xdr:rowOff>161926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topLeftCell="A5" zoomScale="90" zoomScaleNormal="90" workbookViewId="0">
      <selection activeCell="A11" sqref="A11"/>
    </sheetView>
  </sheetViews>
  <sheetFormatPr defaultRowHeight="15"/>
  <cols>
    <col min="1" max="1" width="13.5703125" bestFit="1" customWidth="1"/>
    <col min="2" max="2" width="14.7109375" bestFit="1" customWidth="1"/>
    <col min="3" max="3" width="9.140625" bestFit="1" customWidth="1"/>
    <col min="4" max="4" width="18.85546875" bestFit="1" customWidth="1"/>
    <col min="5" max="5" width="19.42578125" bestFit="1" customWidth="1"/>
    <col min="6" max="6" width="11.28515625" bestFit="1" customWidth="1"/>
    <col min="7" max="7" width="10.5703125" bestFit="1" customWidth="1"/>
    <col min="8" max="8" width="16.7109375" bestFit="1" customWidth="1"/>
    <col min="9" max="9" width="12.140625" bestFit="1" customWidth="1"/>
    <col min="10" max="10" width="10.5703125" bestFit="1" customWidth="1"/>
    <col min="11" max="11" width="15.140625" bestFit="1" customWidth="1"/>
    <col min="12" max="12" width="31" customWidth="1"/>
    <col min="13" max="13" width="10.7109375" bestFit="1" customWidth="1"/>
  </cols>
  <sheetData>
    <row r="1" spans="1:20">
      <c r="A1" s="110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6.25">
      <c r="A6" s="66" t="s">
        <v>0</v>
      </c>
      <c r="B6" s="66" t="s">
        <v>13</v>
      </c>
      <c r="C6" s="66" t="s">
        <v>1</v>
      </c>
      <c r="D6" s="66" t="s">
        <v>2</v>
      </c>
      <c r="E6" s="66" t="s">
        <v>3</v>
      </c>
      <c r="F6" s="66" t="s">
        <v>4</v>
      </c>
      <c r="G6" s="66" t="s">
        <v>5</v>
      </c>
      <c r="H6" s="66" t="s">
        <v>6</v>
      </c>
      <c r="I6" s="112" t="s">
        <v>7</v>
      </c>
      <c r="J6" s="112"/>
      <c r="K6" s="112"/>
      <c r="L6" s="113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66"/>
      <c r="B7" s="66"/>
      <c r="C7" s="66"/>
      <c r="D7" s="66"/>
      <c r="E7" s="66"/>
      <c r="F7" s="66"/>
      <c r="G7" s="66"/>
      <c r="H7" s="66"/>
      <c r="I7" s="66" t="s">
        <v>4</v>
      </c>
      <c r="J7" s="66" t="s">
        <v>5</v>
      </c>
      <c r="K7" s="66" t="s">
        <v>6</v>
      </c>
      <c r="L7" s="113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114" t="s">
        <v>44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"/>
      <c r="N8" s="1"/>
      <c r="O8" s="1"/>
      <c r="P8" s="1"/>
      <c r="Q8" s="1"/>
      <c r="R8" s="1"/>
      <c r="S8" s="1"/>
      <c r="T8" s="1"/>
    </row>
    <row r="9" spans="1:20" ht="15.75">
      <c r="A9" s="78"/>
      <c r="B9" s="79"/>
      <c r="C9" s="79"/>
      <c r="D9" s="80"/>
      <c r="E9" s="81">
        <v>43739</v>
      </c>
      <c r="F9" s="79"/>
      <c r="G9" s="79"/>
      <c r="H9" s="79"/>
      <c r="I9" s="82"/>
      <c r="J9" s="82"/>
      <c r="K9" s="82"/>
      <c r="L9" s="82"/>
      <c r="M9" s="1"/>
      <c r="N9" s="1"/>
      <c r="O9" s="1"/>
      <c r="P9" s="1"/>
      <c r="Q9" s="1"/>
      <c r="R9" s="1"/>
      <c r="S9" s="1"/>
      <c r="T9" s="1"/>
    </row>
    <row r="10" spans="1:20" ht="15.75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</row>
    <row r="11" spans="1:20" ht="15.75">
      <c r="A11" s="71">
        <v>43726</v>
      </c>
      <c r="B11" s="72" t="s">
        <v>17</v>
      </c>
      <c r="C11" s="72">
        <v>100</v>
      </c>
      <c r="D11" s="72" t="s">
        <v>9</v>
      </c>
      <c r="E11" s="72">
        <v>29100</v>
      </c>
      <c r="F11" s="72">
        <v>29200</v>
      </c>
      <c r="G11" s="72">
        <v>29299</v>
      </c>
      <c r="H11" s="72">
        <v>0</v>
      </c>
      <c r="I11" s="73">
        <f t="shared" ref="I11" si="0">SUM(F11-E11)*C11</f>
        <v>10000</v>
      </c>
      <c r="J11" s="73">
        <f>SUM(G11-F11)*C11</f>
        <v>9900</v>
      </c>
      <c r="K11" s="73">
        <v>0</v>
      </c>
      <c r="L11" s="73">
        <f t="shared" ref="L11" si="1">SUM(I11:K11)</f>
        <v>19900</v>
      </c>
      <c r="M11" s="1"/>
      <c r="N11" s="1"/>
      <c r="O11" s="1"/>
      <c r="P11" s="1"/>
      <c r="Q11" s="1"/>
      <c r="R11" s="1"/>
      <c r="S11" s="1"/>
      <c r="T11" s="1"/>
    </row>
    <row r="12" spans="1:20" ht="15.75">
      <c r="A12" s="71">
        <v>43725</v>
      </c>
      <c r="B12" s="72" t="s">
        <v>17</v>
      </c>
      <c r="C12" s="72">
        <v>100</v>
      </c>
      <c r="D12" s="72" t="s">
        <v>9</v>
      </c>
      <c r="E12" s="72">
        <v>28850</v>
      </c>
      <c r="F12" s="72">
        <v>28950</v>
      </c>
      <c r="G12" s="72">
        <v>29050</v>
      </c>
      <c r="H12" s="72">
        <v>0</v>
      </c>
      <c r="I12" s="73">
        <f t="shared" ref="I12" si="2">SUM(F12-E12)*C12</f>
        <v>10000</v>
      </c>
      <c r="J12" s="73">
        <f>SUM(G12-F12)*C12</f>
        <v>10000</v>
      </c>
      <c r="K12" s="73">
        <v>0</v>
      </c>
      <c r="L12" s="73">
        <f t="shared" ref="L12" si="3">SUM(I12:K12)</f>
        <v>20000</v>
      </c>
      <c r="M12" s="1"/>
      <c r="N12" s="1"/>
      <c r="O12" s="1"/>
      <c r="P12" s="1"/>
      <c r="Q12" s="1"/>
      <c r="R12" s="1"/>
      <c r="S12" s="1"/>
      <c r="T12" s="1"/>
    </row>
    <row r="13" spans="1:20" ht="15.75">
      <c r="A13" s="71">
        <v>43723</v>
      </c>
      <c r="B13" s="72" t="s">
        <v>17</v>
      </c>
      <c r="C13" s="72">
        <v>100</v>
      </c>
      <c r="D13" s="72" t="s">
        <v>9</v>
      </c>
      <c r="E13" s="72">
        <v>28550</v>
      </c>
      <c r="F13" s="72">
        <v>28650</v>
      </c>
      <c r="G13" s="72">
        <v>0</v>
      </c>
      <c r="H13" s="72">
        <v>0</v>
      </c>
      <c r="I13" s="73">
        <f t="shared" ref="I13" si="4">SUM(F13-E13)*C13</f>
        <v>10000</v>
      </c>
      <c r="J13" s="73">
        <v>0</v>
      </c>
      <c r="K13" s="73">
        <v>0</v>
      </c>
      <c r="L13" s="73">
        <f t="shared" ref="L13" si="5">SUM(I13:K13)</f>
        <v>10000</v>
      </c>
      <c r="M13" s="1"/>
      <c r="N13" s="1"/>
      <c r="O13" s="1"/>
      <c r="P13" s="1"/>
      <c r="Q13" s="1"/>
      <c r="R13" s="1"/>
      <c r="S13" s="1"/>
      <c r="T13" s="1"/>
    </row>
    <row r="14" spans="1:20" ht="15.75">
      <c r="A14" s="71">
        <v>43722</v>
      </c>
      <c r="B14" s="72" t="s">
        <v>17</v>
      </c>
      <c r="C14" s="72">
        <v>100</v>
      </c>
      <c r="D14" s="72" t="s">
        <v>9</v>
      </c>
      <c r="E14" s="72">
        <v>28400</v>
      </c>
      <c r="F14" s="72">
        <v>28500</v>
      </c>
      <c r="G14" s="72">
        <v>0</v>
      </c>
      <c r="H14" s="72">
        <v>0</v>
      </c>
      <c r="I14" s="73">
        <f t="shared" ref="I14" si="6">SUM(F14-E14)*C14</f>
        <v>10000</v>
      </c>
      <c r="J14" s="73">
        <v>0</v>
      </c>
      <c r="K14" s="73">
        <v>0</v>
      </c>
      <c r="L14" s="73">
        <f t="shared" ref="L14" si="7">SUM(I14:K14)</f>
        <v>10000</v>
      </c>
      <c r="M14" s="1"/>
      <c r="N14" s="1"/>
      <c r="O14" s="1"/>
      <c r="P14" s="1"/>
      <c r="Q14" s="1"/>
      <c r="R14" s="1"/>
      <c r="S14" s="1"/>
      <c r="T14" s="1"/>
    </row>
    <row r="15" spans="1:20" ht="15.75">
      <c r="A15" s="71">
        <v>43719</v>
      </c>
      <c r="B15" s="72" t="s">
        <v>17</v>
      </c>
      <c r="C15" s="72">
        <v>100</v>
      </c>
      <c r="D15" s="72" t="s">
        <v>9</v>
      </c>
      <c r="E15" s="72">
        <v>28150</v>
      </c>
      <c r="F15" s="72">
        <v>28225</v>
      </c>
      <c r="G15" s="72">
        <v>0</v>
      </c>
      <c r="H15" s="72">
        <v>0</v>
      </c>
      <c r="I15" s="73">
        <f t="shared" ref="I15" si="8">SUM(F15-E15)*C15</f>
        <v>7500</v>
      </c>
      <c r="J15" s="73">
        <v>0</v>
      </c>
      <c r="K15" s="73">
        <v>0</v>
      </c>
      <c r="L15" s="73">
        <f t="shared" ref="L15" si="9">SUM(I15:K15)</f>
        <v>7500</v>
      </c>
      <c r="M15" s="1"/>
      <c r="N15" s="1"/>
      <c r="O15" s="1"/>
      <c r="P15" s="1"/>
      <c r="Q15" s="1"/>
      <c r="R15" s="1"/>
      <c r="S15" s="1"/>
      <c r="T15" s="1"/>
    </row>
    <row r="16" spans="1:20" ht="15.75">
      <c r="A16" s="71">
        <v>43718</v>
      </c>
      <c r="B16" s="72" t="s">
        <v>17</v>
      </c>
      <c r="C16" s="72">
        <v>100</v>
      </c>
      <c r="D16" s="72" t="s">
        <v>9</v>
      </c>
      <c r="E16" s="72">
        <v>28450</v>
      </c>
      <c r="F16" s="72">
        <v>28350</v>
      </c>
      <c r="G16" s="72">
        <v>0</v>
      </c>
      <c r="H16" s="72">
        <v>0</v>
      </c>
      <c r="I16" s="73">
        <f t="shared" ref="I16" si="10">SUM(F16-E16)*C16</f>
        <v>-10000</v>
      </c>
      <c r="J16" s="73">
        <v>0</v>
      </c>
      <c r="K16" s="73">
        <v>0</v>
      </c>
      <c r="L16" s="73">
        <f t="shared" ref="L16" si="11">SUM(I16:K16)</f>
        <v>-10000</v>
      </c>
      <c r="M16" s="1"/>
      <c r="N16" s="1"/>
      <c r="O16" s="1"/>
      <c r="P16" s="1"/>
      <c r="Q16" s="1"/>
      <c r="R16" s="1"/>
      <c r="S16" s="1"/>
      <c r="T16" s="1"/>
    </row>
    <row r="17" spans="1:20" ht="15.75">
      <c r="A17" s="71">
        <v>43718</v>
      </c>
      <c r="B17" s="72" t="s">
        <v>17</v>
      </c>
      <c r="C17" s="72">
        <v>100</v>
      </c>
      <c r="D17" s="72" t="s">
        <v>9</v>
      </c>
      <c r="E17" s="72">
        <v>28600</v>
      </c>
      <c r="F17" s="72">
        <v>28490</v>
      </c>
      <c r="G17" s="72">
        <v>0</v>
      </c>
      <c r="H17" s="72">
        <v>0</v>
      </c>
      <c r="I17" s="73">
        <f t="shared" ref="I17" si="12">SUM(F17-E17)*C17</f>
        <v>-11000</v>
      </c>
      <c r="J17" s="73">
        <v>0</v>
      </c>
      <c r="K17" s="73">
        <v>0</v>
      </c>
      <c r="L17" s="73">
        <f t="shared" ref="L17" si="13">SUM(I17:K17)</f>
        <v>-11000</v>
      </c>
      <c r="M17" s="1"/>
      <c r="N17" s="1"/>
      <c r="O17" s="1"/>
      <c r="P17" s="1"/>
      <c r="Q17" s="1"/>
      <c r="R17" s="1"/>
      <c r="S17" s="1"/>
      <c r="T17" s="1"/>
    </row>
    <row r="18" spans="1:20" ht="15.75">
      <c r="A18" s="71">
        <v>43717</v>
      </c>
      <c r="B18" s="72" t="s">
        <v>17</v>
      </c>
      <c r="C18" s="72">
        <v>100</v>
      </c>
      <c r="D18" s="72" t="s">
        <v>11</v>
      </c>
      <c r="E18" s="72">
        <v>27880</v>
      </c>
      <c r="F18" s="72">
        <v>27780</v>
      </c>
      <c r="G18" s="72">
        <v>0</v>
      </c>
      <c r="H18" s="72">
        <v>0</v>
      </c>
      <c r="I18" s="73">
        <f>SUM(E18-F18)*C18</f>
        <v>10000</v>
      </c>
      <c r="J18" s="73">
        <v>0</v>
      </c>
      <c r="K18" s="73">
        <v>0</v>
      </c>
      <c r="L18" s="73">
        <f t="shared" ref="L18" si="14">SUM(I18:K18)</f>
        <v>10000</v>
      </c>
      <c r="M18" s="1"/>
      <c r="N18" s="1"/>
      <c r="O18" s="1"/>
      <c r="P18" s="1"/>
      <c r="Q18" s="1"/>
      <c r="R18" s="1"/>
      <c r="S18" s="1"/>
      <c r="T18" s="1"/>
    </row>
    <row r="19" spans="1:20" ht="15.75">
      <c r="A19" s="71">
        <v>43715</v>
      </c>
      <c r="B19" s="72" t="s">
        <v>17</v>
      </c>
      <c r="C19" s="72">
        <v>100</v>
      </c>
      <c r="D19" s="72" t="s">
        <v>11</v>
      </c>
      <c r="E19" s="72">
        <v>28130</v>
      </c>
      <c r="F19" s="72">
        <v>28030</v>
      </c>
      <c r="G19" s="72">
        <v>27930</v>
      </c>
      <c r="H19" s="72">
        <v>0</v>
      </c>
      <c r="I19" s="73">
        <f>SUM(E19-F19)*C19</f>
        <v>10000</v>
      </c>
      <c r="J19" s="73">
        <v>0</v>
      </c>
      <c r="K19" s="73">
        <v>0</v>
      </c>
      <c r="L19" s="73">
        <f t="shared" ref="L19" si="15">SUM(I19:K19)</f>
        <v>10000</v>
      </c>
      <c r="M19" s="1"/>
      <c r="N19" s="1"/>
      <c r="O19" s="1"/>
      <c r="P19" s="1"/>
      <c r="Q19" s="1"/>
      <c r="R19" s="1"/>
      <c r="S19" s="1"/>
      <c r="T19" s="1"/>
    </row>
    <row r="20" spans="1:20" ht="15.75">
      <c r="A20" s="74"/>
      <c r="B20" s="74"/>
      <c r="C20" s="74"/>
      <c r="D20" s="74"/>
      <c r="E20" s="74"/>
      <c r="F20" s="74"/>
      <c r="G20" s="74"/>
      <c r="H20" s="75"/>
      <c r="I20" s="76">
        <f>SUM(I11:I19)</f>
        <v>46500</v>
      </c>
      <c r="J20" s="77"/>
      <c r="K20" s="77" t="s">
        <v>46</v>
      </c>
      <c r="L20" s="76">
        <f>SUM(L11:L19)</f>
        <v>66400</v>
      </c>
      <c r="M20" s="1"/>
      <c r="N20" s="1"/>
      <c r="O20" s="1"/>
      <c r="P20" s="1"/>
      <c r="Q20" s="1"/>
      <c r="R20" s="1"/>
      <c r="S20" s="1"/>
      <c r="T20" s="1"/>
    </row>
    <row r="21" spans="1:20" ht="15.75">
      <c r="A21" s="78"/>
      <c r="B21" s="79"/>
      <c r="C21" s="79"/>
      <c r="D21" s="80"/>
      <c r="E21" s="81">
        <v>43709</v>
      </c>
      <c r="F21" s="79"/>
      <c r="G21" s="79"/>
      <c r="H21" s="79"/>
      <c r="I21" s="82"/>
      <c r="J21" s="82"/>
      <c r="K21" s="82"/>
      <c r="L21" s="82"/>
      <c r="M21" s="1"/>
      <c r="N21" s="1"/>
      <c r="O21" s="1"/>
      <c r="P21" s="1"/>
      <c r="Q21" s="1"/>
      <c r="R21" s="1"/>
      <c r="S21" s="1"/>
      <c r="T21" s="1"/>
    </row>
    <row r="22" spans="1:20" ht="15.75">
      <c r="M22" s="1"/>
      <c r="N22" s="1"/>
      <c r="O22" s="1"/>
      <c r="P22" s="1"/>
      <c r="Q22" s="1"/>
      <c r="R22" s="1"/>
      <c r="S22" s="1"/>
      <c r="T22" s="1"/>
    </row>
    <row r="23" spans="1:20" ht="15.75">
      <c r="A23" s="71">
        <v>43738</v>
      </c>
      <c r="B23" s="72" t="s">
        <v>17</v>
      </c>
      <c r="C23" s="72">
        <v>100</v>
      </c>
      <c r="D23" s="72" t="s">
        <v>9</v>
      </c>
      <c r="E23" s="72">
        <v>29450</v>
      </c>
      <c r="F23" s="72">
        <v>29550</v>
      </c>
      <c r="G23" s="72">
        <v>0</v>
      </c>
      <c r="H23" s="72">
        <v>0</v>
      </c>
      <c r="I23" s="73">
        <f t="shared" ref="I23" si="16">SUM(F23-E23)*C23</f>
        <v>10000</v>
      </c>
      <c r="J23" s="73">
        <v>0</v>
      </c>
      <c r="K23" s="73">
        <v>0</v>
      </c>
      <c r="L23" s="73">
        <f t="shared" ref="L23" si="17">SUM(I23:K23)</f>
        <v>10000</v>
      </c>
      <c r="M23" s="1"/>
      <c r="N23" s="1"/>
      <c r="O23" s="1"/>
      <c r="P23" s="1"/>
      <c r="Q23" s="1"/>
      <c r="R23" s="1"/>
      <c r="S23" s="1"/>
      <c r="T23" s="1"/>
    </row>
    <row r="24" spans="1:20" ht="15.75">
      <c r="A24" s="71">
        <v>43735</v>
      </c>
      <c r="B24" s="72" t="s">
        <v>17</v>
      </c>
      <c r="C24" s="72">
        <v>100</v>
      </c>
      <c r="D24" s="72" t="s">
        <v>9</v>
      </c>
      <c r="E24" s="72">
        <v>30100</v>
      </c>
      <c r="F24" s="72">
        <v>30200</v>
      </c>
      <c r="G24" s="72">
        <v>30300</v>
      </c>
      <c r="H24" s="72">
        <v>0</v>
      </c>
      <c r="I24" s="73">
        <f t="shared" ref="I24" si="18">SUM(F24-E24)*C24</f>
        <v>10000</v>
      </c>
      <c r="J24" s="73">
        <f>SUM(G24-F24)*C24</f>
        <v>10000</v>
      </c>
      <c r="K24" s="73">
        <v>0</v>
      </c>
      <c r="L24" s="73">
        <f t="shared" ref="L24" si="19">SUM(I24:K24)</f>
        <v>20000</v>
      </c>
      <c r="M24" s="1"/>
      <c r="N24" s="1"/>
      <c r="O24" s="1"/>
      <c r="P24" s="1"/>
      <c r="Q24" s="1"/>
      <c r="R24" s="1"/>
      <c r="S24" s="1"/>
      <c r="T24" s="1"/>
    </row>
    <row r="25" spans="1:20" ht="15.75">
      <c r="A25" s="71">
        <v>43734</v>
      </c>
      <c r="B25" s="72" t="s">
        <v>12</v>
      </c>
      <c r="C25" s="72">
        <v>100</v>
      </c>
      <c r="D25" s="72" t="s">
        <v>9</v>
      </c>
      <c r="E25" s="72">
        <v>30000</v>
      </c>
      <c r="F25" s="72">
        <v>30100</v>
      </c>
      <c r="G25" s="72">
        <v>0</v>
      </c>
      <c r="H25" s="72">
        <v>0</v>
      </c>
      <c r="I25" s="73">
        <f t="shared" ref="I25" si="20">SUM(F25-E25)*C25</f>
        <v>10000</v>
      </c>
      <c r="J25" s="73">
        <v>0</v>
      </c>
      <c r="K25" s="73">
        <v>0</v>
      </c>
      <c r="L25" s="73">
        <f t="shared" ref="L25" si="21">SUM(I25:K25)</f>
        <v>10000</v>
      </c>
      <c r="M25" s="1"/>
      <c r="N25" s="1"/>
      <c r="O25" s="1"/>
      <c r="P25" s="1"/>
      <c r="Q25" s="1"/>
      <c r="R25" s="1"/>
      <c r="S25" s="1"/>
      <c r="T25" s="1"/>
    </row>
    <row r="26" spans="1:20" ht="15.75">
      <c r="A26" s="71">
        <v>43733</v>
      </c>
      <c r="B26" s="72" t="s">
        <v>17</v>
      </c>
      <c r="C26" s="72">
        <v>100</v>
      </c>
      <c r="D26" s="72" t="s">
        <v>9</v>
      </c>
      <c r="E26" s="72">
        <v>29800</v>
      </c>
      <c r="F26" s="72">
        <v>29900</v>
      </c>
      <c r="G26" s="72">
        <v>0</v>
      </c>
      <c r="H26" s="72">
        <v>0</v>
      </c>
      <c r="I26" s="73">
        <f t="shared" ref="I26" si="22">SUM(F26-E26)*C26</f>
        <v>10000</v>
      </c>
      <c r="J26" s="73">
        <v>0</v>
      </c>
      <c r="K26" s="73">
        <v>0</v>
      </c>
      <c r="L26" s="73">
        <f t="shared" ref="L26" si="23">SUM(I26:K26)</f>
        <v>10000</v>
      </c>
      <c r="M26" s="1"/>
      <c r="N26" s="1"/>
      <c r="O26" s="1"/>
      <c r="P26" s="1"/>
      <c r="Q26" s="1"/>
      <c r="R26" s="1"/>
      <c r="S26" s="1"/>
      <c r="T26" s="1"/>
    </row>
    <row r="27" spans="1:20" ht="15.75">
      <c r="A27" s="71">
        <v>43732</v>
      </c>
      <c r="B27" s="72" t="s">
        <v>17</v>
      </c>
      <c r="C27" s="72">
        <v>100</v>
      </c>
      <c r="D27" s="72" t="s">
        <v>9</v>
      </c>
      <c r="E27" s="72">
        <v>30030</v>
      </c>
      <c r="F27" s="72">
        <v>30130</v>
      </c>
      <c r="G27" s="72">
        <v>30230</v>
      </c>
      <c r="H27" s="72">
        <v>0</v>
      </c>
      <c r="I27" s="73">
        <f t="shared" ref="I27" si="24">SUM(F27-E27)*C27</f>
        <v>10000</v>
      </c>
      <c r="J27" s="73">
        <f>SUM(G27-F27)*C27</f>
        <v>10000</v>
      </c>
      <c r="K27" s="73">
        <v>0</v>
      </c>
      <c r="L27" s="73">
        <f t="shared" ref="L27" si="25">SUM(I27:K27)</f>
        <v>20000</v>
      </c>
      <c r="M27" s="1"/>
      <c r="N27" s="1"/>
      <c r="O27" s="1"/>
      <c r="P27" s="1"/>
      <c r="Q27" s="1"/>
      <c r="R27" s="1"/>
      <c r="S27" s="1"/>
      <c r="T27" s="1"/>
    </row>
    <row r="28" spans="1:20" ht="15.75">
      <c r="A28" s="71">
        <v>43731</v>
      </c>
      <c r="B28" s="72" t="s">
        <v>17</v>
      </c>
      <c r="C28" s="72">
        <v>100</v>
      </c>
      <c r="D28" s="72" t="s">
        <v>9</v>
      </c>
      <c r="E28" s="72">
        <v>30600</v>
      </c>
      <c r="F28" s="72">
        <v>30480</v>
      </c>
      <c r="G28" s="72">
        <v>0</v>
      </c>
      <c r="H28" s="72">
        <v>0</v>
      </c>
      <c r="I28" s="73">
        <f t="shared" ref="I28" si="26">SUM(F28-E28)*C28</f>
        <v>-12000</v>
      </c>
      <c r="J28" s="73">
        <v>0</v>
      </c>
      <c r="K28" s="73">
        <v>0</v>
      </c>
      <c r="L28" s="73">
        <f t="shared" ref="L28" si="27">SUM(I28:K28)</f>
        <v>-12000</v>
      </c>
      <c r="M28" s="1"/>
      <c r="N28" s="1"/>
      <c r="O28" s="1"/>
      <c r="P28" s="1"/>
      <c r="Q28" s="1"/>
      <c r="R28" s="1"/>
      <c r="S28" s="1"/>
      <c r="T28" s="1"/>
    </row>
    <row r="29" spans="1:20" ht="15.75">
      <c r="A29" s="71">
        <v>43727</v>
      </c>
      <c r="B29" s="72" t="s">
        <v>17</v>
      </c>
      <c r="C29" s="72">
        <v>100</v>
      </c>
      <c r="D29" s="72" t="s">
        <v>9</v>
      </c>
      <c r="E29" s="72">
        <v>26900</v>
      </c>
      <c r="F29" s="72">
        <v>26800</v>
      </c>
      <c r="G29" s="72">
        <v>0</v>
      </c>
      <c r="H29" s="72">
        <v>0</v>
      </c>
      <c r="I29" s="73">
        <f t="shared" ref="I29" si="28">SUM(F29-E29)*C29</f>
        <v>-10000</v>
      </c>
      <c r="J29" s="73">
        <v>0</v>
      </c>
      <c r="K29" s="73">
        <v>0</v>
      </c>
      <c r="L29" s="73">
        <f t="shared" ref="L29" si="29">SUM(I29:K29)</f>
        <v>-10000</v>
      </c>
      <c r="M29" s="1"/>
      <c r="N29" s="1"/>
      <c r="O29" s="1"/>
      <c r="P29" s="1"/>
      <c r="Q29" s="1"/>
      <c r="R29" s="1"/>
      <c r="S29" s="1"/>
      <c r="T29" s="1"/>
    </row>
    <row r="30" spans="1:20" ht="15.75">
      <c r="A30" s="71">
        <v>43726</v>
      </c>
      <c r="B30" s="72" t="s">
        <v>17</v>
      </c>
      <c r="C30" s="72">
        <v>100</v>
      </c>
      <c r="D30" s="72" t="s">
        <v>11</v>
      </c>
      <c r="E30" s="72">
        <v>27200</v>
      </c>
      <c r="F30" s="72">
        <v>27150</v>
      </c>
      <c r="G30" s="72">
        <v>0</v>
      </c>
      <c r="H30" s="72">
        <v>0</v>
      </c>
      <c r="I30" s="73">
        <f>SUM(E30-F30)*C30</f>
        <v>5000</v>
      </c>
      <c r="J30" s="73">
        <v>0</v>
      </c>
      <c r="K30" s="73">
        <v>0</v>
      </c>
      <c r="L30" s="73">
        <f t="shared" ref="L30" si="30">SUM(I30:K30)</f>
        <v>5000</v>
      </c>
      <c r="M30" s="1"/>
      <c r="N30" s="1"/>
      <c r="O30" s="1"/>
      <c r="P30" s="1"/>
      <c r="Q30" s="1"/>
      <c r="R30" s="1"/>
      <c r="S30" s="1"/>
      <c r="T30" s="1"/>
    </row>
    <row r="31" spans="1:20" ht="15.75">
      <c r="A31" s="71">
        <v>43725</v>
      </c>
      <c r="B31" s="72" t="s">
        <v>17</v>
      </c>
      <c r="C31" s="72">
        <v>100</v>
      </c>
      <c r="D31" s="72" t="s">
        <v>11</v>
      </c>
      <c r="E31" s="72">
        <v>27600</v>
      </c>
      <c r="F31" s="72">
        <v>27500</v>
      </c>
      <c r="G31" s="72">
        <v>27400</v>
      </c>
      <c r="H31" s="72">
        <v>0</v>
      </c>
      <c r="I31" s="73">
        <f>SUM(E31-F31)*C31</f>
        <v>10000</v>
      </c>
      <c r="J31" s="73">
        <f>SUM(F31-G31)*C31</f>
        <v>10000</v>
      </c>
      <c r="K31" s="73">
        <v>0</v>
      </c>
      <c r="L31" s="73">
        <f t="shared" ref="L31" si="31">SUM(I31:K31)</f>
        <v>20000</v>
      </c>
      <c r="M31" s="1"/>
      <c r="N31" s="1"/>
      <c r="O31" s="1"/>
      <c r="P31" s="1"/>
      <c r="Q31" s="1"/>
      <c r="R31" s="1"/>
      <c r="S31" s="1"/>
      <c r="T31" s="1"/>
    </row>
    <row r="32" spans="1:20" ht="15.75">
      <c r="A32" s="71">
        <v>43720</v>
      </c>
      <c r="B32" s="72" t="s">
        <v>17</v>
      </c>
      <c r="C32" s="72">
        <v>100</v>
      </c>
      <c r="D32" s="72" t="s">
        <v>9</v>
      </c>
      <c r="E32" s="72">
        <v>28020</v>
      </c>
      <c r="F32" s="72">
        <v>27920</v>
      </c>
      <c r="G32" s="72">
        <v>0</v>
      </c>
      <c r="H32" s="72">
        <v>0</v>
      </c>
      <c r="I32" s="73">
        <f t="shared" ref="I32" si="32">SUM(F32-E32)*C32</f>
        <v>-10000</v>
      </c>
      <c r="J32" s="73">
        <v>0</v>
      </c>
      <c r="K32" s="73">
        <v>0</v>
      </c>
      <c r="L32" s="73">
        <f t="shared" ref="L32" si="33">SUM(I32:K32)</f>
        <v>-10000</v>
      </c>
      <c r="M32" s="1"/>
      <c r="N32" s="1"/>
      <c r="O32" s="1"/>
      <c r="P32" s="1"/>
      <c r="Q32" s="1"/>
      <c r="R32" s="1"/>
      <c r="S32" s="1"/>
      <c r="T32" s="1"/>
    </row>
    <row r="33" spans="1:20" ht="15.75">
      <c r="A33" s="71">
        <v>43719</v>
      </c>
      <c r="B33" s="72" t="s">
        <v>17</v>
      </c>
      <c r="C33" s="72">
        <v>100</v>
      </c>
      <c r="D33" s="72" t="s">
        <v>9</v>
      </c>
      <c r="E33" s="72">
        <v>27720</v>
      </c>
      <c r="F33" s="72">
        <v>27800</v>
      </c>
      <c r="G33" s="72">
        <v>27896</v>
      </c>
      <c r="H33" s="72">
        <v>0</v>
      </c>
      <c r="I33" s="73">
        <f t="shared" ref="I33" si="34">SUM(F33-E33)*C33</f>
        <v>8000</v>
      </c>
      <c r="J33" s="73">
        <f>SUM(G33-F33)*C33</f>
        <v>9600</v>
      </c>
      <c r="K33" s="73">
        <v>0</v>
      </c>
      <c r="L33" s="73">
        <f t="shared" ref="L33" si="35">SUM(I33:K33)</f>
        <v>17600</v>
      </c>
      <c r="M33" s="1"/>
      <c r="N33" s="1"/>
      <c r="O33" s="1"/>
      <c r="P33" s="1"/>
      <c r="Q33" s="1"/>
      <c r="R33" s="1"/>
      <c r="S33" s="1"/>
      <c r="T33" s="1"/>
    </row>
    <row r="34" spans="1:20" ht="15.75">
      <c r="A34" s="71">
        <v>43717</v>
      </c>
      <c r="B34" s="72" t="s">
        <v>17</v>
      </c>
      <c r="C34" s="72">
        <v>100</v>
      </c>
      <c r="D34" s="72" t="s">
        <v>9</v>
      </c>
      <c r="E34" s="72">
        <v>27550</v>
      </c>
      <c r="F34" s="72">
        <v>27550</v>
      </c>
      <c r="G34" s="72">
        <v>0</v>
      </c>
      <c r="H34" s="72">
        <v>0</v>
      </c>
      <c r="I34" s="73">
        <f t="shared" ref="I34" si="36">SUM(F34-E34)*C34</f>
        <v>0</v>
      </c>
      <c r="J34" s="73">
        <v>0</v>
      </c>
      <c r="K34" s="73">
        <v>0</v>
      </c>
      <c r="L34" s="73">
        <f t="shared" ref="L34" si="37">SUM(I34:K34)</f>
        <v>0</v>
      </c>
      <c r="M34" s="1"/>
      <c r="N34" s="1"/>
      <c r="O34" s="1"/>
      <c r="P34" s="1"/>
      <c r="Q34" s="1"/>
      <c r="R34" s="1"/>
      <c r="S34" s="1"/>
      <c r="T34" s="1"/>
    </row>
    <row r="35" spans="1:20" ht="15.75">
      <c r="A35" s="71">
        <v>43714</v>
      </c>
      <c r="B35" s="72" t="s">
        <v>17</v>
      </c>
      <c r="C35" s="72">
        <v>100</v>
      </c>
      <c r="D35" s="72" t="s">
        <v>9</v>
      </c>
      <c r="E35" s="72">
        <v>27240</v>
      </c>
      <c r="F35" s="72">
        <v>27340</v>
      </c>
      <c r="G35" s="72">
        <v>0</v>
      </c>
      <c r="H35" s="72">
        <v>0</v>
      </c>
      <c r="I35" s="73">
        <f t="shared" ref="I35" si="38">SUM(F35-E35)*C35</f>
        <v>10000</v>
      </c>
      <c r="J35" s="73">
        <v>0</v>
      </c>
      <c r="K35" s="73">
        <v>0</v>
      </c>
      <c r="L35" s="73">
        <f t="shared" ref="L35" si="39">SUM(I35:K35)</f>
        <v>10000</v>
      </c>
      <c r="M35" s="1"/>
      <c r="N35" s="1"/>
      <c r="O35" s="1"/>
      <c r="P35" s="1"/>
      <c r="Q35" s="1"/>
      <c r="R35" s="1"/>
      <c r="S35" s="1"/>
      <c r="T35" s="1"/>
    </row>
    <row r="36" spans="1:20" ht="15.75">
      <c r="A36" s="71">
        <v>43713</v>
      </c>
      <c r="B36" s="72" t="s">
        <v>17</v>
      </c>
      <c r="C36" s="72">
        <v>100</v>
      </c>
      <c r="D36" s="72" t="s">
        <v>9</v>
      </c>
      <c r="E36" s="72">
        <v>27050</v>
      </c>
      <c r="F36" s="72">
        <v>27150</v>
      </c>
      <c r="G36" s="72">
        <v>0</v>
      </c>
      <c r="H36" s="72">
        <v>0</v>
      </c>
      <c r="I36" s="73">
        <f t="shared" ref="I36" si="40">SUM(F36-E36)*C36</f>
        <v>10000</v>
      </c>
      <c r="J36" s="73">
        <v>0</v>
      </c>
      <c r="K36" s="73">
        <v>0</v>
      </c>
      <c r="L36" s="73">
        <f t="shared" ref="L36" si="41">SUM(I36:K36)</f>
        <v>10000</v>
      </c>
      <c r="M36" s="1"/>
      <c r="N36" s="1"/>
      <c r="O36" s="1"/>
      <c r="P36" s="1"/>
      <c r="Q36" s="1"/>
      <c r="R36" s="1"/>
      <c r="S36" s="1"/>
      <c r="T36" s="1"/>
    </row>
    <row r="37" spans="1:20" ht="15.75">
      <c r="A37" s="71">
        <v>43712</v>
      </c>
      <c r="B37" s="72" t="s">
        <v>18</v>
      </c>
      <c r="C37" s="72">
        <v>150</v>
      </c>
      <c r="D37" s="72" t="s">
        <v>9</v>
      </c>
      <c r="E37" s="72">
        <v>10870</v>
      </c>
      <c r="F37" s="72">
        <v>10895</v>
      </c>
      <c r="G37" s="72">
        <v>0</v>
      </c>
      <c r="H37" s="72">
        <v>0</v>
      </c>
      <c r="I37" s="73">
        <f t="shared" ref="I37" si="42">SUM(F37-E37)*C37</f>
        <v>3750</v>
      </c>
      <c r="J37" s="73">
        <v>0</v>
      </c>
      <c r="K37" s="73">
        <v>0</v>
      </c>
      <c r="L37" s="73">
        <f t="shared" ref="L37" si="43">SUM(I37:K37)</f>
        <v>3750</v>
      </c>
      <c r="M37" s="1"/>
      <c r="N37" s="1"/>
      <c r="O37" s="1"/>
      <c r="P37" s="1"/>
      <c r="Q37" s="1"/>
      <c r="R37" s="1"/>
      <c r="S37" s="1"/>
      <c r="T37" s="1"/>
    </row>
    <row r="38" spans="1:20" ht="15.75">
      <c r="A38" s="71">
        <v>43711</v>
      </c>
      <c r="B38" s="72" t="s">
        <v>17</v>
      </c>
      <c r="C38" s="72">
        <v>100</v>
      </c>
      <c r="D38" s="72" t="s">
        <v>9</v>
      </c>
      <c r="E38" s="72">
        <v>27135</v>
      </c>
      <c r="F38" s="72">
        <v>27035</v>
      </c>
      <c r="G38" s="72">
        <v>27570</v>
      </c>
      <c r="H38" s="72">
        <v>0</v>
      </c>
      <c r="I38" s="73">
        <f t="shared" ref="I38" si="44">SUM(F38-E38)*C38</f>
        <v>-10000</v>
      </c>
      <c r="J38" s="73">
        <v>0</v>
      </c>
      <c r="K38" s="73">
        <v>0</v>
      </c>
      <c r="L38" s="73">
        <f t="shared" ref="L38" si="45">SUM(I38:K38)</f>
        <v>-10000</v>
      </c>
      <c r="M38" s="1"/>
      <c r="N38" s="1"/>
      <c r="O38" s="1"/>
      <c r="P38" s="1"/>
      <c r="Q38" s="1"/>
      <c r="R38" s="1"/>
      <c r="S38" s="1"/>
      <c r="T38" s="1"/>
    </row>
    <row r="39" spans="1:20" ht="15.75">
      <c r="A39" s="74"/>
      <c r="B39" s="74"/>
      <c r="C39" s="74"/>
      <c r="D39" s="74"/>
      <c r="E39" s="74"/>
      <c r="F39" s="74"/>
      <c r="G39" s="74"/>
      <c r="H39" s="75"/>
      <c r="I39" s="76">
        <f>SUM(I24:I38)</f>
        <v>44750</v>
      </c>
      <c r="J39" s="77"/>
      <c r="K39" s="77" t="s">
        <v>46</v>
      </c>
      <c r="L39" s="76">
        <f>SUM(L24:L38)</f>
        <v>84350</v>
      </c>
      <c r="M39" s="1"/>
      <c r="N39" s="1"/>
      <c r="O39" s="1"/>
      <c r="P39" s="1"/>
      <c r="Q39" s="1"/>
      <c r="R39" s="1"/>
      <c r="S39" s="1"/>
      <c r="T39" s="1"/>
    </row>
    <row r="40" spans="1:20" ht="15.75">
      <c r="M40" s="1"/>
      <c r="N40" s="1"/>
      <c r="O40" s="1"/>
      <c r="P40" s="1"/>
      <c r="Q40" s="1"/>
      <c r="R40" s="1"/>
      <c r="S40" s="1"/>
      <c r="T40" s="1"/>
    </row>
    <row r="41" spans="1:20" ht="15.75">
      <c r="A41" s="78"/>
      <c r="B41" s="79"/>
      <c r="C41" s="79"/>
      <c r="D41" s="80"/>
      <c r="E41" s="81">
        <v>43678</v>
      </c>
      <c r="F41" s="79"/>
      <c r="G41" s="79"/>
      <c r="H41" s="79"/>
      <c r="I41" s="82"/>
      <c r="J41" s="82"/>
      <c r="K41" s="82"/>
      <c r="L41" s="82"/>
      <c r="M41" s="1"/>
      <c r="N41" s="1"/>
      <c r="O41" s="1"/>
      <c r="P41" s="1"/>
      <c r="Q41" s="1"/>
      <c r="R41" s="1"/>
      <c r="S41" s="1"/>
      <c r="T41" s="1"/>
    </row>
    <row r="42" spans="1:20" ht="15.75">
      <c r="M42" s="1"/>
      <c r="N42" s="1"/>
      <c r="O42" s="1"/>
      <c r="P42" s="1"/>
      <c r="Q42" s="1"/>
      <c r="R42" s="1"/>
      <c r="S42" s="1"/>
      <c r="T42" s="1"/>
    </row>
    <row r="43" spans="1:20" ht="15.75">
      <c r="A43" s="71">
        <v>43707</v>
      </c>
      <c r="B43" s="72" t="s">
        <v>17</v>
      </c>
      <c r="C43" s="72">
        <v>100</v>
      </c>
      <c r="D43" s="72" t="s">
        <v>9</v>
      </c>
      <c r="E43" s="72">
        <v>27400</v>
      </c>
      <c r="F43" s="72">
        <v>27500</v>
      </c>
      <c r="G43" s="72">
        <v>27570</v>
      </c>
      <c r="H43" s="72">
        <v>0</v>
      </c>
      <c r="I43" s="73">
        <f t="shared" ref="I43" si="46">SUM(F43-E43)*C43</f>
        <v>10000</v>
      </c>
      <c r="J43" s="73">
        <f>SUM(G43-F43)*C43</f>
        <v>7000</v>
      </c>
      <c r="K43" s="73">
        <v>0</v>
      </c>
      <c r="L43" s="73">
        <f t="shared" ref="L43" si="47">SUM(I43:K43)</f>
        <v>17000</v>
      </c>
      <c r="M43" s="1"/>
      <c r="N43" s="1"/>
      <c r="O43" s="1"/>
      <c r="P43" s="1"/>
      <c r="Q43" s="1"/>
      <c r="R43" s="1"/>
      <c r="S43" s="1"/>
      <c r="T43" s="1"/>
    </row>
    <row r="44" spans="1:20" ht="15.75">
      <c r="A44" s="71">
        <v>43705</v>
      </c>
      <c r="B44" s="72" t="s">
        <v>17</v>
      </c>
      <c r="C44" s="72">
        <v>100</v>
      </c>
      <c r="D44" s="72" t="s">
        <v>11</v>
      </c>
      <c r="E44" s="72">
        <v>28050</v>
      </c>
      <c r="F44" s="72">
        <v>28150</v>
      </c>
      <c r="G44" s="72">
        <v>0</v>
      </c>
      <c r="H44" s="72">
        <v>0</v>
      </c>
      <c r="I44" s="73">
        <f t="shared" ref="I44" si="48">SUM(F44-E44)*C44</f>
        <v>10000</v>
      </c>
      <c r="J44" s="73">
        <v>0</v>
      </c>
      <c r="K44" s="73">
        <f>SUM(G44-H44)*C44</f>
        <v>0</v>
      </c>
      <c r="L44" s="73">
        <f t="shared" ref="L44" si="49">SUM(I44:K44)</f>
        <v>10000</v>
      </c>
      <c r="M44" s="1"/>
      <c r="N44" s="1"/>
      <c r="O44" s="1"/>
      <c r="P44" s="1"/>
      <c r="Q44" s="1"/>
      <c r="R44" s="1"/>
      <c r="S44" s="1"/>
      <c r="T44" s="1"/>
    </row>
    <row r="45" spans="1:20" ht="15.75">
      <c r="A45" s="71">
        <v>43704</v>
      </c>
      <c r="B45" s="72" t="s">
        <v>17</v>
      </c>
      <c r="C45" s="72">
        <v>100</v>
      </c>
      <c r="D45" s="72" t="s">
        <v>11</v>
      </c>
      <c r="E45" s="72">
        <v>28050</v>
      </c>
      <c r="F45" s="72">
        <v>28150</v>
      </c>
      <c r="G45" s="72">
        <v>0</v>
      </c>
      <c r="H45" s="72">
        <v>0</v>
      </c>
      <c r="I45" s="73">
        <f t="shared" ref="I45" si="50">SUM(F45-E45)*C45</f>
        <v>10000</v>
      </c>
      <c r="J45" s="73">
        <v>0</v>
      </c>
      <c r="K45" s="73">
        <f>SUM(G45-H45)*C45</f>
        <v>0</v>
      </c>
      <c r="L45" s="73">
        <f t="shared" ref="L45" si="51">SUM(I45:K45)</f>
        <v>10000</v>
      </c>
      <c r="M45" s="1"/>
      <c r="N45" s="1"/>
      <c r="O45" s="1"/>
      <c r="P45" s="1"/>
      <c r="Q45" s="1"/>
      <c r="R45" s="1"/>
      <c r="S45" s="1"/>
      <c r="T45" s="1"/>
    </row>
    <row r="46" spans="1:20" ht="15.75">
      <c r="A46" s="71">
        <v>43700</v>
      </c>
      <c r="B46" s="72" t="s">
        <v>17</v>
      </c>
      <c r="C46" s="72">
        <v>100</v>
      </c>
      <c r="D46" s="72" t="s">
        <v>11</v>
      </c>
      <c r="E46" s="72">
        <v>27000</v>
      </c>
      <c r="F46" s="72">
        <v>26900</v>
      </c>
      <c r="G46" s="72">
        <v>0</v>
      </c>
      <c r="H46" s="72">
        <v>0</v>
      </c>
      <c r="I46" s="73">
        <f t="shared" ref="I46" si="52">SUM(F46-E46)*C46</f>
        <v>-10000</v>
      </c>
      <c r="J46" s="73">
        <v>0</v>
      </c>
      <c r="K46" s="73">
        <f>SUM(G46-H46)*C46</f>
        <v>0</v>
      </c>
      <c r="L46" s="73">
        <f t="shared" ref="L46" si="53">SUM(I46:K46)</f>
        <v>-10000</v>
      </c>
      <c r="M46" s="1"/>
      <c r="N46" s="1"/>
      <c r="O46" s="1"/>
      <c r="P46" s="1"/>
      <c r="Q46" s="1"/>
      <c r="R46" s="1"/>
      <c r="S46" s="1"/>
      <c r="T46" s="1"/>
    </row>
    <row r="47" spans="1:20" ht="15.75">
      <c r="A47" s="71">
        <v>43699</v>
      </c>
      <c r="B47" s="72" t="s">
        <v>17</v>
      </c>
      <c r="C47" s="72">
        <v>100</v>
      </c>
      <c r="D47" s="72" t="s">
        <v>11</v>
      </c>
      <c r="E47" s="72">
        <v>27500</v>
      </c>
      <c r="F47" s="72">
        <v>27400</v>
      </c>
      <c r="G47" s="72">
        <v>27300</v>
      </c>
      <c r="H47" s="72">
        <v>27200</v>
      </c>
      <c r="I47" s="73">
        <f>SUM(E47-F47)*C47</f>
        <v>10000</v>
      </c>
      <c r="J47" s="73">
        <f>SUM(F47-G47)*C47</f>
        <v>10000</v>
      </c>
      <c r="K47" s="73">
        <f>SUM(G47-H47)*C47</f>
        <v>10000</v>
      </c>
      <c r="L47" s="73">
        <f t="shared" ref="L47" si="54">SUM(I47:K47)</f>
        <v>30000</v>
      </c>
      <c r="M47" s="1"/>
      <c r="N47" s="1"/>
      <c r="O47" s="1"/>
      <c r="P47" s="1"/>
      <c r="Q47" s="1"/>
      <c r="R47" s="1"/>
      <c r="S47" s="1"/>
      <c r="T47" s="1"/>
    </row>
    <row r="48" spans="1:20" ht="15.75">
      <c r="A48" s="71">
        <v>43698</v>
      </c>
      <c r="B48" s="72" t="s">
        <v>17</v>
      </c>
      <c r="C48" s="72">
        <v>100</v>
      </c>
      <c r="D48" s="72" t="s">
        <v>11</v>
      </c>
      <c r="E48" s="72">
        <v>27800</v>
      </c>
      <c r="F48" s="72">
        <v>27700</v>
      </c>
      <c r="G48" s="72">
        <v>0</v>
      </c>
      <c r="H48" s="72">
        <v>0</v>
      </c>
      <c r="I48" s="73">
        <f>SUM(E48-F48)*C48</f>
        <v>10000</v>
      </c>
      <c r="J48" s="73">
        <v>0</v>
      </c>
      <c r="K48" s="73">
        <v>0</v>
      </c>
      <c r="L48" s="73">
        <f t="shared" ref="L48" si="55">SUM(I48:K48)</f>
        <v>10000</v>
      </c>
      <c r="M48" s="1"/>
      <c r="N48" s="1"/>
      <c r="O48" s="1"/>
      <c r="P48" s="1"/>
      <c r="Q48" s="1"/>
      <c r="R48" s="1"/>
      <c r="S48" s="1"/>
      <c r="T48" s="1"/>
    </row>
    <row r="49" spans="1:20" ht="15.75">
      <c r="A49" s="71">
        <v>43697</v>
      </c>
      <c r="B49" s="72" t="s">
        <v>17</v>
      </c>
      <c r="C49" s="72">
        <v>100</v>
      </c>
      <c r="D49" s="72" t="s">
        <v>9</v>
      </c>
      <c r="E49" s="72">
        <v>27900</v>
      </c>
      <c r="F49" s="72">
        <v>28000</v>
      </c>
      <c r="G49" s="72">
        <v>0</v>
      </c>
      <c r="H49" s="72">
        <v>0</v>
      </c>
      <c r="I49" s="73">
        <f t="shared" ref="I49" si="56">SUM(F49-E49)*C49</f>
        <v>10000</v>
      </c>
      <c r="J49" s="73">
        <v>0</v>
      </c>
      <c r="K49" s="73">
        <v>0</v>
      </c>
      <c r="L49" s="73">
        <f t="shared" ref="L49" si="57">SUM(I49:K49)</f>
        <v>10000</v>
      </c>
      <c r="M49" s="1"/>
      <c r="N49" s="1"/>
      <c r="O49" s="1"/>
      <c r="P49" s="1"/>
      <c r="Q49" s="1"/>
      <c r="R49" s="1"/>
      <c r="S49" s="1"/>
      <c r="T49" s="1"/>
    </row>
    <row r="50" spans="1:20" ht="15.75">
      <c r="A50" s="71">
        <v>43696</v>
      </c>
      <c r="B50" s="72" t="s">
        <v>17</v>
      </c>
      <c r="C50" s="72">
        <v>100</v>
      </c>
      <c r="D50" s="72" t="s">
        <v>9</v>
      </c>
      <c r="E50" s="72">
        <v>28450</v>
      </c>
      <c r="F50" s="72">
        <v>28450</v>
      </c>
      <c r="G50" s="72">
        <v>0</v>
      </c>
      <c r="H50" s="72">
        <v>0</v>
      </c>
      <c r="I50" s="73">
        <f t="shared" ref="I50" si="58">SUM(F50-E50)*C50</f>
        <v>0</v>
      </c>
      <c r="J50" s="73">
        <v>0</v>
      </c>
      <c r="K50" s="73">
        <v>0</v>
      </c>
      <c r="L50" s="73">
        <f t="shared" ref="L50" si="59">SUM(I50:K50)</f>
        <v>0</v>
      </c>
      <c r="M50" s="1"/>
      <c r="N50" s="1"/>
      <c r="O50" s="1"/>
      <c r="P50" s="1"/>
      <c r="Q50" s="1"/>
      <c r="R50" s="1"/>
      <c r="S50" s="1"/>
      <c r="T50" s="1"/>
    </row>
    <row r="51" spans="1:20" ht="15.75">
      <c r="A51" s="71">
        <v>43693</v>
      </c>
      <c r="B51" s="72" t="s">
        <v>17</v>
      </c>
      <c r="C51" s="72">
        <v>100</v>
      </c>
      <c r="D51" s="72" t="s">
        <v>9</v>
      </c>
      <c r="E51" s="72">
        <v>28150</v>
      </c>
      <c r="F51" s="72">
        <v>28250</v>
      </c>
      <c r="G51" s="72">
        <v>28310</v>
      </c>
      <c r="H51" s="72">
        <v>0</v>
      </c>
      <c r="I51" s="73">
        <f t="shared" ref="I51" si="60">SUM(F51-E51)*C51</f>
        <v>10000</v>
      </c>
      <c r="J51" s="73">
        <f>SUM(G51-F51)*C51</f>
        <v>6000</v>
      </c>
      <c r="K51" s="73">
        <v>0</v>
      </c>
      <c r="L51" s="73">
        <f t="shared" ref="L51" si="61">SUM(I51:K51)</f>
        <v>16000</v>
      </c>
      <c r="M51" s="1"/>
      <c r="N51" s="1"/>
      <c r="O51" s="1"/>
      <c r="P51" s="1"/>
      <c r="Q51" s="1"/>
      <c r="R51" s="1"/>
      <c r="S51" s="1"/>
      <c r="T51" s="1"/>
    </row>
    <row r="52" spans="1:20" ht="15.75">
      <c r="A52" s="71">
        <v>43691</v>
      </c>
      <c r="B52" s="72" t="s">
        <v>17</v>
      </c>
      <c r="C52" s="72">
        <v>100</v>
      </c>
      <c r="D52" s="72" t="s">
        <v>9</v>
      </c>
      <c r="E52" s="72">
        <v>28100</v>
      </c>
      <c r="F52" s="72">
        <v>28000</v>
      </c>
      <c r="G52" s="72">
        <v>0</v>
      </c>
      <c r="H52" s="72">
        <v>0</v>
      </c>
      <c r="I52" s="73">
        <f t="shared" ref="I52" si="62">SUM(F52-E52)*C52</f>
        <v>-10000</v>
      </c>
      <c r="J52" s="73">
        <v>0</v>
      </c>
      <c r="K52" s="73">
        <f>SUM(G52-H52)*C52</f>
        <v>0</v>
      </c>
      <c r="L52" s="73">
        <f t="shared" ref="L52" si="63">SUM(I52:K52)</f>
        <v>-10000</v>
      </c>
      <c r="M52" s="1"/>
      <c r="N52" s="1"/>
      <c r="O52" s="1"/>
      <c r="P52" s="1"/>
      <c r="Q52" s="1"/>
      <c r="R52" s="1"/>
      <c r="S52" s="1"/>
      <c r="T52" s="1"/>
    </row>
    <row r="53" spans="1:20" ht="15.75">
      <c r="A53" s="71">
        <v>43690</v>
      </c>
      <c r="B53" s="72" t="s">
        <v>17</v>
      </c>
      <c r="C53" s="72">
        <v>100</v>
      </c>
      <c r="D53" s="72" t="s">
        <v>11</v>
      </c>
      <c r="E53" s="72">
        <v>28200</v>
      </c>
      <c r="F53" s="72">
        <v>28100</v>
      </c>
      <c r="G53" s="72">
        <v>28000</v>
      </c>
      <c r="H53" s="72">
        <v>27900</v>
      </c>
      <c r="I53" s="73">
        <f>SUM(E53-F53)*C53</f>
        <v>10000</v>
      </c>
      <c r="J53" s="73">
        <f>SUM(F53-G53)*C53</f>
        <v>10000</v>
      </c>
      <c r="K53" s="73">
        <f>SUM(G53-H53)*C53</f>
        <v>10000</v>
      </c>
      <c r="L53" s="73">
        <f t="shared" ref="L53" si="64">SUM(I53:K53)</f>
        <v>30000</v>
      </c>
      <c r="M53" s="1"/>
      <c r="N53" s="1"/>
      <c r="O53" s="1"/>
      <c r="P53" s="1"/>
      <c r="Q53" s="1"/>
      <c r="R53" s="1"/>
      <c r="S53" s="1"/>
      <c r="T53" s="1"/>
    </row>
    <row r="54" spans="1:20" ht="15.75">
      <c r="A54" s="71">
        <v>43682</v>
      </c>
      <c r="B54" s="72" t="s">
        <v>17</v>
      </c>
      <c r="C54" s="72">
        <v>100</v>
      </c>
      <c r="D54" s="72" t="s">
        <v>11</v>
      </c>
      <c r="E54" s="72">
        <v>27900</v>
      </c>
      <c r="F54" s="72">
        <v>28025</v>
      </c>
      <c r="G54" s="72">
        <v>0</v>
      </c>
      <c r="H54" s="72">
        <v>0</v>
      </c>
      <c r="I54" s="73">
        <f>SUM(E54-F54)*C54</f>
        <v>-12500</v>
      </c>
      <c r="J54" s="73">
        <v>0</v>
      </c>
      <c r="K54" s="73">
        <v>0</v>
      </c>
      <c r="L54" s="73">
        <f t="shared" ref="L54" si="65">SUM(I54:K54)</f>
        <v>-12500</v>
      </c>
      <c r="M54" s="1"/>
      <c r="N54" s="1"/>
      <c r="O54" s="1"/>
      <c r="P54" s="1"/>
      <c r="Q54" s="1"/>
      <c r="R54" s="1"/>
      <c r="S54" s="1"/>
      <c r="T54" s="1"/>
    </row>
    <row r="55" spans="1:20" ht="15.75">
      <c r="A55" s="71">
        <v>43679</v>
      </c>
      <c r="B55" s="72" t="s">
        <v>17</v>
      </c>
      <c r="C55" s="72">
        <v>100</v>
      </c>
      <c r="D55" s="72" t="s">
        <v>11</v>
      </c>
      <c r="E55" s="72">
        <v>28150</v>
      </c>
      <c r="F55" s="72">
        <v>28225</v>
      </c>
      <c r="G55" s="72">
        <v>0</v>
      </c>
      <c r="H55" s="72">
        <v>0</v>
      </c>
      <c r="I55" s="73">
        <f>SUM(E55-F55)*C55</f>
        <v>-7500</v>
      </c>
      <c r="J55" s="73">
        <v>0</v>
      </c>
      <c r="K55" s="73">
        <v>0</v>
      </c>
      <c r="L55" s="73">
        <f t="shared" ref="L55" si="66">SUM(I55:K55)</f>
        <v>-7500</v>
      </c>
      <c r="M55" s="1"/>
      <c r="N55" s="1"/>
      <c r="O55" s="1"/>
      <c r="P55" s="1"/>
      <c r="Q55" s="1"/>
      <c r="R55" s="1"/>
      <c r="S55" s="1"/>
      <c r="T55" s="1"/>
    </row>
    <row r="56" spans="1:20" ht="15.75">
      <c r="A56" s="74"/>
      <c r="B56" s="74"/>
      <c r="C56" s="74"/>
      <c r="D56" s="74"/>
      <c r="E56" s="74"/>
      <c r="F56" s="74"/>
      <c r="G56" s="74"/>
      <c r="H56" s="75"/>
      <c r="I56" s="76">
        <f>SUM(I43:I55)</f>
        <v>40000</v>
      </c>
      <c r="J56" s="77"/>
      <c r="K56" s="77" t="s">
        <v>46</v>
      </c>
      <c r="L56" s="76">
        <f>SUM(L43:L55)</f>
        <v>93000</v>
      </c>
      <c r="M56" s="1"/>
      <c r="N56" s="1"/>
      <c r="O56" s="1"/>
      <c r="P56" s="1"/>
      <c r="Q56" s="1"/>
      <c r="R56" s="1"/>
      <c r="S56" s="1"/>
      <c r="T56" s="1"/>
    </row>
    <row r="57" spans="1:20" ht="15.75">
      <c r="M57" s="1"/>
      <c r="N57" s="1"/>
      <c r="O57" s="1"/>
      <c r="P57" s="1"/>
      <c r="Q57" s="1"/>
      <c r="R57" s="1"/>
      <c r="S57" s="1"/>
      <c r="T57" s="1"/>
    </row>
    <row r="58" spans="1:20" ht="15.75">
      <c r="A58" s="78"/>
      <c r="B58" s="79"/>
      <c r="C58" s="79"/>
      <c r="D58" s="80"/>
      <c r="E58" s="81">
        <v>43647</v>
      </c>
      <c r="F58" s="79"/>
      <c r="G58" s="79"/>
      <c r="H58" s="79"/>
      <c r="I58" s="82"/>
      <c r="J58" s="82"/>
      <c r="K58" s="82"/>
      <c r="L58" s="82"/>
      <c r="M58" s="1"/>
      <c r="N58" s="1"/>
      <c r="O58" s="1"/>
      <c r="P58" s="1"/>
      <c r="Q58" s="1"/>
      <c r="R58" s="1"/>
      <c r="S58" s="1"/>
      <c r="T58" s="1"/>
    </row>
    <row r="59" spans="1:20" ht="15.75">
      <c r="A59" s="71">
        <v>43676</v>
      </c>
      <c r="B59" s="72" t="s">
        <v>12</v>
      </c>
      <c r="C59" s="72">
        <v>100</v>
      </c>
      <c r="D59" s="72" t="s">
        <v>9</v>
      </c>
      <c r="E59" s="72">
        <v>29450</v>
      </c>
      <c r="F59" s="72">
        <v>29350</v>
      </c>
      <c r="G59" s="72">
        <v>0</v>
      </c>
      <c r="H59" s="72">
        <v>0</v>
      </c>
      <c r="I59" s="73">
        <f t="shared" ref="I59" si="67">SUM(F59-E59)*C59</f>
        <v>-10000</v>
      </c>
      <c r="J59" s="73">
        <v>0</v>
      </c>
      <c r="K59" s="73">
        <v>0</v>
      </c>
      <c r="L59" s="73">
        <f t="shared" ref="L59" si="68">SUM(I59:K59)</f>
        <v>-10000</v>
      </c>
      <c r="M59" s="1"/>
      <c r="N59" s="1"/>
      <c r="O59" s="1"/>
      <c r="P59" s="1"/>
      <c r="Q59" s="1"/>
      <c r="R59" s="1"/>
      <c r="S59" s="1"/>
      <c r="T59" s="1"/>
    </row>
    <row r="60" spans="1:20" ht="15.75">
      <c r="A60" s="71">
        <v>43675</v>
      </c>
      <c r="B60" s="72" t="s">
        <v>18</v>
      </c>
      <c r="C60" s="72">
        <v>150</v>
      </c>
      <c r="D60" s="72" t="s">
        <v>9</v>
      </c>
      <c r="E60" s="72">
        <v>11200</v>
      </c>
      <c r="F60" s="72">
        <v>11190</v>
      </c>
      <c r="G60" s="72">
        <v>0</v>
      </c>
      <c r="H60" s="72">
        <v>0</v>
      </c>
      <c r="I60" s="73">
        <f t="shared" ref="I60" si="69">SUM(F60-E60)*C60</f>
        <v>-1500</v>
      </c>
      <c r="J60" s="73">
        <v>0</v>
      </c>
      <c r="K60" s="73">
        <v>0</v>
      </c>
      <c r="L60" s="73">
        <f t="shared" ref="L60" si="70">SUM(I60:K60)</f>
        <v>-1500</v>
      </c>
      <c r="M60" s="1"/>
      <c r="N60" s="1"/>
      <c r="O60" s="1"/>
      <c r="P60" s="1"/>
      <c r="Q60" s="1"/>
      <c r="R60" s="1"/>
      <c r="S60" s="1"/>
      <c r="T60" s="1"/>
    </row>
    <row r="61" spans="1:20" ht="15.75">
      <c r="A61" s="71">
        <v>43672</v>
      </c>
      <c r="B61" s="72" t="s">
        <v>17</v>
      </c>
      <c r="C61" s="72">
        <v>100</v>
      </c>
      <c r="D61" s="72" t="s">
        <v>9</v>
      </c>
      <c r="E61" s="72">
        <v>29300</v>
      </c>
      <c r="F61" s="72">
        <v>29400</v>
      </c>
      <c r="G61" s="72">
        <v>29500</v>
      </c>
      <c r="H61" s="72">
        <v>0</v>
      </c>
      <c r="I61" s="73">
        <f t="shared" ref="I61" si="71">SUM(F61-E61)*C61</f>
        <v>10000</v>
      </c>
      <c r="J61" s="73">
        <f>SUM(G61-F61)*C61</f>
        <v>10000</v>
      </c>
      <c r="K61" s="73">
        <v>0</v>
      </c>
      <c r="L61" s="73">
        <f t="shared" ref="L61" si="72">SUM(I61:K61)</f>
        <v>20000</v>
      </c>
      <c r="M61" s="1"/>
      <c r="N61" s="1"/>
      <c r="O61" s="1"/>
      <c r="P61" s="1"/>
      <c r="Q61" s="1"/>
      <c r="R61" s="1"/>
      <c r="S61" s="1"/>
      <c r="T61" s="1"/>
    </row>
    <row r="62" spans="1:20" ht="15.75">
      <c r="A62" s="71">
        <v>43671</v>
      </c>
      <c r="B62" s="72" t="s">
        <v>17</v>
      </c>
      <c r="C62" s="72">
        <v>100</v>
      </c>
      <c r="D62" s="72" t="s">
        <v>9</v>
      </c>
      <c r="E62" s="72">
        <v>29200</v>
      </c>
      <c r="F62" s="72">
        <v>29100</v>
      </c>
      <c r="G62" s="72">
        <v>0</v>
      </c>
      <c r="H62" s="72">
        <v>0</v>
      </c>
      <c r="I62" s="73">
        <f t="shared" ref="I62" si="73">SUM(F62-E62)*C62</f>
        <v>-10000</v>
      </c>
      <c r="J62" s="73">
        <v>0</v>
      </c>
      <c r="K62" s="73">
        <v>0</v>
      </c>
      <c r="L62" s="73">
        <f t="shared" ref="L62" si="74">SUM(I62:K62)</f>
        <v>-10000</v>
      </c>
      <c r="M62" s="1"/>
      <c r="N62" s="1"/>
      <c r="O62" s="1"/>
      <c r="P62" s="1"/>
      <c r="Q62" s="1"/>
      <c r="R62" s="1"/>
      <c r="S62" s="1"/>
      <c r="T62" s="1"/>
    </row>
    <row r="63" spans="1:20" ht="15.75">
      <c r="A63" s="71">
        <v>43670</v>
      </c>
      <c r="B63" s="72" t="s">
        <v>17</v>
      </c>
      <c r="C63" s="72">
        <v>100</v>
      </c>
      <c r="D63" s="72" t="s">
        <v>9</v>
      </c>
      <c r="E63" s="72">
        <v>29000</v>
      </c>
      <c r="F63" s="72">
        <v>29050</v>
      </c>
      <c r="G63" s="72">
        <v>29100</v>
      </c>
      <c r="H63" s="72">
        <v>29150</v>
      </c>
      <c r="I63" s="73">
        <f t="shared" ref="I63" si="75">SUM(F63-E63)*C63</f>
        <v>5000</v>
      </c>
      <c r="J63" s="73">
        <f>SUM(G63-F63)*C63</f>
        <v>5000</v>
      </c>
      <c r="K63" s="73">
        <f>SUM(H63-G63)*C63</f>
        <v>5000</v>
      </c>
      <c r="L63" s="73">
        <f t="shared" ref="L63" si="76">SUM(I63:K63)</f>
        <v>15000</v>
      </c>
      <c r="M63" s="1"/>
      <c r="N63" s="1"/>
      <c r="O63" s="1"/>
      <c r="P63" s="1"/>
      <c r="Q63" s="1"/>
      <c r="R63" s="1"/>
      <c r="S63" s="1"/>
      <c r="T63" s="1"/>
    </row>
    <row r="64" spans="1:20" ht="15.75">
      <c r="A64" s="71">
        <v>43669</v>
      </c>
      <c r="B64" s="72" t="s">
        <v>17</v>
      </c>
      <c r="C64" s="72">
        <v>100</v>
      </c>
      <c r="D64" s="72" t="s">
        <v>9</v>
      </c>
      <c r="E64" s="72">
        <v>23400</v>
      </c>
      <c r="F64" s="72">
        <v>23290</v>
      </c>
      <c r="G64" s="72">
        <v>0</v>
      </c>
      <c r="H64" s="72">
        <v>0</v>
      </c>
      <c r="I64" s="73">
        <f t="shared" ref="I64" si="77">SUM(F64-E64)*C64</f>
        <v>-11000</v>
      </c>
      <c r="J64" s="73">
        <v>0</v>
      </c>
      <c r="K64" s="73">
        <v>0</v>
      </c>
      <c r="L64" s="73">
        <f t="shared" ref="L64" si="78">SUM(I64:K64)</f>
        <v>-11000</v>
      </c>
      <c r="M64" s="1"/>
      <c r="N64" s="1"/>
      <c r="O64" s="1"/>
      <c r="P64" s="1"/>
      <c r="Q64" s="1"/>
      <c r="R64" s="1"/>
      <c r="S64" s="1"/>
      <c r="T64" s="1"/>
    </row>
    <row r="65" spans="1:20" ht="15.75">
      <c r="A65" s="71">
        <v>43668</v>
      </c>
      <c r="B65" s="72" t="s">
        <v>17</v>
      </c>
      <c r="C65" s="72">
        <v>100</v>
      </c>
      <c r="D65" s="72" t="s">
        <v>9</v>
      </c>
      <c r="E65" s="72">
        <v>23400</v>
      </c>
      <c r="F65" s="72">
        <v>23300</v>
      </c>
      <c r="G65" s="72">
        <v>0</v>
      </c>
      <c r="H65" s="72">
        <v>0</v>
      </c>
      <c r="I65" s="73">
        <f t="shared" ref="I65" si="79">SUM(F65-E65)*C65</f>
        <v>-10000</v>
      </c>
      <c r="J65" s="73">
        <v>0</v>
      </c>
      <c r="K65" s="73">
        <v>0</v>
      </c>
      <c r="L65" s="73">
        <f t="shared" ref="L65" si="80">SUM(I65:K65)</f>
        <v>-10000</v>
      </c>
      <c r="M65" s="1"/>
      <c r="N65" s="1"/>
      <c r="O65" s="1"/>
      <c r="P65" s="1"/>
      <c r="Q65" s="1"/>
      <c r="R65" s="1"/>
      <c r="S65" s="1"/>
      <c r="T65" s="1"/>
    </row>
    <row r="66" spans="1:20" ht="15.75">
      <c r="A66" s="71">
        <v>43664</v>
      </c>
      <c r="B66" s="72" t="s">
        <v>12</v>
      </c>
      <c r="C66" s="72">
        <v>100</v>
      </c>
      <c r="D66" s="72" t="s">
        <v>9</v>
      </c>
      <c r="E66" s="72">
        <v>30570</v>
      </c>
      <c r="F66" s="72">
        <v>30470</v>
      </c>
      <c r="G66" s="72">
        <v>0</v>
      </c>
      <c r="H66" s="72">
        <v>0</v>
      </c>
      <c r="I66" s="73">
        <f t="shared" ref="I66" si="81">SUM(F66-E66)*C66</f>
        <v>-10000</v>
      </c>
      <c r="J66" s="73">
        <v>0</v>
      </c>
      <c r="K66" s="73">
        <v>0</v>
      </c>
      <c r="L66" s="73">
        <f t="shared" ref="L66" si="82">SUM(I66:K66)</f>
        <v>-10000</v>
      </c>
      <c r="M66" s="1"/>
      <c r="N66" s="1"/>
      <c r="O66" s="1"/>
      <c r="P66" s="1"/>
      <c r="Q66" s="1"/>
      <c r="R66" s="1"/>
      <c r="S66" s="1"/>
      <c r="T66" s="1"/>
    </row>
    <row r="67" spans="1:20" ht="15.75">
      <c r="A67" s="71">
        <v>43663</v>
      </c>
      <c r="B67" s="72" t="s">
        <v>12</v>
      </c>
      <c r="C67" s="72">
        <v>100</v>
      </c>
      <c r="D67" s="72" t="s">
        <v>9</v>
      </c>
      <c r="E67" s="72">
        <v>30660</v>
      </c>
      <c r="F67" s="72">
        <v>30760</v>
      </c>
      <c r="G67" s="72">
        <v>0</v>
      </c>
      <c r="H67" s="72">
        <v>0</v>
      </c>
      <c r="I67" s="73">
        <f t="shared" ref="I67" si="83">SUM(F67-E67)*C67</f>
        <v>10000</v>
      </c>
      <c r="J67" s="73">
        <v>0</v>
      </c>
      <c r="K67" s="73">
        <v>0</v>
      </c>
      <c r="L67" s="73">
        <f t="shared" ref="L67" si="84">SUM(I67:K67)</f>
        <v>10000</v>
      </c>
      <c r="M67" s="1"/>
      <c r="N67" s="1"/>
      <c r="O67" s="1"/>
      <c r="P67" s="1"/>
      <c r="Q67" s="1"/>
      <c r="R67" s="1"/>
      <c r="S67" s="1"/>
      <c r="T67" s="1"/>
    </row>
    <row r="68" spans="1:20" ht="15.75">
      <c r="A68" s="71">
        <v>43661</v>
      </c>
      <c r="B68" s="72" t="s">
        <v>18</v>
      </c>
      <c r="C68" s="72">
        <v>150</v>
      </c>
      <c r="D68" s="72" t="s">
        <v>9</v>
      </c>
      <c r="E68" s="72">
        <v>11565</v>
      </c>
      <c r="F68" s="72">
        <v>11585</v>
      </c>
      <c r="G68" s="72">
        <v>0</v>
      </c>
      <c r="H68" s="72">
        <v>0</v>
      </c>
      <c r="I68" s="73">
        <f t="shared" ref="I68" si="85">SUM(F68-E68)*C68</f>
        <v>3000</v>
      </c>
      <c r="J68" s="73">
        <v>0</v>
      </c>
      <c r="K68" s="73">
        <v>0</v>
      </c>
      <c r="L68" s="73">
        <f t="shared" ref="L68" si="86">SUM(I68:K68)</f>
        <v>3000</v>
      </c>
      <c r="M68" s="1"/>
      <c r="N68" s="1"/>
      <c r="O68" s="1"/>
      <c r="P68" s="1"/>
      <c r="Q68" s="1"/>
      <c r="R68" s="1"/>
      <c r="S68" s="1"/>
      <c r="T68" s="1"/>
    </row>
    <row r="69" spans="1:20" ht="15.75">
      <c r="A69" s="71">
        <v>43658</v>
      </c>
      <c r="B69" s="72" t="s">
        <v>17</v>
      </c>
      <c r="C69" s="72">
        <v>100</v>
      </c>
      <c r="D69" s="72" t="s">
        <v>9</v>
      </c>
      <c r="E69" s="72">
        <v>30620</v>
      </c>
      <c r="F69" s="72">
        <v>30720</v>
      </c>
      <c r="G69" s="72">
        <v>30820</v>
      </c>
      <c r="H69" s="72">
        <v>0</v>
      </c>
      <c r="I69" s="73">
        <f t="shared" ref="I69:I77" si="87">SUM(F69-E69)*C69</f>
        <v>10000</v>
      </c>
      <c r="J69" s="73">
        <f>SUM(G69-F69)*C69</f>
        <v>10000</v>
      </c>
      <c r="K69" s="73">
        <v>0</v>
      </c>
      <c r="L69" s="73">
        <f t="shared" ref="L69" si="88">SUM(I69:K69)</f>
        <v>20000</v>
      </c>
      <c r="M69" s="1"/>
      <c r="N69" s="1"/>
      <c r="O69" s="1"/>
      <c r="P69" s="1"/>
      <c r="Q69" s="1"/>
      <c r="R69" s="1"/>
      <c r="S69" s="1"/>
      <c r="T69" s="1"/>
    </row>
    <row r="70" spans="1:20" ht="15.75">
      <c r="A70" s="71">
        <v>43657</v>
      </c>
      <c r="B70" s="72" t="s">
        <v>17</v>
      </c>
      <c r="C70" s="72">
        <v>100</v>
      </c>
      <c r="D70" s="72" t="s">
        <v>9</v>
      </c>
      <c r="E70" s="72">
        <v>30723</v>
      </c>
      <c r="F70" s="72">
        <v>30800</v>
      </c>
      <c r="G70" s="72">
        <v>0</v>
      </c>
      <c r="H70" s="72">
        <v>0</v>
      </c>
      <c r="I70" s="73">
        <f t="shared" si="87"/>
        <v>7700</v>
      </c>
      <c r="J70" s="73">
        <v>0</v>
      </c>
      <c r="K70" s="73">
        <v>0</v>
      </c>
      <c r="L70" s="73">
        <f t="shared" ref="L70" si="89">SUM(I70:K70)</f>
        <v>7700</v>
      </c>
      <c r="M70" s="1"/>
      <c r="N70" s="1"/>
      <c r="O70" s="1"/>
      <c r="P70" s="1"/>
      <c r="Q70" s="1"/>
      <c r="R70" s="1"/>
      <c r="S70" s="1"/>
      <c r="T70" s="1"/>
    </row>
    <row r="71" spans="1:20" ht="15.75">
      <c r="A71" s="71">
        <v>43656</v>
      </c>
      <c r="B71" s="72" t="s">
        <v>18</v>
      </c>
      <c r="C71" s="72">
        <v>150</v>
      </c>
      <c r="D71" s="72" t="s">
        <v>9</v>
      </c>
      <c r="E71" s="72">
        <v>11580</v>
      </c>
      <c r="F71" s="72">
        <v>11540</v>
      </c>
      <c r="G71" s="72">
        <v>0</v>
      </c>
      <c r="H71" s="72">
        <v>0</v>
      </c>
      <c r="I71" s="73">
        <f t="shared" si="87"/>
        <v>-6000</v>
      </c>
      <c r="J71" s="73">
        <v>0</v>
      </c>
      <c r="K71" s="73">
        <v>0</v>
      </c>
      <c r="L71" s="73">
        <f t="shared" ref="L71:L73" si="90">SUM(I71:K71)</f>
        <v>-6000</v>
      </c>
      <c r="M71" s="1"/>
      <c r="N71" s="1"/>
      <c r="O71" s="1"/>
      <c r="P71" s="1"/>
      <c r="Q71" s="1"/>
      <c r="R71" s="1"/>
      <c r="S71" s="1"/>
      <c r="T71" s="1"/>
    </row>
    <row r="72" spans="1:20" ht="15.75">
      <c r="A72" s="71">
        <v>43655</v>
      </c>
      <c r="B72" s="72" t="s">
        <v>58</v>
      </c>
      <c r="C72" s="72">
        <v>100</v>
      </c>
      <c r="D72" s="72" t="s">
        <v>9</v>
      </c>
      <c r="E72" s="72">
        <v>30700</v>
      </c>
      <c r="F72" s="72">
        <v>30790</v>
      </c>
      <c r="G72" s="72">
        <v>0</v>
      </c>
      <c r="H72" s="72">
        <v>0</v>
      </c>
      <c r="I72" s="73">
        <f t="shared" si="87"/>
        <v>9000</v>
      </c>
      <c r="J72" s="73">
        <v>0</v>
      </c>
      <c r="K72" s="73">
        <v>0</v>
      </c>
      <c r="L72" s="73">
        <f t="shared" si="90"/>
        <v>9000</v>
      </c>
      <c r="M72" s="1"/>
      <c r="N72" s="1"/>
      <c r="O72" s="1"/>
      <c r="P72" s="1"/>
      <c r="Q72" s="1"/>
      <c r="R72" s="1"/>
      <c r="S72" s="1"/>
      <c r="T72" s="1"/>
    </row>
    <row r="73" spans="1:20" ht="15.75">
      <c r="A73" s="71">
        <v>43651</v>
      </c>
      <c r="B73" s="72" t="s">
        <v>18</v>
      </c>
      <c r="C73" s="72">
        <v>150</v>
      </c>
      <c r="D73" s="72" t="s">
        <v>9</v>
      </c>
      <c r="E73" s="72">
        <v>11920</v>
      </c>
      <c r="F73" s="72">
        <v>11960</v>
      </c>
      <c r="G73" s="72">
        <v>0</v>
      </c>
      <c r="H73" s="72">
        <v>0</v>
      </c>
      <c r="I73" s="73">
        <f t="shared" si="87"/>
        <v>6000</v>
      </c>
      <c r="J73" s="73">
        <v>0</v>
      </c>
      <c r="K73" s="73">
        <v>0</v>
      </c>
      <c r="L73" s="73">
        <f t="shared" si="90"/>
        <v>6000</v>
      </c>
      <c r="M73" s="1"/>
      <c r="N73" s="1"/>
      <c r="O73" s="1"/>
      <c r="P73" s="1"/>
      <c r="Q73" s="1"/>
      <c r="R73" s="1"/>
      <c r="S73" s="1"/>
      <c r="T73" s="1"/>
    </row>
    <row r="74" spans="1:20" ht="15.75">
      <c r="A74" s="71">
        <v>43650</v>
      </c>
      <c r="B74" s="72" t="s">
        <v>17</v>
      </c>
      <c r="C74" s="72">
        <v>100</v>
      </c>
      <c r="D74" s="72" t="s">
        <v>9</v>
      </c>
      <c r="E74" s="72">
        <v>31660</v>
      </c>
      <c r="F74" s="72">
        <v>31550</v>
      </c>
      <c r="G74" s="72">
        <v>0</v>
      </c>
      <c r="H74" s="72">
        <v>0</v>
      </c>
      <c r="I74" s="73">
        <f t="shared" si="87"/>
        <v>-11000</v>
      </c>
      <c r="J74" s="73">
        <v>0</v>
      </c>
      <c r="K74" s="73">
        <v>0</v>
      </c>
      <c r="L74" s="73">
        <f t="shared" ref="L74" si="91">SUM(I74:K74)</f>
        <v>-11000</v>
      </c>
      <c r="M74" s="1"/>
      <c r="N74" s="1"/>
      <c r="O74" s="1"/>
      <c r="P74" s="1"/>
      <c r="Q74" s="1"/>
      <c r="R74" s="1"/>
      <c r="S74" s="1"/>
      <c r="T74" s="1"/>
    </row>
    <row r="75" spans="1:20" ht="15.75">
      <c r="A75" s="71">
        <v>43649</v>
      </c>
      <c r="B75" s="72" t="s">
        <v>17</v>
      </c>
      <c r="C75" s="72">
        <v>100</v>
      </c>
      <c r="D75" s="72" t="s">
        <v>9</v>
      </c>
      <c r="E75" s="72">
        <v>31480</v>
      </c>
      <c r="F75" s="72">
        <v>31555</v>
      </c>
      <c r="G75" s="72">
        <v>0</v>
      </c>
      <c r="H75" s="72">
        <v>0</v>
      </c>
      <c r="I75" s="73">
        <f t="shared" si="87"/>
        <v>7500</v>
      </c>
      <c r="J75" s="73">
        <v>0</v>
      </c>
      <c r="K75" s="73">
        <v>0</v>
      </c>
      <c r="L75" s="73">
        <f t="shared" ref="L75" si="92">SUM(I75:K75)</f>
        <v>7500</v>
      </c>
      <c r="M75" s="1"/>
      <c r="N75" s="1"/>
      <c r="O75" s="1"/>
      <c r="P75" s="1"/>
      <c r="Q75" s="1"/>
      <c r="R75" s="1"/>
      <c r="S75" s="1"/>
      <c r="T75" s="1"/>
    </row>
    <row r="76" spans="1:20" ht="15.75">
      <c r="A76" s="71">
        <v>43648</v>
      </c>
      <c r="B76" s="72" t="s">
        <v>17</v>
      </c>
      <c r="C76" s="72">
        <v>100</v>
      </c>
      <c r="D76" s="72" t="s">
        <v>9</v>
      </c>
      <c r="E76" s="72">
        <v>31300</v>
      </c>
      <c r="F76" s="72">
        <v>31180</v>
      </c>
      <c r="G76" s="72">
        <v>0</v>
      </c>
      <c r="H76" s="72">
        <v>0</v>
      </c>
      <c r="I76" s="73">
        <f t="shared" si="87"/>
        <v>-12000</v>
      </c>
      <c r="J76" s="73">
        <v>0</v>
      </c>
      <c r="K76" s="73">
        <v>0</v>
      </c>
      <c r="L76" s="73">
        <f t="shared" ref="L76" si="93">SUM(I76:K76)</f>
        <v>-12000</v>
      </c>
      <c r="M76" s="1"/>
      <c r="N76" s="1"/>
      <c r="O76" s="1"/>
      <c r="P76" s="1"/>
      <c r="Q76" s="1"/>
      <c r="R76" s="1"/>
      <c r="S76" s="1"/>
      <c r="T76" s="1"/>
    </row>
    <row r="77" spans="1:20" ht="15.75">
      <c r="A77" s="71">
        <v>43647</v>
      </c>
      <c r="B77" s="72" t="s">
        <v>17</v>
      </c>
      <c r="C77" s="72">
        <v>100</v>
      </c>
      <c r="D77" s="72" t="s">
        <v>9</v>
      </c>
      <c r="E77" s="72">
        <v>31450</v>
      </c>
      <c r="F77" s="72">
        <v>31540</v>
      </c>
      <c r="G77" s="72">
        <v>0</v>
      </c>
      <c r="H77" s="72">
        <v>0</v>
      </c>
      <c r="I77" s="73">
        <f t="shared" si="87"/>
        <v>9000</v>
      </c>
      <c r="J77" s="73">
        <v>0</v>
      </c>
      <c r="K77" s="73">
        <v>0</v>
      </c>
      <c r="L77" s="73">
        <f t="shared" ref="L77" si="94">SUM(I77:K77)</f>
        <v>9000</v>
      </c>
      <c r="M77" s="1"/>
      <c r="N77" s="1"/>
      <c r="O77" s="1"/>
      <c r="P77" s="1"/>
      <c r="Q77" s="1"/>
      <c r="R77" s="1"/>
      <c r="S77" s="1"/>
      <c r="T77" s="1"/>
    </row>
    <row r="78" spans="1:20">
      <c r="A78" s="74"/>
      <c r="B78" s="74"/>
      <c r="C78" s="74"/>
      <c r="D78" s="74"/>
      <c r="E78" s="74"/>
      <c r="F78" s="74"/>
      <c r="G78" s="74"/>
      <c r="H78" s="75"/>
      <c r="I78" s="76"/>
      <c r="J78" s="77"/>
      <c r="K78" s="77" t="s">
        <v>46</v>
      </c>
      <c r="L78" s="76">
        <f>SUM(L59:L77)</f>
        <v>25700</v>
      </c>
      <c r="M78" s="89"/>
      <c r="N78" s="89"/>
      <c r="O78" s="89"/>
      <c r="P78" s="89"/>
      <c r="Q78" s="89"/>
      <c r="R78" s="89"/>
      <c r="S78" s="89"/>
      <c r="T78" s="89"/>
    </row>
    <row r="79" spans="1:20">
      <c r="A79" s="89"/>
      <c r="B79" s="89"/>
      <c r="C79" s="89"/>
      <c r="D79" s="89"/>
      <c r="E79" s="89"/>
      <c r="F79" s="89"/>
      <c r="G79" s="89"/>
      <c r="H79" s="89"/>
      <c r="I79" s="73"/>
      <c r="J79" s="73"/>
      <c r="K79" s="73"/>
      <c r="L79" s="73"/>
      <c r="M79" s="89"/>
      <c r="N79" s="89"/>
      <c r="O79" s="89"/>
      <c r="P79" s="89"/>
      <c r="Q79" s="89"/>
      <c r="R79" s="89"/>
      <c r="S79" s="89"/>
      <c r="T79" s="89"/>
    </row>
    <row r="80" spans="1:20">
      <c r="A80" s="78"/>
      <c r="B80" s="79"/>
      <c r="C80" s="79"/>
      <c r="D80" s="80"/>
      <c r="E80" s="81">
        <v>43617</v>
      </c>
      <c r="F80" s="79"/>
      <c r="G80" s="79"/>
      <c r="H80" s="79"/>
      <c r="I80" s="82"/>
      <c r="J80" s="82"/>
      <c r="K80" s="82"/>
      <c r="L80" s="82"/>
      <c r="M80" s="89"/>
      <c r="N80" s="89"/>
      <c r="O80" s="89"/>
      <c r="P80" s="89"/>
      <c r="Q80" s="89"/>
      <c r="R80" s="89"/>
      <c r="S80" s="89"/>
      <c r="T80" s="89"/>
    </row>
    <row r="81" spans="1:20">
      <c r="A81" s="71">
        <v>43644</v>
      </c>
      <c r="B81" s="72" t="s">
        <v>18</v>
      </c>
      <c r="C81" s="72">
        <v>150</v>
      </c>
      <c r="D81" s="72" t="s">
        <v>9</v>
      </c>
      <c r="E81" s="72">
        <v>11865</v>
      </c>
      <c r="F81" s="72">
        <v>11890</v>
      </c>
      <c r="G81" s="72">
        <v>0</v>
      </c>
      <c r="H81" s="72">
        <v>0</v>
      </c>
      <c r="I81" s="73">
        <f>SUM(F81-E81)*C81</f>
        <v>3750</v>
      </c>
      <c r="J81" s="73">
        <v>0</v>
      </c>
      <c r="K81" s="73">
        <v>0</v>
      </c>
      <c r="L81" s="73">
        <f t="shared" ref="L81" si="95">SUM(I81:K81)</f>
        <v>3750</v>
      </c>
      <c r="M81" s="89"/>
      <c r="N81" s="89"/>
      <c r="O81" s="89"/>
      <c r="P81" s="89"/>
      <c r="Q81" s="89"/>
      <c r="R81" s="89"/>
      <c r="S81" s="89"/>
      <c r="T81" s="89"/>
    </row>
    <row r="82" spans="1:20">
      <c r="A82" s="71">
        <v>43643</v>
      </c>
      <c r="B82" s="72" t="s">
        <v>18</v>
      </c>
      <c r="C82" s="72">
        <v>150</v>
      </c>
      <c r="D82" s="72" t="s">
        <v>9</v>
      </c>
      <c r="E82" s="72">
        <v>11878</v>
      </c>
      <c r="F82" s="72">
        <v>11910</v>
      </c>
      <c r="G82" s="72">
        <v>0</v>
      </c>
      <c r="H82" s="72">
        <v>0</v>
      </c>
      <c r="I82" s="73">
        <f>SUM(F82-E82)*C82</f>
        <v>4800</v>
      </c>
      <c r="J82" s="73">
        <v>0</v>
      </c>
      <c r="K82" s="73">
        <v>0</v>
      </c>
      <c r="L82" s="73">
        <f t="shared" ref="L82" si="96">SUM(I82:K82)</f>
        <v>4800</v>
      </c>
      <c r="M82" s="89"/>
      <c r="N82" s="89"/>
      <c r="O82" s="89"/>
      <c r="P82" s="89"/>
      <c r="Q82" s="89"/>
      <c r="R82" s="89"/>
      <c r="S82" s="89"/>
      <c r="T82" s="89"/>
    </row>
    <row r="83" spans="1:20">
      <c r="A83" s="71">
        <v>43642</v>
      </c>
      <c r="B83" s="72" t="s">
        <v>18</v>
      </c>
      <c r="C83" s="72">
        <v>150</v>
      </c>
      <c r="D83" s="72" t="s">
        <v>9</v>
      </c>
      <c r="E83" s="72">
        <v>11811</v>
      </c>
      <c r="F83" s="72">
        <v>11840</v>
      </c>
      <c r="G83" s="72">
        <v>11880</v>
      </c>
      <c r="H83" s="72">
        <v>0</v>
      </c>
      <c r="I83" s="73">
        <f>SUM(F83-E83)*C83</f>
        <v>4350</v>
      </c>
      <c r="J83" s="73">
        <f>SUM(G83-F83)*C83</f>
        <v>6000</v>
      </c>
      <c r="K83" s="73">
        <v>0</v>
      </c>
      <c r="L83" s="73">
        <f t="shared" ref="L83" si="97">SUM(I83:K83)</f>
        <v>10350</v>
      </c>
      <c r="M83" s="89"/>
      <c r="N83" s="89"/>
      <c r="O83" s="89"/>
      <c r="P83" s="89"/>
      <c r="Q83" s="89"/>
      <c r="R83" s="89"/>
      <c r="S83" s="89"/>
      <c r="T83" s="89"/>
    </row>
    <row r="84" spans="1:20">
      <c r="A84" s="71">
        <v>43641</v>
      </c>
      <c r="B84" s="72" t="s">
        <v>17</v>
      </c>
      <c r="C84" s="72">
        <v>100</v>
      </c>
      <c r="D84" s="72" t="s">
        <v>9</v>
      </c>
      <c r="E84" s="72">
        <v>30770</v>
      </c>
      <c r="F84" s="72">
        <v>30870</v>
      </c>
      <c r="G84" s="72">
        <v>30950</v>
      </c>
      <c r="H84" s="72">
        <v>0</v>
      </c>
      <c r="I84" s="73">
        <f>SUM(F84-E84)*C84</f>
        <v>10000</v>
      </c>
      <c r="J84" s="73">
        <f>SUM(G84-F84)*C84</f>
        <v>8000</v>
      </c>
      <c r="K84" s="73">
        <v>0</v>
      </c>
      <c r="L84" s="73">
        <f t="shared" ref="L84" si="98">SUM(I84:K84)</f>
        <v>18000</v>
      </c>
      <c r="M84" s="89"/>
      <c r="N84" s="89"/>
      <c r="O84" s="89"/>
      <c r="P84" s="89"/>
      <c r="Q84" s="89"/>
      <c r="R84" s="89"/>
      <c r="S84" s="89"/>
      <c r="T84" s="89"/>
    </row>
    <row r="85" spans="1:20">
      <c r="A85" s="71">
        <v>43640</v>
      </c>
      <c r="B85" s="72" t="s">
        <v>17</v>
      </c>
      <c r="C85" s="72">
        <v>100</v>
      </c>
      <c r="D85" s="72" t="s">
        <v>9</v>
      </c>
      <c r="E85" s="72">
        <v>30700</v>
      </c>
      <c r="F85" s="72">
        <v>30580</v>
      </c>
      <c r="G85" s="72">
        <v>0</v>
      </c>
      <c r="H85" s="72">
        <v>0</v>
      </c>
      <c r="I85" s="73">
        <f>SUM(F85-E85)*C85</f>
        <v>-12000</v>
      </c>
      <c r="J85" s="73">
        <v>0</v>
      </c>
      <c r="K85" s="73">
        <v>0</v>
      </c>
      <c r="L85" s="73">
        <f t="shared" ref="L85" si="99">SUM(I85:K85)</f>
        <v>-12000</v>
      </c>
      <c r="M85" s="89"/>
      <c r="N85" s="89"/>
      <c r="O85" s="89"/>
      <c r="P85" s="89"/>
      <c r="Q85" s="89"/>
      <c r="R85" s="89"/>
      <c r="S85" s="89"/>
      <c r="T85" s="89"/>
    </row>
    <row r="86" spans="1:20">
      <c r="A86" s="71">
        <v>43640</v>
      </c>
      <c r="B86" s="72" t="s">
        <v>17</v>
      </c>
      <c r="C86" s="72">
        <v>150</v>
      </c>
      <c r="D86" s="72" t="s">
        <v>11</v>
      </c>
      <c r="E86" s="72">
        <v>11722</v>
      </c>
      <c r="F86" s="72">
        <v>11690</v>
      </c>
      <c r="G86" s="72">
        <v>0</v>
      </c>
      <c r="H86" s="72">
        <v>0</v>
      </c>
      <c r="I86" s="73">
        <f>SUM(E86-F86)*C86</f>
        <v>4800</v>
      </c>
      <c r="J86" s="73">
        <v>0</v>
      </c>
      <c r="K86" s="73">
        <v>0</v>
      </c>
      <c r="L86" s="73">
        <f t="shared" ref="L86" si="100">SUM(I86:K86)</f>
        <v>4800</v>
      </c>
      <c r="M86" s="89"/>
      <c r="N86" s="89"/>
      <c r="O86" s="89"/>
      <c r="P86" s="89"/>
      <c r="Q86" s="89"/>
      <c r="R86" s="89"/>
      <c r="S86" s="89"/>
      <c r="T86" s="89"/>
    </row>
    <row r="87" spans="1:20">
      <c r="A87" s="71">
        <v>43636</v>
      </c>
      <c r="B87" s="72" t="s">
        <v>17</v>
      </c>
      <c r="C87" s="72">
        <v>100</v>
      </c>
      <c r="D87" s="72" t="s">
        <v>9</v>
      </c>
      <c r="E87" s="72">
        <v>30600</v>
      </c>
      <c r="F87" s="72">
        <v>30500</v>
      </c>
      <c r="G87" s="72">
        <v>0</v>
      </c>
      <c r="H87" s="72">
        <v>0</v>
      </c>
      <c r="I87" s="73">
        <f>SUM(F87-E87)*C87</f>
        <v>-10000</v>
      </c>
      <c r="J87" s="73">
        <v>0</v>
      </c>
      <c r="K87" s="73">
        <v>0</v>
      </c>
      <c r="L87" s="73">
        <f t="shared" ref="L87" si="101">SUM(I87:K87)</f>
        <v>-10000</v>
      </c>
      <c r="M87" s="89"/>
      <c r="N87" s="89"/>
      <c r="O87" s="89"/>
      <c r="P87" s="89"/>
      <c r="Q87" s="89"/>
      <c r="R87" s="89"/>
      <c r="S87" s="89"/>
      <c r="T87" s="89"/>
    </row>
    <row r="88" spans="1:20">
      <c r="A88" s="71">
        <v>43635</v>
      </c>
      <c r="B88" s="72" t="s">
        <v>18</v>
      </c>
      <c r="C88" s="72">
        <v>150</v>
      </c>
      <c r="D88" s="72" t="s">
        <v>11</v>
      </c>
      <c r="E88" s="72">
        <v>11775</v>
      </c>
      <c r="F88" s="72">
        <v>11750</v>
      </c>
      <c r="G88" s="72">
        <v>11700</v>
      </c>
      <c r="H88" s="72">
        <v>0</v>
      </c>
      <c r="I88" s="73">
        <f>SUM(E88-F88)*C88</f>
        <v>3750</v>
      </c>
      <c r="J88" s="73">
        <f>SUM(F88-G88)*C88</f>
        <v>7500</v>
      </c>
      <c r="K88" s="73">
        <v>0</v>
      </c>
      <c r="L88" s="73">
        <f t="shared" ref="L88" si="102">SUM(I88:K88)</f>
        <v>11250</v>
      </c>
      <c r="M88" s="89"/>
      <c r="N88" s="89"/>
      <c r="O88" s="89"/>
      <c r="P88" s="89"/>
      <c r="Q88" s="89"/>
      <c r="R88" s="89"/>
      <c r="S88" s="89"/>
      <c r="T88" s="89"/>
    </row>
    <row r="89" spans="1:20">
      <c r="A89" s="71">
        <v>43634</v>
      </c>
      <c r="B89" s="72" t="s">
        <v>17</v>
      </c>
      <c r="C89" s="72">
        <v>100</v>
      </c>
      <c r="D89" s="72" t="s">
        <v>11</v>
      </c>
      <c r="E89" s="72">
        <v>30360</v>
      </c>
      <c r="F89" s="72">
        <v>30460</v>
      </c>
      <c r="G89" s="72">
        <v>0</v>
      </c>
      <c r="H89" s="72">
        <v>0</v>
      </c>
      <c r="I89" s="73">
        <f>SUM(E89-F89)*C89</f>
        <v>-10000</v>
      </c>
      <c r="J89" s="73">
        <v>0</v>
      </c>
      <c r="K89" s="73">
        <v>0</v>
      </c>
      <c r="L89" s="73">
        <f t="shared" ref="L89" si="103">SUM(I89:K89)</f>
        <v>-10000</v>
      </c>
      <c r="M89" s="89"/>
      <c r="N89" s="89"/>
      <c r="O89" s="89"/>
      <c r="P89" s="89"/>
      <c r="Q89" s="89"/>
      <c r="R89" s="89"/>
      <c r="S89" s="89"/>
      <c r="T89" s="89"/>
    </row>
    <row r="90" spans="1:20">
      <c r="A90" s="71">
        <v>43633</v>
      </c>
      <c r="B90" s="72" t="s">
        <v>17</v>
      </c>
      <c r="C90" s="72">
        <v>100</v>
      </c>
      <c r="D90" s="72" t="s">
        <v>11</v>
      </c>
      <c r="E90" s="72">
        <v>30450</v>
      </c>
      <c r="F90" s="72">
        <v>30550</v>
      </c>
      <c r="G90" s="72">
        <v>0</v>
      </c>
      <c r="H90" s="72">
        <v>0</v>
      </c>
      <c r="I90" s="73">
        <f>SUM(E90-F90)*C90</f>
        <v>-10000</v>
      </c>
      <c r="J90" s="73">
        <v>0</v>
      </c>
      <c r="K90" s="73">
        <v>0</v>
      </c>
      <c r="L90" s="73">
        <f t="shared" ref="L90" si="104">SUM(I90:K90)</f>
        <v>-10000</v>
      </c>
      <c r="M90" s="89"/>
      <c r="N90" s="89"/>
      <c r="O90" s="89"/>
      <c r="P90" s="89"/>
      <c r="Q90" s="89"/>
      <c r="R90" s="89"/>
      <c r="S90" s="89"/>
      <c r="T90" s="89"/>
    </row>
    <row r="91" spans="1:20">
      <c r="A91" s="71">
        <v>43630</v>
      </c>
      <c r="B91" s="72" t="s">
        <v>12</v>
      </c>
      <c r="C91" s="72">
        <v>100</v>
      </c>
      <c r="D91" s="72" t="s">
        <v>9</v>
      </c>
      <c r="E91" s="72">
        <v>30870</v>
      </c>
      <c r="F91" s="72">
        <v>30770</v>
      </c>
      <c r="G91" s="72">
        <v>0</v>
      </c>
      <c r="H91" s="72">
        <v>0</v>
      </c>
      <c r="I91" s="73">
        <f>SUM(F91-E91)*C91</f>
        <v>-10000</v>
      </c>
      <c r="J91" s="73">
        <v>0</v>
      </c>
      <c r="K91" s="73">
        <v>0</v>
      </c>
      <c r="L91" s="73">
        <f t="shared" ref="L91" si="105">SUM(I91:K91)</f>
        <v>-10000</v>
      </c>
      <c r="M91" s="89"/>
      <c r="N91" s="89"/>
      <c r="O91" s="89"/>
      <c r="P91" s="89"/>
      <c r="Q91" s="89"/>
      <c r="R91" s="89"/>
      <c r="S91" s="89"/>
      <c r="T91" s="89"/>
    </row>
    <row r="92" spans="1:20">
      <c r="A92" s="71">
        <v>43629</v>
      </c>
      <c r="B92" s="72" t="s">
        <v>17</v>
      </c>
      <c r="C92" s="72">
        <v>100</v>
      </c>
      <c r="D92" s="72" t="s">
        <v>11</v>
      </c>
      <c r="E92" s="72">
        <v>30780</v>
      </c>
      <c r="F92" s="72">
        <v>30680</v>
      </c>
      <c r="G92" s="72">
        <v>0</v>
      </c>
      <c r="H92" s="72">
        <v>0</v>
      </c>
      <c r="I92" s="73">
        <f>SUM(E92-F92)*C92</f>
        <v>10000</v>
      </c>
      <c r="J92" s="73">
        <v>0</v>
      </c>
      <c r="K92" s="73">
        <v>0</v>
      </c>
      <c r="L92" s="73">
        <f t="shared" ref="L92" si="106">SUM(I92:K92)</f>
        <v>10000</v>
      </c>
      <c r="M92" s="89"/>
      <c r="N92" s="89"/>
      <c r="O92" s="89"/>
      <c r="P92" s="89"/>
      <c r="Q92" s="89"/>
      <c r="R92" s="89"/>
      <c r="S92" s="89"/>
      <c r="T92" s="89"/>
    </row>
    <row r="93" spans="1:20">
      <c r="A93" s="71">
        <v>43627</v>
      </c>
      <c r="B93" s="72" t="s">
        <v>18</v>
      </c>
      <c r="C93" s="72">
        <v>150</v>
      </c>
      <c r="D93" s="72" t="s">
        <v>9</v>
      </c>
      <c r="E93" s="72">
        <v>11965</v>
      </c>
      <c r="F93" s="72">
        <v>12000</v>
      </c>
      <c r="G93" s="72">
        <v>0</v>
      </c>
      <c r="H93" s="72">
        <v>0</v>
      </c>
      <c r="I93" s="73">
        <f t="shared" ref="I93" si="107">SUM(F93-E93)*C93</f>
        <v>5250</v>
      </c>
      <c r="J93" s="73">
        <v>0</v>
      </c>
      <c r="K93" s="73">
        <v>0</v>
      </c>
      <c r="L93" s="73">
        <f t="shared" ref="L93" si="108">SUM(I93:K93)</f>
        <v>5250</v>
      </c>
      <c r="M93" s="89"/>
      <c r="N93" s="89"/>
      <c r="O93" s="89"/>
      <c r="P93" s="89"/>
      <c r="Q93" s="89"/>
      <c r="R93" s="89"/>
      <c r="S93" s="89"/>
      <c r="T93" s="89"/>
    </row>
    <row r="94" spans="1:20">
      <c r="A94" s="71">
        <v>43626</v>
      </c>
      <c r="B94" s="72" t="s">
        <v>17</v>
      </c>
      <c r="C94" s="72">
        <v>100</v>
      </c>
      <c r="D94" s="72" t="s">
        <v>9</v>
      </c>
      <c r="E94" s="72">
        <v>31250</v>
      </c>
      <c r="F94" s="72">
        <v>31150</v>
      </c>
      <c r="G94" s="72">
        <v>0</v>
      </c>
      <c r="H94" s="72">
        <v>0</v>
      </c>
      <c r="I94" s="73">
        <f t="shared" ref="I94" si="109">SUM(F94-E94)*C94</f>
        <v>-10000</v>
      </c>
      <c r="J94" s="73">
        <v>0</v>
      </c>
      <c r="K94" s="73">
        <v>0</v>
      </c>
      <c r="L94" s="73">
        <f t="shared" ref="L94" si="110">SUM(I94:K94)</f>
        <v>-10000</v>
      </c>
      <c r="M94" s="89"/>
      <c r="N94" s="89"/>
      <c r="O94" s="89"/>
      <c r="P94" s="89"/>
      <c r="Q94" s="89"/>
      <c r="R94" s="89"/>
      <c r="S94" s="89"/>
      <c r="T94" s="89"/>
    </row>
    <row r="95" spans="1:20">
      <c r="A95" s="71">
        <v>43623</v>
      </c>
      <c r="B95" s="72" t="s">
        <v>17</v>
      </c>
      <c r="C95" s="72">
        <v>100</v>
      </c>
      <c r="D95" s="72" t="s">
        <v>9</v>
      </c>
      <c r="E95" s="72">
        <v>31050</v>
      </c>
      <c r="F95" s="72">
        <v>31125</v>
      </c>
      <c r="G95" s="72">
        <v>0</v>
      </c>
      <c r="H95" s="72">
        <v>0</v>
      </c>
      <c r="I95" s="73">
        <f t="shared" ref="I95" si="111">SUM(F95-E95)*C95</f>
        <v>7500</v>
      </c>
      <c r="J95" s="73">
        <v>0</v>
      </c>
      <c r="K95" s="73">
        <v>0</v>
      </c>
      <c r="L95" s="73">
        <f t="shared" ref="L95" si="112">SUM(I95:K95)</f>
        <v>7500</v>
      </c>
      <c r="M95" s="89"/>
      <c r="N95" s="89"/>
      <c r="O95" s="89"/>
      <c r="P95" s="89"/>
      <c r="Q95" s="89"/>
      <c r="R95" s="89"/>
      <c r="S95" s="89"/>
      <c r="T95" s="89"/>
    </row>
    <row r="96" spans="1:20">
      <c r="A96" s="71">
        <v>43619</v>
      </c>
      <c r="B96" s="72" t="s">
        <v>17</v>
      </c>
      <c r="C96" s="72">
        <v>100</v>
      </c>
      <c r="D96" s="72" t="s">
        <v>9</v>
      </c>
      <c r="E96" s="72">
        <v>31650</v>
      </c>
      <c r="F96" s="72">
        <v>31730</v>
      </c>
      <c r="G96" s="72">
        <v>31793</v>
      </c>
      <c r="H96" s="72">
        <v>0</v>
      </c>
      <c r="I96" s="73">
        <f t="shared" ref="I96" si="113">SUM(F96-E96)*C96</f>
        <v>8000</v>
      </c>
      <c r="J96" s="73">
        <f>SUM(G96-F96)*C96</f>
        <v>6300</v>
      </c>
      <c r="K96" s="73">
        <v>0</v>
      </c>
      <c r="L96" s="73">
        <f t="shared" ref="L96" si="114">SUM(I96:K96)</f>
        <v>14300</v>
      </c>
      <c r="M96" s="89"/>
      <c r="N96" s="89"/>
      <c r="O96" s="89"/>
      <c r="P96" s="89"/>
      <c r="Q96" s="89"/>
      <c r="R96" s="89"/>
      <c r="S96" s="89"/>
      <c r="T96" s="89"/>
    </row>
    <row r="97" spans="1:20">
      <c r="A97" s="71">
        <v>43619</v>
      </c>
      <c r="B97" s="72" t="s">
        <v>17</v>
      </c>
      <c r="C97" s="72">
        <v>100</v>
      </c>
      <c r="D97" s="72" t="s">
        <v>9</v>
      </c>
      <c r="E97" s="72">
        <v>31400</v>
      </c>
      <c r="F97" s="72">
        <v>31470</v>
      </c>
      <c r="G97" s="72">
        <v>31570</v>
      </c>
      <c r="H97" s="72">
        <v>0</v>
      </c>
      <c r="I97" s="73">
        <f t="shared" ref="I97" si="115">SUM(F97-E97)*C97</f>
        <v>7000</v>
      </c>
      <c r="J97" s="73">
        <f>SUM(G97-F97)*C97</f>
        <v>10000</v>
      </c>
      <c r="K97" s="73">
        <v>0</v>
      </c>
      <c r="L97" s="73">
        <f t="shared" ref="L97" si="116">SUM(I97:K97)</f>
        <v>17000</v>
      </c>
      <c r="M97" s="89"/>
      <c r="N97" s="89"/>
      <c r="O97" s="89"/>
      <c r="P97" s="89"/>
      <c r="Q97" s="89"/>
      <c r="R97" s="89"/>
      <c r="S97" s="89"/>
      <c r="T97" s="89"/>
    </row>
    <row r="98" spans="1:20">
      <c r="A98" s="71"/>
      <c r="B98" s="72"/>
      <c r="C98" s="72"/>
      <c r="D98" s="72"/>
      <c r="E98" s="72"/>
      <c r="F98" s="72"/>
      <c r="G98" s="72"/>
      <c r="H98" s="72"/>
      <c r="I98" s="73"/>
      <c r="J98" s="73"/>
      <c r="K98" s="73"/>
      <c r="L98" s="73"/>
      <c r="M98" s="89"/>
      <c r="N98" s="89"/>
      <c r="O98" s="89"/>
      <c r="P98" s="89"/>
      <c r="Q98" s="89"/>
      <c r="R98" s="89"/>
      <c r="S98" s="89"/>
      <c r="T98" s="89"/>
    </row>
    <row r="99" spans="1:20">
      <c r="A99" s="74"/>
      <c r="B99" s="74"/>
      <c r="C99" s="74"/>
      <c r="D99" s="74"/>
      <c r="E99" s="74"/>
      <c r="F99" s="74"/>
      <c r="G99" s="74"/>
      <c r="H99" s="75"/>
      <c r="I99" s="76">
        <f>SUM(I9:I98)</f>
        <v>275400</v>
      </c>
      <c r="J99" s="77"/>
      <c r="K99" s="77" t="s">
        <v>46</v>
      </c>
      <c r="L99" s="76">
        <f>SUM(L9:L98)</f>
        <v>593900</v>
      </c>
      <c r="M99" s="89"/>
      <c r="N99" s="89"/>
      <c r="O99" s="89"/>
      <c r="P99" s="89"/>
      <c r="Q99" s="89"/>
      <c r="R99" s="89"/>
      <c r="S99" s="89"/>
      <c r="T99" s="89"/>
    </row>
    <row r="100" spans="1:20">
      <c r="A100" s="89"/>
      <c r="B100" s="89"/>
      <c r="C100" s="89"/>
      <c r="D100" s="89"/>
      <c r="E100" s="89"/>
      <c r="F100" s="89"/>
      <c r="G100" s="89"/>
      <c r="H100" s="89"/>
      <c r="I100" s="73"/>
      <c r="J100" s="73"/>
      <c r="K100" s="73"/>
      <c r="L100" s="73"/>
      <c r="M100" s="89"/>
      <c r="N100" s="89"/>
      <c r="O100" s="89"/>
      <c r="P100" s="89"/>
      <c r="Q100" s="89"/>
      <c r="R100" s="89"/>
      <c r="S100" s="89"/>
      <c r="T100" s="89"/>
    </row>
    <row r="101" spans="1:20">
      <c r="A101" s="78"/>
      <c r="B101" s="79"/>
      <c r="C101" s="79"/>
      <c r="D101" s="80"/>
      <c r="E101" s="81">
        <v>43586</v>
      </c>
      <c r="F101" s="79"/>
      <c r="G101" s="79"/>
      <c r="H101" s="79"/>
      <c r="I101" s="82"/>
      <c r="J101" s="82"/>
      <c r="K101" s="82"/>
      <c r="L101" s="82"/>
      <c r="M101" s="89"/>
      <c r="N101" s="89"/>
      <c r="O101" s="89"/>
      <c r="P101" s="89"/>
      <c r="Q101" s="89"/>
      <c r="R101" s="89"/>
      <c r="S101" s="89"/>
      <c r="T101" s="89"/>
    </row>
    <row r="102" spans="1:20">
      <c r="A102" s="89"/>
      <c r="B102" s="89"/>
      <c r="C102" s="89"/>
      <c r="D102" s="89"/>
      <c r="E102" s="89"/>
      <c r="F102" s="89"/>
      <c r="G102" s="89"/>
      <c r="H102" s="89"/>
      <c r="I102" s="73"/>
      <c r="J102" s="73"/>
      <c r="K102" s="73"/>
      <c r="L102" s="73"/>
      <c r="M102" s="89"/>
      <c r="N102" s="89"/>
      <c r="O102" s="89"/>
      <c r="P102" s="89"/>
      <c r="Q102" s="89"/>
      <c r="R102" s="89"/>
      <c r="S102" s="89"/>
      <c r="T102" s="89"/>
    </row>
    <row r="103" spans="1:20">
      <c r="A103" s="71">
        <v>43607</v>
      </c>
      <c r="B103" s="72" t="s">
        <v>17</v>
      </c>
      <c r="C103" s="72">
        <v>100</v>
      </c>
      <c r="D103" s="72" t="s">
        <v>9</v>
      </c>
      <c r="E103" s="72">
        <v>31460</v>
      </c>
      <c r="F103" s="72">
        <v>31360</v>
      </c>
      <c r="G103" s="72">
        <v>0</v>
      </c>
      <c r="H103" s="72">
        <v>0</v>
      </c>
      <c r="I103" s="73">
        <f t="shared" ref="I103" si="117">SUM(F103-E103)*C103</f>
        <v>-10000</v>
      </c>
      <c r="J103" s="73">
        <v>0</v>
      </c>
      <c r="K103" s="73">
        <v>0</v>
      </c>
      <c r="L103" s="73">
        <f t="shared" ref="L103" si="118">SUM(I103:K103)</f>
        <v>-10000</v>
      </c>
      <c r="M103" s="89"/>
      <c r="N103" s="89"/>
      <c r="O103" s="89"/>
      <c r="P103" s="89"/>
      <c r="Q103" s="89"/>
      <c r="R103" s="89"/>
      <c r="S103" s="89"/>
      <c r="T103" s="89"/>
    </row>
    <row r="104" spans="1:20">
      <c r="A104" s="71">
        <v>43607</v>
      </c>
      <c r="B104" s="72" t="s">
        <v>17</v>
      </c>
      <c r="C104" s="72">
        <v>100</v>
      </c>
      <c r="D104" s="72" t="s">
        <v>9</v>
      </c>
      <c r="E104" s="72">
        <v>30530</v>
      </c>
      <c r="F104" s="72">
        <v>30618</v>
      </c>
      <c r="G104" s="72">
        <v>0</v>
      </c>
      <c r="H104" s="72">
        <v>0</v>
      </c>
      <c r="I104" s="73">
        <f t="shared" ref="I104" si="119">SUM(F104-E104)*C104</f>
        <v>8800</v>
      </c>
      <c r="J104" s="73">
        <v>0</v>
      </c>
      <c r="K104" s="73">
        <v>0</v>
      </c>
      <c r="L104" s="73">
        <f t="shared" ref="L104" si="120">SUM(I104:K104)</f>
        <v>8800</v>
      </c>
      <c r="M104" s="89"/>
      <c r="N104" s="89"/>
      <c r="O104" s="89"/>
      <c r="P104" s="89"/>
      <c r="Q104" s="89"/>
      <c r="R104" s="89"/>
      <c r="S104" s="89"/>
      <c r="T104" s="89"/>
    </row>
    <row r="105" spans="1:20">
      <c r="A105" s="71">
        <v>43606</v>
      </c>
      <c r="B105" s="72" t="s">
        <v>17</v>
      </c>
      <c r="C105" s="72">
        <v>100</v>
      </c>
      <c r="D105" s="72" t="s">
        <v>9</v>
      </c>
      <c r="E105" s="72">
        <v>30400</v>
      </c>
      <c r="F105" s="72">
        <v>30400</v>
      </c>
      <c r="G105" s="72">
        <v>0</v>
      </c>
      <c r="H105" s="72">
        <v>0</v>
      </c>
      <c r="I105" s="73">
        <f t="shared" ref="I105" si="121">SUM(F105-E105)*C105</f>
        <v>0</v>
      </c>
      <c r="J105" s="73">
        <v>0</v>
      </c>
      <c r="K105" s="73">
        <v>0</v>
      </c>
      <c r="L105" s="73">
        <f t="shared" ref="L105" si="122">SUM(I105:K105)</f>
        <v>0</v>
      </c>
      <c r="M105" s="89"/>
      <c r="N105" s="89"/>
      <c r="O105" s="89"/>
      <c r="P105" s="89"/>
      <c r="Q105" s="89"/>
      <c r="R105" s="89"/>
      <c r="S105" s="89"/>
      <c r="T105" s="89"/>
    </row>
    <row r="106" spans="1:20">
      <c r="A106" s="71">
        <v>43605</v>
      </c>
      <c r="B106" s="72" t="s">
        <v>17</v>
      </c>
      <c r="C106" s="72">
        <v>100</v>
      </c>
      <c r="D106" s="72" t="s">
        <v>9</v>
      </c>
      <c r="E106" s="72">
        <v>30490</v>
      </c>
      <c r="F106" s="72">
        <v>30560</v>
      </c>
      <c r="G106" s="72">
        <v>30690</v>
      </c>
      <c r="H106" s="72">
        <v>0</v>
      </c>
      <c r="I106" s="73">
        <f t="shared" ref="I106" si="123">SUM(F106-E106)*C106</f>
        <v>7000</v>
      </c>
      <c r="J106" s="73">
        <f>SUM(G106-F106)*C106</f>
        <v>13000</v>
      </c>
      <c r="K106" s="73">
        <v>0</v>
      </c>
      <c r="L106" s="73">
        <f t="shared" ref="L106" si="124">SUM(I106:K106)</f>
        <v>20000</v>
      </c>
      <c r="M106" s="89"/>
      <c r="N106" s="89"/>
      <c r="O106" s="89"/>
      <c r="P106" s="89"/>
      <c r="Q106" s="89"/>
      <c r="R106" s="89"/>
      <c r="S106" s="89"/>
      <c r="T106" s="89"/>
    </row>
    <row r="107" spans="1:20">
      <c r="A107" s="71">
        <v>43601</v>
      </c>
      <c r="B107" s="72" t="s">
        <v>17</v>
      </c>
      <c r="C107" s="72">
        <v>100</v>
      </c>
      <c r="D107" s="72" t="s">
        <v>9</v>
      </c>
      <c r="E107" s="72">
        <v>28680</v>
      </c>
      <c r="F107" s="72">
        <v>28580</v>
      </c>
      <c r="G107" s="72">
        <v>0</v>
      </c>
      <c r="H107" s="72">
        <v>0</v>
      </c>
      <c r="I107" s="73">
        <f t="shared" ref="I107" si="125">SUM(F107-E107)*C107</f>
        <v>-10000</v>
      </c>
      <c r="J107" s="73">
        <v>0</v>
      </c>
      <c r="K107" s="73">
        <v>0</v>
      </c>
      <c r="L107" s="73">
        <f t="shared" ref="L107" si="126">SUM(I107:K107)</f>
        <v>-10000</v>
      </c>
      <c r="M107" s="89"/>
      <c r="N107" s="89"/>
      <c r="O107" s="89"/>
      <c r="P107" s="89"/>
      <c r="Q107" s="89"/>
      <c r="R107" s="89"/>
      <c r="S107" s="89"/>
      <c r="T107" s="89"/>
    </row>
    <row r="108" spans="1:20">
      <c r="A108" s="71">
        <v>43594</v>
      </c>
      <c r="B108" s="72" t="s">
        <v>17</v>
      </c>
      <c r="C108" s="72">
        <v>100</v>
      </c>
      <c r="D108" s="72" t="s">
        <v>9</v>
      </c>
      <c r="E108" s="72">
        <v>29175</v>
      </c>
      <c r="F108" s="72">
        <v>29075</v>
      </c>
      <c r="G108" s="72">
        <v>0</v>
      </c>
      <c r="H108" s="72">
        <v>0</v>
      </c>
      <c r="I108" s="73">
        <f t="shared" ref="I108:I113" si="127">SUM(F108-E108)*C108</f>
        <v>-10000</v>
      </c>
      <c r="J108" s="73">
        <v>0</v>
      </c>
      <c r="K108" s="73">
        <v>0</v>
      </c>
      <c r="L108" s="73">
        <f t="shared" ref="L108" si="128">SUM(I108:K108)</f>
        <v>-10000</v>
      </c>
      <c r="M108" s="89"/>
      <c r="N108" s="89"/>
      <c r="O108" s="89"/>
      <c r="P108" s="89"/>
      <c r="Q108" s="89"/>
      <c r="R108" s="89"/>
      <c r="S108" s="89"/>
      <c r="T108" s="89"/>
    </row>
    <row r="109" spans="1:20">
      <c r="A109" s="71">
        <v>43594</v>
      </c>
      <c r="B109" s="72" t="s">
        <v>17</v>
      </c>
      <c r="C109" s="72">
        <v>100</v>
      </c>
      <c r="D109" s="72" t="s">
        <v>9</v>
      </c>
      <c r="E109" s="72">
        <v>29085</v>
      </c>
      <c r="F109" s="72">
        <v>29150</v>
      </c>
      <c r="G109" s="72">
        <v>0</v>
      </c>
      <c r="H109" s="72">
        <v>0</v>
      </c>
      <c r="I109" s="73">
        <f t="shared" si="127"/>
        <v>6500</v>
      </c>
      <c r="J109" s="73">
        <v>0</v>
      </c>
      <c r="K109" s="73">
        <v>0</v>
      </c>
      <c r="L109" s="73">
        <f t="shared" ref="L109" si="129">SUM(I109:K109)</f>
        <v>6500</v>
      </c>
      <c r="M109" s="89"/>
      <c r="N109" s="89"/>
      <c r="O109" s="89"/>
      <c r="P109" s="89"/>
      <c r="Q109" s="89"/>
      <c r="R109" s="89"/>
      <c r="S109" s="89"/>
      <c r="T109" s="89"/>
    </row>
    <row r="110" spans="1:20">
      <c r="A110" s="71">
        <v>43592</v>
      </c>
      <c r="B110" s="72" t="s">
        <v>17</v>
      </c>
      <c r="C110" s="72">
        <v>100</v>
      </c>
      <c r="D110" s="72" t="s">
        <v>9</v>
      </c>
      <c r="E110" s="72">
        <v>29880</v>
      </c>
      <c r="F110" s="72">
        <v>29780</v>
      </c>
      <c r="G110" s="72">
        <v>0</v>
      </c>
      <c r="H110" s="72">
        <v>0</v>
      </c>
      <c r="I110" s="73">
        <f t="shared" si="127"/>
        <v>-10000</v>
      </c>
      <c r="J110" s="73">
        <v>0</v>
      </c>
      <c r="K110" s="73">
        <v>0</v>
      </c>
      <c r="L110" s="73">
        <f t="shared" ref="L110" si="130">SUM(I110:K110)</f>
        <v>-10000</v>
      </c>
      <c r="M110" s="89"/>
      <c r="N110" s="89"/>
      <c r="O110" s="89"/>
      <c r="P110" s="89"/>
      <c r="Q110" s="89"/>
      <c r="R110" s="89"/>
      <c r="S110" s="89"/>
      <c r="T110" s="89"/>
    </row>
    <row r="111" spans="1:20">
      <c r="A111" s="71">
        <v>43591</v>
      </c>
      <c r="B111" s="72" t="s">
        <v>17</v>
      </c>
      <c r="C111" s="72">
        <v>100</v>
      </c>
      <c r="D111" s="72" t="s">
        <v>9</v>
      </c>
      <c r="E111" s="72">
        <v>29800</v>
      </c>
      <c r="F111" s="72">
        <v>29880</v>
      </c>
      <c r="G111" s="72">
        <v>0</v>
      </c>
      <c r="H111" s="72">
        <v>0</v>
      </c>
      <c r="I111" s="73">
        <f t="shared" si="127"/>
        <v>8000</v>
      </c>
      <c r="J111" s="73">
        <v>0</v>
      </c>
      <c r="K111" s="73">
        <v>0</v>
      </c>
      <c r="L111" s="73">
        <f t="shared" ref="L111" si="131">SUM(I111:K111)</f>
        <v>8000</v>
      </c>
      <c r="M111" s="89"/>
      <c r="N111" s="89"/>
      <c r="O111" s="89"/>
      <c r="P111" s="89"/>
      <c r="Q111" s="89"/>
      <c r="R111" s="89"/>
      <c r="S111" s="89"/>
      <c r="T111" s="89"/>
    </row>
    <row r="112" spans="1:20">
      <c r="A112" s="71">
        <v>43588</v>
      </c>
      <c r="B112" s="72" t="s">
        <v>17</v>
      </c>
      <c r="C112" s="72">
        <v>100</v>
      </c>
      <c r="D112" s="72" t="s">
        <v>9</v>
      </c>
      <c r="E112" s="72">
        <v>29960</v>
      </c>
      <c r="F112" s="72">
        <v>30050</v>
      </c>
      <c r="G112" s="72">
        <v>30150</v>
      </c>
      <c r="H112" s="72">
        <v>0</v>
      </c>
      <c r="I112" s="73">
        <f t="shared" si="127"/>
        <v>9000</v>
      </c>
      <c r="J112" s="73">
        <f>SUM(G112-F112)*C112</f>
        <v>10000</v>
      </c>
      <c r="K112" s="73">
        <v>0</v>
      </c>
      <c r="L112" s="73">
        <f t="shared" ref="L112" si="132">SUM(I112:K112)</f>
        <v>19000</v>
      </c>
      <c r="M112" s="89"/>
      <c r="N112" s="89"/>
      <c r="O112" s="89"/>
      <c r="P112" s="89"/>
      <c r="Q112" s="89"/>
      <c r="R112" s="89"/>
      <c r="S112" s="89"/>
      <c r="T112" s="89"/>
    </row>
    <row r="113" spans="1:20">
      <c r="A113" s="71">
        <v>43587</v>
      </c>
      <c r="B113" s="72" t="s">
        <v>17</v>
      </c>
      <c r="C113" s="72">
        <v>100</v>
      </c>
      <c r="D113" s="72" t="s">
        <v>9</v>
      </c>
      <c r="E113" s="72">
        <v>29815</v>
      </c>
      <c r="F113" s="72">
        <v>29900</v>
      </c>
      <c r="G113" s="72">
        <v>0</v>
      </c>
      <c r="H113" s="72">
        <v>0</v>
      </c>
      <c r="I113" s="73">
        <f t="shared" si="127"/>
        <v>8500</v>
      </c>
      <c r="J113" s="73">
        <v>0</v>
      </c>
      <c r="K113" s="73">
        <v>0</v>
      </c>
      <c r="L113" s="73">
        <f t="shared" ref="L113" si="133">SUM(I113:K113)</f>
        <v>8500</v>
      </c>
      <c r="M113" s="89"/>
      <c r="N113" s="89"/>
      <c r="O113" s="89"/>
      <c r="P113" s="89"/>
      <c r="Q113" s="89"/>
      <c r="R113" s="89"/>
      <c r="S113" s="89"/>
      <c r="T113" s="89"/>
    </row>
    <row r="114" spans="1:20">
      <c r="A114" s="74"/>
      <c r="B114" s="74"/>
      <c r="C114" s="74"/>
      <c r="D114" s="74"/>
      <c r="E114" s="74"/>
      <c r="F114" s="74"/>
      <c r="G114" s="74"/>
      <c r="H114" s="75"/>
      <c r="I114" s="76">
        <f>SUM(I104:I113)</f>
        <v>17800</v>
      </c>
      <c r="J114" s="77"/>
      <c r="K114" s="77" t="s">
        <v>46</v>
      </c>
      <c r="L114" s="76">
        <f>SUM(L104:L113)</f>
        <v>40800</v>
      </c>
      <c r="M114" s="89"/>
      <c r="N114" s="89"/>
      <c r="O114" s="89"/>
      <c r="P114" s="89"/>
      <c r="Q114" s="89"/>
      <c r="R114" s="89"/>
      <c r="S114" s="89"/>
      <c r="T114" s="89"/>
    </row>
    <row r="115" spans="1:20">
      <c r="A115" s="71"/>
      <c r="B115" s="72"/>
      <c r="C115" s="72"/>
      <c r="D115" s="72"/>
      <c r="E115" s="72"/>
      <c r="F115" s="72"/>
      <c r="G115" s="72"/>
      <c r="H115" s="72"/>
      <c r="I115" s="73"/>
      <c r="J115" s="73"/>
      <c r="K115" s="73"/>
      <c r="L115" s="73"/>
      <c r="M115" s="89"/>
      <c r="N115" s="89"/>
      <c r="O115" s="89"/>
      <c r="P115" s="89"/>
      <c r="Q115" s="89"/>
      <c r="R115" s="89"/>
      <c r="S115" s="89"/>
      <c r="T115" s="89"/>
    </row>
    <row r="116" spans="1:20">
      <c r="A116" s="78"/>
      <c r="B116" s="79"/>
      <c r="C116" s="79"/>
      <c r="D116" s="80"/>
      <c r="E116" s="81">
        <v>43556</v>
      </c>
      <c r="F116" s="79"/>
      <c r="G116" s="79"/>
      <c r="H116" s="79"/>
      <c r="I116" s="82"/>
      <c r="J116" s="82"/>
      <c r="K116" s="82"/>
      <c r="L116" s="82"/>
      <c r="M116" s="89"/>
      <c r="N116" s="89"/>
      <c r="O116" s="89"/>
      <c r="P116" s="89"/>
      <c r="Q116" s="89"/>
      <c r="R116" s="89"/>
      <c r="S116" s="89"/>
      <c r="T116" s="89"/>
    </row>
    <row r="117" spans="1:20">
      <c r="A117" s="71">
        <v>43581</v>
      </c>
      <c r="B117" s="72" t="s">
        <v>17</v>
      </c>
      <c r="C117" s="72">
        <v>150</v>
      </c>
      <c r="D117" s="72" t="s">
        <v>9</v>
      </c>
      <c r="E117" s="72">
        <v>29800</v>
      </c>
      <c r="F117" s="72">
        <v>29870</v>
      </c>
      <c r="G117" s="72">
        <v>29970</v>
      </c>
      <c r="H117" s="72">
        <v>0</v>
      </c>
      <c r="I117" s="73">
        <f>SUM(F117-E117)*C117</f>
        <v>10500</v>
      </c>
      <c r="J117" s="73">
        <f>SUM(G117-F117)*C117</f>
        <v>15000</v>
      </c>
      <c r="K117" s="73">
        <v>0</v>
      </c>
      <c r="L117" s="73">
        <f t="shared" ref="L117" si="134">SUM(I117:K117)</f>
        <v>25500</v>
      </c>
      <c r="M117" s="89"/>
      <c r="N117" s="89"/>
      <c r="O117" s="89"/>
      <c r="P117" s="89"/>
      <c r="Q117" s="89"/>
      <c r="R117" s="89"/>
      <c r="S117" s="89"/>
      <c r="T117" s="89"/>
    </row>
    <row r="118" spans="1:20">
      <c r="A118" s="71">
        <v>43579</v>
      </c>
      <c r="B118" s="72" t="s">
        <v>18</v>
      </c>
      <c r="C118" s="72">
        <v>150</v>
      </c>
      <c r="D118" s="72" t="s">
        <v>9</v>
      </c>
      <c r="E118" s="72">
        <v>11618</v>
      </c>
      <c r="F118" s="72">
        <v>11643</v>
      </c>
      <c r="G118" s="72">
        <v>11675</v>
      </c>
      <c r="H118" s="72">
        <v>0</v>
      </c>
      <c r="I118" s="73">
        <f>SUM(F118-E118)*C118</f>
        <v>3750</v>
      </c>
      <c r="J118" s="73">
        <f>SUM(G118-F118)*C118</f>
        <v>4800</v>
      </c>
      <c r="K118" s="73">
        <v>0</v>
      </c>
      <c r="L118" s="73">
        <f t="shared" ref="L118" si="135">SUM(I118:K118)</f>
        <v>8550</v>
      </c>
      <c r="M118" s="89"/>
      <c r="N118" s="89"/>
      <c r="O118" s="89"/>
      <c r="P118" s="89"/>
      <c r="Q118" s="89"/>
      <c r="R118" s="89"/>
      <c r="S118" s="89"/>
      <c r="T118" s="89"/>
    </row>
    <row r="119" spans="1:20">
      <c r="A119" s="71">
        <v>43579</v>
      </c>
      <c r="B119" s="72" t="s">
        <v>17</v>
      </c>
      <c r="C119" s="72">
        <v>100</v>
      </c>
      <c r="D119" s="72" t="s">
        <v>9</v>
      </c>
      <c r="E119" s="72">
        <v>29500</v>
      </c>
      <c r="F119" s="72">
        <v>29600</v>
      </c>
      <c r="G119" s="72">
        <v>29700</v>
      </c>
      <c r="H119" s="72">
        <v>0</v>
      </c>
      <c r="I119" s="73">
        <f>SUM(F119-E119)*C119</f>
        <v>10000</v>
      </c>
      <c r="J119" s="73">
        <f>SUM(G119-F119)*C119</f>
        <v>10000</v>
      </c>
      <c r="K119" s="73">
        <v>0</v>
      </c>
      <c r="L119" s="73">
        <f t="shared" ref="L119" si="136">SUM(I119:K119)</f>
        <v>20000</v>
      </c>
      <c r="M119" s="89"/>
      <c r="N119" s="89"/>
      <c r="O119" s="89"/>
      <c r="P119" s="89"/>
      <c r="Q119" s="89"/>
      <c r="R119" s="89"/>
      <c r="S119" s="89"/>
      <c r="T119" s="89"/>
    </row>
    <row r="120" spans="1:20">
      <c r="A120" s="71">
        <v>43578</v>
      </c>
      <c r="B120" s="72" t="s">
        <v>17</v>
      </c>
      <c r="C120" s="72">
        <v>100</v>
      </c>
      <c r="D120" s="72" t="s">
        <v>11</v>
      </c>
      <c r="E120" s="72">
        <v>29850</v>
      </c>
      <c r="F120" s="72">
        <v>29780</v>
      </c>
      <c r="G120" s="72">
        <v>29680</v>
      </c>
      <c r="H120" s="72">
        <v>0</v>
      </c>
      <c r="I120" s="73">
        <f>SUM(E120-F120)*C120</f>
        <v>7000</v>
      </c>
      <c r="J120" s="73">
        <f>SUM(F120-G120)*C120</f>
        <v>10000</v>
      </c>
      <c r="K120" s="73">
        <v>0</v>
      </c>
      <c r="L120" s="73">
        <f t="shared" ref="L120" si="137">SUM(I120:K120)</f>
        <v>17000</v>
      </c>
      <c r="M120" s="89"/>
      <c r="N120" s="89"/>
      <c r="O120" s="89"/>
      <c r="P120" s="89"/>
      <c r="Q120" s="89"/>
      <c r="R120" s="89"/>
      <c r="S120" s="89"/>
      <c r="T120" s="89"/>
    </row>
    <row r="121" spans="1:20">
      <c r="A121" s="71">
        <v>43577</v>
      </c>
      <c r="B121" s="72" t="s">
        <v>17</v>
      </c>
      <c r="C121" s="72">
        <v>100</v>
      </c>
      <c r="D121" s="72" t="s">
        <v>9</v>
      </c>
      <c r="E121" s="72">
        <v>30000</v>
      </c>
      <c r="F121" s="72">
        <v>30050</v>
      </c>
      <c r="G121" s="72">
        <v>0</v>
      </c>
      <c r="H121" s="72">
        <v>0</v>
      </c>
      <c r="I121" s="73">
        <f>SUM(F121-E121)*C121</f>
        <v>5000</v>
      </c>
      <c r="J121" s="73">
        <v>0</v>
      </c>
      <c r="K121" s="73">
        <v>0</v>
      </c>
      <c r="L121" s="73">
        <f t="shared" ref="L121" si="138">SUM(I121:K121)</f>
        <v>5000</v>
      </c>
      <c r="M121" s="89"/>
      <c r="N121" s="89"/>
      <c r="O121" s="89"/>
      <c r="P121" s="89"/>
      <c r="Q121" s="89"/>
      <c r="R121" s="89"/>
      <c r="S121" s="89"/>
      <c r="T121" s="89"/>
    </row>
    <row r="122" spans="1:20">
      <c r="A122" s="71">
        <v>43568</v>
      </c>
      <c r="B122" s="72" t="s">
        <v>17</v>
      </c>
      <c r="C122" s="72">
        <v>100</v>
      </c>
      <c r="D122" s="72" t="s">
        <v>9</v>
      </c>
      <c r="E122" s="72">
        <v>30200</v>
      </c>
      <c r="F122" s="72">
        <v>30200</v>
      </c>
      <c r="G122" s="72">
        <v>0</v>
      </c>
      <c r="H122" s="72">
        <v>0</v>
      </c>
      <c r="I122" s="73">
        <f>SUM(F122-E122)*C122</f>
        <v>0</v>
      </c>
      <c r="J122" s="73">
        <v>0</v>
      </c>
      <c r="K122" s="73">
        <v>0</v>
      </c>
      <c r="L122" s="73">
        <f t="shared" ref="L122" si="139">SUM(I122:K122)</f>
        <v>0</v>
      </c>
      <c r="M122" s="89"/>
      <c r="N122" s="89"/>
      <c r="O122" s="89"/>
      <c r="P122" s="89"/>
      <c r="Q122" s="89"/>
      <c r="R122" s="89"/>
      <c r="S122" s="89"/>
      <c r="T122" s="89"/>
    </row>
    <row r="123" spans="1:20">
      <c r="A123" s="71">
        <v>43567</v>
      </c>
      <c r="B123" s="72" t="s">
        <v>17</v>
      </c>
      <c r="C123" s="72">
        <v>100</v>
      </c>
      <c r="D123" s="72" t="s">
        <v>9</v>
      </c>
      <c r="E123" s="72">
        <v>30000</v>
      </c>
      <c r="F123" s="72">
        <v>30100</v>
      </c>
      <c r="G123" s="72">
        <v>0</v>
      </c>
      <c r="H123" s="72">
        <v>0</v>
      </c>
      <c r="I123" s="73">
        <f>SUM(F123-E123)*C123</f>
        <v>10000</v>
      </c>
      <c r="J123" s="73">
        <v>0</v>
      </c>
      <c r="K123" s="73">
        <v>0</v>
      </c>
      <c r="L123" s="73">
        <f t="shared" ref="L123" si="140">SUM(I123:K123)</f>
        <v>10000</v>
      </c>
      <c r="M123" s="89"/>
      <c r="N123" s="89"/>
      <c r="O123" s="89"/>
      <c r="P123" s="89"/>
      <c r="Q123" s="89"/>
      <c r="R123" s="89"/>
      <c r="S123" s="89"/>
      <c r="T123" s="89"/>
    </row>
    <row r="124" spans="1:20">
      <c r="A124" s="71">
        <v>43566</v>
      </c>
      <c r="B124" s="72" t="s">
        <v>17</v>
      </c>
      <c r="C124" s="72">
        <v>100</v>
      </c>
      <c r="D124" s="72" t="s">
        <v>9</v>
      </c>
      <c r="E124" s="72">
        <v>29950</v>
      </c>
      <c r="F124" s="72">
        <v>29850</v>
      </c>
      <c r="G124" s="72">
        <v>0</v>
      </c>
      <c r="H124" s="72">
        <v>0</v>
      </c>
      <c r="I124" s="73">
        <f>SUM(F124-E124)*C124</f>
        <v>-10000</v>
      </c>
      <c r="J124" s="73">
        <v>0</v>
      </c>
      <c r="K124" s="73">
        <v>0</v>
      </c>
      <c r="L124" s="73">
        <f t="shared" ref="L124" si="141">SUM(I124:K124)</f>
        <v>-10000</v>
      </c>
      <c r="M124" s="89"/>
      <c r="N124" s="89"/>
      <c r="O124" s="89"/>
      <c r="P124" s="89"/>
      <c r="Q124" s="89"/>
      <c r="R124" s="89"/>
      <c r="S124" s="89"/>
      <c r="T124" s="89"/>
    </row>
    <row r="125" spans="1:20">
      <c r="A125" s="71">
        <v>43565</v>
      </c>
      <c r="B125" s="72" t="s">
        <v>17</v>
      </c>
      <c r="C125" s="72">
        <v>100</v>
      </c>
      <c r="D125" s="72" t="s">
        <v>9</v>
      </c>
      <c r="E125" s="72">
        <v>30300</v>
      </c>
      <c r="F125" s="72">
        <v>30200</v>
      </c>
      <c r="G125" s="72">
        <v>0</v>
      </c>
      <c r="H125" s="72">
        <v>0</v>
      </c>
      <c r="I125" s="73">
        <f>SUM(F125-E125)*C125</f>
        <v>-10000</v>
      </c>
      <c r="J125" s="73">
        <v>0</v>
      </c>
      <c r="K125" s="73">
        <v>0</v>
      </c>
      <c r="L125" s="73">
        <f t="shared" ref="L125" si="142">SUM(I125:K125)</f>
        <v>-10000</v>
      </c>
      <c r="M125" s="89"/>
      <c r="N125" s="89"/>
      <c r="O125" s="89"/>
      <c r="P125" s="89"/>
      <c r="Q125" s="89"/>
      <c r="R125" s="89"/>
      <c r="S125" s="89"/>
      <c r="T125" s="89"/>
    </row>
    <row r="126" spans="1:20">
      <c r="A126" s="71">
        <v>43564</v>
      </c>
      <c r="B126" s="72" t="s">
        <v>18</v>
      </c>
      <c r="C126" s="72">
        <v>150</v>
      </c>
      <c r="D126" s="72" t="s">
        <v>11</v>
      </c>
      <c r="E126" s="72">
        <v>11660</v>
      </c>
      <c r="F126" s="72">
        <v>11630</v>
      </c>
      <c r="G126" s="72">
        <v>0</v>
      </c>
      <c r="H126" s="72">
        <v>0</v>
      </c>
      <c r="I126" s="73">
        <f>SUM(E126-F126)*C126</f>
        <v>4500</v>
      </c>
      <c r="J126" s="73">
        <v>0</v>
      </c>
      <c r="K126" s="73">
        <v>0</v>
      </c>
      <c r="L126" s="73">
        <f t="shared" ref="L126" si="143">SUM(I126:K126)</f>
        <v>4500</v>
      </c>
      <c r="M126" s="89"/>
      <c r="N126" s="89"/>
      <c r="O126" s="89"/>
      <c r="P126" s="89"/>
      <c r="Q126" s="89"/>
      <c r="R126" s="89"/>
      <c r="S126" s="89"/>
      <c r="T126" s="89"/>
    </row>
    <row r="127" spans="1:20">
      <c r="A127" s="71">
        <v>43563</v>
      </c>
      <c r="B127" s="72" t="s">
        <v>17</v>
      </c>
      <c r="C127" s="72">
        <v>100</v>
      </c>
      <c r="D127" s="72" t="s">
        <v>9</v>
      </c>
      <c r="E127" s="72">
        <v>30000</v>
      </c>
      <c r="F127" s="72">
        <v>29900</v>
      </c>
      <c r="G127" s="72">
        <v>0</v>
      </c>
      <c r="H127" s="72">
        <v>0</v>
      </c>
      <c r="I127" s="73">
        <f t="shared" ref="I127" si="144">SUM(F127-E127)*C127</f>
        <v>-10000</v>
      </c>
      <c r="J127" s="73">
        <v>0</v>
      </c>
      <c r="K127" s="73">
        <v>0</v>
      </c>
      <c r="L127" s="73">
        <f t="shared" ref="L127" si="145">SUM(I127:K127)</f>
        <v>-10000</v>
      </c>
      <c r="M127" s="89"/>
      <c r="N127" s="89"/>
      <c r="O127" s="89"/>
      <c r="P127" s="89"/>
      <c r="Q127" s="89"/>
      <c r="R127" s="89"/>
      <c r="S127" s="89"/>
      <c r="T127" s="89"/>
    </row>
    <row r="128" spans="1:20">
      <c r="A128" s="71">
        <v>43558</v>
      </c>
      <c r="B128" s="72" t="s">
        <v>17</v>
      </c>
      <c r="C128" s="72">
        <v>100</v>
      </c>
      <c r="D128" s="72" t="s">
        <v>9</v>
      </c>
      <c r="E128" s="72">
        <v>30550</v>
      </c>
      <c r="F128" s="72">
        <v>30450</v>
      </c>
      <c r="G128" s="72">
        <v>0</v>
      </c>
      <c r="H128" s="72">
        <v>0</v>
      </c>
      <c r="I128" s="73">
        <f t="shared" ref="I128" si="146">SUM(F128-E128)*C128</f>
        <v>-10000</v>
      </c>
      <c r="J128" s="73">
        <v>0</v>
      </c>
      <c r="K128" s="73">
        <v>0</v>
      </c>
      <c r="L128" s="73">
        <f t="shared" ref="L128" si="147">SUM(I128:K128)</f>
        <v>-10000</v>
      </c>
      <c r="M128" s="89"/>
      <c r="N128" s="89"/>
      <c r="O128" s="89"/>
      <c r="P128" s="89"/>
      <c r="Q128" s="89"/>
      <c r="R128" s="89"/>
      <c r="S128" s="89"/>
      <c r="T128" s="89"/>
    </row>
    <row r="129" spans="1:20">
      <c r="A129" s="71">
        <v>43557</v>
      </c>
      <c r="B129" s="72" t="s">
        <v>17</v>
      </c>
      <c r="C129" s="72">
        <v>100</v>
      </c>
      <c r="D129" s="72" t="s">
        <v>9</v>
      </c>
      <c r="E129" s="72">
        <v>30400</v>
      </c>
      <c r="F129" s="72">
        <v>30470</v>
      </c>
      <c r="G129" s="72">
        <v>30570</v>
      </c>
      <c r="H129" s="72">
        <v>0</v>
      </c>
      <c r="I129" s="73">
        <f t="shared" ref="I129" si="148">SUM(F129-E129)*C129</f>
        <v>7000</v>
      </c>
      <c r="J129" s="73">
        <f>SUM(G129-F129)*C129</f>
        <v>10000</v>
      </c>
      <c r="K129" s="73">
        <v>0</v>
      </c>
      <c r="L129" s="73">
        <f t="shared" ref="L129" si="149">SUM(I129:K129)</f>
        <v>17000</v>
      </c>
      <c r="M129" s="89"/>
      <c r="N129" s="89"/>
      <c r="O129" s="89"/>
      <c r="P129" s="89"/>
      <c r="Q129" s="89"/>
      <c r="R129" s="89"/>
      <c r="S129" s="89"/>
      <c r="T129" s="89"/>
    </row>
    <row r="130" spans="1:20">
      <c r="A130" s="71">
        <v>43556</v>
      </c>
      <c r="B130" s="72" t="s">
        <v>17</v>
      </c>
      <c r="C130" s="72">
        <v>100</v>
      </c>
      <c r="D130" s="72" t="s">
        <v>9</v>
      </c>
      <c r="E130" s="72">
        <v>30660</v>
      </c>
      <c r="F130" s="72">
        <v>30730</v>
      </c>
      <c r="G130" s="72">
        <v>30800</v>
      </c>
      <c r="H130" s="72">
        <v>0</v>
      </c>
      <c r="I130" s="73">
        <f t="shared" ref="I130" si="150">SUM(F130-E130)*C130</f>
        <v>7000</v>
      </c>
      <c r="J130" s="73">
        <f>SUM(G130-F130)*C130</f>
        <v>7000</v>
      </c>
      <c r="K130" s="73">
        <v>0</v>
      </c>
      <c r="L130" s="73">
        <f t="shared" ref="L130" si="151">SUM(I130:K130)</f>
        <v>14000</v>
      </c>
      <c r="M130" s="89"/>
      <c r="N130" s="89"/>
      <c r="O130" s="89"/>
      <c r="P130" s="89"/>
      <c r="Q130" s="89"/>
      <c r="R130" s="89"/>
      <c r="S130" s="89"/>
      <c r="T130" s="89"/>
    </row>
    <row r="131" spans="1:20">
      <c r="A131" s="89"/>
      <c r="B131" s="89"/>
      <c r="C131" s="89"/>
      <c r="D131" s="89"/>
      <c r="E131" s="89"/>
      <c r="F131" s="89"/>
      <c r="G131" s="89"/>
      <c r="H131" s="89"/>
      <c r="I131" s="73"/>
      <c r="J131" s="73"/>
      <c r="K131" s="73"/>
      <c r="L131" s="73"/>
      <c r="M131" s="89"/>
      <c r="N131" s="89"/>
      <c r="O131" s="89"/>
      <c r="P131" s="89"/>
      <c r="Q131" s="89"/>
      <c r="R131" s="89"/>
      <c r="S131" s="89"/>
      <c r="T131" s="89"/>
    </row>
    <row r="132" spans="1:20">
      <c r="A132" s="74"/>
      <c r="B132" s="74"/>
      <c r="C132" s="74"/>
      <c r="D132" s="74"/>
      <c r="E132" s="74"/>
      <c r="F132" s="74"/>
      <c r="G132" s="74"/>
      <c r="H132" s="75"/>
      <c r="I132" s="76">
        <f>SUM(I117:I130)</f>
        <v>24750</v>
      </c>
      <c r="J132" s="77"/>
      <c r="K132" s="77" t="s">
        <v>46</v>
      </c>
      <c r="L132" s="76">
        <f>SUM(L117:L130)</f>
        <v>81550</v>
      </c>
      <c r="M132" s="89"/>
      <c r="N132" s="89"/>
      <c r="O132" s="89"/>
      <c r="P132" s="89"/>
      <c r="Q132" s="89"/>
      <c r="R132" s="89"/>
      <c r="S132" s="89"/>
      <c r="T132" s="89"/>
    </row>
    <row r="133" spans="1:20">
      <c r="A133" s="71"/>
      <c r="B133" s="72"/>
      <c r="C133" s="72"/>
      <c r="D133" s="72"/>
      <c r="E133" s="72"/>
      <c r="F133" s="72"/>
      <c r="G133" s="72"/>
      <c r="H133" s="72"/>
      <c r="I133" s="73"/>
      <c r="J133" s="73"/>
      <c r="K133" s="73"/>
      <c r="L133" s="73"/>
      <c r="M133" s="89"/>
      <c r="N133" s="89"/>
      <c r="O133" s="89"/>
      <c r="P133" s="89"/>
      <c r="Q133" s="89"/>
      <c r="R133" s="89"/>
      <c r="S133" s="89"/>
      <c r="T133" s="89"/>
    </row>
    <row r="134" spans="1:20">
      <c r="A134" s="103" t="s">
        <v>51</v>
      </c>
      <c r="B134" s="104" t="s">
        <v>52</v>
      </c>
      <c r="C134" s="88" t="s">
        <v>53</v>
      </c>
      <c r="D134" s="105" t="s">
        <v>54</v>
      </c>
      <c r="E134" s="105" t="s">
        <v>55</v>
      </c>
      <c r="F134" s="88" t="s">
        <v>50</v>
      </c>
      <c r="G134" s="72"/>
      <c r="H134" s="72"/>
      <c r="I134" s="73"/>
      <c r="J134" s="73"/>
      <c r="K134" s="73"/>
      <c r="L134" s="73"/>
      <c r="M134" s="89"/>
      <c r="N134" s="89"/>
      <c r="O134" s="89"/>
      <c r="P134" s="89"/>
      <c r="Q134" s="89"/>
      <c r="R134" s="89"/>
      <c r="S134" s="89"/>
      <c r="T134" s="89"/>
    </row>
    <row r="135" spans="1:20">
      <c r="A135" s="83" t="s">
        <v>56</v>
      </c>
      <c r="B135" s="84">
        <v>1</v>
      </c>
      <c r="C135" s="85">
        <f>SUM(A135-B135)</f>
        <v>13</v>
      </c>
      <c r="D135" s="86">
        <v>4</v>
      </c>
      <c r="E135" s="85">
        <f>SUM(C135-D135)</f>
        <v>9</v>
      </c>
      <c r="F135" s="85">
        <f>E135*100/C135</f>
        <v>69.230769230769226</v>
      </c>
      <c r="G135" s="72"/>
      <c r="H135" s="72"/>
      <c r="I135" s="73"/>
      <c r="J135" s="73"/>
      <c r="K135" s="73"/>
      <c r="L135" s="73"/>
      <c r="M135" s="89"/>
      <c r="N135" s="89"/>
      <c r="O135" s="89"/>
      <c r="P135" s="89"/>
      <c r="Q135" s="89"/>
      <c r="R135" s="89"/>
      <c r="S135" s="89"/>
      <c r="T135" s="89"/>
    </row>
    <row r="136" spans="1:20">
      <c r="A136" s="87"/>
      <c r="B136" s="87"/>
      <c r="C136" s="87"/>
      <c r="D136" s="87"/>
      <c r="E136" s="87"/>
      <c r="F136" s="87"/>
      <c r="G136" s="72"/>
      <c r="H136" s="72"/>
      <c r="I136" s="73"/>
      <c r="J136" s="73"/>
      <c r="K136" s="73"/>
      <c r="L136" s="73"/>
      <c r="M136" s="89"/>
      <c r="N136" s="89"/>
      <c r="O136" s="89"/>
      <c r="P136" s="89"/>
      <c r="Q136" s="89"/>
      <c r="R136" s="89"/>
      <c r="S136" s="89"/>
      <c r="T136" s="89"/>
    </row>
    <row r="137" spans="1:20">
      <c r="A137" s="78"/>
      <c r="B137" s="79"/>
      <c r="C137" s="79"/>
      <c r="D137" s="80"/>
      <c r="E137" s="81">
        <v>43525</v>
      </c>
      <c r="F137" s="79"/>
      <c r="G137" s="79"/>
      <c r="H137" s="79"/>
      <c r="I137" s="82"/>
      <c r="J137" s="82"/>
      <c r="K137" s="82"/>
      <c r="L137" s="82"/>
      <c r="M137" s="89"/>
      <c r="N137" s="89"/>
      <c r="O137" s="89"/>
      <c r="P137" s="89"/>
      <c r="Q137" s="89"/>
      <c r="R137" s="89"/>
      <c r="S137" s="89"/>
      <c r="T137" s="89"/>
    </row>
    <row r="138" spans="1:20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8" t="s">
        <v>50</v>
      </c>
      <c r="L138" s="106">
        <v>0.88</v>
      </c>
      <c r="M138" s="89"/>
      <c r="N138" s="89"/>
      <c r="O138" s="89"/>
      <c r="P138" s="89"/>
      <c r="Q138" s="89"/>
      <c r="R138" s="89"/>
      <c r="S138" s="89"/>
      <c r="T138" s="89"/>
    </row>
    <row r="139" spans="1:20">
      <c r="A139" s="71">
        <v>43553</v>
      </c>
      <c r="B139" s="72" t="s">
        <v>17</v>
      </c>
      <c r="C139" s="72">
        <v>100</v>
      </c>
      <c r="D139" s="72" t="s">
        <v>9</v>
      </c>
      <c r="E139" s="72">
        <v>30500</v>
      </c>
      <c r="F139" s="72">
        <v>30570</v>
      </c>
      <c r="G139" s="72">
        <v>30670</v>
      </c>
      <c r="H139" s="72">
        <v>0</v>
      </c>
      <c r="I139" s="73">
        <f t="shared" ref="I139" si="152">SUM(F139-E139)*C139</f>
        <v>7000</v>
      </c>
      <c r="J139" s="73">
        <f>SUM(G139-F139)*C139</f>
        <v>10000</v>
      </c>
      <c r="K139" s="73">
        <v>0</v>
      </c>
      <c r="L139" s="73">
        <f t="shared" ref="L139" si="153">SUM(I139:K139)</f>
        <v>17000</v>
      </c>
      <c r="M139" s="89"/>
      <c r="N139" s="89"/>
      <c r="O139" s="89"/>
      <c r="P139" s="89"/>
      <c r="Q139" s="89"/>
      <c r="R139" s="89"/>
      <c r="S139" s="89"/>
      <c r="T139" s="89"/>
    </row>
    <row r="140" spans="1:20">
      <c r="A140" s="71">
        <v>43552</v>
      </c>
      <c r="B140" s="72" t="s">
        <v>17</v>
      </c>
      <c r="C140" s="72">
        <v>100</v>
      </c>
      <c r="D140" s="72" t="s">
        <v>9</v>
      </c>
      <c r="E140" s="72">
        <v>30150</v>
      </c>
      <c r="F140" s="72">
        <v>30230</v>
      </c>
      <c r="G140" s="72">
        <v>30300</v>
      </c>
      <c r="H140" s="72">
        <v>0</v>
      </c>
      <c r="I140" s="73">
        <f t="shared" ref="I140" si="154">SUM(F140-E140)*C140</f>
        <v>8000</v>
      </c>
      <c r="J140" s="73">
        <f>SUM(G140-F140)*C140</f>
        <v>7000</v>
      </c>
      <c r="K140" s="73">
        <v>0</v>
      </c>
      <c r="L140" s="73">
        <f t="shared" ref="L140" si="155">SUM(I140:K140)</f>
        <v>15000</v>
      </c>
      <c r="M140" s="89"/>
      <c r="N140" s="89"/>
      <c r="O140" s="89"/>
      <c r="P140" s="89"/>
      <c r="Q140" s="89"/>
      <c r="R140" s="89"/>
      <c r="S140" s="89"/>
      <c r="T140" s="89"/>
    </row>
    <row r="141" spans="1:20">
      <c r="A141" s="71">
        <v>43551</v>
      </c>
      <c r="B141" s="72" t="s">
        <v>17</v>
      </c>
      <c r="C141" s="72">
        <v>100</v>
      </c>
      <c r="D141" s="72" t="s">
        <v>9</v>
      </c>
      <c r="E141" s="72">
        <v>30150</v>
      </c>
      <c r="F141" s="72">
        <v>30230</v>
      </c>
      <c r="G141" s="72">
        <v>0</v>
      </c>
      <c r="H141" s="72">
        <v>0</v>
      </c>
      <c r="I141" s="73">
        <f t="shared" ref="I141" si="156">SUM(F141-E141)*C141</f>
        <v>8000</v>
      </c>
      <c r="J141" s="73">
        <v>0</v>
      </c>
      <c r="K141" s="73">
        <v>0</v>
      </c>
      <c r="L141" s="73">
        <f t="shared" ref="L141" si="157">SUM(I141:K141)</f>
        <v>8000</v>
      </c>
      <c r="M141" s="89"/>
      <c r="N141" s="89"/>
      <c r="O141" s="89"/>
      <c r="P141" s="89"/>
      <c r="Q141" s="89"/>
      <c r="R141" s="89"/>
      <c r="S141" s="89"/>
      <c r="T141" s="89"/>
    </row>
    <row r="142" spans="1:20">
      <c r="A142" s="71">
        <v>43550</v>
      </c>
      <c r="B142" s="72" t="s">
        <v>17</v>
      </c>
      <c r="C142" s="72">
        <v>100</v>
      </c>
      <c r="D142" s="72" t="s">
        <v>9</v>
      </c>
      <c r="E142" s="72">
        <v>29520</v>
      </c>
      <c r="F142" s="72">
        <v>29600</v>
      </c>
      <c r="G142" s="72">
        <v>29700</v>
      </c>
      <c r="H142" s="72">
        <v>0</v>
      </c>
      <c r="I142" s="73">
        <f t="shared" ref="I142" si="158">SUM(F142-E142)*C142</f>
        <v>8000</v>
      </c>
      <c r="J142" s="73">
        <f>SUM(G142-F142)*C142</f>
        <v>10000</v>
      </c>
      <c r="K142" s="73">
        <v>0</v>
      </c>
      <c r="L142" s="73">
        <f t="shared" ref="L142" si="159">SUM(I142:K142)</f>
        <v>18000</v>
      </c>
      <c r="M142" s="89"/>
      <c r="N142" s="89"/>
      <c r="O142" s="89"/>
      <c r="P142" s="89"/>
      <c r="Q142" s="89"/>
      <c r="R142" s="89"/>
      <c r="S142" s="89"/>
      <c r="T142" s="89"/>
    </row>
    <row r="143" spans="1:20">
      <c r="A143" s="71">
        <v>43546</v>
      </c>
      <c r="B143" s="72" t="s">
        <v>17</v>
      </c>
      <c r="C143" s="72">
        <v>100</v>
      </c>
      <c r="D143" s="72" t="s">
        <v>9</v>
      </c>
      <c r="E143" s="72">
        <v>29850</v>
      </c>
      <c r="F143" s="72">
        <v>29750</v>
      </c>
      <c r="G143" s="72">
        <v>0</v>
      </c>
      <c r="H143" s="72">
        <v>0</v>
      </c>
      <c r="I143" s="73">
        <f t="shared" ref="I143" si="160">SUM(F143-E143)*C143</f>
        <v>-10000</v>
      </c>
      <c r="J143" s="73">
        <v>0</v>
      </c>
      <c r="K143" s="73">
        <v>0</v>
      </c>
      <c r="L143" s="73">
        <f t="shared" ref="L143" si="161">SUM(I143:K143)</f>
        <v>-10000</v>
      </c>
      <c r="M143" s="89"/>
      <c r="N143" s="89"/>
      <c r="O143" s="89"/>
      <c r="P143" s="89"/>
      <c r="Q143" s="89"/>
      <c r="R143" s="89"/>
      <c r="S143" s="89"/>
      <c r="T143" s="89"/>
    </row>
    <row r="144" spans="1:20">
      <c r="A144" s="71">
        <v>43544</v>
      </c>
      <c r="B144" s="72" t="s">
        <v>17</v>
      </c>
      <c r="C144" s="72">
        <v>100</v>
      </c>
      <c r="D144" s="72" t="s">
        <v>9</v>
      </c>
      <c r="E144" s="72">
        <v>29800</v>
      </c>
      <c r="F144" s="72">
        <v>29900</v>
      </c>
      <c r="G144" s="72">
        <v>29985</v>
      </c>
      <c r="H144" s="72">
        <v>0</v>
      </c>
      <c r="I144" s="73">
        <f t="shared" ref="I144" si="162">SUM(F144-E144)*C144</f>
        <v>10000</v>
      </c>
      <c r="J144" s="73">
        <f>SUM(G144-F144)*C144</f>
        <v>8500</v>
      </c>
      <c r="K144" s="73">
        <v>0</v>
      </c>
      <c r="L144" s="73">
        <f t="shared" ref="L144" si="163">SUM(I144:K144)</f>
        <v>18500</v>
      </c>
      <c r="M144" s="89"/>
      <c r="N144" s="89"/>
      <c r="O144" s="89"/>
      <c r="P144" s="89"/>
      <c r="Q144" s="89"/>
      <c r="R144" s="89"/>
      <c r="S144" s="89"/>
      <c r="T144" s="89"/>
    </row>
    <row r="145" spans="1:20">
      <c r="A145" s="71">
        <v>43543</v>
      </c>
      <c r="B145" s="72" t="s">
        <v>17</v>
      </c>
      <c r="C145" s="72">
        <v>100</v>
      </c>
      <c r="D145" s="72" t="s">
        <v>9</v>
      </c>
      <c r="E145" s="72">
        <v>29700</v>
      </c>
      <c r="F145" s="72">
        <v>29800</v>
      </c>
      <c r="G145" s="72">
        <v>29900</v>
      </c>
      <c r="H145" s="72">
        <v>0</v>
      </c>
      <c r="I145" s="73">
        <f t="shared" ref="I145" si="164">SUM(F145-E145)*C145</f>
        <v>10000</v>
      </c>
      <c r="J145" s="73">
        <f>SUM(G145-F145)*C145</f>
        <v>10000</v>
      </c>
      <c r="K145" s="73">
        <v>0</v>
      </c>
      <c r="L145" s="73">
        <f t="shared" ref="L145" si="165">SUM(I145:K145)</f>
        <v>20000</v>
      </c>
      <c r="M145" s="89"/>
      <c r="N145" s="89"/>
      <c r="O145" s="89"/>
      <c r="P145" s="89"/>
      <c r="Q145" s="89"/>
      <c r="R145" s="89"/>
      <c r="S145" s="89"/>
      <c r="T145" s="89"/>
    </row>
    <row r="146" spans="1:20">
      <c r="A146" s="71">
        <v>43542</v>
      </c>
      <c r="B146" s="72" t="s">
        <v>17</v>
      </c>
      <c r="C146" s="72">
        <v>100</v>
      </c>
      <c r="D146" s="72" t="s">
        <v>9</v>
      </c>
      <c r="E146" s="72">
        <v>29400</v>
      </c>
      <c r="F146" s="72">
        <v>29500</v>
      </c>
      <c r="G146" s="72">
        <v>29600</v>
      </c>
      <c r="H146" s="72">
        <v>0</v>
      </c>
      <c r="I146" s="73">
        <f t="shared" ref="I146" si="166">SUM(F146-E146)*C146</f>
        <v>10000</v>
      </c>
      <c r="J146" s="73">
        <f>SUM(G146-F146)*C146</f>
        <v>10000</v>
      </c>
      <c r="K146" s="73">
        <v>0</v>
      </c>
      <c r="L146" s="73">
        <f t="shared" ref="L146" si="167">SUM(I146:K146)</f>
        <v>20000</v>
      </c>
      <c r="M146" s="89"/>
      <c r="N146" s="89"/>
      <c r="O146" s="89"/>
      <c r="P146" s="89"/>
      <c r="Q146" s="89"/>
      <c r="R146" s="89"/>
      <c r="S146" s="89"/>
      <c r="T146" s="89"/>
    </row>
    <row r="147" spans="1:20">
      <c r="A147" s="71">
        <v>43539</v>
      </c>
      <c r="B147" s="72" t="s">
        <v>17</v>
      </c>
      <c r="C147" s="72">
        <v>100</v>
      </c>
      <c r="D147" s="72" t="s">
        <v>9</v>
      </c>
      <c r="E147" s="72">
        <v>29400</v>
      </c>
      <c r="F147" s="72">
        <v>29470</v>
      </c>
      <c r="G147" s="72">
        <v>0</v>
      </c>
      <c r="H147" s="72">
        <v>0</v>
      </c>
      <c r="I147" s="73">
        <f t="shared" ref="I147" si="168">SUM(F147-E147)*C147</f>
        <v>7000</v>
      </c>
      <c r="J147" s="73">
        <v>0</v>
      </c>
      <c r="K147" s="73">
        <v>0</v>
      </c>
      <c r="L147" s="73">
        <f t="shared" ref="L147" si="169">SUM(I147:K147)</f>
        <v>7000</v>
      </c>
      <c r="M147" s="89"/>
      <c r="N147" s="89"/>
      <c r="O147" s="89"/>
      <c r="P147" s="89"/>
      <c r="Q147" s="89"/>
      <c r="R147" s="89"/>
      <c r="S147" s="89"/>
      <c r="T147" s="89"/>
    </row>
    <row r="148" spans="1:20">
      <c r="A148" s="71">
        <v>43538</v>
      </c>
      <c r="B148" s="72" t="s">
        <v>17</v>
      </c>
      <c r="C148" s="72">
        <v>100</v>
      </c>
      <c r="D148" s="72" t="s">
        <v>9</v>
      </c>
      <c r="E148" s="72">
        <v>28920</v>
      </c>
      <c r="F148" s="72">
        <v>28970</v>
      </c>
      <c r="G148" s="72">
        <v>0</v>
      </c>
      <c r="H148" s="72">
        <v>0</v>
      </c>
      <c r="I148" s="73">
        <f t="shared" ref="I148" si="170">SUM(F148-E148)*C148</f>
        <v>5000</v>
      </c>
      <c r="J148" s="73">
        <v>0</v>
      </c>
      <c r="K148" s="73">
        <v>0</v>
      </c>
      <c r="L148" s="73">
        <f t="shared" ref="L148" si="171">SUM(I148:K148)</f>
        <v>5000</v>
      </c>
      <c r="M148" s="89"/>
      <c r="N148" s="89"/>
      <c r="O148" s="89"/>
      <c r="P148" s="89"/>
      <c r="Q148" s="89"/>
      <c r="R148" s="89"/>
      <c r="S148" s="89"/>
      <c r="T148" s="89"/>
    </row>
    <row r="149" spans="1:20">
      <c r="A149" s="71">
        <v>43537</v>
      </c>
      <c r="B149" s="72" t="s">
        <v>17</v>
      </c>
      <c r="C149" s="72">
        <v>100</v>
      </c>
      <c r="D149" s="72" t="s">
        <v>9</v>
      </c>
      <c r="E149" s="72">
        <v>28660</v>
      </c>
      <c r="F149" s="72">
        <v>28730</v>
      </c>
      <c r="G149" s="72">
        <v>28830</v>
      </c>
      <c r="H149" s="72">
        <v>0</v>
      </c>
      <c r="I149" s="73">
        <f t="shared" ref="I149" si="172">SUM(F149-E149)*C149</f>
        <v>7000</v>
      </c>
      <c r="J149" s="73">
        <f>SUM(G149-F149)*C149</f>
        <v>10000</v>
      </c>
      <c r="K149" s="73">
        <v>0</v>
      </c>
      <c r="L149" s="73">
        <f t="shared" ref="L149" si="173">SUM(I149:K149)</f>
        <v>17000</v>
      </c>
      <c r="M149" s="89"/>
      <c r="N149" s="89"/>
      <c r="O149" s="89"/>
      <c r="P149" s="89"/>
      <c r="Q149" s="89"/>
      <c r="R149" s="89"/>
      <c r="S149" s="89"/>
      <c r="T149" s="89"/>
    </row>
    <row r="150" spans="1:20">
      <c r="A150" s="71">
        <v>43536</v>
      </c>
      <c r="B150" s="72" t="s">
        <v>17</v>
      </c>
      <c r="C150" s="72">
        <v>100</v>
      </c>
      <c r="D150" s="72" t="s">
        <v>9</v>
      </c>
      <c r="E150" s="72">
        <v>28375</v>
      </c>
      <c r="F150" s="72">
        <v>28425</v>
      </c>
      <c r="G150" s="72">
        <v>0</v>
      </c>
      <c r="H150" s="72">
        <v>0</v>
      </c>
      <c r="I150" s="73">
        <f t="shared" ref="I150" si="174">SUM(F150-E150)*C150</f>
        <v>5000</v>
      </c>
      <c r="J150" s="73">
        <v>0</v>
      </c>
      <c r="K150" s="73">
        <v>0</v>
      </c>
      <c r="L150" s="73">
        <f t="shared" ref="L150" si="175">SUM(I150:K150)</f>
        <v>5000</v>
      </c>
      <c r="M150" s="87"/>
      <c r="N150" s="87"/>
      <c r="O150" s="87"/>
      <c r="P150" s="87"/>
      <c r="Q150" s="87"/>
      <c r="R150" s="87"/>
      <c r="S150" s="87"/>
      <c r="T150" s="87"/>
    </row>
    <row r="151" spans="1:20">
      <c r="A151" s="71">
        <v>43535</v>
      </c>
      <c r="B151" s="72" t="s">
        <v>17</v>
      </c>
      <c r="C151" s="72">
        <v>100</v>
      </c>
      <c r="D151" s="72" t="s">
        <v>9</v>
      </c>
      <c r="E151" s="72">
        <v>28100</v>
      </c>
      <c r="F151" s="72">
        <v>28080</v>
      </c>
      <c r="G151" s="72">
        <v>0</v>
      </c>
      <c r="H151" s="72">
        <v>0</v>
      </c>
      <c r="I151" s="73">
        <f t="shared" ref="I151:I156" si="176">SUM(F151-E151)*C151</f>
        <v>-2000</v>
      </c>
      <c r="J151" s="73">
        <v>0</v>
      </c>
      <c r="K151" s="73">
        <v>0</v>
      </c>
      <c r="L151" s="73">
        <f t="shared" ref="L151:L156" si="177">SUM(I151:K151)</f>
        <v>-2000</v>
      </c>
      <c r="M151" s="89"/>
      <c r="N151" s="89"/>
      <c r="O151" s="89"/>
      <c r="P151" s="89"/>
      <c r="Q151" s="89"/>
      <c r="R151" s="89"/>
      <c r="S151" s="89"/>
      <c r="T151" s="89"/>
    </row>
    <row r="152" spans="1:20">
      <c r="A152" s="71">
        <v>43532</v>
      </c>
      <c r="B152" s="72" t="s">
        <v>17</v>
      </c>
      <c r="C152" s="72">
        <v>100</v>
      </c>
      <c r="D152" s="72" t="s">
        <v>9</v>
      </c>
      <c r="E152" s="72">
        <v>27780</v>
      </c>
      <c r="F152" s="72">
        <v>27850</v>
      </c>
      <c r="G152" s="72">
        <v>27920</v>
      </c>
      <c r="H152" s="72">
        <v>0</v>
      </c>
      <c r="I152" s="73">
        <f t="shared" si="176"/>
        <v>7000</v>
      </c>
      <c r="J152" s="73">
        <f>SUM(G152-F152)*C152</f>
        <v>7000</v>
      </c>
      <c r="K152" s="73">
        <v>0</v>
      </c>
      <c r="L152" s="73">
        <f t="shared" si="177"/>
        <v>14000</v>
      </c>
      <c r="M152" s="89"/>
      <c r="N152" s="89"/>
      <c r="O152" s="89"/>
      <c r="P152" s="89"/>
      <c r="Q152" s="89"/>
      <c r="R152" s="89"/>
      <c r="S152" s="89"/>
      <c r="T152" s="89"/>
    </row>
    <row r="153" spans="1:20">
      <c r="A153" s="71">
        <v>43531</v>
      </c>
      <c r="B153" s="72" t="s">
        <v>17</v>
      </c>
      <c r="C153" s="72">
        <v>100</v>
      </c>
      <c r="D153" s="72" t="s">
        <v>9</v>
      </c>
      <c r="E153" s="72">
        <v>27700</v>
      </c>
      <c r="F153" s="72">
        <v>27770</v>
      </c>
      <c r="G153" s="72">
        <v>27850</v>
      </c>
      <c r="H153" s="72">
        <v>0</v>
      </c>
      <c r="I153" s="73">
        <f t="shared" si="176"/>
        <v>7000</v>
      </c>
      <c r="J153" s="73">
        <f>SUM(G153-F153)*C153</f>
        <v>8000</v>
      </c>
      <c r="K153" s="73">
        <v>0</v>
      </c>
      <c r="L153" s="73">
        <f t="shared" si="177"/>
        <v>15000</v>
      </c>
      <c r="M153" s="89"/>
      <c r="N153" s="89"/>
      <c r="O153" s="89"/>
      <c r="P153" s="89"/>
      <c r="Q153" s="89"/>
      <c r="R153" s="89"/>
      <c r="S153" s="89"/>
      <c r="T153" s="89"/>
    </row>
    <row r="154" spans="1:20">
      <c r="A154" s="71">
        <v>43529</v>
      </c>
      <c r="B154" s="72" t="s">
        <v>12</v>
      </c>
      <c r="C154" s="72">
        <v>100</v>
      </c>
      <c r="D154" s="72" t="s">
        <v>9</v>
      </c>
      <c r="E154" s="72">
        <v>27350</v>
      </c>
      <c r="F154" s="72">
        <v>27420</v>
      </c>
      <c r="G154" s="72">
        <v>27500</v>
      </c>
      <c r="H154" s="72">
        <v>0</v>
      </c>
      <c r="I154" s="73">
        <f t="shared" si="176"/>
        <v>7000</v>
      </c>
      <c r="J154" s="73">
        <f>SUM(G154-F154)*C154</f>
        <v>8000</v>
      </c>
      <c r="K154" s="73">
        <v>0</v>
      </c>
      <c r="L154" s="73">
        <f t="shared" si="177"/>
        <v>15000</v>
      </c>
      <c r="M154" s="89"/>
      <c r="N154" s="89"/>
      <c r="O154" s="89"/>
      <c r="P154" s="89"/>
      <c r="Q154" s="89"/>
      <c r="R154" s="89"/>
      <c r="S154" s="89"/>
      <c r="T154" s="89"/>
    </row>
    <row r="155" spans="1:20">
      <c r="A155" s="71">
        <v>43529</v>
      </c>
      <c r="B155" s="72" t="s">
        <v>10</v>
      </c>
      <c r="C155" s="72">
        <v>150</v>
      </c>
      <c r="D155" s="72" t="s">
        <v>9</v>
      </c>
      <c r="E155" s="72">
        <v>10930</v>
      </c>
      <c r="F155" s="72">
        <v>10960</v>
      </c>
      <c r="G155" s="72">
        <v>10990</v>
      </c>
      <c r="H155" s="72">
        <v>0</v>
      </c>
      <c r="I155" s="73">
        <f t="shared" si="176"/>
        <v>4500</v>
      </c>
      <c r="J155" s="73">
        <f>SUM(G155-F155)*C155</f>
        <v>4500</v>
      </c>
      <c r="K155" s="73">
        <v>0</v>
      </c>
      <c r="L155" s="73">
        <f t="shared" si="177"/>
        <v>9000</v>
      </c>
      <c r="M155" s="89"/>
      <c r="N155" s="89"/>
      <c r="O155" s="89"/>
      <c r="P155" s="89"/>
      <c r="Q155" s="89"/>
      <c r="R155" s="89"/>
      <c r="S155" s="89"/>
      <c r="T155" s="89"/>
    </row>
    <row r="156" spans="1:20">
      <c r="A156" s="71">
        <v>43525</v>
      </c>
      <c r="B156" s="72" t="s">
        <v>10</v>
      </c>
      <c r="C156" s="72">
        <v>150</v>
      </c>
      <c r="D156" s="72" t="s">
        <v>9</v>
      </c>
      <c r="E156" s="72">
        <v>10900</v>
      </c>
      <c r="F156" s="72">
        <v>10929</v>
      </c>
      <c r="G156" s="72">
        <v>0</v>
      </c>
      <c r="H156" s="72">
        <v>0</v>
      </c>
      <c r="I156" s="73">
        <f t="shared" si="176"/>
        <v>4350</v>
      </c>
      <c r="J156" s="73">
        <v>0</v>
      </c>
      <c r="K156" s="73">
        <v>0</v>
      </c>
      <c r="L156" s="73">
        <f t="shared" si="177"/>
        <v>4350</v>
      </c>
      <c r="M156" s="89"/>
      <c r="N156" s="89"/>
      <c r="O156" s="89"/>
      <c r="P156" s="89"/>
      <c r="Q156" s="89"/>
      <c r="R156" s="89"/>
      <c r="S156" s="89"/>
      <c r="T156" s="89"/>
    </row>
    <row r="157" spans="1:20">
      <c r="A157" s="74"/>
      <c r="B157" s="74"/>
      <c r="C157" s="74"/>
      <c r="D157" s="74"/>
      <c r="E157" s="74"/>
      <c r="F157" s="74"/>
      <c r="G157" s="74"/>
      <c r="H157" s="75" t="s">
        <v>45</v>
      </c>
      <c r="I157" s="76">
        <f>SUM(I139:I156)</f>
        <v>102850</v>
      </c>
      <c r="J157" s="77"/>
      <c r="K157" s="77" t="s">
        <v>46</v>
      </c>
      <c r="L157" s="76">
        <f>SUM(L141:L156)</f>
        <v>163850</v>
      </c>
      <c r="M157" s="89"/>
      <c r="N157" s="89"/>
      <c r="O157" s="89"/>
      <c r="P157" s="89"/>
      <c r="Q157" s="89"/>
      <c r="R157" s="89"/>
      <c r="S157" s="89"/>
      <c r="T157" s="89"/>
    </row>
    <row r="158" spans="1:20">
      <c r="A158" s="71"/>
      <c r="B158" s="72"/>
      <c r="C158" s="72"/>
      <c r="D158" s="72"/>
      <c r="E158" s="72"/>
      <c r="F158" s="72"/>
      <c r="G158" s="72"/>
      <c r="H158" s="72"/>
      <c r="I158" s="73"/>
      <c r="J158" s="73"/>
      <c r="K158" s="73"/>
      <c r="L158" s="73"/>
      <c r="M158" s="89"/>
      <c r="N158" s="89"/>
      <c r="O158" s="89"/>
      <c r="P158" s="89"/>
      <c r="Q158" s="89"/>
      <c r="R158" s="89"/>
      <c r="S158" s="89"/>
      <c r="T158" s="89"/>
    </row>
    <row r="159" spans="1:20">
      <c r="A159" s="78"/>
      <c r="B159" s="79"/>
      <c r="C159" s="79"/>
      <c r="D159" s="80"/>
      <c r="E159" s="81">
        <v>43497</v>
      </c>
      <c r="F159" s="79"/>
      <c r="G159" s="79"/>
      <c r="H159" s="79"/>
      <c r="I159" s="82"/>
      <c r="J159" s="82"/>
      <c r="K159" s="82"/>
      <c r="L159" s="82"/>
      <c r="M159" s="89"/>
      <c r="N159" s="89"/>
      <c r="O159" s="89"/>
      <c r="P159" s="89"/>
      <c r="Q159" s="89"/>
      <c r="R159" s="89"/>
      <c r="S159" s="89"/>
      <c r="T159" s="89"/>
    </row>
    <row r="160" spans="1:20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8" t="s">
        <v>50</v>
      </c>
      <c r="L160" s="106">
        <v>0.9</v>
      </c>
      <c r="M160" s="89"/>
      <c r="N160" s="89"/>
      <c r="O160" s="89"/>
      <c r="P160" s="89"/>
      <c r="Q160" s="89"/>
      <c r="R160" s="89"/>
      <c r="S160" s="89"/>
      <c r="T160" s="89"/>
    </row>
    <row r="161" spans="1:20">
      <c r="A161" s="71">
        <v>43523</v>
      </c>
      <c r="B161" s="72" t="s">
        <v>17</v>
      </c>
      <c r="C161" s="72">
        <v>150</v>
      </c>
      <c r="D161" s="72" t="s">
        <v>9</v>
      </c>
      <c r="E161" s="72">
        <v>26800</v>
      </c>
      <c r="F161" s="72">
        <v>26870</v>
      </c>
      <c r="G161" s="72">
        <v>0</v>
      </c>
      <c r="H161" s="72">
        <v>0</v>
      </c>
      <c r="I161" s="73">
        <v>10500</v>
      </c>
      <c r="J161" s="73">
        <v>0</v>
      </c>
      <c r="K161" s="73">
        <v>0</v>
      </c>
      <c r="L161" s="73">
        <v>10500</v>
      </c>
      <c r="M161" s="89"/>
      <c r="N161" s="89"/>
      <c r="O161" s="89"/>
      <c r="P161" s="89"/>
      <c r="Q161" s="89"/>
      <c r="R161" s="89"/>
      <c r="S161" s="89"/>
      <c r="T161" s="89"/>
    </row>
    <row r="162" spans="1:20">
      <c r="A162" s="71">
        <v>43521</v>
      </c>
      <c r="B162" s="72" t="s">
        <v>17</v>
      </c>
      <c r="C162" s="72">
        <v>100</v>
      </c>
      <c r="D162" s="72" t="s">
        <v>9</v>
      </c>
      <c r="E162" s="72">
        <v>27050</v>
      </c>
      <c r="F162" s="72">
        <v>27150</v>
      </c>
      <c r="G162" s="72">
        <v>0</v>
      </c>
      <c r="H162" s="72">
        <v>0</v>
      </c>
      <c r="I162" s="73">
        <v>15000</v>
      </c>
      <c r="J162" s="73">
        <v>0</v>
      </c>
      <c r="K162" s="73">
        <v>0</v>
      </c>
      <c r="L162" s="73">
        <v>15000</v>
      </c>
      <c r="M162" s="89"/>
      <c r="N162" s="89"/>
      <c r="O162" s="89"/>
      <c r="P162" s="89"/>
      <c r="Q162" s="89"/>
      <c r="R162" s="89"/>
      <c r="S162" s="89"/>
      <c r="T162" s="89"/>
    </row>
    <row r="163" spans="1:20">
      <c r="A163" s="71">
        <v>43518</v>
      </c>
      <c r="B163" s="72" t="s">
        <v>18</v>
      </c>
      <c r="C163" s="72">
        <v>150</v>
      </c>
      <c r="D163" s="72" t="s">
        <v>9</v>
      </c>
      <c r="E163" s="72">
        <v>10800</v>
      </c>
      <c r="F163" s="72">
        <v>10820</v>
      </c>
      <c r="G163" s="72">
        <v>0</v>
      </c>
      <c r="H163" s="72">
        <v>0</v>
      </c>
      <c r="I163" s="73">
        <v>3000</v>
      </c>
      <c r="J163" s="73">
        <v>0</v>
      </c>
      <c r="K163" s="73">
        <v>0</v>
      </c>
      <c r="L163" s="73">
        <v>3000</v>
      </c>
      <c r="M163" s="87"/>
      <c r="N163" s="87"/>
      <c r="O163" s="87"/>
      <c r="P163" s="87"/>
      <c r="Q163" s="87"/>
      <c r="R163" s="87"/>
      <c r="S163" s="87"/>
      <c r="T163" s="87"/>
    </row>
    <row r="164" spans="1:20">
      <c r="A164" s="71">
        <v>43516</v>
      </c>
      <c r="B164" s="72" t="s">
        <v>17</v>
      </c>
      <c r="C164" s="72">
        <v>100</v>
      </c>
      <c r="D164" s="72" t="s">
        <v>9</v>
      </c>
      <c r="E164" s="72">
        <v>26950</v>
      </c>
      <c r="F164" s="72">
        <v>26850</v>
      </c>
      <c r="G164" s="72">
        <v>0</v>
      </c>
      <c r="H164" s="72">
        <v>0</v>
      </c>
      <c r="I164" s="73">
        <v>-12000</v>
      </c>
      <c r="J164" s="73">
        <v>0</v>
      </c>
      <c r="K164" s="73">
        <v>0</v>
      </c>
      <c r="L164" s="73">
        <v>-12000</v>
      </c>
      <c r="M164" s="87"/>
      <c r="N164" s="87"/>
      <c r="O164" s="87"/>
      <c r="P164" s="87"/>
      <c r="Q164" s="87"/>
      <c r="R164" s="87"/>
      <c r="S164" s="87"/>
      <c r="T164" s="87"/>
    </row>
    <row r="165" spans="1:20">
      <c r="A165" s="71">
        <v>43515</v>
      </c>
      <c r="B165" s="72" t="s">
        <v>17</v>
      </c>
      <c r="C165" s="72">
        <v>100</v>
      </c>
      <c r="D165" s="72" t="s">
        <v>9</v>
      </c>
      <c r="E165" s="72">
        <v>26950</v>
      </c>
      <c r="F165" s="72">
        <v>27050</v>
      </c>
      <c r="G165" s="72">
        <v>0</v>
      </c>
      <c r="H165" s="72">
        <v>0</v>
      </c>
      <c r="I165" s="73">
        <v>12000</v>
      </c>
      <c r="J165" s="73">
        <v>0</v>
      </c>
      <c r="K165" s="73">
        <v>0</v>
      </c>
      <c r="L165" s="73">
        <v>12000</v>
      </c>
      <c r="M165" s="87"/>
      <c r="N165" s="87"/>
      <c r="O165" s="87"/>
      <c r="P165" s="87"/>
      <c r="Q165" s="87"/>
      <c r="R165" s="87"/>
      <c r="S165" s="87"/>
      <c r="T165" s="87"/>
    </row>
    <row r="166" spans="1:20">
      <c r="A166" s="71">
        <v>43511</v>
      </c>
      <c r="B166" s="72" t="s">
        <v>18</v>
      </c>
      <c r="C166" s="72">
        <v>150</v>
      </c>
      <c r="D166" s="72" t="s">
        <v>9</v>
      </c>
      <c r="E166" s="72">
        <v>10715</v>
      </c>
      <c r="F166" s="72">
        <v>10750</v>
      </c>
      <c r="G166" s="72">
        <v>0</v>
      </c>
      <c r="H166" s="72">
        <v>0</v>
      </c>
      <c r="I166" s="73">
        <v>5250</v>
      </c>
      <c r="J166" s="73">
        <v>0</v>
      </c>
      <c r="K166" s="73">
        <v>0</v>
      </c>
      <c r="L166" s="73">
        <v>5250</v>
      </c>
      <c r="M166" s="87"/>
      <c r="N166" s="87"/>
      <c r="O166" s="87"/>
      <c r="P166" s="87"/>
      <c r="Q166" s="87"/>
      <c r="R166" s="87"/>
      <c r="S166" s="87"/>
      <c r="T166" s="87"/>
    </row>
    <row r="167" spans="1:20">
      <c r="A167" s="71">
        <v>43510</v>
      </c>
      <c r="B167" s="72" t="s">
        <v>17</v>
      </c>
      <c r="C167" s="72">
        <v>100</v>
      </c>
      <c r="D167" s="72" t="s">
        <v>9</v>
      </c>
      <c r="E167" s="72">
        <v>27060</v>
      </c>
      <c r="F167" s="72">
        <v>27160</v>
      </c>
      <c r="G167" s="72">
        <v>0</v>
      </c>
      <c r="H167" s="72">
        <v>0</v>
      </c>
      <c r="I167" s="73">
        <v>12000</v>
      </c>
      <c r="J167" s="73">
        <v>0</v>
      </c>
      <c r="K167" s="73">
        <v>0</v>
      </c>
      <c r="L167" s="73">
        <v>12000</v>
      </c>
      <c r="M167" s="87"/>
      <c r="N167" s="87"/>
      <c r="O167" s="87"/>
      <c r="P167" s="87"/>
      <c r="Q167" s="87"/>
      <c r="R167" s="87"/>
      <c r="S167" s="87"/>
      <c r="T167" s="87"/>
    </row>
    <row r="168" spans="1:20">
      <c r="A168" s="71">
        <v>43503</v>
      </c>
      <c r="B168" s="72" t="s">
        <v>18</v>
      </c>
      <c r="C168" s="72">
        <v>150</v>
      </c>
      <c r="D168" s="72" t="s">
        <v>9</v>
      </c>
      <c r="E168" s="72">
        <v>10780</v>
      </c>
      <c r="F168" s="72">
        <v>10780</v>
      </c>
      <c r="G168" s="72">
        <v>0</v>
      </c>
      <c r="H168" s="72">
        <v>0</v>
      </c>
      <c r="I168" s="73">
        <v>0</v>
      </c>
      <c r="J168" s="73">
        <v>0</v>
      </c>
      <c r="K168" s="73">
        <v>0</v>
      </c>
      <c r="L168" s="73">
        <v>0</v>
      </c>
      <c r="M168" s="87"/>
      <c r="N168" s="87"/>
      <c r="O168" s="87"/>
      <c r="P168" s="87"/>
      <c r="Q168" s="87"/>
      <c r="R168" s="87"/>
      <c r="S168" s="87"/>
      <c r="T168" s="87"/>
    </row>
    <row r="169" spans="1:20">
      <c r="A169" s="71">
        <v>43503</v>
      </c>
      <c r="B169" s="72" t="s">
        <v>18</v>
      </c>
      <c r="C169" s="72">
        <v>150</v>
      </c>
      <c r="D169" s="72" t="s">
        <v>9</v>
      </c>
      <c r="E169" s="72">
        <v>10900</v>
      </c>
      <c r="F169" s="72">
        <v>10930</v>
      </c>
      <c r="G169" s="72">
        <v>0</v>
      </c>
      <c r="H169" s="72">
        <v>0</v>
      </c>
      <c r="I169" s="73">
        <v>4500</v>
      </c>
      <c r="J169" s="73">
        <v>0</v>
      </c>
      <c r="K169" s="73">
        <v>0</v>
      </c>
      <c r="L169" s="73">
        <v>4500</v>
      </c>
      <c r="M169" s="87"/>
      <c r="N169" s="87"/>
      <c r="O169" s="87"/>
      <c r="P169" s="87"/>
      <c r="Q169" s="87"/>
      <c r="R169" s="87"/>
      <c r="S169" s="87"/>
      <c r="T169" s="87"/>
    </row>
    <row r="170" spans="1:20">
      <c r="A170" s="71">
        <v>43503</v>
      </c>
      <c r="B170" s="72" t="s">
        <v>17</v>
      </c>
      <c r="C170" s="72">
        <v>100</v>
      </c>
      <c r="D170" s="72" t="s">
        <v>9</v>
      </c>
      <c r="E170" s="72">
        <v>27500</v>
      </c>
      <c r="F170" s="72">
        <v>27600</v>
      </c>
      <c r="G170" s="72">
        <v>0</v>
      </c>
      <c r="H170" s="72">
        <v>0</v>
      </c>
      <c r="I170" s="73">
        <v>12000</v>
      </c>
      <c r="J170" s="73">
        <v>0</v>
      </c>
      <c r="K170" s="73">
        <v>0</v>
      </c>
      <c r="L170" s="73">
        <v>12000</v>
      </c>
      <c r="M170" s="74"/>
      <c r="N170" s="87"/>
      <c r="O170" s="87"/>
      <c r="P170" s="87"/>
      <c r="Q170" s="87"/>
      <c r="R170" s="87"/>
      <c r="S170" s="87"/>
      <c r="T170" s="87"/>
    </row>
    <row r="171" spans="1:20">
      <c r="A171" s="71">
        <v>43502</v>
      </c>
      <c r="B171" s="72" t="s">
        <v>18</v>
      </c>
      <c r="C171" s="72">
        <v>150</v>
      </c>
      <c r="D171" s="72" t="s">
        <v>9</v>
      </c>
      <c r="E171" s="72">
        <v>11020</v>
      </c>
      <c r="F171" s="72">
        <v>11070</v>
      </c>
      <c r="G171" s="72">
        <v>0</v>
      </c>
      <c r="H171" s="72">
        <v>0</v>
      </c>
      <c r="I171" s="73">
        <v>7500</v>
      </c>
      <c r="J171" s="73">
        <v>0</v>
      </c>
      <c r="K171" s="73">
        <v>0</v>
      </c>
      <c r="L171" s="73">
        <v>7500</v>
      </c>
      <c r="M171" s="107" t="s">
        <v>30</v>
      </c>
      <c r="N171" s="87"/>
      <c r="O171" s="87"/>
      <c r="P171" s="87"/>
      <c r="Q171" s="87"/>
      <c r="R171" s="87"/>
      <c r="S171" s="87"/>
      <c r="T171" s="87"/>
    </row>
    <row r="172" spans="1:20">
      <c r="A172" s="71">
        <v>43500</v>
      </c>
      <c r="B172" s="72" t="s">
        <v>17</v>
      </c>
      <c r="C172" s="72">
        <v>100</v>
      </c>
      <c r="D172" s="72" t="s">
        <v>9</v>
      </c>
      <c r="E172" s="72">
        <v>27000</v>
      </c>
      <c r="F172" s="72">
        <v>27100</v>
      </c>
      <c r="G172" s="72">
        <v>27200</v>
      </c>
      <c r="H172" s="72">
        <v>0</v>
      </c>
      <c r="I172" s="73">
        <v>12000</v>
      </c>
      <c r="J172" s="73">
        <v>0</v>
      </c>
      <c r="K172" s="73">
        <v>0</v>
      </c>
      <c r="L172" s="73">
        <v>12000</v>
      </c>
      <c r="M172" s="106">
        <v>0.56999999999999995</v>
      </c>
      <c r="N172" s="87"/>
      <c r="O172" s="87"/>
      <c r="P172" s="87"/>
      <c r="Q172" s="87"/>
      <c r="R172" s="87"/>
      <c r="S172" s="87"/>
      <c r="T172" s="87"/>
    </row>
    <row r="173" spans="1:20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92">
        <f t="shared" ref="M173:M194" si="178">L179*C179</f>
        <v>5625</v>
      </c>
      <c r="N173" s="87"/>
      <c r="O173" s="87"/>
      <c r="P173" s="87"/>
      <c r="Q173" s="87"/>
      <c r="R173" s="87"/>
      <c r="S173" s="87"/>
      <c r="T173" s="87"/>
    </row>
    <row r="174" spans="1:20">
      <c r="A174" s="74"/>
      <c r="B174" s="74"/>
      <c r="C174" s="74"/>
      <c r="D174" s="74"/>
      <c r="E174" s="74"/>
      <c r="F174" s="74"/>
      <c r="G174" s="74"/>
      <c r="H174" s="74" t="s">
        <v>45</v>
      </c>
      <c r="I174" s="90">
        <f>SUM(I161:I172)</f>
        <v>81750</v>
      </c>
      <c r="J174" s="74"/>
      <c r="K174" s="74" t="s">
        <v>46</v>
      </c>
      <c r="L174" s="76">
        <f>SUM(L161:L172)</f>
        <v>81750</v>
      </c>
      <c r="M174" s="92">
        <f t="shared" si="178"/>
        <v>5600</v>
      </c>
      <c r="N174" s="87"/>
      <c r="O174" s="87"/>
      <c r="P174" s="87"/>
      <c r="Q174" s="87"/>
      <c r="R174" s="87"/>
      <c r="S174" s="87"/>
      <c r="T174" s="87"/>
    </row>
    <row r="175" spans="1:20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92">
        <f t="shared" si="178"/>
        <v>5625</v>
      </c>
      <c r="N175" s="87"/>
      <c r="O175" s="87"/>
      <c r="P175" s="87"/>
      <c r="Q175" s="87"/>
      <c r="R175" s="87"/>
      <c r="S175" s="87"/>
      <c r="T175" s="87"/>
    </row>
    <row r="176" spans="1:20">
      <c r="A176" s="74"/>
      <c r="B176" s="74"/>
      <c r="C176" s="74"/>
      <c r="D176" s="74"/>
      <c r="E176" s="74"/>
      <c r="F176" s="74"/>
      <c r="G176" s="91">
        <v>43466</v>
      </c>
      <c r="H176" s="74"/>
      <c r="I176" s="74"/>
      <c r="J176" s="74"/>
      <c r="K176" s="74"/>
      <c r="L176" s="74"/>
      <c r="M176" s="97">
        <f t="shared" si="178"/>
        <v>12825</v>
      </c>
      <c r="N176" s="87"/>
      <c r="O176" s="87"/>
      <c r="P176" s="87"/>
      <c r="Q176" s="87"/>
      <c r="R176" s="87"/>
      <c r="S176" s="87"/>
      <c r="T176" s="87"/>
    </row>
    <row r="177" spans="1:20">
      <c r="A177" s="108" t="s">
        <v>0</v>
      </c>
      <c r="B177" s="107" t="s">
        <v>13</v>
      </c>
      <c r="C177" s="107" t="s">
        <v>22</v>
      </c>
      <c r="D177" s="107" t="s">
        <v>23</v>
      </c>
      <c r="E177" s="107" t="s">
        <v>24</v>
      </c>
      <c r="F177" s="107" t="s">
        <v>25</v>
      </c>
      <c r="G177" s="107" t="s">
        <v>26</v>
      </c>
      <c r="H177" s="107" t="s">
        <v>27</v>
      </c>
      <c r="I177" s="117" t="s">
        <v>28</v>
      </c>
      <c r="J177" s="118"/>
      <c r="K177" s="119"/>
      <c r="L177" s="109" t="s">
        <v>29</v>
      </c>
      <c r="M177" s="92">
        <f t="shared" si="178"/>
        <v>5850</v>
      </c>
      <c r="N177" s="87"/>
      <c r="O177" s="87"/>
      <c r="P177" s="87"/>
      <c r="Q177" s="87"/>
      <c r="R177" s="87"/>
      <c r="S177" s="87"/>
      <c r="T177" s="87"/>
    </row>
    <row r="178" spans="1:20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8" t="s">
        <v>50</v>
      </c>
      <c r="M178" s="92">
        <f t="shared" si="178"/>
        <v>-5400</v>
      </c>
      <c r="N178" s="87"/>
      <c r="O178" s="87"/>
      <c r="P178" s="87"/>
      <c r="Q178" s="87"/>
      <c r="R178" s="87"/>
      <c r="S178" s="87"/>
      <c r="T178" s="87"/>
    </row>
    <row r="179" spans="1:20">
      <c r="A179" s="93">
        <v>43495</v>
      </c>
      <c r="B179" s="94" t="s">
        <v>10</v>
      </c>
      <c r="C179" s="94">
        <v>225</v>
      </c>
      <c r="D179" s="94" t="s">
        <v>11</v>
      </c>
      <c r="E179" s="94">
        <v>10638</v>
      </c>
      <c r="F179" s="94">
        <v>10613</v>
      </c>
      <c r="G179" s="94"/>
      <c r="H179" s="94"/>
      <c r="I179" s="95">
        <f>(IF(D179="SHORT",E179-F179,IF(D179="LONG",F179-E179)))*C179</f>
        <v>5625</v>
      </c>
      <c r="J179" s="96"/>
      <c r="K179" s="96"/>
      <c r="L179" s="96">
        <f>(J179+I179+K179)/C179</f>
        <v>25</v>
      </c>
      <c r="M179" s="92">
        <f t="shared" si="178"/>
        <v>-6300</v>
      </c>
      <c r="N179" s="87"/>
      <c r="O179" s="87"/>
      <c r="P179" s="87"/>
      <c r="Q179" s="87"/>
      <c r="R179" s="87"/>
      <c r="S179" s="87"/>
      <c r="T179" s="87"/>
    </row>
    <row r="180" spans="1:20">
      <c r="A180" s="93">
        <v>43489</v>
      </c>
      <c r="B180" s="94" t="s">
        <v>12</v>
      </c>
      <c r="C180" s="94">
        <v>100</v>
      </c>
      <c r="D180" s="94" t="s">
        <v>11</v>
      </c>
      <c r="E180" s="94">
        <v>27243</v>
      </c>
      <c r="F180" s="94">
        <v>27187</v>
      </c>
      <c r="G180" s="94"/>
      <c r="H180" s="94"/>
      <c r="I180" s="95">
        <f t="shared" ref="I180:I200" si="179">(IF(D180="SHORT",E180-F180,IF(D180="LONG",F180-E180)))*C180</f>
        <v>5600</v>
      </c>
      <c r="J180" s="96"/>
      <c r="K180" s="96"/>
      <c r="L180" s="96">
        <f t="shared" ref="L180:L200" si="180">(J180+I180+K180)/C180</f>
        <v>56</v>
      </c>
      <c r="M180" s="92">
        <f t="shared" si="178"/>
        <v>5850</v>
      </c>
      <c r="N180" s="87"/>
      <c r="O180" s="87"/>
      <c r="P180" s="87"/>
      <c r="Q180" s="87"/>
      <c r="R180" s="87"/>
      <c r="S180" s="87"/>
      <c r="T180" s="87"/>
    </row>
    <row r="181" spans="1:20">
      <c r="A181" s="93">
        <v>43489</v>
      </c>
      <c r="B181" s="94" t="s">
        <v>10</v>
      </c>
      <c r="C181" s="94">
        <v>225</v>
      </c>
      <c r="D181" s="94" t="s">
        <v>11</v>
      </c>
      <c r="E181" s="94">
        <v>10847</v>
      </c>
      <c r="F181" s="94">
        <v>10822</v>
      </c>
      <c r="G181" s="94"/>
      <c r="H181" s="94"/>
      <c r="I181" s="95">
        <f t="shared" si="179"/>
        <v>5625</v>
      </c>
      <c r="J181" s="96"/>
      <c r="K181" s="96"/>
      <c r="L181" s="96">
        <f t="shared" si="180"/>
        <v>25</v>
      </c>
      <c r="M181" s="92">
        <f t="shared" si="178"/>
        <v>6900</v>
      </c>
      <c r="N181" s="87"/>
      <c r="O181" s="87"/>
      <c r="P181" s="87"/>
      <c r="Q181" s="87"/>
      <c r="R181" s="87"/>
      <c r="S181" s="87"/>
      <c r="T181" s="87"/>
    </row>
    <row r="182" spans="1:20">
      <c r="A182" s="98">
        <v>43488</v>
      </c>
      <c r="B182" s="99" t="s">
        <v>10</v>
      </c>
      <c r="C182" s="99">
        <v>225</v>
      </c>
      <c r="D182" s="99" t="s">
        <v>11</v>
      </c>
      <c r="E182" s="99">
        <v>10939</v>
      </c>
      <c r="F182" s="99">
        <v>10913</v>
      </c>
      <c r="G182" s="99">
        <v>10882</v>
      </c>
      <c r="H182" s="99"/>
      <c r="I182" s="100">
        <f t="shared" si="179"/>
        <v>5850</v>
      </c>
      <c r="J182" s="101">
        <f>(IF(D182="SHORT",IF(G182="",0,F182-G182),IF(D182="LONG",IF(G182="",0,G182-F182))))*C182</f>
        <v>6975</v>
      </c>
      <c r="K182" s="101"/>
      <c r="L182" s="101">
        <f t="shared" si="180"/>
        <v>57</v>
      </c>
      <c r="M182" s="92">
        <f t="shared" si="178"/>
        <v>5850</v>
      </c>
      <c r="N182" s="87"/>
      <c r="O182" s="87"/>
      <c r="P182" s="87"/>
      <c r="Q182" s="87"/>
      <c r="R182" s="87"/>
      <c r="S182" s="87"/>
      <c r="T182" s="87"/>
    </row>
    <row r="183" spans="1:20">
      <c r="A183" s="93">
        <v>43487</v>
      </c>
      <c r="B183" s="94" t="s">
        <v>10</v>
      </c>
      <c r="C183" s="94">
        <v>225</v>
      </c>
      <c r="D183" s="94" t="s">
        <v>11</v>
      </c>
      <c r="E183" s="94">
        <v>10917</v>
      </c>
      <c r="F183" s="94">
        <v>10891</v>
      </c>
      <c r="G183" s="94"/>
      <c r="H183" s="94"/>
      <c r="I183" s="95">
        <f t="shared" si="179"/>
        <v>5850</v>
      </c>
      <c r="J183" s="96"/>
      <c r="K183" s="96"/>
      <c r="L183" s="96">
        <f t="shared" si="180"/>
        <v>26</v>
      </c>
      <c r="M183" s="92">
        <f t="shared" si="178"/>
        <v>-5175</v>
      </c>
      <c r="N183" s="87"/>
      <c r="O183" s="87"/>
      <c r="P183" s="87"/>
      <c r="Q183" s="87"/>
      <c r="R183" s="87"/>
      <c r="S183" s="87"/>
      <c r="T183" s="87"/>
    </row>
    <row r="184" spans="1:20">
      <c r="A184" s="93">
        <v>43484</v>
      </c>
      <c r="B184" s="94" t="s">
        <v>10</v>
      </c>
      <c r="C184" s="94">
        <v>225</v>
      </c>
      <c r="D184" s="94" t="s">
        <v>9</v>
      </c>
      <c r="E184" s="94">
        <v>10977</v>
      </c>
      <c r="F184" s="94">
        <v>10953</v>
      </c>
      <c r="G184" s="94"/>
      <c r="H184" s="94"/>
      <c r="I184" s="95">
        <f t="shared" si="179"/>
        <v>-5400</v>
      </c>
      <c r="J184" s="96"/>
      <c r="K184" s="96"/>
      <c r="L184" s="96">
        <f t="shared" si="180"/>
        <v>-24</v>
      </c>
      <c r="M184" s="97">
        <f t="shared" si="178"/>
        <v>12600</v>
      </c>
      <c r="N184" s="87"/>
      <c r="O184" s="87"/>
      <c r="P184" s="87"/>
      <c r="Q184" s="87"/>
      <c r="R184" s="87"/>
      <c r="S184" s="87"/>
      <c r="T184" s="87"/>
    </row>
    <row r="185" spans="1:20">
      <c r="A185" s="93">
        <v>43483</v>
      </c>
      <c r="B185" s="94" t="s">
        <v>12</v>
      </c>
      <c r="C185" s="94">
        <v>100</v>
      </c>
      <c r="D185" s="94" t="s">
        <v>11</v>
      </c>
      <c r="E185" s="94">
        <v>27541</v>
      </c>
      <c r="F185" s="94">
        <v>27604</v>
      </c>
      <c r="G185" s="94"/>
      <c r="H185" s="94"/>
      <c r="I185" s="95">
        <f t="shared" si="179"/>
        <v>-6300</v>
      </c>
      <c r="J185" s="96"/>
      <c r="K185" s="96"/>
      <c r="L185" s="96">
        <f t="shared" si="180"/>
        <v>-63</v>
      </c>
      <c r="M185" s="92">
        <f t="shared" si="178"/>
        <v>-4950</v>
      </c>
      <c r="N185" s="87"/>
      <c r="O185" s="87"/>
      <c r="P185" s="87"/>
      <c r="Q185" s="87"/>
      <c r="R185" s="87"/>
      <c r="S185" s="87"/>
      <c r="T185" s="87"/>
    </row>
    <row r="186" spans="1:20">
      <c r="A186" s="93">
        <v>43483</v>
      </c>
      <c r="B186" s="94" t="s">
        <v>10</v>
      </c>
      <c r="C186" s="94">
        <v>225</v>
      </c>
      <c r="D186" s="94" t="s">
        <v>11</v>
      </c>
      <c r="E186" s="94">
        <v>10925</v>
      </c>
      <c r="F186" s="94">
        <v>10899</v>
      </c>
      <c r="G186" s="94"/>
      <c r="H186" s="94"/>
      <c r="I186" s="95">
        <f t="shared" si="179"/>
        <v>5850</v>
      </c>
      <c r="J186" s="96"/>
      <c r="K186" s="96"/>
      <c r="L186" s="96">
        <f t="shared" si="180"/>
        <v>26</v>
      </c>
      <c r="M186" s="92">
        <f t="shared" si="178"/>
        <v>-6200</v>
      </c>
      <c r="N186" s="87"/>
      <c r="O186" s="87"/>
      <c r="P186" s="87"/>
      <c r="Q186" s="87"/>
      <c r="R186" s="87"/>
      <c r="S186" s="87"/>
      <c r="T186" s="87"/>
    </row>
    <row r="187" spans="1:20">
      <c r="A187" s="93">
        <v>43482</v>
      </c>
      <c r="B187" s="94" t="s">
        <v>12</v>
      </c>
      <c r="C187" s="94">
        <v>100</v>
      </c>
      <c r="D187" s="94" t="s">
        <v>11</v>
      </c>
      <c r="E187" s="94">
        <v>27494</v>
      </c>
      <c r="F187" s="94">
        <v>27425</v>
      </c>
      <c r="G187" s="94"/>
      <c r="H187" s="94"/>
      <c r="I187" s="95">
        <f t="shared" si="179"/>
        <v>6900</v>
      </c>
      <c r="J187" s="96"/>
      <c r="K187" s="96"/>
      <c r="L187" s="96">
        <f t="shared" si="180"/>
        <v>69</v>
      </c>
      <c r="M187" s="92">
        <f t="shared" si="178"/>
        <v>5625</v>
      </c>
      <c r="N187" s="87"/>
      <c r="O187" s="87"/>
      <c r="P187" s="87"/>
      <c r="Q187" s="87"/>
      <c r="R187" s="87"/>
      <c r="S187" s="87"/>
      <c r="T187" s="87"/>
    </row>
    <row r="188" spans="1:20">
      <c r="A188" s="93">
        <v>43482</v>
      </c>
      <c r="B188" s="94" t="s">
        <v>10</v>
      </c>
      <c r="C188" s="94">
        <v>225</v>
      </c>
      <c r="D188" s="94" t="s">
        <v>11</v>
      </c>
      <c r="E188" s="94">
        <v>10914</v>
      </c>
      <c r="F188" s="94">
        <v>10888</v>
      </c>
      <c r="G188" s="94"/>
      <c r="H188" s="94"/>
      <c r="I188" s="95">
        <f t="shared" si="179"/>
        <v>5850</v>
      </c>
      <c r="J188" s="96"/>
      <c r="K188" s="96"/>
      <c r="L188" s="96">
        <f t="shared" si="180"/>
        <v>26</v>
      </c>
      <c r="M188" s="92">
        <f t="shared" si="178"/>
        <v>-5175</v>
      </c>
      <c r="N188" s="87"/>
      <c r="O188" s="87"/>
      <c r="P188" s="87"/>
      <c r="Q188" s="87"/>
      <c r="R188" s="87"/>
      <c r="S188" s="87"/>
      <c r="T188" s="87"/>
    </row>
    <row r="189" spans="1:20">
      <c r="A189" s="93">
        <v>43481</v>
      </c>
      <c r="B189" s="94" t="s">
        <v>10</v>
      </c>
      <c r="C189" s="94">
        <v>225</v>
      </c>
      <c r="D189" s="94" t="s">
        <v>9</v>
      </c>
      <c r="E189" s="94">
        <v>10943</v>
      </c>
      <c r="F189" s="94">
        <v>10920</v>
      </c>
      <c r="G189" s="94"/>
      <c r="H189" s="94"/>
      <c r="I189" s="95">
        <f t="shared" si="179"/>
        <v>-5175</v>
      </c>
      <c r="J189" s="96"/>
      <c r="K189" s="96"/>
      <c r="L189" s="96">
        <f t="shared" si="180"/>
        <v>-23</v>
      </c>
      <c r="M189" s="92">
        <f t="shared" si="178"/>
        <v>-5175</v>
      </c>
      <c r="N189" s="87"/>
      <c r="O189" s="87"/>
      <c r="P189" s="87"/>
      <c r="Q189" s="87"/>
      <c r="R189" s="87"/>
      <c r="S189" s="87"/>
      <c r="T189" s="87"/>
    </row>
    <row r="190" spans="1:20">
      <c r="A190" s="98">
        <v>43480</v>
      </c>
      <c r="B190" s="99" t="s">
        <v>10</v>
      </c>
      <c r="C190" s="99">
        <v>225</v>
      </c>
      <c r="D190" s="99" t="s">
        <v>9</v>
      </c>
      <c r="E190" s="99">
        <v>10877</v>
      </c>
      <c r="F190" s="99">
        <v>10902</v>
      </c>
      <c r="G190" s="99">
        <v>10933</v>
      </c>
      <c r="H190" s="99"/>
      <c r="I190" s="100">
        <f t="shared" si="179"/>
        <v>5625</v>
      </c>
      <c r="J190" s="101">
        <f>(IF(D190="SHORT",IF(G190="",0,F190-G190),IF(D190="LONG",IF(G190="",0,G190-F190))))*C190</f>
        <v>6975</v>
      </c>
      <c r="K190" s="101"/>
      <c r="L190" s="101">
        <f t="shared" si="180"/>
        <v>56</v>
      </c>
      <c r="M190" s="97">
        <f t="shared" si="178"/>
        <v>15100</v>
      </c>
      <c r="N190" s="87"/>
      <c r="O190" s="87"/>
      <c r="P190" s="87"/>
      <c r="Q190" s="87"/>
      <c r="R190" s="87"/>
      <c r="S190" s="87"/>
      <c r="T190" s="87"/>
    </row>
    <row r="191" spans="1:20">
      <c r="A191" s="93">
        <v>43479</v>
      </c>
      <c r="B191" s="94" t="s">
        <v>10</v>
      </c>
      <c r="C191" s="94">
        <v>225</v>
      </c>
      <c r="D191" s="94" t="s">
        <v>11</v>
      </c>
      <c r="E191" s="94">
        <v>10745</v>
      </c>
      <c r="F191" s="94">
        <v>10767</v>
      </c>
      <c r="G191" s="94"/>
      <c r="H191" s="94"/>
      <c r="I191" s="95">
        <f t="shared" si="179"/>
        <v>-4950</v>
      </c>
      <c r="J191" s="96"/>
      <c r="K191" s="96"/>
      <c r="L191" s="96">
        <f t="shared" si="180"/>
        <v>-22</v>
      </c>
      <c r="M191" s="92">
        <f t="shared" si="178"/>
        <v>5625</v>
      </c>
      <c r="N191" s="87"/>
      <c r="O191" s="87"/>
      <c r="P191" s="87"/>
      <c r="Q191" s="87"/>
      <c r="R191" s="87"/>
      <c r="S191" s="87"/>
      <c r="T191" s="87"/>
    </row>
    <row r="192" spans="1:20">
      <c r="A192" s="93">
        <v>43479</v>
      </c>
      <c r="B192" s="94" t="s">
        <v>12</v>
      </c>
      <c r="C192" s="94">
        <v>100</v>
      </c>
      <c r="D192" s="94" t="s">
        <v>11</v>
      </c>
      <c r="E192" s="94">
        <v>27326</v>
      </c>
      <c r="F192" s="94">
        <v>27388</v>
      </c>
      <c r="G192" s="94"/>
      <c r="H192" s="94"/>
      <c r="I192" s="95">
        <f t="shared" si="179"/>
        <v>-6200</v>
      </c>
      <c r="J192" s="96"/>
      <c r="K192" s="96"/>
      <c r="L192" s="96">
        <f t="shared" si="180"/>
        <v>-62</v>
      </c>
      <c r="M192" s="92">
        <f t="shared" si="178"/>
        <v>-5175</v>
      </c>
      <c r="N192" s="87"/>
      <c r="O192" s="87"/>
      <c r="P192" s="87"/>
      <c r="Q192" s="87"/>
      <c r="R192" s="87"/>
      <c r="S192" s="87"/>
      <c r="T192" s="87"/>
    </row>
    <row r="193" spans="1:20">
      <c r="A193" s="93">
        <v>43476</v>
      </c>
      <c r="B193" s="94" t="s">
        <v>10</v>
      </c>
      <c r="C193" s="94">
        <v>225</v>
      </c>
      <c r="D193" s="94" t="s">
        <v>11</v>
      </c>
      <c r="E193" s="94">
        <v>10803</v>
      </c>
      <c r="F193" s="94">
        <v>10778</v>
      </c>
      <c r="G193" s="94"/>
      <c r="H193" s="94"/>
      <c r="I193" s="95">
        <f t="shared" si="179"/>
        <v>5625</v>
      </c>
      <c r="J193" s="96"/>
      <c r="K193" s="96"/>
      <c r="L193" s="96">
        <f t="shared" si="180"/>
        <v>25</v>
      </c>
      <c r="M193" s="92">
        <f t="shared" si="178"/>
        <v>-6200</v>
      </c>
      <c r="N193" s="87"/>
      <c r="O193" s="87"/>
      <c r="P193" s="87"/>
      <c r="Q193" s="87"/>
      <c r="R193" s="87"/>
      <c r="S193" s="87"/>
      <c r="T193" s="87"/>
    </row>
    <row r="194" spans="1:20">
      <c r="A194" s="93">
        <v>43475</v>
      </c>
      <c r="B194" s="94" t="s">
        <v>10</v>
      </c>
      <c r="C194" s="94">
        <v>225</v>
      </c>
      <c r="D194" s="94" t="s">
        <v>9</v>
      </c>
      <c r="E194" s="94">
        <v>10875</v>
      </c>
      <c r="F194" s="94">
        <v>10852</v>
      </c>
      <c r="G194" s="94"/>
      <c r="H194" s="94"/>
      <c r="I194" s="95">
        <f t="shared" si="179"/>
        <v>-5175</v>
      </c>
      <c r="J194" s="96"/>
      <c r="K194" s="96"/>
      <c r="L194" s="96">
        <f t="shared" si="180"/>
        <v>-23</v>
      </c>
      <c r="M194" s="97">
        <f t="shared" si="178"/>
        <v>12825</v>
      </c>
      <c r="N194" s="87"/>
      <c r="O194" s="87"/>
      <c r="P194" s="87"/>
      <c r="Q194" s="87"/>
      <c r="R194" s="87"/>
      <c r="S194" s="87"/>
      <c r="T194" s="87"/>
    </row>
    <row r="195" spans="1:20">
      <c r="A195" s="93">
        <v>43474</v>
      </c>
      <c r="B195" s="94" t="s">
        <v>10</v>
      </c>
      <c r="C195" s="94">
        <v>225</v>
      </c>
      <c r="D195" s="94" t="s">
        <v>9</v>
      </c>
      <c r="E195" s="94">
        <v>10885</v>
      </c>
      <c r="F195" s="94">
        <v>10862</v>
      </c>
      <c r="G195" s="94"/>
      <c r="H195" s="94"/>
      <c r="I195" s="95">
        <f t="shared" si="179"/>
        <v>-5175</v>
      </c>
      <c r="J195" s="96"/>
      <c r="K195" s="96"/>
      <c r="L195" s="96">
        <f t="shared" si="180"/>
        <v>-23</v>
      </c>
      <c r="M195" s="87"/>
      <c r="N195" s="87"/>
      <c r="O195" s="87"/>
      <c r="P195" s="87"/>
      <c r="Q195" s="87"/>
      <c r="R195" s="87"/>
      <c r="S195" s="87"/>
      <c r="T195" s="87"/>
    </row>
    <row r="196" spans="1:20">
      <c r="A196" s="98">
        <v>43473</v>
      </c>
      <c r="B196" s="99" t="s">
        <v>12</v>
      </c>
      <c r="C196" s="99">
        <v>100</v>
      </c>
      <c r="D196" s="99" t="s">
        <v>9</v>
      </c>
      <c r="E196" s="99">
        <v>27427</v>
      </c>
      <c r="F196" s="99">
        <v>27495</v>
      </c>
      <c r="G196" s="99">
        <v>27578</v>
      </c>
      <c r="H196" s="99"/>
      <c r="I196" s="100">
        <f t="shared" si="179"/>
        <v>6800</v>
      </c>
      <c r="J196" s="101">
        <f>(IF(D196="SHORT",IF(G196="",0,F196-G196),IF(D196="LONG",IF(G196="",0,G196-F196))))*C196</f>
        <v>8300</v>
      </c>
      <c r="K196" s="101"/>
      <c r="L196" s="101">
        <f t="shared" si="180"/>
        <v>151</v>
      </c>
      <c r="M196" s="76">
        <f>SUM(M173:M194)</f>
        <v>56150</v>
      </c>
      <c r="N196" s="87"/>
      <c r="O196" s="87"/>
      <c r="P196" s="87"/>
      <c r="Q196" s="87"/>
      <c r="R196" s="87"/>
      <c r="S196" s="87"/>
      <c r="T196" s="87"/>
    </row>
    <row r="197" spans="1:20">
      <c r="A197" s="93">
        <v>43472</v>
      </c>
      <c r="B197" s="94" t="s">
        <v>10</v>
      </c>
      <c r="C197" s="94">
        <v>225</v>
      </c>
      <c r="D197" s="94" t="s">
        <v>11</v>
      </c>
      <c r="E197" s="94">
        <v>10809</v>
      </c>
      <c r="F197" s="94">
        <v>10784</v>
      </c>
      <c r="G197" s="94"/>
      <c r="H197" s="94"/>
      <c r="I197" s="95">
        <f t="shared" si="179"/>
        <v>5625</v>
      </c>
      <c r="J197" s="96"/>
      <c r="K197" s="96"/>
      <c r="L197" s="96">
        <f t="shared" si="180"/>
        <v>25</v>
      </c>
      <c r="M197" s="87"/>
      <c r="N197" s="87"/>
      <c r="O197" s="87"/>
      <c r="P197" s="87"/>
      <c r="Q197" s="87"/>
      <c r="R197" s="87"/>
      <c r="S197" s="87"/>
      <c r="T197" s="87"/>
    </row>
    <row r="198" spans="1:20">
      <c r="A198" s="93">
        <v>43469</v>
      </c>
      <c r="B198" s="94" t="s">
        <v>10</v>
      </c>
      <c r="C198" s="94">
        <v>225</v>
      </c>
      <c r="D198" s="94" t="s">
        <v>9</v>
      </c>
      <c r="E198" s="94">
        <v>10777</v>
      </c>
      <c r="F198" s="94">
        <v>10754</v>
      </c>
      <c r="G198" s="94"/>
      <c r="H198" s="94"/>
      <c r="I198" s="95">
        <f t="shared" si="179"/>
        <v>-5175</v>
      </c>
      <c r="J198" s="96"/>
      <c r="K198" s="96"/>
      <c r="L198" s="96">
        <f t="shared" si="180"/>
        <v>-23</v>
      </c>
    </row>
    <row r="199" spans="1:20">
      <c r="A199" s="93">
        <v>43468</v>
      </c>
      <c r="B199" s="94" t="s">
        <v>12</v>
      </c>
      <c r="C199" s="94">
        <v>100</v>
      </c>
      <c r="D199" s="94" t="s">
        <v>11</v>
      </c>
      <c r="E199" s="94">
        <v>27154</v>
      </c>
      <c r="F199" s="94">
        <v>27216</v>
      </c>
      <c r="G199" s="94"/>
      <c r="H199" s="94"/>
      <c r="I199" s="95">
        <f t="shared" si="179"/>
        <v>-6200</v>
      </c>
      <c r="J199" s="96"/>
      <c r="K199" s="96"/>
      <c r="L199" s="96">
        <f t="shared" si="180"/>
        <v>-62</v>
      </c>
    </row>
    <row r="200" spans="1:20">
      <c r="A200" s="98">
        <v>43467</v>
      </c>
      <c r="B200" s="99" t="s">
        <v>10</v>
      </c>
      <c r="C200" s="99">
        <v>225</v>
      </c>
      <c r="D200" s="99" t="s">
        <v>11</v>
      </c>
      <c r="E200" s="99">
        <v>10838</v>
      </c>
      <c r="F200" s="99">
        <v>10813</v>
      </c>
      <c r="G200" s="99">
        <v>10781</v>
      </c>
      <c r="H200" s="99"/>
      <c r="I200" s="100">
        <f t="shared" si="179"/>
        <v>5625</v>
      </c>
      <c r="J200" s="101">
        <f>(IF(D200="SHORT",IF(G200="",0,F200-G200),IF(D200="LONG",IF(G200="",0,G200-F200))))*C200</f>
        <v>7200</v>
      </c>
      <c r="K200" s="101"/>
      <c r="L200" s="101">
        <f t="shared" si="180"/>
        <v>57</v>
      </c>
    </row>
    <row r="201" spans="1:20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1:20">
      <c r="A202" s="74"/>
      <c r="B202" s="74"/>
      <c r="C202" s="74"/>
      <c r="D202" s="74"/>
      <c r="E202" s="74"/>
      <c r="F202" s="74"/>
      <c r="G202" s="74"/>
      <c r="H202" s="77" t="s">
        <v>45</v>
      </c>
      <c r="I202" s="76">
        <f>SUM(I179:I200)</f>
        <v>26700</v>
      </c>
      <c r="J202" s="77"/>
      <c r="K202" s="77" t="s">
        <v>46</v>
      </c>
      <c r="L202" s="76">
        <f>SUM(L189:L200)</f>
        <v>76</v>
      </c>
    </row>
  </sheetData>
  <mergeCells count="5">
    <mergeCell ref="A1:T5"/>
    <mergeCell ref="I6:K6"/>
    <mergeCell ref="L6:L7"/>
    <mergeCell ref="A8:L8"/>
    <mergeCell ref="I177:K1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5"/>
  <sheetViews>
    <sheetView topLeftCell="A22" workbookViewId="0">
      <selection activeCell="A37" sqref="A37:XFD37"/>
    </sheetView>
  </sheetViews>
  <sheetFormatPr defaultRowHeight="15"/>
  <cols>
    <col min="1" max="1" width="16.28515625" customWidth="1"/>
    <col min="2" max="2" width="24.28515625" customWidth="1"/>
    <col min="3" max="3" width="8.7109375" customWidth="1"/>
    <col min="4" max="4" width="11.85546875" customWidth="1"/>
    <col min="5" max="5" width="12.140625" customWidth="1"/>
    <col min="6" max="6" width="11.85546875" customWidth="1"/>
    <col min="7" max="7" width="12.28515625" customWidth="1"/>
    <col min="8" max="8" width="11.7109375" customWidth="1"/>
    <col min="9" max="11" width="12.140625" customWidth="1"/>
    <col min="12" max="12" width="9.28515625" bestFit="1" customWidth="1"/>
    <col min="13" max="13" width="16.7109375" customWidth="1"/>
  </cols>
  <sheetData>
    <row r="1" spans="1:13" ht="51" customHeight="1">
      <c r="A1" s="123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1">
      <c r="A2" s="124" t="s">
        <v>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7.75" customHeight="1">
      <c r="A3" s="126" t="s">
        <v>20</v>
      </c>
      <c r="B3" s="127"/>
      <c r="C3" s="128" t="s">
        <v>21</v>
      </c>
      <c r="D3" s="129"/>
      <c r="E3" s="22"/>
      <c r="F3" s="22"/>
      <c r="G3" s="22"/>
      <c r="H3" s="22"/>
      <c r="I3" s="22"/>
      <c r="J3" s="23"/>
      <c r="K3" s="22"/>
      <c r="L3" s="22"/>
      <c r="M3" s="22"/>
    </row>
    <row r="4" spans="1:13" ht="31.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120" t="s">
        <v>28</v>
      </c>
      <c r="J4" s="121"/>
      <c r="K4" s="122"/>
      <c r="L4" s="26" t="s">
        <v>29</v>
      </c>
      <c r="M4" s="25" t="s">
        <v>30</v>
      </c>
    </row>
    <row r="5" spans="1:13" s="38" customFormat="1">
      <c r="A5" s="33">
        <v>43465</v>
      </c>
      <c r="B5" s="39" t="s">
        <v>10</v>
      </c>
      <c r="C5" s="34">
        <v>225</v>
      </c>
      <c r="D5" s="39" t="s">
        <v>11</v>
      </c>
      <c r="E5" s="34">
        <v>10914</v>
      </c>
      <c r="F5" s="34">
        <v>10936</v>
      </c>
      <c r="G5" s="34"/>
      <c r="H5" s="34"/>
      <c r="I5" s="35">
        <f t="shared" ref="I5" si="0">(IF(D5="SHORT",E5-F5,IF(D5="LONG",F5-E5)))*C5</f>
        <v>-4950</v>
      </c>
      <c r="J5" s="36"/>
      <c r="K5" s="36"/>
      <c r="L5" s="36">
        <f t="shared" ref="L5" si="1">(J5+I5+K5)/C5</f>
        <v>-22</v>
      </c>
      <c r="M5" s="37">
        <f t="shared" ref="M5" si="2">L5*C5</f>
        <v>-4950</v>
      </c>
    </row>
    <row r="6" spans="1:13" s="38" customFormat="1">
      <c r="A6" s="33">
        <v>43462</v>
      </c>
      <c r="B6" s="39" t="s">
        <v>10</v>
      </c>
      <c r="C6" s="34">
        <v>225</v>
      </c>
      <c r="D6" s="39" t="s">
        <v>9</v>
      </c>
      <c r="E6" s="34">
        <v>10928</v>
      </c>
      <c r="F6" s="34">
        <v>10955</v>
      </c>
      <c r="G6" s="34"/>
      <c r="H6" s="34"/>
      <c r="I6" s="35">
        <f t="shared" ref="I6" si="3">(IF(D6="SHORT",E6-F6,IF(D6="LONG",F6-E6)))*C6</f>
        <v>6075</v>
      </c>
      <c r="J6" s="36"/>
      <c r="K6" s="36"/>
      <c r="L6" s="36">
        <f t="shared" ref="L6" si="4">(J6+I6+K6)/C6</f>
        <v>27</v>
      </c>
      <c r="M6" s="37">
        <f t="shared" ref="M6" si="5">L6*C6</f>
        <v>6075</v>
      </c>
    </row>
    <row r="7" spans="1:13" s="38" customFormat="1">
      <c r="A7" s="33">
        <v>43461</v>
      </c>
      <c r="B7" s="39" t="s">
        <v>10</v>
      </c>
      <c r="C7" s="34">
        <v>225</v>
      </c>
      <c r="D7" s="39" t="s">
        <v>9</v>
      </c>
      <c r="E7" s="34">
        <v>10817</v>
      </c>
      <c r="F7" s="34">
        <v>10794</v>
      </c>
      <c r="G7" s="34"/>
      <c r="H7" s="34"/>
      <c r="I7" s="35">
        <f t="shared" ref="I7" si="6">(IF(D7="SHORT",E7-F7,IF(D7="LONG",F7-E7)))*C7</f>
        <v>-5175</v>
      </c>
      <c r="J7" s="36"/>
      <c r="K7" s="36"/>
      <c r="L7" s="36">
        <f t="shared" ref="L7" si="7">(J7+I7+K7)/C7</f>
        <v>-23</v>
      </c>
      <c r="M7" s="37">
        <f t="shared" ref="M7" si="8">L7*C7</f>
        <v>-5175</v>
      </c>
    </row>
    <row r="8" spans="1:13" s="32" customFormat="1" ht="14.25" customHeight="1">
      <c r="A8" s="27">
        <v>43460</v>
      </c>
      <c r="B8" s="28" t="s">
        <v>12</v>
      </c>
      <c r="C8" s="28">
        <v>100</v>
      </c>
      <c r="D8" s="28" t="s">
        <v>9</v>
      </c>
      <c r="E8" s="28">
        <v>26539</v>
      </c>
      <c r="F8" s="28">
        <v>26605</v>
      </c>
      <c r="G8" s="28">
        <v>26685</v>
      </c>
      <c r="H8" s="28"/>
      <c r="I8" s="29">
        <f t="shared" ref="I8:I10" si="9">(IF(D8="SHORT",E8-F8,IF(D8="LONG",F8-E8)))*C8</f>
        <v>6600</v>
      </c>
      <c r="J8" s="30">
        <f t="shared" ref="J8:J9" si="10">(IF(D8="SHORT",IF(G8="",0,F8-G8),IF(D8="LONG",IF(G8="",0,G8-F8))))*C8</f>
        <v>8000</v>
      </c>
      <c r="K8" s="30"/>
      <c r="L8" s="30">
        <f t="shared" ref="L8:L10" si="11">(J8+I8+K8)/C8</f>
        <v>146</v>
      </c>
      <c r="M8" s="31">
        <f t="shared" ref="M8:M10" si="12">L8*C8</f>
        <v>14600</v>
      </c>
    </row>
    <row r="9" spans="1:13" s="32" customFormat="1" ht="14.25" customHeight="1">
      <c r="A9" s="27">
        <v>43460</v>
      </c>
      <c r="B9" s="28" t="s">
        <v>10</v>
      </c>
      <c r="C9" s="28">
        <v>225</v>
      </c>
      <c r="D9" s="28" t="s">
        <v>9</v>
      </c>
      <c r="E9" s="28">
        <v>10579</v>
      </c>
      <c r="F9" s="28">
        <v>10603</v>
      </c>
      <c r="G9" s="28">
        <v>10634</v>
      </c>
      <c r="H9" s="28"/>
      <c r="I9" s="29">
        <f t="shared" si="9"/>
        <v>5400</v>
      </c>
      <c r="J9" s="30">
        <f t="shared" si="10"/>
        <v>6975</v>
      </c>
      <c r="K9" s="30"/>
      <c r="L9" s="30">
        <f t="shared" si="11"/>
        <v>55</v>
      </c>
      <c r="M9" s="31">
        <f t="shared" si="12"/>
        <v>12375</v>
      </c>
    </row>
    <row r="10" spans="1:13" s="32" customFormat="1">
      <c r="A10" s="61">
        <v>43458</v>
      </c>
      <c r="B10" s="62" t="s">
        <v>10</v>
      </c>
      <c r="C10" s="62">
        <v>150</v>
      </c>
      <c r="D10" s="62" t="s">
        <v>9</v>
      </c>
      <c r="E10" s="62">
        <v>10703</v>
      </c>
      <c r="F10" s="62">
        <v>10905</v>
      </c>
      <c r="G10" s="62"/>
      <c r="H10" s="62"/>
      <c r="I10" s="63">
        <f t="shared" si="9"/>
        <v>30300</v>
      </c>
      <c r="J10" s="64"/>
      <c r="K10" s="64"/>
      <c r="L10" s="64">
        <f t="shared" si="11"/>
        <v>202</v>
      </c>
      <c r="M10" s="65">
        <f t="shared" si="12"/>
        <v>30300</v>
      </c>
    </row>
    <row r="11" spans="1:13" s="38" customFormat="1">
      <c r="A11" s="33">
        <v>43458</v>
      </c>
      <c r="B11" s="39" t="s">
        <v>10</v>
      </c>
      <c r="C11" s="34">
        <v>225</v>
      </c>
      <c r="D11" s="39" t="s">
        <v>11</v>
      </c>
      <c r="E11" s="34">
        <v>10740</v>
      </c>
      <c r="F11" s="34">
        <v>10762</v>
      </c>
      <c r="G11" s="34"/>
      <c r="H11" s="34"/>
      <c r="I11" s="35">
        <f t="shared" ref="I11" si="13">(IF(D11="SHORT",E11-F11,IF(D11="LONG",F11-E11)))*C11</f>
        <v>-4950</v>
      </c>
      <c r="J11" s="36"/>
      <c r="K11" s="36"/>
      <c r="L11" s="36">
        <f t="shared" ref="L11" si="14">(J11+I11+K11)/C11</f>
        <v>-22</v>
      </c>
      <c r="M11" s="37">
        <f t="shared" ref="M11" si="15">L11*C11</f>
        <v>-4950</v>
      </c>
    </row>
    <row r="12" spans="1:13" s="32" customFormat="1" ht="14.25" customHeight="1">
      <c r="A12" s="27">
        <v>43455</v>
      </c>
      <c r="B12" s="28" t="s">
        <v>10</v>
      </c>
      <c r="C12" s="28">
        <v>225</v>
      </c>
      <c r="D12" s="28" t="s">
        <v>11</v>
      </c>
      <c r="E12" s="28">
        <v>10859</v>
      </c>
      <c r="F12" s="28">
        <v>10834</v>
      </c>
      <c r="G12" s="28">
        <v>10802</v>
      </c>
      <c r="H12" s="28"/>
      <c r="I12" s="29">
        <f t="shared" ref="I12" si="16">(IF(D12="SHORT",E12-F12,IF(D12="LONG",F12-E12)))*C12</f>
        <v>5625</v>
      </c>
      <c r="J12" s="30">
        <f t="shared" ref="J12" si="17">(IF(D12="SHORT",IF(G12="",0,F12-G12),IF(D12="LONG",IF(G12="",0,G12-F12))))*C12</f>
        <v>7200</v>
      </c>
      <c r="K12" s="30"/>
      <c r="L12" s="30">
        <f t="shared" ref="L12" si="18">(J12+I12+K12)/C12</f>
        <v>57</v>
      </c>
      <c r="M12" s="31">
        <f t="shared" ref="M12" si="19">L12*C12</f>
        <v>12825</v>
      </c>
    </row>
    <row r="13" spans="1:13" s="32" customFormat="1" ht="14.25" customHeight="1">
      <c r="A13" s="27">
        <v>43454</v>
      </c>
      <c r="B13" s="28" t="s">
        <v>10</v>
      </c>
      <c r="C13" s="28">
        <v>225</v>
      </c>
      <c r="D13" s="28" t="s">
        <v>9</v>
      </c>
      <c r="E13" s="28">
        <v>10925</v>
      </c>
      <c r="F13" s="28">
        <v>10950</v>
      </c>
      <c r="G13" s="28">
        <v>10981</v>
      </c>
      <c r="H13" s="28"/>
      <c r="I13" s="29">
        <f t="shared" ref="I13" si="20">(IF(D13="SHORT",E13-F13,IF(D13="LONG",F13-E13)))*C13</f>
        <v>5625</v>
      </c>
      <c r="J13" s="30">
        <f t="shared" ref="J13" si="21">(IF(D13="SHORT",IF(G13="",0,F13-G13),IF(D13="LONG",IF(G13="",0,G13-F13))))*C13</f>
        <v>6975</v>
      </c>
      <c r="K13" s="30"/>
      <c r="L13" s="30">
        <f t="shared" ref="L13" si="22">(J13+I13+K13)/C13</f>
        <v>56</v>
      </c>
      <c r="M13" s="31">
        <f t="shared" ref="M13" si="23">L13*C13</f>
        <v>12600</v>
      </c>
    </row>
    <row r="14" spans="1:13" s="38" customFormat="1">
      <c r="A14" s="33">
        <v>43453</v>
      </c>
      <c r="B14" s="39" t="s">
        <v>10</v>
      </c>
      <c r="C14" s="34">
        <v>225</v>
      </c>
      <c r="D14" s="39" t="s">
        <v>9</v>
      </c>
      <c r="E14" s="34">
        <v>10954</v>
      </c>
      <c r="F14" s="34">
        <v>10979</v>
      </c>
      <c r="G14" s="34"/>
      <c r="H14" s="34"/>
      <c r="I14" s="35">
        <f t="shared" ref="I14:I15" si="24">(IF(D14="SHORT",E14-F14,IF(D14="LONG",F14-E14)))*C14</f>
        <v>5625</v>
      </c>
      <c r="J14" s="36"/>
      <c r="K14" s="36"/>
      <c r="L14" s="36">
        <f t="shared" ref="L14:L15" si="25">(J14+I14+K14)/C14</f>
        <v>25</v>
      </c>
      <c r="M14" s="37">
        <f t="shared" ref="M14:M15" si="26">L14*C14</f>
        <v>5625</v>
      </c>
    </row>
    <row r="15" spans="1:13" s="38" customFormat="1">
      <c r="A15" s="33">
        <v>43453</v>
      </c>
      <c r="B15" s="39" t="s">
        <v>10</v>
      </c>
      <c r="C15" s="34">
        <v>225</v>
      </c>
      <c r="D15" s="39" t="s">
        <v>9</v>
      </c>
      <c r="E15" s="34">
        <v>10968</v>
      </c>
      <c r="F15" s="34">
        <v>10951</v>
      </c>
      <c r="G15" s="34"/>
      <c r="H15" s="34"/>
      <c r="I15" s="35">
        <f t="shared" si="24"/>
        <v>-3825</v>
      </c>
      <c r="J15" s="36"/>
      <c r="K15" s="36"/>
      <c r="L15" s="36">
        <f t="shared" si="25"/>
        <v>-17</v>
      </c>
      <c r="M15" s="37">
        <f t="shared" si="26"/>
        <v>-3825</v>
      </c>
    </row>
    <row r="16" spans="1:13" s="32" customFormat="1" ht="14.25" customHeight="1">
      <c r="A16" s="27">
        <v>43452</v>
      </c>
      <c r="B16" s="28" t="s">
        <v>12</v>
      </c>
      <c r="C16" s="28">
        <v>100</v>
      </c>
      <c r="D16" s="28" t="s">
        <v>9</v>
      </c>
      <c r="E16" s="28">
        <v>27025</v>
      </c>
      <c r="F16" s="28">
        <v>27092</v>
      </c>
      <c r="G16" s="28">
        <v>27173</v>
      </c>
      <c r="H16" s="28"/>
      <c r="I16" s="29">
        <f t="shared" ref="I16:I17" si="27">(IF(D16="SHORT",E16-F16,IF(D16="LONG",F16-E16)))*C16</f>
        <v>6700</v>
      </c>
      <c r="J16" s="30">
        <f t="shared" ref="J16" si="28">(IF(D16="SHORT",IF(G16="",0,F16-G16),IF(D16="LONG",IF(G16="",0,G16-F16))))*C16</f>
        <v>8100</v>
      </c>
      <c r="K16" s="30"/>
      <c r="L16" s="30">
        <f t="shared" ref="L16:L17" si="29">(J16+I16+K16)/C16</f>
        <v>148</v>
      </c>
      <c r="M16" s="31">
        <f t="shared" ref="M16:M17" si="30">L16*C16</f>
        <v>14800</v>
      </c>
    </row>
    <row r="17" spans="1:13" s="38" customFormat="1">
      <c r="A17" s="33">
        <v>43452</v>
      </c>
      <c r="B17" s="34" t="s">
        <v>10</v>
      </c>
      <c r="C17" s="34">
        <v>225</v>
      </c>
      <c r="D17" s="34" t="s">
        <v>11</v>
      </c>
      <c r="E17" s="34">
        <v>10854</v>
      </c>
      <c r="F17" s="34">
        <v>10865</v>
      </c>
      <c r="G17" s="34"/>
      <c r="H17" s="34"/>
      <c r="I17" s="35">
        <f t="shared" si="27"/>
        <v>-2475</v>
      </c>
      <c r="J17" s="36"/>
      <c r="K17" s="36"/>
      <c r="L17" s="36">
        <f t="shared" si="29"/>
        <v>-11</v>
      </c>
      <c r="M17" s="37">
        <f t="shared" si="30"/>
        <v>-2475</v>
      </c>
    </row>
    <row r="18" spans="1:13" s="38" customFormat="1">
      <c r="A18" s="33">
        <v>43451</v>
      </c>
      <c r="B18" s="39" t="s">
        <v>10</v>
      </c>
      <c r="C18" s="39">
        <v>225</v>
      </c>
      <c r="D18" s="39" t="s">
        <v>9</v>
      </c>
      <c r="E18" s="34">
        <v>10883</v>
      </c>
      <c r="F18" s="34">
        <v>10908</v>
      </c>
      <c r="G18" s="34"/>
      <c r="H18" s="34"/>
      <c r="I18" s="35">
        <f t="shared" ref="I18" si="31">(IF(D18="SHORT",E18-F18,IF(D18="LONG",F18-E18)))*C18</f>
        <v>5625</v>
      </c>
      <c r="J18" s="36"/>
      <c r="K18" s="36"/>
      <c r="L18" s="36">
        <f t="shared" ref="L18" si="32">(J18+I18+K18)/C18</f>
        <v>25</v>
      </c>
      <c r="M18" s="37">
        <f t="shared" ref="M18" si="33">L18*C18</f>
        <v>5625</v>
      </c>
    </row>
    <row r="19" spans="1:13" s="38" customFormat="1">
      <c r="A19" s="33">
        <v>43448</v>
      </c>
      <c r="B19" s="39" t="s">
        <v>12</v>
      </c>
      <c r="C19" s="39">
        <v>100</v>
      </c>
      <c r="D19" s="39" t="s">
        <v>9</v>
      </c>
      <c r="E19" s="34">
        <v>26915</v>
      </c>
      <c r="F19" s="34">
        <v>26853</v>
      </c>
      <c r="G19" s="34"/>
      <c r="H19" s="34"/>
      <c r="I19" s="35">
        <f t="shared" ref="I19:I21" si="34">(IF(D19="SHORT",E19-F19,IF(D19="LONG",F19-E19)))*C19</f>
        <v>-6200</v>
      </c>
      <c r="J19" s="36"/>
      <c r="K19" s="36"/>
      <c r="L19" s="36">
        <f t="shared" ref="L19:L21" si="35">(J19+I19+K19)/C19</f>
        <v>-62</v>
      </c>
      <c r="M19" s="37">
        <f t="shared" ref="M19:M21" si="36">L19*C19</f>
        <v>-6200</v>
      </c>
    </row>
    <row r="20" spans="1:13" s="38" customFormat="1">
      <c r="A20" s="33">
        <v>43448</v>
      </c>
      <c r="B20" s="39" t="s">
        <v>10</v>
      </c>
      <c r="C20" s="34">
        <v>225</v>
      </c>
      <c r="D20" s="39" t="s">
        <v>9</v>
      </c>
      <c r="E20" s="34">
        <v>10808</v>
      </c>
      <c r="F20" s="34">
        <v>10832</v>
      </c>
      <c r="G20" s="34"/>
      <c r="H20" s="34"/>
      <c r="I20" s="35">
        <f t="shared" si="34"/>
        <v>5400</v>
      </c>
      <c r="J20" s="36"/>
      <c r="K20" s="36"/>
      <c r="L20" s="36">
        <f t="shared" si="35"/>
        <v>24</v>
      </c>
      <c r="M20" s="37">
        <f t="shared" si="36"/>
        <v>5400</v>
      </c>
    </row>
    <row r="21" spans="1:13" s="38" customFormat="1">
      <c r="A21" s="33">
        <v>43448</v>
      </c>
      <c r="B21" s="39" t="s">
        <v>10</v>
      </c>
      <c r="C21" s="34">
        <v>225</v>
      </c>
      <c r="D21" s="39" t="s">
        <v>9</v>
      </c>
      <c r="E21" s="34">
        <v>10822</v>
      </c>
      <c r="F21" s="34">
        <v>10799</v>
      </c>
      <c r="G21" s="34"/>
      <c r="H21" s="34"/>
      <c r="I21" s="35">
        <f t="shared" si="34"/>
        <v>-5175</v>
      </c>
      <c r="J21" s="36"/>
      <c r="K21" s="36"/>
      <c r="L21" s="36">
        <f t="shared" si="35"/>
        <v>-23</v>
      </c>
      <c r="M21" s="37">
        <f t="shared" si="36"/>
        <v>-5175</v>
      </c>
    </row>
    <row r="22" spans="1:13" s="38" customFormat="1">
      <c r="A22" s="33">
        <v>43447</v>
      </c>
      <c r="B22" s="39" t="s">
        <v>10</v>
      </c>
      <c r="C22" s="34">
        <v>225</v>
      </c>
      <c r="D22" s="39" t="s">
        <v>11</v>
      </c>
      <c r="E22" s="34">
        <v>10802</v>
      </c>
      <c r="F22" s="34">
        <v>10772</v>
      </c>
      <c r="G22" s="34"/>
      <c r="H22" s="34"/>
      <c r="I22" s="35">
        <f t="shared" ref="I22" si="37">(IF(D22="SHORT",E22-F22,IF(D22="LONG",F22-E22)))*C22</f>
        <v>6750</v>
      </c>
      <c r="J22" s="36"/>
      <c r="K22" s="36"/>
      <c r="L22" s="36">
        <f t="shared" ref="L22" si="38">(J22+I22+K22)/C22</f>
        <v>30</v>
      </c>
      <c r="M22" s="37">
        <f t="shared" ref="M22" si="39">L22*C22</f>
        <v>6750</v>
      </c>
    </row>
    <row r="23" spans="1:13" s="38" customFormat="1">
      <c r="A23" s="33">
        <v>43447</v>
      </c>
      <c r="B23" s="39" t="s">
        <v>12</v>
      </c>
      <c r="C23" s="34">
        <v>100</v>
      </c>
      <c r="D23" s="39" t="s">
        <v>11</v>
      </c>
      <c r="E23" s="34">
        <v>26918</v>
      </c>
      <c r="F23" s="34">
        <v>26850</v>
      </c>
      <c r="G23" s="34"/>
      <c r="H23" s="34"/>
      <c r="I23" s="35">
        <f t="shared" ref="I23:I24" si="40">(IF(D23="SHORT",E23-F23,IF(D23="LONG",F23-E23)))*C23</f>
        <v>6800</v>
      </c>
      <c r="J23" s="36"/>
      <c r="K23" s="36"/>
      <c r="L23" s="36">
        <f t="shared" ref="L23:L24" si="41">(J23+I23+K23)/C23</f>
        <v>68</v>
      </c>
      <c r="M23" s="37">
        <f t="shared" ref="M23:M24" si="42">L23*C23</f>
        <v>6800</v>
      </c>
    </row>
    <row r="24" spans="1:13" s="38" customFormat="1">
      <c r="A24" s="33">
        <v>43447</v>
      </c>
      <c r="B24" s="39" t="s">
        <v>10</v>
      </c>
      <c r="C24" s="34">
        <v>225</v>
      </c>
      <c r="D24" s="39" t="s">
        <v>11</v>
      </c>
      <c r="E24" s="34">
        <v>10826</v>
      </c>
      <c r="F24" s="34">
        <v>10801</v>
      </c>
      <c r="G24" s="34"/>
      <c r="H24" s="34"/>
      <c r="I24" s="35">
        <f t="shared" si="40"/>
        <v>5625</v>
      </c>
      <c r="J24" s="36"/>
      <c r="K24" s="36"/>
      <c r="L24" s="36">
        <f t="shared" si="41"/>
        <v>25</v>
      </c>
      <c r="M24" s="37">
        <f t="shared" si="42"/>
        <v>5625</v>
      </c>
    </row>
    <row r="25" spans="1:13" s="32" customFormat="1">
      <c r="A25" s="27">
        <v>43446</v>
      </c>
      <c r="B25" s="28" t="s">
        <v>12</v>
      </c>
      <c r="C25" s="28">
        <v>100</v>
      </c>
      <c r="D25" s="28" t="s">
        <v>9</v>
      </c>
      <c r="E25" s="28">
        <v>26543</v>
      </c>
      <c r="F25" s="28">
        <v>26609</v>
      </c>
      <c r="G25" s="28">
        <v>26689</v>
      </c>
      <c r="H25" s="28"/>
      <c r="I25" s="29">
        <f t="shared" ref="I25:I26" si="43">(IF(D25="SHORT",E25-F25,IF(D25="LONG",F25-E25)))*C25</f>
        <v>6600</v>
      </c>
      <c r="J25" s="30">
        <f t="shared" ref="J25:J26" si="44">(IF(D25="SHORT",IF(G25="",0,F25-G25),IF(D25="LONG",IF(G25="",0,G25-F25))))*C25</f>
        <v>8000</v>
      </c>
      <c r="K25" s="30"/>
      <c r="L25" s="30">
        <f t="shared" ref="L25:L26" si="45">(J25+I25+K25)/C25</f>
        <v>146</v>
      </c>
      <c r="M25" s="31">
        <f t="shared" ref="M25:M26" si="46">L25*C25</f>
        <v>14600</v>
      </c>
    </row>
    <row r="26" spans="1:13" s="32" customFormat="1">
      <c r="A26" s="27">
        <v>43446</v>
      </c>
      <c r="B26" s="28" t="s">
        <v>10</v>
      </c>
      <c r="C26" s="28">
        <v>225</v>
      </c>
      <c r="D26" s="28" t="s">
        <v>9</v>
      </c>
      <c r="E26" s="28">
        <v>10691</v>
      </c>
      <c r="F26" s="28">
        <v>10715</v>
      </c>
      <c r="G26" s="28">
        <v>10746</v>
      </c>
      <c r="H26" s="28"/>
      <c r="I26" s="29">
        <f t="shared" si="43"/>
        <v>5400</v>
      </c>
      <c r="J26" s="30">
        <f t="shared" si="44"/>
        <v>6975</v>
      </c>
      <c r="K26" s="30"/>
      <c r="L26" s="30">
        <f t="shared" si="45"/>
        <v>55</v>
      </c>
      <c r="M26" s="31">
        <f t="shared" si="46"/>
        <v>12375</v>
      </c>
    </row>
    <row r="27" spans="1:13" s="32" customFormat="1">
      <c r="A27" s="27">
        <v>43445</v>
      </c>
      <c r="B27" s="28" t="s">
        <v>10</v>
      </c>
      <c r="C27" s="28">
        <v>225</v>
      </c>
      <c r="D27" s="28" t="s">
        <v>9</v>
      </c>
      <c r="E27" s="28">
        <v>10499</v>
      </c>
      <c r="F27" s="28">
        <v>10523</v>
      </c>
      <c r="G27" s="28">
        <v>10553</v>
      </c>
      <c r="H27" s="28"/>
      <c r="I27" s="29">
        <f t="shared" ref="I27" si="47">(IF(D27="SHORT",E27-F27,IF(D27="LONG",F27-E27)))*C27</f>
        <v>5400</v>
      </c>
      <c r="J27" s="30">
        <f t="shared" ref="J27" si="48">(IF(D27="SHORT",IF(G27="",0,F27-G27),IF(D27="LONG",IF(G27="",0,G27-F27))))*C27</f>
        <v>6750</v>
      </c>
      <c r="K27" s="30"/>
      <c r="L27" s="30">
        <f t="shared" ref="L27" si="49">(J27+I27+K27)/C27</f>
        <v>54</v>
      </c>
      <c r="M27" s="31">
        <f t="shared" ref="M27" si="50">L27*C27</f>
        <v>12150</v>
      </c>
    </row>
    <row r="28" spans="1:13" s="38" customFormat="1">
      <c r="A28" s="33">
        <v>43444</v>
      </c>
      <c r="B28" s="39" t="s">
        <v>10</v>
      </c>
      <c r="C28" s="34">
        <v>225</v>
      </c>
      <c r="D28" s="39" t="s">
        <v>11</v>
      </c>
      <c r="E28" s="34">
        <v>10540</v>
      </c>
      <c r="F28" s="34">
        <v>10515</v>
      </c>
      <c r="G28" s="34"/>
      <c r="H28" s="34"/>
      <c r="I28" s="35">
        <f t="shared" ref="I28:I29" si="51">(IF(D28="SHORT",E28-F28,IF(D28="LONG",F28-E28)))*C28</f>
        <v>5625</v>
      </c>
      <c r="J28" s="36"/>
      <c r="K28" s="36"/>
      <c r="L28" s="36">
        <f t="shared" ref="L28:L29" si="52">(J28+I28+K28)/C28</f>
        <v>25</v>
      </c>
      <c r="M28" s="37">
        <f t="shared" ref="M28:M29" si="53">L28*C28</f>
        <v>5625</v>
      </c>
    </row>
    <row r="29" spans="1:13" s="38" customFormat="1">
      <c r="A29" s="33">
        <v>43444</v>
      </c>
      <c r="B29" s="39" t="s">
        <v>10</v>
      </c>
      <c r="C29" s="34">
        <v>225</v>
      </c>
      <c r="D29" s="39" t="s">
        <v>9</v>
      </c>
      <c r="E29" s="34">
        <v>10563</v>
      </c>
      <c r="F29" s="34">
        <v>10557.7</v>
      </c>
      <c r="G29" s="34"/>
      <c r="H29" s="34"/>
      <c r="I29" s="35">
        <f t="shared" si="51"/>
        <v>-1192.4999999998363</v>
      </c>
      <c r="J29" s="36"/>
      <c r="K29" s="36"/>
      <c r="L29" s="36">
        <f t="shared" si="52"/>
        <v>-5.2999999999992724</v>
      </c>
      <c r="M29" s="37">
        <f t="shared" si="53"/>
        <v>-1192.4999999998363</v>
      </c>
    </row>
    <row r="30" spans="1:13" s="38" customFormat="1">
      <c r="A30" s="33">
        <v>43441</v>
      </c>
      <c r="B30" s="39" t="s">
        <v>10</v>
      </c>
      <c r="C30" s="34">
        <v>225</v>
      </c>
      <c r="D30" s="39" t="s">
        <v>11</v>
      </c>
      <c r="E30" s="34">
        <v>10666</v>
      </c>
      <c r="F30" s="34">
        <v>10641</v>
      </c>
      <c r="G30" s="34"/>
      <c r="H30" s="34"/>
      <c r="I30" s="35">
        <f t="shared" ref="I30" si="54">(IF(D30="SHORT",E30-F30,IF(D30="LONG",F30-E30)))*C30</f>
        <v>5625</v>
      </c>
      <c r="J30" s="36"/>
      <c r="K30" s="36"/>
      <c r="L30" s="36">
        <f t="shared" ref="L30" si="55">(J30+I30+K30)/C30</f>
        <v>25</v>
      </c>
      <c r="M30" s="37">
        <f t="shared" ref="M30" si="56">L30*C30</f>
        <v>5625</v>
      </c>
    </row>
    <row r="31" spans="1:13" s="38" customFormat="1">
      <c r="A31" s="33">
        <v>43440</v>
      </c>
      <c r="B31" s="39" t="s">
        <v>10</v>
      </c>
      <c r="C31" s="34">
        <v>225</v>
      </c>
      <c r="D31" s="39" t="s">
        <v>11</v>
      </c>
      <c r="E31" s="34">
        <v>10708</v>
      </c>
      <c r="F31" s="34">
        <v>10683</v>
      </c>
      <c r="G31" s="34"/>
      <c r="H31" s="34"/>
      <c r="I31" s="35">
        <f t="shared" ref="I31" si="57">(IF(D31="SHORT",E31-F31,IF(D31="LONG",F31-E31)))*C31</f>
        <v>5625</v>
      </c>
      <c r="J31" s="36"/>
      <c r="K31" s="36"/>
      <c r="L31" s="36">
        <f t="shared" ref="L31" si="58">(J31+I31+K31)/C31</f>
        <v>25</v>
      </c>
      <c r="M31" s="37">
        <f t="shared" ref="M31" si="59">L31*C31</f>
        <v>5625</v>
      </c>
    </row>
    <row r="32" spans="1:13" s="38" customFormat="1">
      <c r="A32" s="33">
        <v>43439</v>
      </c>
      <c r="B32" s="39" t="s">
        <v>12</v>
      </c>
      <c r="C32" s="34">
        <v>100</v>
      </c>
      <c r="D32" s="39" t="s">
        <v>11</v>
      </c>
      <c r="E32" s="34">
        <v>26718</v>
      </c>
      <c r="F32" s="34">
        <v>26651</v>
      </c>
      <c r="G32" s="34"/>
      <c r="H32" s="34"/>
      <c r="I32" s="35">
        <f t="shared" ref="I32:I33" si="60">(IF(D32="SHORT",E32-F32,IF(D32="LONG",F32-E32)))*C32</f>
        <v>6700</v>
      </c>
      <c r="J32" s="36"/>
      <c r="K32" s="36"/>
      <c r="L32" s="36">
        <f t="shared" ref="L32:L33" si="61">(J32+I32+K32)/C32</f>
        <v>67</v>
      </c>
      <c r="M32" s="37">
        <f t="shared" ref="M32:M33" si="62">L32*C32</f>
        <v>6700</v>
      </c>
    </row>
    <row r="33" spans="1:13" s="38" customFormat="1">
      <c r="A33" s="33">
        <v>43439</v>
      </c>
      <c r="B33" s="39" t="s">
        <v>10</v>
      </c>
      <c r="C33" s="34">
        <v>225</v>
      </c>
      <c r="D33" s="39" t="s">
        <v>11</v>
      </c>
      <c r="E33" s="34">
        <v>10837</v>
      </c>
      <c r="F33" s="34">
        <v>10812</v>
      </c>
      <c r="G33" s="34"/>
      <c r="H33" s="34"/>
      <c r="I33" s="35">
        <f t="shared" si="60"/>
        <v>5625</v>
      </c>
      <c r="J33" s="36"/>
      <c r="K33" s="36"/>
      <c r="L33" s="36">
        <f t="shared" si="61"/>
        <v>25</v>
      </c>
      <c r="M33" s="37">
        <f t="shared" si="62"/>
        <v>5625</v>
      </c>
    </row>
    <row r="34" spans="1:13" s="38" customFormat="1">
      <c r="A34" s="33">
        <v>43438</v>
      </c>
      <c r="B34" s="39" t="s">
        <v>10</v>
      </c>
      <c r="C34" s="34">
        <v>225</v>
      </c>
      <c r="D34" s="39" t="s">
        <v>11</v>
      </c>
      <c r="E34" s="34">
        <v>10900</v>
      </c>
      <c r="F34" s="34">
        <v>10923</v>
      </c>
      <c r="G34" s="34"/>
      <c r="H34" s="34"/>
      <c r="I34" s="35">
        <f t="shared" ref="I34" si="63">(IF(D34="SHORT",E34-F34,IF(D34="LONG",F34-E34)))*C34</f>
        <v>-5175</v>
      </c>
      <c r="J34" s="36"/>
      <c r="K34" s="36"/>
      <c r="L34" s="36">
        <f t="shared" ref="L34" si="64">(J34+I34+K34)/C34</f>
        <v>-23</v>
      </c>
      <c r="M34" s="37">
        <f t="shared" ref="M34" si="65">L34*C34</f>
        <v>-5175</v>
      </c>
    </row>
    <row r="35" spans="1:13" s="38" customFormat="1">
      <c r="A35" s="33">
        <v>43437</v>
      </c>
      <c r="B35" s="39" t="s">
        <v>12</v>
      </c>
      <c r="C35" s="34">
        <v>100</v>
      </c>
      <c r="D35" s="39" t="s">
        <v>11</v>
      </c>
      <c r="E35" s="34">
        <v>26915</v>
      </c>
      <c r="F35" s="34">
        <v>26976</v>
      </c>
      <c r="G35" s="34"/>
      <c r="H35" s="34"/>
      <c r="I35" s="35">
        <f t="shared" ref="I35:I36" si="66">(IF(D35="SHORT",E35-F35,IF(D35="LONG",F35-E35)))*C35</f>
        <v>-6100</v>
      </c>
      <c r="J35" s="36"/>
      <c r="K35" s="36"/>
      <c r="L35" s="36">
        <f t="shared" ref="L35:L36" si="67">(J35+I35+K35)/C35</f>
        <v>-61</v>
      </c>
      <c r="M35" s="37">
        <f t="shared" ref="M35:M36" si="68">L35*C35</f>
        <v>-6100</v>
      </c>
    </row>
    <row r="36" spans="1:13" s="38" customFormat="1">
      <c r="A36" s="33">
        <v>43437</v>
      </c>
      <c r="B36" s="39" t="s">
        <v>10</v>
      </c>
      <c r="C36" s="34">
        <v>225</v>
      </c>
      <c r="D36" s="39" t="s">
        <v>11</v>
      </c>
      <c r="E36" s="34">
        <v>10915</v>
      </c>
      <c r="F36" s="34">
        <v>10889</v>
      </c>
      <c r="G36" s="34"/>
      <c r="H36" s="34"/>
      <c r="I36" s="35">
        <f t="shared" si="66"/>
        <v>5850</v>
      </c>
      <c r="J36" s="36"/>
      <c r="K36" s="36"/>
      <c r="L36" s="36">
        <f t="shared" si="67"/>
        <v>26</v>
      </c>
      <c r="M36" s="37">
        <f t="shared" si="68"/>
        <v>5850</v>
      </c>
    </row>
    <row r="37" spans="1:13" ht="15.75">
      <c r="A37" s="52"/>
      <c r="B37" s="53"/>
      <c r="C37" s="53"/>
      <c r="D37" s="53"/>
      <c r="E37" s="53"/>
      <c r="F37" s="53"/>
      <c r="G37" s="53"/>
      <c r="H37" s="53"/>
      <c r="I37" s="54"/>
      <c r="J37" s="55"/>
      <c r="K37" s="56"/>
      <c r="L37" s="57"/>
      <c r="M37" s="53"/>
    </row>
    <row r="38" spans="1:13" s="38" customFormat="1">
      <c r="A38" s="33">
        <v>43434</v>
      </c>
      <c r="B38" s="39" t="s">
        <v>12</v>
      </c>
      <c r="C38" s="34">
        <v>100</v>
      </c>
      <c r="D38" s="39" t="s">
        <v>11</v>
      </c>
      <c r="E38" s="34">
        <v>26929</v>
      </c>
      <c r="F38" s="34">
        <v>26861</v>
      </c>
      <c r="G38" s="34"/>
      <c r="H38" s="34"/>
      <c r="I38" s="35">
        <f t="shared" ref="I38:I39" si="69">(IF(D38="SHORT",E38-F38,IF(D38="LONG",F38-E38)))*C38</f>
        <v>6800</v>
      </c>
      <c r="J38" s="36"/>
      <c r="K38" s="36"/>
      <c r="L38" s="36">
        <f t="shared" ref="L38:L39" si="70">(J38+I38+K38)/C38</f>
        <v>68</v>
      </c>
      <c r="M38" s="37">
        <f t="shared" ref="M38:M39" si="71">L38*C38</f>
        <v>6800</v>
      </c>
    </row>
    <row r="39" spans="1:13" s="38" customFormat="1">
      <c r="A39" s="33">
        <v>43434</v>
      </c>
      <c r="B39" s="39" t="s">
        <v>10</v>
      </c>
      <c r="C39" s="34">
        <v>225</v>
      </c>
      <c r="D39" s="39" t="s">
        <v>9</v>
      </c>
      <c r="E39" s="34">
        <v>10929</v>
      </c>
      <c r="F39" s="34">
        <v>10906</v>
      </c>
      <c r="G39" s="34"/>
      <c r="H39" s="34"/>
      <c r="I39" s="35">
        <f t="shared" si="69"/>
        <v>-5175</v>
      </c>
      <c r="J39" s="36"/>
      <c r="K39" s="36"/>
      <c r="L39" s="36">
        <f t="shared" si="70"/>
        <v>-23</v>
      </c>
      <c r="M39" s="37">
        <f t="shared" si="71"/>
        <v>-5175</v>
      </c>
    </row>
    <row r="40" spans="1:13" s="32" customFormat="1">
      <c r="A40" s="27">
        <v>43433</v>
      </c>
      <c r="B40" s="28" t="s">
        <v>10</v>
      </c>
      <c r="C40" s="28">
        <v>225</v>
      </c>
      <c r="D40" s="28" t="s">
        <v>9</v>
      </c>
      <c r="E40" s="28">
        <v>10811</v>
      </c>
      <c r="F40" s="28">
        <v>10835</v>
      </c>
      <c r="G40" s="28">
        <v>10867</v>
      </c>
      <c r="H40" s="28"/>
      <c r="I40" s="29">
        <f t="shared" ref="I40" si="72">(IF(D40="SHORT",E40-F40,IF(D40="LONG",F40-E40)))*C40</f>
        <v>5400</v>
      </c>
      <c r="J40" s="30">
        <f t="shared" ref="J40" si="73">(IF(D40="SHORT",IF(G40="",0,F40-G40),IF(D40="LONG",IF(G40="",0,G40-F40))))*C40</f>
        <v>7200</v>
      </c>
      <c r="K40" s="30"/>
      <c r="L40" s="30">
        <f t="shared" ref="L40" si="74">(J40+I40+K40)/C40</f>
        <v>56</v>
      </c>
      <c r="M40" s="31">
        <f t="shared" ref="M40" si="75">L40*C40</f>
        <v>12600</v>
      </c>
    </row>
    <row r="41" spans="1:13" s="38" customFormat="1">
      <c r="A41" s="33">
        <v>43432</v>
      </c>
      <c r="B41" s="39" t="s">
        <v>10</v>
      </c>
      <c r="C41" s="34">
        <v>225</v>
      </c>
      <c r="D41" s="39" t="s">
        <v>9</v>
      </c>
      <c r="E41" s="34">
        <v>10719</v>
      </c>
      <c r="F41" s="34">
        <v>10743</v>
      </c>
      <c r="G41" s="34"/>
      <c r="H41" s="34"/>
      <c r="I41" s="35">
        <f t="shared" ref="I41" si="76">(IF(D41="SHORT",E41-F41,IF(D41="LONG",F41-E41)))*C41</f>
        <v>5400</v>
      </c>
      <c r="J41" s="36"/>
      <c r="K41" s="36"/>
      <c r="L41" s="36">
        <f t="shared" ref="L41" si="77">(J41+I41+K41)/C41</f>
        <v>24</v>
      </c>
      <c r="M41" s="37">
        <f t="shared" ref="M41" si="78">L41*C41</f>
        <v>5400</v>
      </c>
    </row>
    <row r="42" spans="1:13" s="38" customFormat="1">
      <c r="A42" s="33">
        <v>43431</v>
      </c>
      <c r="B42" s="39" t="s">
        <v>10</v>
      </c>
      <c r="C42" s="34">
        <v>225</v>
      </c>
      <c r="D42" s="39" t="s">
        <v>9</v>
      </c>
      <c r="E42" s="34">
        <v>10626</v>
      </c>
      <c r="F42" s="34">
        <v>10603</v>
      </c>
      <c r="G42" s="34"/>
      <c r="H42" s="34"/>
      <c r="I42" s="35">
        <f t="shared" ref="I42:I43" si="79">(IF(D42="SHORT",E42-F42,IF(D42="LONG",F42-E42)))*C42</f>
        <v>-5175</v>
      </c>
      <c r="J42" s="36"/>
      <c r="K42" s="36"/>
      <c r="L42" s="36">
        <f t="shared" ref="L42:L43" si="80">(J42+I42+K42)/C42</f>
        <v>-23</v>
      </c>
      <c r="M42" s="37">
        <f t="shared" ref="M42:M43" si="81">L42*C42</f>
        <v>-5175</v>
      </c>
    </row>
    <row r="43" spans="1:13" s="38" customFormat="1">
      <c r="A43" s="33">
        <v>43431</v>
      </c>
      <c r="B43" s="34" t="s">
        <v>12</v>
      </c>
      <c r="C43" s="34">
        <v>100</v>
      </c>
      <c r="D43" s="39" t="s">
        <v>9</v>
      </c>
      <c r="E43" s="34">
        <v>26376</v>
      </c>
      <c r="F43" s="34">
        <v>26315</v>
      </c>
      <c r="G43" s="34"/>
      <c r="H43" s="34"/>
      <c r="I43" s="35">
        <f t="shared" si="79"/>
        <v>-6100</v>
      </c>
      <c r="J43" s="36"/>
      <c r="K43" s="36"/>
      <c r="L43" s="36">
        <f t="shared" si="80"/>
        <v>-61</v>
      </c>
      <c r="M43" s="37">
        <f t="shared" si="81"/>
        <v>-6100</v>
      </c>
    </row>
    <row r="44" spans="1:13" s="38" customFormat="1">
      <c r="A44" s="33">
        <v>43430</v>
      </c>
      <c r="B44" s="34" t="s">
        <v>12</v>
      </c>
      <c r="C44" s="34">
        <v>100</v>
      </c>
      <c r="D44" s="39" t="s">
        <v>11</v>
      </c>
      <c r="E44" s="34">
        <v>26069</v>
      </c>
      <c r="F44" s="34">
        <v>26128</v>
      </c>
      <c r="G44" s="34"/>
      <c r="H44" s="34"/>
      <c r="I44" s="35">
        <f t="shared" ref="I44:I45" si="82">(IF(D44="SHORT",E44-F44,IF(D44="LONG",F44-E44)))*C44</f>
        <v>-5900</v>
      </c>
      <c r="J44" s="36"/>
      <c r="K44" s="36"/>
      <c r="L44" s="36">
        <f t="shared" ref="L44:L45" si="83">(J44+I44+K44)/C44</f>
        <v>-59</v>
      </c>
      <c r="M44" s="37">
        <f t="shared" ref="M44:M45" si="84">L44*C44</f>
        <v>-5900</v>
      </c>
    </row>
    <row r="45" spans="1:13" s="38" customFormat="1">
      <c r="A45" s="33">
        <v>43430</v>
      </c>
      <c r="B45" s="39" t="s">
        <v>10</v>
      </c>
      <c r="C45" s="34">
        <v>225</v>
      </c>
      <c r="D45" s="39" t="s">
        <v>11</v>
      </c>
      <c r="E45" s="34">
        <v>10540</v>
      </c>
      <c r="F45" s="34">
        <v>10515</v>
      </c>
      <c r="G45" s="34"/>
      <c r="H45" s="34"/>
      <c r="I45" s="35">
        <f t="shared" si="82"/>
        <v>5625</v>
      </c>
      <c r="J45" s="36"/>
      <c r="K45" s="36"/>
      <c r="L45" s="36">
        <f t="shared" si="83"/>
        <v>25</v>
      </c>
      <c r="M45" s="37">
        <f t="shared" si="84"/>
        <v>5625</v>
      </c>
    </row>
    <row r="46" spans="1:13" s="32" customFormat="1">
      <c r="A46" s="27">
        <v>43426</v>
      </c>
      <c r="B46" s="28" t="s">
        <v>12</v>
      </c>
      <c r="C46" s="28">
        <v>100</v>
      </c>
      <c r="D46" s="28" t="s">
        <v>11</v>
      </c>
      <c r="E46" s="28">
        <v>26204</v>
      </c>
      <c r="F46" s="28">
        <v>26138</v>
      </c>
      <c r="G46" s="28">
        <v>26060</v>
      </c>
      <c r="H46" s="28"/>
      <c r="I46" s="29">
        <f t="shared" ref="I46:I47" si="85">(IF(D46="SHORT",E46-F46,IF(D46="LONG",F46-E46)))*C46</f>
        <v>6600</v>
      </c>
      <c r="J46" s="30">
        <f t="shared" ref="J46:J47" si="86">(IF(D46="SHORT",IF(G46="",0,F46-G46),IF(D46="LONG",IF(G46="",0,G46-F46))))*C46</f>
        <v>7800</v>
      </c>
      <c r="K46" s="30"/>
      <c r="L46" s="30">
        <f t="shared" ref="L46:L47" si="87">(J46+I46+K46)/C46</f>
        <v>144</v>
      </c>
      <c r="M46" s="31">
        <f t="shared" ref="M46:M47" si="88">L46*C46</f>
        <v>14400</v>
      </c>
    </row>
    <row r="47" spans="1:13" s="32" customFormat="1">
      <c r="A47" s="27">
        <v>43426</v>
      </c>
      <c r="B47" s="28" t="s">
        <v>10</v>
      </c>
      <c r="C47" s="28">
        <v>225</v>
      </c>
      <c r="D47" s="28" t="s">
        <v>11</v>
      </c>
      <c r="E47" s="28">
        <v>10614</v>
      </c>
      <c r="F47" s="28">
        <v>10589</v>
      </c>
      <c r="G47" s="28">
        <v>10559</v>
      </c>
      <c r="H47" s="28"/>
      <c r="I47" s="29">
        <f t="shared" si="85"/>
        <v>5625</v>
      </c>
      <c r="J47" s="30">
        <f t="shared" si="86"/>
        <v>6750</v>
      </c>
      <c r="K47" s="30"/>
      <c r="L47" s="30">
        <f t="shared" si="87"/>
        <v>55</v>
      </c>
      <c r="M47" s="31">
        <f t="shared" si="88"/>
        <v>12375</v>
      </c>
    </row>
    <row r="48" spans="1:13" s="38" customFormat="1">
      <c r="A48" s="33">
        <v>43425</v>
      </c>
      <c r="B48" s="34" t="s">
        <v>12</v>
      </c>
      <c r="C48" s="34">
        <v>100</v>
      </c>
      <c r="D48" s="34" t="s">
        <v>9</v>
      </c>
      <c r="E48" s="34">
        <v>26318</v>
      </c>
      <c r="F48" s="34">
        <v>26383</v>
      </c>
      <c r="G48" s="34"/>
      <c r="H48" s="34"/>
      <c r="I48" s="35">
        <f t="shared" ref="I48:I49" si="89">(IF(D48="SHORT",E48-F48,IF(D48="LONG",F48-E48)))*C48</f>
        <v>6500</v>
      </c>
      <c r="J48" s="36"/>
      <c r="K48" s="36"/>
      <c r="L48" s="36">
        <f t="shared" ref="L48:L49" si="90">(J48+I48+K48)/C48</f>
        <v>65</v>
      </c>
      <c r="M48" s="37">
        <f t="shared" ref="M48:M49" si="91">L48*C48</f>
        <v>6500</v>
      </c>
    </row>
    <row r="49" spans="1:13" s="32" customFormat="1">
      <c r="A49" s="27">
        <v>43425</v>
      </c>
      <c r="B49" s="28" t="s">
        <v>10</v>
      </c>
      <c r="C49" s="28">
        <v>225</v>
      </c>
      <c r="D49" s="28" t="s">
        <v>11</v>
      </c>
      <c r="E49" s="28">
        <v>10632</v>
      </c>
      <c r="F49" s="28">
        <v>10607</v>
      </c>
      <c r="G49" s="28">
        <v>10577</v>
      </c>
      <c r="H49" s="28"/>
      <c r="I49" s="29">
        <f t="shared" si="89"/>
        <v>5625</v>
      </c>
      <c r="J49" s="30">
        <f t="shared" ref="J49" si="92">(IF(D49="SHORT",IF(G49="",0,F49-G49),IF(D49="LONG",IF(G49="",0,G49-F49))))*C49</f>
        <v>6750</v>
      </c>
      <c r="K49" s="30"/>
      <c r="L49" s="30">
        <f t="shared" si="90"/>
        <v>55</v>
      </c>
      <c r="M49" s="31">
        <f t="shared" si="91"/>
        <v>12375</v>
      </c>
    </row>
    <row r="50" spans="1:13" s="32" customFormat="1">
      <c r="A50" s="27">
        <v>43424</v>
      </c>
      <c r="B50" s="28" t="s">
        <v>10</v>
      </c>
      <c r="C50" s="28">
        <v>225</v>
      </c>
      <c r="D50" s="28" t="s">
        <v>11</v>
      </c>
      <c r="E50" s="28">
        <v>10707</v>
      </c>
      <c r="F50" s="28">
        <v>10682</v>
      </c>
      <c r="G50" s="28">
        <v>10652</v>
      </c>
      <c r="H50" s="28"/>
      <c r="I50" s="29">
        <f t="shared" ref="I50:I51" si="93">(IF(D50="SHORT",E50-F50,IF(D50="LONG",F50-E50)))*C50</f>
        <v>5625</v>
      </c>
      <c r="J50" s="30">
        <f t="shared" ref="J50" si="94">(IF(D50="SHORT",IF(G50="",0,F50-G50),IF(D50="LONG",IF(G50="",0,G50-F50))))*C50</f>
        <v>6750</v>
      </c>
      <c r="K50" s="30"/>
      <c r="L50" s="30">
        <f t="shared" ref="L50:L51" si="95">(J50+I50+K50)/C50</f>
        <v>55</v>
      </c>
      <c r="M50" s="31">
        <f t="shared" ref="M50:M51" si="96">L50*C50</f>
        <v>12375</v>
      </c>
    </row>
    <row r="51" spans="1:13" s="38" customFormat="1">
      <c r="A51" s="33">
        <v>43424</v>
      </c>
      <c r="B51" s="34" t="s">
        <v>12</v>
      </c>
      <c r="C51" s="34">
        <v>100</v>
      </c>
      <c r="D51" s="34" t="s">
        <v>11</v>
      </c>
      <c r="E51" s="34">
        <v>26207</v>
      </c>
      <c r="F51" s="34">
        <v>26141</v>
      </c>
      <c r="G51" s="34"/>
      <c r="H51" s="34"/>
      <c r="I51" s="35">
        <f t="shared" si="93"/>
        <v>6600</v>
      </c>
      <c r="J51" s="36"/>
      <c r="K51" s="36"/>
      <c r="L51" s="36">
        <f t="shared" si="95"/>
        <v>66</v>
      </c>
      <c r="M51" s="37">
        <f t="shared" si="96"/>
        <v>6600</v>
      </c>
    </row>
    <row r="52" spans="1:13" s="32" customFormat="1">
      <c r="A52" s="27">
        <v>43423</v>
      </c>
      <c r="B52" s="28" t="s">
        <v>10</v>
      </c>
      <c r="C52" s="28">
        <v>225</v>
      </c>
      <c r="D52" s="28" t="s">
        <v>9</v>
      </c>
      <c r="E52" s="28">
        <v>10723</v>
      </c>
      <c r="F52" s="28">
        <v>10747</v>
      </c>
      <c r="G52" s="28">
        <v>10777</v>
      </c>
      <c r="H52" s="28"/>
      <c r="I52" s="29">
        <f t="shared" ref="I52" si="97">(IF(D52="SHORT",E52-F52,IF(D52="LONG",F52-E52)))*C52</f>
        <v>5400</v>
      </c>
      <c r="J52" s="30">
        <f t="shared" ref="J52" si="98">(IF(D52="SHORT",IF(G52="",0,F52-G52),IF(D52="LONG",IF(G52="",0,G52-F52))))*C52</f>
        <v>6750</v>
      </c>
      <c r="K52" s="30"/>
      <c r="L52" s="30">
        <f t="shared" ref="L52" si="99">(J52+I52+K52)/C52</f>
        <v>54</v>
      </c>
      <c r="M52" s="31">
        <f t="shared" ref="M52" si="100">L52*C52</f>
        <v>12150</v>
      </c>
    </row>
    <row r="53" spans="1:13" s="38" customFormat="1">
      <c r="A53" s="33">
        <v>43420</v>
      </c>
      <c r="B53" s="39" t="s">
        <v>10</v>
      </c>
      <c r="C53" s="34">
        <v>225</v>
      </c>
      <c r="D53" s="39" t="s">
        <v>9</v>
      </c>
      <c r="E53" s="34">
        <v>10680</v>
      </c>
      <c r="F53" s="34">
        <v>10657</v>
      </c>
      <c r="G53" s="34"/>
      <c r="H53" s="34"/>
      <c r="I53" s="35">
        <f t="shared" ref="I53" si="101">(IF(D53="SHORT",E53-F53,IF(D53="LONG",F53-E53)))*C53</f>
        <v>-5175</v>
      </c>
      <c r="J53" s="36"/>
      <c r="K53" s="36"/>
      <c r="L53" s="36">
        <f t="shared" ref="L53" si="102">(J53+I53+K53)/C53</f>
        <v>-23</v>
      </c>
      <c r="M53" s="37">
        <f t="shared" ref="M53" si="103">L53*C53</f>
        <v>-5175</v>
      </c>
    </row>
    <row r="54" spans="1:13" s="38" customFormat="1">
      <c r="A54" s="33">
        <v>43419</v>
      </c>
      <c r="B54" s="39" t="s">
        <v>10</v>
      </c>
      <c r="C54" s="34">
        <v>225</v>
      </c>
      <c r="D54" s="39" t="s">
        <v>9</v>
      </c>
      <c r="E54" s="34">
        <v>10638</v>
      </c>
      <c r="F54" s="34">
        <v>10662</v>
      </c>
      <c r="G54" s="34"/>
      <c r="H54" s="34"/>
      <c r="I54" s="35">
        <f t="shared" ref="I54" si="104">(IF(D54="SHORT",E54-F54,IF(D54="LONG",F54-E54)))*C54</f>
        <v>5400</v>
      </c>
      <c r="J54" s="36"/>
      <c r="K54" s="36"/>
      <c r="L54" s="36">
        <f t="shared" ref="L54" si="105">(J54+I54+K54)/C54</f>
        <v>24</v>
      </c>
      <c r="M54" s="37">
        <f t="shared" ref="M54" si="106">L54*C54</f>
        <v>5400</v>
      </c>
    </row>
    <row r="55" spans="1:13" s="32" customFormat="1">
      <c r="A55" s="27">
        <v>43418</v>
      </c>
      <c r="B55" s="28" t="s">
        <v>10</v>
      </c>
      <c r="C55" s="28">
        <v>225</v>
      </c>
      <c r="D55" s="28" t="s">
        <v>11</v>
      </c>
      <c r="E55" s="28">
        <v>10633</v>
      </c>
      <c r="F55" s="28">
        <v>10608</v>
      </c>
      <c r="G55" s="28">
        <v>10578</v>
      </c>
      <c r="H55" s="28"/>
      <c r="I55" s="29">
        <f t="shared" ref="I55" si="107">(IF(D55="SHORT",E55-F55,IF(D55="LONG",F55-E55)))*C55</f>
        <v>5625</v>
      </c>
      <c r="J55" s="30">
        <f t="shared" ref="J55" si="108">(IF(D55="SHORT",IF(G55="",0,F55-G55),IF(D55="LONG",IF(G55="",0,G55-F55))))*C55</f>
        <v>6750</v>
      </c>
      <c r="K55" s="30"/>
      <c r="L55" s="30">
        <f t="shared" ref="L55" si="109">(J55+I55+K55)/C55</f>
        <v>55</v>
      </c>
      <c r="M55" s="31">
        <f t="shared" ref="M55" si="110">L55*C55</f>
        <v>12375</v>
      </c>
    </row>
    <row r="56" spans="1:13" s="32" customFormat="1">
      <c r="A56" s="27">
        <v>43417</v>
      </c>
      <c r="B56" s="28" t="s">
        <v>10</v>
      </c>
      <c r="C56" s="28">
        <v>225</v>
      </c>
      <c r="D56" s="28" t="s">
        <v>9</v>
      </c>
      <c r="E56" s="28">
        <v>10509</v>
      </c>
      <c r="F56" s="28">
        <v>10533</v>
      </c>
      <c r="G56" s="28">
        <v>10562</v>
      </c>
      <c r="H56" s="28"/>
      <c r="I56" s="29">
        <f t="shared" ref="I56" si="111">(IF(D56="SHORT",E56-F56,IF(D56="LONG",F56-E56)))*C56</f>
        <v>5400</v>
      </c>
      <c r="J56" s="30">
        <f t="shared" ref="J56" si="112">(IF(D56="SHORT",IF(G56="",0,F56-G56),IF(D56="LONG",IF(G56="",0,G56-F56))))*C56</f>
        <v>6525</v>
      </c>
      <c r="K56" s="30"/>
      <c r="L56" s="30">
        <f t="shared" ref="L56" si="113">(J56+I56+K56)/C56</f>
        <v>53</v>
      </c>
      <c r="M56" s="31">
        <f t="shared" ref="M56" si="114">L56*C56</f>
        <v>11925</v>
      </c>
    </row>
    <row r="57" spans="1:13" s="32" customFormat="1">
      <c r="A57" s="27">
        <v>43416</v>
      </c>
      <c r="B57" s="28" t="s">
        <v>10</v>
      </c>
      <c r="C57" s="28">
        <v>225</v>
      </c>
      <c r="D57" s="28" t="s">
        <v>11</v>
      </c>
      <c r="E57" s="28">
        <v>10595</v>
      </c>
      <c r="F57" s="28">
        <v>10570</v>
      </c>
      <c r="G57" s="28">
        <v>10541</v>
      </c>
      <c r="H57" s="28"/>
      <c r="I57" s="29">
        <f t="shared" ref="I57" si="115">(IF(D57="SHORT",E57-F57,IF(D57="LONG",F57-E57)))*C57</f>
        <v>5625</v>
      </c>
      <c r="J57" s="30">
        <f t="shared" ref="J57" si="116">(IF(D57="SHORT",IF(G57="",0,F57-G57),IF(D57="LONG",IF(G57="",0,G57-F57))))*C57</f>
        <v>6525</v>
      </c>
      <c r="K57" s="30"/>
      <c r="L57" s="30">
        <f t="shared" ref="L57" si="117">(J57+I57+K57)/C57</f>
        <v>54</v>
      </c>
      <c r="M57" s="31">
        <f t="shared" ref="M57" si="118">L57*C57</f>
        <v>12150</v>
      </c>
    </row>
    <row r="58" spans="1:13" s="38" customFormat="1">
      <c r="A58" s="33">
        <v>43410</v>
      </c>
      <c r="B58" s="39" t="s">
        <v>10</v>
      </c>
      <c r="C58" s="34">
        <v>225</v>
      </c>
      <c r="D58" s="39" t="s">
        <v>11</v>
      </c>
      <c r="E58" s="34">
        <v>10580</v>
      </c>
      <c r="F58" s="34">
        <v>10555</v>
      </c>
      <c r="G58" s="34"/>
      <c r="H58" s="34"/>
      <c r="I58" s="35">
        <f t="shared" ref="I58" si="119">(IF(D58="SHORT",E58-F58,IF(D58="LONG",F58-E58)))*C58</f>
        <v>5625</v>
      </c>
      <c r="J58" s="36"/>
      <c r="K58" s="36"/>
      <c r="L58" s="36">
        <f t="shared" ref="L58" si="120">(J58+I58+K58)/C58</f>
        <v>25</v>
      </c>
      <c r="M58" s="37">
        <f t="shared" ref="M58" si="121">L58*C58</f>
        <v>5625</v>
      </c>
    </row>
    <row r="59" spans="1:13" s="38" customFormat="1">
      <c r="A59" s="33">
        <v>43409</v>
      </c>
      <c r="B59" s="39" t="s">
        <v>10</v>
      </c>
      <c r="C59" s="34">
        <v>225</v>
      </c>
      <c r="D59" s="39" t="s">
        <v>11</v>
      </c>
      <c r="E59" s="34">
        <v>10529</v>
      </c>
      <c r="F59" s="34">
        <v>10551</v>
      </c>
      <c r="G59" s="34"/>
      <c r="H59" s="34"/>
      <c r="I59" s="35">
        <f t="shared" ref="I59" si="122">(IF(D59="SHORT",E59-F59,IF(D59="LONG",F59-E59)))*C59</f>
        <v>-4950</v>
      </c>
      <c r="J59" s="36"/>
      <c r="K59" s="36"/>
      <c r="L59" s="36">
        <f t="shared" ref="L59" si="123">(J59+I59+K59)/C59</f>
        <v>-22</v>
      </c>
      <c r="M59" s="37">
        <f t="shared" ref="M59" si="124">L59*C59</f>
        <v>-4950</v>
      </c>
    </row>
    <row r="60" spans="1:13" s="38" customFormat="1">
      <c r="A60" s="33">
        <v>43406</v>
      </c>
      <c r="B60" s="34" t="s">
        <v>12</v>
      </c>
      <c r="C60" s="34">
        <v>100</v>
      </c>
      <c r="D60" s="34" t="s">
        <v>9</v>
      </c>
      <c r="E60" s="34">
        <v>25782</v>
      </c>
      <c r="F60" s="34">
        <v>25846</v>
      </c>
      <c r="G60" s="34"/>
      <c r="H60" s="34"/>
      <c r="I60" s="35">
        <f t="shared" ref="I60:I61" si="125">(IF(D60="SHORT",E60-F60,IF(D60="LONG",F60-E60)))*C60</f>
        <v>6400</v>
      </c>
      <c r="J60" s="36"/>
      <c r="K60" s="36"/>
      <c r="L60" s="36">
        <f t="shared" ref="L60:L61" si="126">(J60+I60+K60)/C60</f>
        <v>64</v>
      </c>
      <c r="M60" s="37">
        <f t="shared" ref="M60:M61" si="127">L60*C60</f>
        <v>6400</v>
      </c>
    </row>
    <row r="61" spans="1:13" s="38" customFormat="1">
      <c r="A61" s="33">
        <v>43406</v>
      </c>
      <c r="B61" s="34" t="s">
        <v>10</v>
      </c>
      <c r="C61" s="34">
        <v>225</v>
      </c>
      <c r="D61" s="34" t="s">
        <v>9</v>
      </c>
      <c r="E61" s="34">
        <v>10592</v>
      </c>
      <c r="F61" s="34">
        <v>10616</v>
      </c>
      <c r="G61" s="34"/>
      <c r="H61" s="34"/>
      <c r="I61" s="35">
        <f t="shared" si="125"/>
        <v>5400</v>
      </c>
      <c r="J61" s="36"/>
      <c r="K61" s="36"/>
      <c r="L61" s="36">
        <f t="shared" si="126"/>
        <v>24</v>
      </c>
      <c r="M61" s="37">
        <f t="shared" si="127"/>
        <v>5400</v>
      </c>
    </row>
    <row r="62" spans="1:13" s="32" customFormat="1">
      <c r="A62" s="27">
        <v>43405</v>
      </c>
      <c r="B62" s="28" t="s">
        <v>10</v>
      </c>
      <c r="C62" s="28">
        <v>225</v>
      </c>
      <c r="D62" s="28" t="s">
        <v>9</v>
      </c>
      <c r="E62" s="28">
        <v>10395</v>
      </c>
      <c r="F62" s="28">
        <v>10418</v>
      </c>
      <c r="G62" s="28">
        <v>10448</v>
      </c>
      <c r="H62" s="28"/>
      <c r="I62" s="29">
        <f t="shared" ref="I62" si="128">(IF(D62="SHORT",E62-F62,IF(D62="LONG",F62-E62)))*C62</f>
        <v>5175</v>
      </c>
      <c r="J62" s="30">
        <f t="shared" ref="J62" si="129">(IF(D62="SHORT",IF(G62="",0,F62-G62),IF(D62="LONG",IF(G62="",0,G62-F62))))*C62</f>
        <v>6750</v>
      </c>
      <c r="K62" s="30"/>
      <c r="L62" s="30">
        <f t="shared" ref="L62" si="130">(J62+I62+K62)/C62</f>
        <v>53</v>
      </c>
      <c r="M62" s="31">
        <f t="shared" ref="M62" si="131">L62*C62</f>
        <v>11925</v>
      </c>
    </row>
    <row r="63" spans="1:13" ht="15.75">
      <c r="A63" s="52"/>
      <c r="B63" s="53"/>
      <c r="C63" s="53"/>
      <c r="D63" s="53"/>
      <c r="E63" s="53"/>
      <c r="F63" s="53"/>
      <c r="G63" s="53"/>
      <c r="H63" s="53"/>
      <c r="I63" s="54"/>
      <c r="J63" s="55"/>
      <c r="K63" s="56"/>
      <c r="L63" s="57"/>
      <c r="M63" s="53"/>
    </row>
    <row r="64" spans="1:13" s="32" customFormat="1">
      <c r="A64" s="27">
        <v>43404</v>
      </c>
      <c r="B64" s="28" t="s">
        <v>10</v>
      </c>
      <c r="C64" s="28">
        <v>225</v>
      </c>
      <c r="D64" s="28" t="s">
        <v>9</v>
      </c>
      <c r="E64" s="28">
        <v>10210</v>
      </c>
      <c r="F64" s="28">
        <v>10233</v>
      </c>
      <c r="G64" s="28">
        <v>10262</v>
      </c>
      <c r="H64" s="28"/>
      <c r="I64" s="29">
        <f t="shared" ref="I64" si="132">(IF(D64="SHORT",E64-F64,IF(D64="LONG",F64-E64)))*C64</f>
        <v>5175</v>
      </c>
      <c r="J64" s="30">
        <f t="shared" ref="J64" si="133">(IF(D64="SHORT",IF(G64="",0,F64-G64),IF(D64="LONG",IF(G64="",0,G64-F64))))*C64</f>
        <v>6525</v>
      </c>
      <c r="K64" s="30"/>
      <c r="L64" s="30">
        <f t="shared" ref="L64" si="134">(J64+I64+K64)/C64</f>
        <v>52</v>
      </c>
      <c r="M64" s="31">
        <f t="shared" ref="M64" si="135">L64*C64</f>
        <v>11700</v>
      </c>
    </row>
    <row r="65" spans="1:13" s="32" customFormat="1">
      <c r="A65" s="27">
        <v>43403</v>
      </c>
      <c r="B65" s="28" t="s">
        <v>10</v>
      </c>
      <c r="C65" s="28">
        <v>225</v>
      </c>
      <c r="D65" s="28" t="s">
        <v>11</v>
      </c>
      <c r="E65" s="28">
        <v>10263</v>
      </c>
      <c r="F65" s="28">
        <v>10239</v>
      </c>
      <c r="G65" s="28">
        <v>10210</v>
      </c>
      <c r="H65" s="28"/>
      <c r="I65" s="29">
        <f t="shared" ref="I65" si="136">(IF(D65="SHORT",E65-F65,IF(D65="LONG",F65-E65)))*C65</f>
        <v>5400</v>
      </c>
      <c r="J65" s="30">
        <f t="shared" ref="J65" si="137">(IF(D65="SHORT",IF(G65="",0,F65-G65),IF(D65="LONG",IF(G65="",0,G65-F65))))*C65</f>
        <v>6525</v>
      </c>
      <c r="K65" s="30"/>
      <c r="L65" s="30">
        <f t="shared" ref="L65" si="138">(J65+I65+K65)/C65</f>
        <v>53</v>
      </c>
      <c r="M65" s="31">
        <f t="shared" ref="M65" si="139">L65*C65</f>
        <v>11925</v>
      </c>
    </row>
    <row r="66" spans="1:13" s="32" customFormat="1">
      <c r="A66" s="27">
        <v>43402</v>
      </c>
      <c r="B66" s="28" t="s">
        <v>10</v>
      </c>
      <c r="C66" s="28">
        <v>225</v>
      </c>
      <c r="D66" s="28" t="s">
        <v>9</v>
      </c>
      <c r="E66" s="28">
        <v>10134</v>
      </c>
      <c r="F66" s="28">
        <v>10157</v>
      </c>
      <c r="G66" s="28">
        <v>10185</v>
      </c>
      <c r="H66" s="28"/>
      <c r="I66" s="29">
        <f t="shared" ref="I66" si="140">(IF(D66="SHORT",E66-F66,IF(D66="LONG",F66-E66)))*C66</f>
        <v>5175</v>
      </c>
      <c r="J66" s="30">
        <f t="shared" ref="J66" si="141">(IF(D66="SHORT",IF(G66="",0,F66-G66),IF(D66="LONG",IF(G66="",0,G66-F66))))*C66</f>
        <v>6300</v>
      </c>
      <c r="K66" s="30"/>
      <c r="L66" s="30">
        <f t="shared" ref="L66" si="142">(J66+I66+K66)/C66</f>
        <v>51</v>
      </c>
      <c r="M66" s="31">
        <f t="shared" ref="M66" si="143">L66*C66</f>
        <v>11475</v>
      </c>
    </row>
    <row r="67" spans="1:13" s="38" customFormat="1">
      <c r="A67" s="33">
        <v>43399</v>
      </c>
      <c r="B67" s="34" t="s">
        <v>12</v>
      </c>
      <c r="C67" s="34">
        <v>120</v>
      </c>
      <c r="D67" s="34" t="s">
        <v>9</v>
      </c>
      <c r="E67" s="34">
        <v>24799</v>
      </c>
      <c r="F67" s="34">
        <v>24741</v>
      </c>
      <c r="G67" s="34"/>
      <c r="H67" s="34"/>
      <c r="I67" s="35">
        <f t="shared" ref="I67:I68" si="144">(IF(D67="SHORT",E67-F67,IF(D67="LONG",F67-E67)))*C67</f>
        <v>-6960</v>
      </c>
      <c r="J67" s="36"/>
      <c r="K67" s="36"/>
      <c r="L67" s="36">
        <f t="shared" ref="L67:L68" si="145">(J67+I67+K67)/C67</f>
        <v>-58</v>
      </c>
      <c r="M67" s="37">
        <f t="shared" ref="M67:M68" si="146">L67*C67</f>
        <v>-6960</v>
      </c>
    </row>
    <row r="68" spans="1:13" s="38" customFormat="1">
      <c r="A68" s="33">
        <v>43399</v>
      </c>
      <c r="B68" s="34" t="s">
        <v>10</v>
      </c>
      <c r="C68" s="34">
        <v>225</v>
      </c>
      <c r="D68" s="34" t="s">
        <v>9</v>
      </c>
      <c r="E68" s="34">
        <v>10142</v>
      </c>
      <c r="F68" s="34">
        <v>10120</v>
      </c>
      <c r="G68" s="34"/>
      <c r="H68" s="34"/>
      <c r="I68" s="35">
        <f t="shared" si="144"/>
        <v>-4950</v>
      </c>
      <c r="J68" s="36"/>
      <c r="K68" s="36"/>
      <c r="L68" s="36">
        <f t="shared" si="145"/>
        <v>-22</v>
      </c>
      <c r="M68" s="37">
        <f t="shared" si="146"/>
        <v>-4950</v>
      </c>
    </row>
    <row r="69" spans="1:13" s="32" customFormat="1">
      <c r="A69" s="27">
        <v>43397</v>
      </c>
      <c r="B69" s="28" t="s">
        <v>12</v>
      </c>
      <c r="C69" s="28">
        <v>120</v>
      </c>
      <c r="D69" s="28" t="s">
        <v>11</v>
      </c>
      <c r="E69" s="28">
        <v>25137</v>
      </c>
      <c r="F69" s="28">
        <v>25074</v>
      </c>
      <c r="G69" s="28">
        <v>24998</v>
      </c>
      <c r="H69" s="28"/>
      <c r="I69" s="29">
        <f t="shared" ref="I69:I70" si="147">(IF(D69="SHORT",E69-F69,IF(D69="LONG",F69-E69)))*C69</f>
        <v>7560</v>
      </c>
      <c r="J69" s="30">
        <f t="shared" ref="J69:J70" si="148">(IF(D69="SHORT",IF(G69="",0,F69-G69),IF(D69="LONG",IF(G69="",0,G69-F69))))*C69</f>
        <v>9120</v>
      </c>
      <c r="K69" s="30"/>
      <c r="L69" s="30">
        <f t="shared" ref="L69:L70" si="149">(J69+I69+K69)/C69</f>
        <v>139</v>
      </c>
      <c r="M69" s="31">
        <f t="shared" ref="M69:M70" si="150">L69*C69</f>
        <v>16680</v>
      </c>
    </row>
    <row r="70" spans="1:13" s="32" customFormat="1">
      <c r="A70" s="27">
        <v>43397</v>
      </c>
      <c r="B70" s="28" t="s">
        <v>10</v>
      </c>
      <c r="C70" s="28">
        <v>225</v>
      </c>
      <c r="D70" s="28" t="s">
        <v>11</v>
      </c>
      <c r="E70" s="28">
        <v>10178</v>
      </c>
      <c r="F70" s="28">
        <v>10154</v>
      </c>
      <c r="G70" s="28">
        <v>10126</v>
      </c>
      <c r="H70" s="28"/>
      <c r="I70" s="29">
        <f t="shared" si="147"/>
        <v>5400</v>
      </c>
      <c r="J70" s="30">
        <f t="shared" si="148"/>
        <v>6300</v>
      </c>
      <c r="K70" s="30"/>
      <c r="L70" s="30">
        <f t="shared" si="149"/>
        <v>52</v>
      </c>
      <c r="M70" s="31">
        <f t="shared" si="150"/>
        <v>11700</v>
      </c>
    </row>
    <row r="71" spans="1:13" s="38" customFormat="1">
      <c r="A71" s="33">
        <v>43396</v>
      </c>
      <c r="B71" s="34" t="s">
        <v>10</v>
      </c>
      <c r="C71" s="34">
        <v>225</v>
      </c>
      <c r="D71" s="39" t="s">
        <v>9</v>
      </c>
      <c r="E71" s="34">
        <v>10172</v>
      </c>
      <c r="F71" s="34">
        <v>10164</v>
      </c>
      <c r="G71" s="34"/>
      <c r="H71" s="34"/>
      <c r="I71" s="35">
        <f t="shared" ref="I71:I72" si="151">(IF(D71="SHORT",E71-F71,IF(D71="LONG",F71-E71)))*C71</f>
        <v>-1800</v>
      </c>
      <c r="J71" s="36"/>
      <c r="K71" s="36"/>
      <c r="L71" s="36">
        <f t="shared" ref="L71:L72" si="152">(J71+I71+K71)/C71</f>
        <v>-8</v>
      </c>
      <c r="M71" s="37">
        <f t="shared" ref="M71:M72" si="153">L71*C71</f>
        <v>-1800</v>
      </c>
    </row>
    <row r="72" spans="1:13" s="32" customFormat="1">
      <c r="A72" s="27">
        <v>43395</v>
      </c>
      <c r="B72" s="28" t="s">
        <v>12</v>
      </c>
      <c r="C72" s="28">
        <v>120</v>
      </c>
      <c r="D72" s="28" t="s">
        <v>11</v>
      </c>
      <c r="E72" s="28">
        <v>25154</v>
      </c>
      <c r="F72" s="28">
        <v>24799.8</v>
      </c>
      <c r="G72" s="28"/>
      <c r="H72" s="28"/>
      <c r="I72" s="29">
        <f t="shared" si="151"/>
        <v>42504.000000000087</v>
      </c>
      <c r="J72" s="30"/>
      <c r="K72" s="30"/>
      <c r="L72" s="30">
        <f t="shared" si="152"/>
        <v>354.20000000000073</v>
      </c>
      <c r="M72" s="31">
        <f t="shared" si="153"/>
        <v>42504.000000000087</v>
      </c>
    </row>
    <row r="73" spans="1:13" s="32" customFormat="1">
      <c r="A73" s="27">
        <v>43395</v>
      </c>
      <c r="B73" s="28" t="s">
        <v>10</v>
      </c>
      <c r="C73" s="28">
        <v>225</v>
      </c>
      <c r="D73" s="28" t="s">
        <v>11</v>
      </c>
      <c r="E73" s="28">
        <v>10308</v>
      </c>
      <c r="F73" s="28">
        <v>10284</v>
      </c>
      <c r="G73" s="28">
        <v>10255</v>
      </c>
      <c r="H73" s="28"/>
      <c r="I73" s="29">
        <f t="shared" ref="I73" si="154">(IF(D73="SHORT",E73-F73,IF(D73="LONG",F73-E73)))*C73</f>
        <v>5400</v>
      </c>
      <c r="J73" s="30">
        <f t="shared" ref="J73" si="155">(IF(D73="SHORT",IF(G73="",0,F73-G73),IF(D73="LONG",IF(G73="",0,G73-F73))))*C73</f>
        <v>6525</v>
      </c>
      <c r="K73" s="30"/>
      <c r="L73" s="30">
        <f t="shared" ref="L73" si="156">(J73+I73+K73)/C73</f>
        <v>53</v>
      </c>
      <c r="M73" s="31">
        <f t="shared" ref="M73" si="157">L73*C73</f>
        <v>11925</v>
      </c>
    </row>
    <row r="74" spans="1:13" s="38" customFormat="1">
      <c r="A74" s="33">
        <v>43392</v>
      </c>
      <c r="B74" s="34" t="s">
        <v>12</v>
      </c>
      <c r="C74" s="34">
        <v>120</v>
      </c>
      <c r="D74" s="34" t="s">
        <v>11</v>
      </c>
      <c r="E74" s="34">
        <v>25034</v>
      </c>
      <c r="F74" s="34">
        <v>24971</v>
      </c>
      <c r="G74" s="34"/>
      <c r="H74" s="34"/>
      <c r="I74" s="35">
        <f t="shared" ref="I74:I75" si="158">(IF(D74="SHORT",E74-F74,IF(D74="LONG",F74-E74)))*C74</f>
        <v>7560</v>
      </c>
      <c r="J74" s="36"/>
      <c r="K74" s="36"/>
      <c r="L74" s="36">
        <f t="shared" ref="L74:L75" si="159">(J74+I74+K74)/C74</f>
        <v>63</v>
      </c>
      <c r="M74" s="37">
        <f t="shared" ref="M74:M75" si="160">L74*C74</f>
        <v>7560</v>
      </c>
    </row>
    <row r="75" spans="1:13" s="32" customFormat="1">
      <c r="A75" s="27">
        <v>43392</v>
      </c>
      <c r="B75" s="28" t="s">
        <v>10</v>
      </c>
      <c r="C75" s="28">
        <v>225</v>
      </c>
      <c r="D75" s="28" t="s">
        <v>11</v>
      </c>
      <c r="E75" s="28">
        <v>10307</v>
      </c>
      <c r="F75" s="28">
        <v>10283</v>
      </c>
      <c r="G75" s="28">
        <v>10254</v>
      </c>
      <c r="H75" s="28"/>
      <c r="I75" s="29">
        <f t="shared" si="158"/>
        <v>5400</v>
      </c>
      <c r="J75" s="30">
        <f t="shared" ref="J75" si="161">(IF(D75="SHORT",IF(G75="",0,F75-G75),IF(D75="LONG",IF(G75="",0,G75-F75))))*C75</f>
        <v>6525</v>
      </c>
      <c r="K75" s="30"/>
      <c r="L75" s="30">
        <f t="shared" si="159"/>
        <v>53</v>
      </c>
      <c r="M75" s="31">
        <f t="shared" si="160"/>
        <v>11925</v>
      </c>
    </row>
    <row r="76" spans="1:13" s="32" customFormat="1">
      <c r="A76" s="27">
        <v>43390</v>
      </c>
      <c r="B76" s="28" t="s">
        <v>12</v>
      </c>
      <c r="C76" s="28">
        <v>120</v>
      </c>
      <c r="D76" s="28" t="s">
        <v>11</v>
      </c>
      <c r="E76" s="28">
        <v>25666</v>
      </c>
      <c r="F76" s="28">
        <v>25601</v>
      </c>
      <c r="G76" s="28">
        <v>25525</v>
      </c>
      <c r="H76" s="28"/>
      <c r="I76" s="29">
        <f t="shared" ref="I76:I77" si="162">(IF(D76="SHORT",E76-F76,IF(D76="LONG",F76-E76)))*C76</f>
        <v>7800</v>
      </c>
      <c r="J76" s="30">
        <f t="shared" ref="J76:J77" si="163">(IF(D76="SHORT",IF(G76="",0,F76-G76),IF(D76="LONG",IF(G76="",0,G76-F76))))*C76</f>
        <v>9120</v>
      </c>
      <c r="K76" s="30"/>
      <c r="L76" s="30">
        <f t="shared" ref="L76:L77" si="164">(J76+I76+K76)/C76</f>
        <v>141</v>
      </c>
      <c r="M76" s="31">
        <f t="shared" ref="M76:M77" si="165">L76*C76</f>
        <v>16920</v>
      </c>
    </row>
    <row r="77" spans="1:13" s="32" customFormat="1">
      <c r="A77" s="27">
        <v>43390</v>
      </c>
      <c r="B77" s="28" t="s">
        <v>10</v>
      </c>
      <c r="C77" s="28">
        <v>225</v>
      </c>
      <c r="D77" s="28" t="s">
        <v>11</v>
      </c>
      <c r="E77" s="28">
        <v>10611</v>
      </c>
      <c r="F77" s="28">
        <v>10586</v>
      </c>
      <c r="G77" s="28">
        <v>10556</v>
      </c>
      <c r="H77" s="28"/>
      <c r="I77" s="29">
        <f t="shared" si="162"/>
        <v>5625</v>
      </c>
      <c r="J77" s="30">
        <f t="shared" si="163"/>
        <v>6750</v>
      </c>
      <c r="K77" s="30"/>
      <c r="L77" s="30">
        <f t="shared" si="164"/>
        <v>55</v>
      </c>
      <c r="M77" s="31">
        <f t="shared" si="165"/>
        <v>12375</v>
      </c>
    </row>
    <row r="78" spans="1:13" s="32" customFormat="1">
      <c r="A78" s="27">
        <v>43389</v>
      </c>
      <c r="B78" s="28" t="s">
        <v>10</v>
      </c>
      <c r="C78" s="28">
        <v>225</v>
      </c>
      <c r="D78" s="28" t="s">
        <v>9</v>
      </c>
      <c r="E78" s="28">
        <v>10579</v>
      </c>
      <c r="F78" s="28">
        <v>10690</v>
      </c>
      <c r="G78" s="28"/>
      <c r="H78" s="28"/>
      <c r="I78" s="29">
        <f t="shared" ref="I78" si="166">(IF(D78="SHORT",E78-F78,IF(D78="LONG",F78-E78)))*C78</f>
        <v>24975</v>
      </c>
      <c r="J78" s="30"/>
      <c r="K78" s="30"/>
      <c r="L78" s="30">
        <f t="shared" ref="L78" si="167">(J78+I78+K78)/C78</f>
        <v>111</v>
      </c>
      <c r="M78" s="31">
        <f t="shared" ref="M78" si="168">L78*C78</f>
        <v>24975</v>
      </c>
    </row>
    <row r="79" spans="1:13" s="32" customFormat="1">
      <c r="A79" s="27">
        <v>43388</v>
      </c>
      <c r="B79" s="28" t="s">
        <v>12</v>
      </c>
      <c r="C79" s="28">
        <v>120</v>
      </c>
      <c r="D79" s="28" t="s">
        <v>9</v>
      </c>
      <c r="E79" s="28">
        <v>25295</v>
      </c>
      <c r="F79" s="28">
        <v>25358</v>
      </c>
      <c r="G79" s="28">
        <v>25434</v>
      </c>
      <c r="H79" s="28"/>
      <c r="I79" s="29">
        <f t="shared" ref="I79:I80" si="169">(IF(D79="SHORT",E79-F79,IF(D79="LONG",F79-E79)))*C79</f>
        <v>7560</v>
      </c>
      <c r="J79" s="30">
        <f t="shared" ref="J79:J80" si="170">(IF(D79="SHORT",IF(G79="",0,F79-G79),IF(D79="LONG",IF(G79="",0,G79-F79))))*C79</f>
        <v>9120</v>
      </c>
      <c r="K79" s="30"/>
      <c r="L79" s="30">
        <f t="shared" ref="L79:L80" si="171">(J79+I79+K79)/C79</f>
        <v>139</v>
      </c>
      <c r="M79" s="31">
        <f t="shared" ref="M79:M80" si="172">L79*C79</f>
        <v>16680</v>
      </c>
    </row>
    <row r="80" spans="1:13" s="32" customFormat="1">
      <c r="A80" s="27">
        <v>43388</v>
      </c>
      <c r="B80" s="28" t="s">
        <v>10</v>
      </c>
      <c r="C80" s="28">
        <v>225</v>
      </c>
      <c r="D80" s="28" t="s">
        <v>9</v>
      </c>
      <c r="E80" s="28">
        <v>10461</v>
      </c>
      <c r="F80" s="28">
        <v>10485</v>
      </c>
      <c r="G80" s="28">
        <v>10514</v>
      </c>
      <c r="H80" s="28"/>
      <c r="I80" s="29">
        <f t="shared" si="169"/>
        <v>5400</v>
      </c>
      <c r="J80" s="30">
        <f t="shared" si="170"/>
        <v>6525</v>
      </c>
      <c r="K80" s="30"/>
      <c r="L80" s="30">
        <f t="shared" si="171"/>
        <v>53</v>
      </c>
      <c r="M80" s="31">
        <f t="shared" si="172"/>
        <v>11925</v>
      </c>
    </row>
    <row r="81" spans="1:13" s="32" customFormat="1">
      <c r="A81" s="27">
        <v>43385</v>
      </c>
      <c r="B81" s="28" t="s">
        <v>10</v>
      </c>
      <c r="C81" s="28">
        <v>225</v>
      </c>
      <c r="D81" s="28" t="s">
        <v>9</v>
      </c>
      <c r="E81" s="28">
        <v>10454</v>
      </c>
      <c r="F81" s="28">
        <v>10478</v>
      </c>
      <c r="G81" s="28">
        <v>10507</v>
      </c>
      <c r="H81" s="28"/>
      <c r="I81" s="29">
        <f t="shared" ref="I81" si="173">(IF(D81="SHORT",E81-F81,IF(D81="LONG",F81-E81)))*C81</f>
        <v>5400</v>
      </c>
      <c r="J81" s="30">
        <f t="shared" ref="J81" si="174">(IF(D81="SHORT",IF(G81="",0,F81-G81),IF(D81="LONG",IF(G81="",0,G81-F81))))*C81</f>
        <v>6525</v>
      </c>
      <c r="K81" s="30"/>
      <c r="L81" s="30">
        <f t="shared" ref="L81" si="175">(J81+I81+K81)/C81</f>
        <v>53</v>
      </c>
      <c r="M81" s="31">
        <f t="shared" ref="M81" si="176">L81*C81</f>
        <v>11925</v>
      </c>
    </row>
    <row r="82" spans="1:13" s="32" customFormat="1">
      <c r="A82" s="27">
        <v>43384</v>
      </c>
      <c r="B82" s="28" t="s">
        <v>10</v>
      </c>
      <c r="C82" s="28">
        <v>225</v>
      </c>
      <c r="D82" s="28" t="s">
        <v>11</v>
      </c>
      <c r="E82" s="28">
        <v>10280</v>
      </c>
      <c r="F82" s="28">
        <v>10254</v>
      </c>
      <c r="G82" s="28">
        <v>10223</v>
      </c>
      <c r="H82" s="28"/>
      <c r="I82" s="29">
        <f t="shared" ref="I82" si="177">(IF(D82="SHORT",E82-F82,IF(D82="LONG",F82-E82)))*C82</f>
        <v>5850</v>
      </c>
      <c r="J82" s="30">
        <f t="shared" ref="J82" si="178">(IF(D82="SHORT",IF(G82="",0,F82-G82),IF(D82="LONG",IF(G82="",0,G82-F82))))*C82</f>
        <v>6975</v>
      </c>
      <c r="K82" s="30"/>
      <c r="L82" s="30">
        <f t="shared" ref="L82" si="179">(J82+I82+K82)/C82</f>
        <v>57</v>
      </c>
      <c r="M82" s="31">
        <f t="shared" ref="M82" si="180">L82*C82</f>
        <v>12825</v>
      </c>
    </row>
    <row r="83" spans="1:13" s="32" customFormat="1">
      <c r="A83" s="27">
        <v>43383</v>
      </c>
      <c r="B83" s="28" t="s">
        <v>10</v>
      </c>
      <c r="C83" s="28">
        <v>225</v>
      </c>
      <c r="D83" s="28" t="s">
        <v>9</v>
      </c>
      <c r="E83" s="28">
        <v>10435</v>
      </c>
      <c r="F83" s="28">
        <v>10459</v>
      </c>
      <c r="G83" s="28">
        <v>10488</v>
      </c>
      <c r="H83" s="28"/>
      <c r="I83" s="29">
        <f t="shared" ref="I83" si="181">(IF(D83="SHORT",E83-F83,IF(D83="LONG",F83-E83)))*C83</f>
        <v>5400</v>
      </c>
      <c r="J83" s="30">
        <f t="shared" ref="J83" si="182">(IF(D83="SHORT",IF(G83="",0,F83-G83),IF(D83="LONG",IF(G83="",0,G83-F83))))*C83</f>
        <v>6525</v>
      </c>
      <c r="K83" s="30"/>
      <c r="L83" s="30">
        <f t="shared" ref="L83" si="183">(J83+I83+K83)/C83</f>
        <v>53</v>
      </c>
      <c r="M83" s="31">
        <f t="shared" ref="M83" si="184">L83*C83</f>
        <v>11925</v>
      </c>
    </row>
    <row r="84" spans="1:13" s="38" customFormat="1">
      <c r="A84" s="33">
        <v>43382</v>
      </c>
      <c r="B84" s="34" t="s">
        <v>10</v>
      </c>
      <c r="C84" s="34">
        <v>225</v>
      </c>
      <c r="D84" s="34" t="s">
        <v>11</v>
      </c>
      <c r="E84" s="34">
        <v>10338</v>
      </c>
      <c r="F84" s="34">
        <v>10314</v>
      </c>
      <c r="G84" s="34"/>
      <c r="H84" s="34"/>
      <c r="I84" s="35">
        <f t="shared" ref="I84" si="185">(IF(D84="SHORT",E84-F84,IF(D84="LONG",F84-E84)))*C84</f>
        <v>5400</v>
      </c>
      <c r="J84" s="36"/>
      <c r="K84" s="36"/>
      <c r="L84" s="36">
        <f t="shared" ref="L84" si="186">(J84+I84+K84)/C84</f>
        <v>24</v>
      </c>
      <c r="M84" s="37">
        <f t="shared" ref="M84" si="187">L84*C84</f>
        <v>5400</v>
      </c>
    </row>
    <row r="85" spans="1:13" s="32" customFormat="1">
      <c r="A85" s="27">
        <v>43378</v>
      </c>
      <c r="B85" s="28" t="s">
        <v>10</v>
      </c>
      <c r="C85" s="28">
        <v>225</v>
      </c>
      <c r="D85" s="28" t="s">
        <v>11</v>
      </c>
      <c r="E85" s="28">
        <v>10496</v>
      </c>
      <c r="F85" s="28">
        <v>10471</v>
      </c>
      <c r="G85" s="28">
        <v>10442</v>
      </c>
      <c r="H85" s="28"/>
      <c r="I85" s="29">
        <f t="shared" ref="I85" si="188">(IF(D85="SHORT",E85-F85,IF(D85="LONG",F85-E85)))*C85</f>
        <v>5625</v>
      </c>
      <c r="J85" s="30">
        <f t="shared" ref="J85" si="189">(IF(D85="SHORT",IF(G85="",0,F85-G85),IF(D85="LONG",IF(G85="",0,G85-F85))))*C85</f>
        <v>6525</v>
      </c>
      <c r="K85" s="30"/>
      <c r="L85" s="30">
        <f t="shared" ref="L85" si="190">(J85+I85+K85)/C85</f>
        <v>54</v>
      </c>
      <c r="M85" s="31">
        <f t="shared" ref="M85" si="191">L85*C85</f>
        <v>12150</v>
      </c>
    </row>
    <row r="86" spans="1:13" s="32" customFormat="1">
      <c r="A86" s="27">
        <v>43377</v>
      </c>
      <c r="B86" s="28" t="s">
        <v>12</v>
      </c>
      <c r="C86" s="28">
        <v>120</v>
      </c>
      <c r="D86" s="28" t="s">
        <v>11</v>
      </c>
      <c r="E86" s="28">
        <v>24786</v>
      </c>
      <c r="F86" s="28">
        <v>24724</v>
      </c>
      <c r="G86" s="28">
        <v>24649</v>
      </c>
      <c r="H86" s="28"/>
      <c r="I86" s="29">
        <f t="shared" ref="I86:I87" si="192">(IF(D86="SHORT",E86-F86,IF(D86="LONG",F86-E86)))*C86</f>
        <v>7440</v>
      </c>
      <c r="J86" s="30">
        <f t="shared" ref="J86:J87" si="193">(IF(D86="SHORT",IF(G86="",0,F86-G86),IF(D86="LONG",IF(G86="",0,G86-F86))))*C86</f>
        <v>9000</v>
      </c>
      <c r="K86" s="30"/>
      <c r="L86" s="30">
        <f t="shared" ref="L86:L87" si="194">(J86+I86+K86)/C86</f>
        <v>137</v>
      </c>
      <c r="M86" s="31">
        <f t="shared" ref="M86:M87" si="195">L86*C86</f>
        <v>16440</v>
      </c>
    </row>
    <row r="87" spans="1:13" s="32" customFormat="1">
      <c r="A87" s="27">
        <v>43377</v>
      </c>
      <c r="B87" s="28" t="s">
        <v>10</v>
      </c>
      <c r="C87" s="28">
        <v>225</v>
      </c>
      <c r="D87" s="28" t="s">
        <v>11</v>
      </c>
      <c r="E87" s="28">
        <v>10673</v>
      </c>
      <c r="F87" s="28">
        <v>10648</v>
      </c>
      <c r="G87" s="28">
        <v>10618</v>
      </c>
      <c r="H87" s="28"/>
      <c r="I87" s="29">
        <f t="shared" si="192"/>
        <v>5625</v>
      </c>
      <c r="J87" s="30">
        <f t="shared" si="193"/>
        <v>6750</v>
      </c>
      <c r="K87" s="30"/>
      <c r="L87" s="30">
        <f t="shared" si="194"/>
        <v>55</v>
      </c>
      <c r="M87" s="31">
        <f t="shared" si="195"/>
        <v>12375</v>
      </c>
    </row>
    <row r="88" spans="1:13" s="32" customFormat="1">
      <c r="A88" s="27">
        <v>43376</v>
      </c>
      <c r="B88" s="28" t="s">
        <v>12</v>
      </c>
      <c r="C88" s="28">
        <v>120</v>
      </c>
      <c r="D88" s="28" t="s">
        <v>11</v>
      </c>
      <c r="E88" s="28">
        <v>25241</v>
      </c>
      <c r="F88" s="28">
        <v>24780</v>
      </c>
      <c r="G88" s="28"/>
      <c r="H88" s="28"/>
      <c r="I88" s="29">
        <f t="shared" ref="I88" si="196">(IF(D88="SHORT",E88-F88,IF(D88="LONG",F88-E88)))*C88</f>
        <v>55320</v>
      </c>
      <c r="J88" s="30"/>
      <c r="K88" s="30"/>
      <c r="L88" s="30">
        <f t="shared" ref="L88" si="197">(J88+I88+K88)/C88</f>
        <v>461</v>
      </c>
      <c r="M88" s="31">
        <f t="shared" ref="M88" si="198">L88*C88</f>
        <v>55320</v>
      </c>
    </row>
    <row r="89" spans="1:13" s="32" customFormat="1">
      <c r="A89" s="27">
        <v>43376</v>
      </c>
      <c r="B89" s="28" t="s">
        <v>10</v>
      </c>
      <c r="C89" s="28">
        <v>225</v>
      </c>
      <c r="D89" s="28" t="s">
        <v>11</v>
      </c>
      <c r="E89" s="28">
        <v>10974</v>
      </c>
      <c r="F89" s="28">
        <v>10948</v>
      </c>
      <c r="G89" s="28">
        <v>10918</v>
      </c>
      <c r="H89" s="28"/>
      <c r="I89" s="29">
        <f t="shared" ref="I89" si="199">(IF(D89="SHORT",E89-F89,IF(D89="LONG",F89-E89)))*C89</f>
        <v>5850</v>
      </c>
      <c r="J89" s="30">
        <f t="shared" ref="J89" si="200">(IF(D89="SHORT",IF(G89="",0,F89-G89),IF(D89="LONG",IF(G89="",0,G89-F89))))*C89</f>
        <v>6750</v>
      </c>
      <c r="K89" s="30"/>
      <c r="L89" s="30">
        <f t="shared" ref="L89" si="201">(J89+I89+K89)/C89</f>
        <v>56</v>
      </c>
      <c r="M89" s="31">
        <f t="shared" ref="M89" si="202">L89*C89</f>
        <v>12600</v>
      </c>
    </row>
    <row r="90" spans="1:13" s="38" customFormat="1">
      <c r="A90" s="33">
        <v>43374</v>
      </c>
      <c r="B90" s="39" t="s">
        <v>12</v>
      </c>
      <c r="C90" s="34">
        <v>240</v>
      </c>
      <c r="D90" s="39" t="s">
        <v>11</v>
      </c>
      <c r="E90" s="34">
        <v>24928</v>
      </c>
      <c r="F90" s="34">
        <v>24865</v>
      </c>
      <c r="G90" s="34"/>
      <c r="H90" s="34"/>
      <c r="I90" s="35">
        <f t="shared" ref="I90" si="203">(IF(D90="SHORT",E90-F90,IF(D90="LONG",F90-E90)))*C90</f>
        <v>15120</v>
      </c>
      <c r="J90" s="36"/>
      <c r="K90" s="36"/>
      <c r="L90" s="36">
        <f t="shared" ref="L90" si="204">(J90+I90+K90)/C90</f>
        <v>63</v>
      </c>
      <c r="M90" s="37">
        <f t="shared" ref="M90" si="205">L90*C90</f>
        <v>15120</v>
      </c>
    </row>
    <row r="91" spans="1:13" ht="15.75">
      <c r="A91" s="52"/>
      <c r="B91" s="53"/>
      <c r="C91" s="53"/>
      <c r="D91" s="53"/>
      <c r="E91" s="53"/>
      <c r="F91" s="53"/>
      <c r="G91" s="53"/>
      <c r="H91" s="53"/>
      <c r="I91" s="54"/>
      <c r="J91" s="55"/>
      <c r="K91" s="56"/>
      <c r="L91" s="57"/>
      <c r="M91" s="53"/>
    </row>
    <row r="92" spans="1:13" s="32" customFormat="1">
      <c r="A92" s="27">
        <v>43371</v>
      </c>
      <c r="B92" s="28" t="s">
        <v>10</v>
      </c>
      <c r="C92" s="28">
        <v>225</v>
      </c>
      <c r="D92" s="28" t="s">
        <v>11</v>
      </c>
      <c r="E92" s="28">
        <v>11033</v>
      </c>
      <c r="F92" s="28">
        <v>11007</v>
      </c>
      <c r="G92" s="28">
        <v>10975</v>
      </c>
      <c r="H92" s="28"/>
      <c r="I92" s="29">
        <f t="shared" ref="I92" si="206">(IF(D92="SHORT",E92-F92,IF(D92="LONG",F92-E92)))*C92</f>
        <v>5850</v>
      </c>
      <c r="J92" s="30">
        <f t="shared" ref="J92" si="207">(IF(D92="SHORT",IF(G92="",0,F92-G92),IF(D92="LONG",IF(G92="",0,G92-F92))))*C92</f>
        <v>7200</v>
      </c>
      <c r="K92" s="30"/>
      <c r="L92" s="30">
        <f t="shared" ref="L92" si="208">(J92+I92+K92)/C92</f>
        <v>58</v>
      </c>
      <c r="M92" s="31">
        <f t="shared" ref="M92" si="209">L92*C92</f>
        <v>13050</v>
      </c>
    </row>
    <row r="93" spans="1:13" s="32" customFormat="1">
      <c r="A93" s="27">
        <v>43370</v>
      </c>
      <c r="B93" s="28" t="s">
        <v>10</v>
      </c>
      <c r="C93" s="28">
        <v>225</v>
      </c>
      <c r="D93" s="28" t="s">
        <v>11</v>
      </c>
      <c r="E93" s="28">
        <v>11031</v>
      </c>
      <c r="F93" s="28">
        <v>11005</v>
      </c>
      <c r="G93" s="28">
        <v>10974</v>
      </c>
      <c r="H93" s="28"/>
      <c r="I93" s="29">
        <f t="shared" ref="I93" si="210">(IF(D93="SHORT",E93-F93,IF(D93="LONG",F93-E93)))*C93</f>
        <v>5850</v>
      </c>
      <c r="J93" s="30">
        <f t="shared" ref="J93" si="211">(IF(D93="SHORT",IF(G93="",0,F93-G93),IF(D93="LONG",IF(G93="",0,G93-F93))))*C93</f>
        <v>6975</v>
      </c>
      <c r="K93" s="30"/>
      <c r="L93" s="30">
        <f t="shared" ref="L93" si="212">(J93+I93+K93)/C93</f>
        <v>57</v>
      </c>
      <c r="M93" s="31">
        <f t="shared" ref="M93" si="213">L93*C93</f>
        <v>12825</v>
      </c>
    </row>
    <row r="94" spans="1:13" s="38" customFormat="1">
      <c r="A94" s="33">
        <v>43369</v>
      </c>
      <c r="B94" s="39" t="s">
        <v>10</v>
      </c>
      <c r="C94" s="34">
        <v>225</v>
      </c>
      <c r="D94" s="39" t="s">
        <v>11</v>
      </c>
      <c r="E94" s="34">
        <v>11039</v>
      </c>
      <c r="F94" s="34">
        <v>11013</v>
      </c>
      <c r="G94" s="34"/>
      <c r="H94" s="34"/>
      <c r="I94" s="35">
        <f t="shared" ref="I94" si="214">(IF(D94="SHORT",E94-F94,IF(D94="LONG",F94-E94)))*C94</f>
        <v>5850</v>
      </c>
      <c r="J94" s="36"/>
      <c r="K94" s="36"/>
      <c r="L94" s="36">
        <f t="shared" ref="L94" si="215">(J94+I94+K94)/C94</f>
        <v>26</v>
      </c>
      <c r="M94" s="37">
        <f t="shared" ref="M94" si="216">L94*C94</f>
        <v>5850</v>
      </c>
    </row>
    <row r="95" spans="1:13" s="38" customFormat="1">
      <c r="A95" s="33">
        <v>43368</v>
      </c>
      <c r="B95" s="34" t="s">
        <v>12</v>
      </c>
      <c r="C95" s="34">
        <v>120</v>
      </c>
      <c r="D95" s="34" t="s">
        <v>9</v>
      </c>
      <c r="E95" s="34">
        <v>25043</v>
      </c>
      <c r="F95" s="34">
        <v>25105</v>
      </c>
      <c r="G95" s="34"/>
      <c r="H95" s="34"/>
      <c r="I95" s="35">
        <f t="shared" ref="I95:I100" si="217">(IF(D95="SHORT",E95-F95,IF(D95="LONG",F95-E95)))*C95</f>
        <v>7440</v>
      </c>
      <c r="J95" s="36"/>
      <c r="K95" s="36"/>
      <c r="L95" s="36">
        <f t="shared" ref="L95:L100" si="218">(J95+I95+K95)/C95</f>
        <v>62</v>
      </c>
      <c r="M95" s="37">
        <f t="shared" ref="M95:M100" si="219">L95*C95</f>
        <v>7440</v>
      </c>
    </row>
    <row r="96" spans="1:13" s="38" customFormat="1">
      <c r="A96" s="33">
        <v>43368</v>
      </c>
      <c r="B96" s="34" t="s">
        <v>10</v>
      </c>
      <c r="C96" s="34">
        <v>225</v>
      </c>
      <c r="D96" s="34" t="s">
        <v>9</v>
      </c>
      <c r="E96" s="34">
        <v>11018</v>
      </c>
      <c r="F96" s="34">
        <v>11043</v>
      </c>
      <c r="G96" s="34"/>
      <c r="H96" s="34"/>
      <c r="I96" s="35">
        <f t="shared" si="217"/>
        <v>5625</v>
      </c>
      <c r="J96" s="36"/>
      <c r="K96" s="36"/>
      <c r="L96" s="36">
        <f t="shared" si="218"/>
        <v>25</v>
      </c>
      <c r="M96" s="37">
        <f t="shared" si="219"/>
        <v>5625</v>
      </c>
    </row>
    <row r="97" spans="1:13" s="32" customFormat="1">
      <c r="A97" s="27">
        <v>43367</v>
      </c>
      <c r="B97" s="28" t="s">
        <v>10</v>
      </c>
      <c r="C97" s="28">
        <v>225</v>
      </c>
      <c r="D97" s="28" t="s">
        <v>11</v>
      </c>
      <c r="E97" s="28">
        <v>11108</v>
      </c>
      <c r="F97" s="28">
        <v>11082</v>
      </c>
      <c r="G97" s="28">
        <v>11050</v>
      </c>
      <c r="H97" s="28"/>
      <c r="I97" s="29">
        <f t="shared" si="217"/>
        <v>5850</v>
      </c>
      <c r="J97" s="30">
        <f t="shared" ref="J97:J100" si="220">(IF(D97="SHORT",IF(G97="",0,F97-G97),IF(D97="LONG",IF(G97="",0,G97-F97))))*C97</f>
        <v>7200</v>
      </c>
      <c r="K97" s="30"/>
      <c r="L97" s="30">
        <f t="shared" si="218"/>
        <v>58</v>
      </c>
      <c r="M97" s="31">
        <f t="shared" si="219"/>
        <v>13050</v>
      </c>
    </row>
    <row r="98" spans="1:13" s="38" customFormat="1">
      <c r="A98" s="33">
        <v>43360</v>
      </c>
      <c r="B98" s="34" t="s">
        <v>12</v>
      </c>
      <c r="C98" s="34">
        <v>120</v>
      </c>
      <c r="D98" s="34" t="s">
        <v>9</v>
      </c>
      <c r="E98" s="34">
        <v>26850</v>
      </c>
      <c r="F98" s="34">
        <v>26920</v>
      </c>
      <c r="G98" s="34"/>
      <c r="H98" s="34"/>
      <c r="I98" s="35">
        <f t="shared" si="217"/>
        <v>8400</v>
      </c>
      <c r="J98" s="36"/>
      <c r="K98" s="36"/>
      <c r="L98" s="36">
        <f t="shared" si="218"/>
        <v>70</v>
      </c>
      <c r="M98" s="37">
        <f t="shared" si="219"/>
        <v>8400</v>
      </c>
    </row>
    <row r="99" spans="1:13" s="32" customFormat="1">
      <c r="A99" s="27">
        <v>43354</v>
      </c>
      <c r="B99" s="28" t="s">
        <v>10</v>
      </c>
      <c r="C99" s="28">
        <v>225</v>
      </c>
      <c r="D99" s="28" t="s">
        <v>11</v>
      </c>
      <c r="E99" s="28">
        <v>11467</v>
      </c>
      <c r="F99" s="28">
        <v>11440</v>
      </c>
      <c r="G99" s="28">
        <v>11407</v>
      </c>
      <c r="H99" s="28"/>
      <c r="I99" s="29">
        <f t="shared" si="217"/>
        <v>6075</v>
      </c>
      <c r="J99" s="30">
        <f t="shared" si="220"/>
        <v>7425</v>
      </c>
      <c r="K99" s="30"/>
      <c r="L99" s="30">
        <f t="shared" si="218"/>
        <v>60</v>
      </c>
      <c r="M99" s="31">
        <f t="shared" si="219"/>
        <v>13500</v>
      </c>
    </row>
    <row r="100" spans="1:13" s="38" customFormat="1">
      <c r="A100" s="33">
        <v>43353</v>
      </c>
      <c r="B100" s="34" t="s">
        <v>10</v>
      </c>
      <c r="C100" s="34">
        <v>225</v>
      </c>
      <c r="D100" s="34" t="s">
        <v>9</v>
      </c>
      <c r="E100" s="34">
        <v>11499</v>
      </c>
      <c r="F100" s="34">
        <v>11472</v>
      </c>
      <c r="G100" s="34"/>
      <c r="H100" s="34"/>
      <c r="I100" s="35">
        <f t="shared" si="217"/>
        <v>-6075</v>
      </c>
      <c r="J100" s="36">
        <f t="shared" si="220"/>
        <v>0</v>
      </c>
      <c r="K100" s="36"/>
      <c r="L100" s="36">
        <f t="shared" si="218"/>
        <v>-27</v>
      </c>
      <c r="M100" s="37">
        <f t="shared" si="219"/>
        <v>-6075</v>
      </c>
    </row>
    <row r="101" spans="1:13" s="32" customFormat="1">
      <c r="A101" s="27">
        <v>43350</v>
      </c>
      <c r="B101" s="28" t="s">
        <v>10</v>
      </c>
      <c r="C101" s="28">
        <v>225</v>
      </c>
      <c r="D101" s="28" t="s">
        <v>9</v>
      </c>
      <c r="E101" s="28">
        <v>11585</v>
      </c>
      <c r="F101" s="28">
        <v>11611</v>
      </c>
      <c r="G101" s="28">
        <v>11644</v>
      </c>
      <c r="H101" s="28"/>
      <c r="I101" s="29">
        <f t="shared" ref="I101" si="221">(IF(D101="SHORT",E101-F101,IF(D101="LONG",F101-E101)))*C101</f>
        <v>5850</v>
      </c>
      <c r="J101" s="30">
        <f t="shared" ref="J101" si="222">(IF(D101="SHORT",IF(G101="",0,F101-G101),IF(D101="LONG",IF(G101="",0,G101-F101))))*C101</f>
        <v>7425</v>
      </c>
      <c r="K101" s="30"/>
      <c r="L101" s="30">
        <f t="shared" ref="L101" si="223">(J101+I101+K101)/C101</f>
        <v>59</v>
      </c>
      <c r="M101" s="31">
        <f t="shared" ref="M101" si="224">L101*C101</f>
        <v>13275</v>
      </c>
    </row>
    <row r="102" spans="1:13" s="38" customFormat="1">
      <c r="A102" s="33">
        <v>43349</v>
      </c>
      <c r="B102" s="34" t="s">
        <v>12</v>
      </c>
      <c r="C102" s="34">
        <v>120</v>
      </c>
      <c r="D102" s="34" t="s">
        <v>9</v>
      </c>
      <c r="E102" s="34">
        <v>27560</v>
      </c>
      <c r="F102" s="34">
        <v>27628</v>
      </c>
      <c r="G102" s="34"/>
      <c r="H102" s="34"/>
      <c r="I102" s="35">
        <f t="shared" ref="I102:I103" si="225">(IF(D102="SHORT",E102-F102,IF(D102="LONG",F102-E102)))*C102</f>
        <v>8160</v>
      </c>
      <c r="J102" s="36"/>
      <c r="K102" s="36"/>
      <c r="L102" s="36">
        <f t="shared" ref="L102:L103" si="226">(J102+I102+K102)/C102</f>
        <v>68</v>
      </c>
      <c r="M102" s="37">
        <f t="shared" ref="M102:M103" si="227">L102*C102</f>
        <v>8160</v>
      </c>
    </row>
    <row r="103" spans="1:13" s="38" customFormat="1">
      <c r="A103" s="33">
        <v>43349</v>
      </c>
      <c r="B103" s="34" t="s">
        <v>10</v>
      </c>
      <c r="C103" s="34">
        <v>225</v>
      </c>
      <c r="D103" s="34" t="s">
        <v>9</v>
      </c>
      <c r="E103" s="34">
        <v>11554</v>
      </c>
      <c r="F103" s="34">
        <v>11580</v>
      </c>
      <c r="G103" s="34"/>
      <c r="H103" s="34"/>
      <c r="I103" s="35">
        <f t="shared" si="225"/>
        <v>5850</v>
      </c>
      <c r="J103" s="36"/>
      <c r="K103" s="36"/>
      <c r="L103" s="36">
        <f t="shared" si="226"/>
        <v>26</v>
      </c>
      <c r="M103" s="37">
        <f t="shared" si="227"/>
        <v>5850</v>
      </c>
    </row>
    <row r="104" spans="1:13" s="38" customFormat="1">
      <c r="A104" s="33">
        <v>43348</v>
      </c>
      <c r="B104" s="34" t="s">
        <v>12</v>
      </c>
      <c r="C104" s="34">
        <v>120</v>
      </c>
      <c r="D104" s="34" t="s">
        <v>11</v>
      </c>
      <c r="E104" s="34">
        <v>27389</v>
      </c>
      <c r="F104" s="34">
        <v>27320</v>
      </c>
      <c r="G104" s="34"/>
      <c r="H104" s="34"/>
      <c r="I104" s="35">
        <f t="shared" ref="I104:I105" si="228">(IF(D104="SHORT",E104-F104,IF(D104="LONG",F104-E104)))*C104</f>
        <v>8280</v>
      </c>
      <c r="J104" s="36"/>
      <c r="K104" s="36"/>
      <c r="L104" s="36">
        <f t="shared" ref="L104:L105" si="229">(J104+I104+K104)/C104</f>
        <v>69</v>
      </c>
      <c r="M104" s="37">
        <f t="shared" ref="M104:M105" si="230">L104*C104</f>
        <v>8280</v>
      </c>
    </row>
    <row r="105" spans="1:13" s="32" customFormat="1">
      <c r="A105" s="27">
        <v>43348</v>
      </c>
      <c r="B105" s="28" t="s">
        <v>10</v>
      </c>
      <c r="C105" s="28">
        <v>225</v>
      </c>
      <c r="D105" s="28" t="s">
        <v>11</v>
      </c>
      <c r="E105" s="28">
        <v>11518</v>
      </c>
      <c r="F105" s="28">
        <v>11491</v>
      </c>
      <c r="G105" s="28">
        <v>11459</v>
      </c>
      <c r="H105" s="28"/>
      <c r="I105" s="29">
        <f t="shared" si="228"/>
        <v>6075</v>
      </c>
      <c r="J105" s="30">
        <f t="shared" ref="J105" si="231">(IF(D105="SHORT",IF(G105="",0,F105-G105),IF(D105="LONG",IF(G105="",0,G105-F105))))*C105</f>
        <v>7200</v>
      </c>
      <c r="K105" s="30"/>
      <c r="L105" s="30">
        <f t="shared" si="229"/>
        <v>59</v>
      </c>
      <c r="M105" s="31">
        <f t="shared" si="230"/>
        <v>13275</v>
      </c>
    </row>
    <row r="106" spans="1:13" s="38" customFormat="1">
      <c r="A106" s="33">
        <v>43347</v>
      </c>
      <c r="B106" s="39" t="s">
        <v>10</v>
      </c>
      <c r="C106" s="34">
        <v>225</v>
      </c>
      <c r="D106" s="39" t="s">
        <v>11</v>
      </c>
      <c r="E106" s="34">
        <v>11611</v>
      </c>
      <c r="F106" s="34">
        <v>11635</v>
      </c>
      <c r="G106" s="34"/>
      <c r="H106" s="34"/>
      <c r="I106" s="35">
        <f t="shared" ref="I106:I107" si="232">(IF(D106="SHORT",E106-F106,IF(D106="LONG",F106-E106)))*C106</f>
        <v>-5400</v>
      </c>
      <c r="J106" s="36"/>
      <c r="K106" s="36"/>
      <c r="L106" s="36">
        <f t="shared" ref="L106:L107" si="233">(J106+I106+K106)/C106</f>
        <v>-24</v>
      </c>
      <c r="M106" s="37">
        <f t="shared" ref="M106:M107" si="234">L106*C106</f>
        <v>-5400</v>
      </c>
    </row>
    <row r="107" spans="1:13" s="38" customFormat="1">
      <c r="A107" s="33">
        <v>43346</v>
      </c>
      <c r="B107" s="39" t="s">
        <v>12</v>
      </c>
      <c r="C107" s="34">
        <v>120</v>
      </c>
      <c r="D107" s="39" t="s">
        <v>11</v>
      </c>
      <c r="E107" s="34">
        <v>28119</v>
      </c>
      <c r="F107" s="34">
        <v>27964</v>
      </c>
      <c r="G107" s="34"/>
      <c r="H107" s="34"/>
      <c r="I107" s="35">
        <f t="shared" si="232"/>
        <v>18600</v>
      </c>
      <c r="J107" s="36"/>
      <c r="K107" s="36"/>
      <c r="L107" s="36">
        <f t="shared" si="233"/>
        <v>155</v>
      </c>
      <c r="M107" s="37">
        <f t="shared" si="234"/>
        <v>18600</v>
      </c>
    </row>
    <row r="108" spans="1:13" ht="15.75">
      <c r="A108" s="52"/>
      <c r="B108" s="53"/>
      <c r="C108" s="53"/>
      <c r="D108" s="53"/>
      <c r="E108" s="53"/>
      <c r="F108" s="53"/>
      <c r="G108" s="53"/>
      <c r="H108" s="53"/>
      <c r="I108" s="54"/>
      <c r="J108" s="55"/>
      <c r="K108" s="56"/>
      <c r="L108" s="57"/>
      <c r="M108" s="53"/>
    </row>
    <row r="109" spans="1:13" s="38" customFormat="1">
      <c r="A109" s="33">
        <v>43343</v>
      </c>
      <c r="B109" s="39" t="s">
        <v>10</v>
      </c>
      <c r="C109" s="34">
        <v>225</v>
      </c>
      <c r="D109" s="39" t="s">
        <v>9</v>
      </c>
      <c r="E109" s="34">
        <v>11737</v>
      </c>
      <c r="F109" s="34">
        <v>11766</v>
      </c>
      <c r="G109" s="34"/>
      <c r="H109" s="34"/>
      <c r="I109" s="35">
        <f t="shared" ref="I109" si="235">(IF(D109="SHORT",E109-F109,IF(D109="LONG",F109-E109)))*C109</f>
        <v>6525</v>
      </c>
      <c r="J109" s="36"/>
      <c r="K109" s="36"/>
      <c r="L109" s="36">
        <f t="shared" ref="L109" si="236">(J109+I109+K109)/C109</f>
        <v>29</v>
      </c>
      <c r="M109" s="37">
        <f t="shared" ref="M109" si="237">L109*C109</f>
        <v>6525</v>
      </c>
    </row>
    <row r="110" spans="1:13" s="38" customFormat="1">
      <c r="A110" s="33">
        <v>43342</v>
      </c>
      <c r="B110" s="39" t="s">
        <v>10</v>
      </c>
      <c r="C110" s="34">
        <v>225</v>
      </c>
      <c r="D110" s="39" t="s">
        <v>11</v>
      </c>
      <c r="E110" s="34">
        <v>11735</v>
      </c>
      <c r="F110" s="34">
        <v>11708</v>
      </c>
      <c r="G110" s="34"/>
      <c r="H110" s="34"/>
      <c r="I110" s="35">
        <f t="shared" ref="I110" si="238">(IF(D110="SHORT",E110-F110,IF(D110="LONG",F110-E110)))*C110</f>
        <v>6075</v>
      </c>
      <c r="J110" s="36"/>
      <c r="K110" s="36"/>
      <c r="L110" s="36">
        <f t="shared" ref="L110" si="239">(J110+I110+K110)/C110</f>
        <v>27</v>
      </c>
      <c r="M110" s="37">
        <f t="shared" ref="M110" si="240">L110*C110</f>
        <v>6075</v>
      </c>
    </row>
    <row r="111" spans="1:13" s="38" customFormat="1">
      <c r="A111" s="33">
        <v>43341</v>
      </c>
      <c r="B111" s="39" t="s">
        <v>12</v>
      </c>
      <c r="C111" s="34">
        <v>120</v>
      </c>
      <c r="D111" s="39" t="s">
        <v>9</v>
      </c>
      <c r="E111" s="34">
        <v>28293</v>
      </c>
      <c r="F111" s="34">
        <v>28363</v>
      </c>
      <c r="G111" s="34"/>
      <c r="H111" s="34"/>
      <c r="I111" s="35">
        <f t="shared" ref="I111" si="241">(IF(D111="SHORT",E111-F111,IF(D111="LONG",F111-E111)))*C111</f>
        <v>8400</v>
      </c>
      <c r="J111" s="36"/>
      <c r="K111" s="36"/>
      <c r="L111" s="36">
        <f t="shared" ref="L111" si="242">(J111+I111+K111)/C111</f>
        <v>70</v>
      </c>
      <c r="M111" s="37">
        <f t="shared" ref="M111" si="243">L111*C111</f>
        <v>8400</v>
      </c>
    </row>
    <row r="112" spans="1:13" s="38" customFormat="1">
      <c r="A112" s="33">
        <v>43341</v>
      </c>
      <c r="B112" s="39" t="s">
        <v>12</v>
      </c>
      <c r="C112" s="34">
        <v>120</v>
      </c>
      <c r="D112" s="39" t="s">
        <v>9</v>
      </c>
      <c r="E112" s="34">
        <v>28293</v>
      </c>
      <c r="F112" s="34">
        <v>28363</v>
      </c>
      <c r="G112" s="34"/>
      <c r="H112" s="34"/>
      <c r="I112" s="35">
        <f t="shared" ref="I112" si="244">(IF(D112="SHORT",E112-F112,IF(D112="LONG",F112-E112)))*C112</f>
        <v>8400</v>
      </c>
      <c r="J112" s="36"/>
      <c r="K112" s="36"/>
      <c r="L112" s="36">
        <f t="shared" ref="L112" si="245">(J112+I112+K112)/C112</f>
        <v>70</v>
      </c>
      <c r="M112" s="37">
        <f t="shared" ref="M112" si="246">L112*C112</f>
        <v>8400</v>
      </c>
    </row>
    <row r="113" spans="1:13" s="38" customFormat="1">
      <c r="A113" s="33">
        <v>43340</v>
      </c>
      <c r="B113" s="39" t="s">
        <v>12</v>
      </c>
      <c r="C113" s="34">
        <v>120</v>
      </c>
      <c r="D113" s="39" t="s">
        <v>9</v>
      </c>
      <c r="E113" s="34">
        <v>28251</v>
      </c>
      <c r="F113" s="34">
        <v>28321</v>
      </c>
      <c r="G113" s="34"/>
      <c r="H113" s="34"/>
      <c r="I113" s="35">
        <f t="shared" ref="I113:I114" si="247">(IF(D113="SHORT",E113-F113,IF(D113="LONG",F113-E113)))*C113</f>
        <v>8400</v>
      </c>
      <c r="J113" s="36"/>
      <c r="K113" s="36"/>
      <c r="L113" s="36">
        <f t="shared" ref="L113:L114" si="248">(J113+I113+K113)/C113</f>
        <v>70</v>
      </c>
      <c r="M113" s="37">
        <f t="shared" ref="M113:M114" si="249">L113*C113</f>
        <v>8400</v>
      </c>
    </row>
    <row r="114" spans="1:13" s="38" customFormat="1">
      <c r="A114" s="33">
        <v>43340</v>
      </c>
      <c r="B114" s="39" t="s">
        <v>10</v>
      </c>
      <c r="C114" s="34">
        <v>225</v>
      </c>
      <c r="D114" s="39" t="s">
        <v>9</v>
      </c>
      <c r="E114" s="34">
        <v>11736</v>
      </c>
      <c r="F114" s="34">
        <v>11762</v>
      </c>
      <c r="G114" s="34"/>
      <c r="H114" s="34"/>
      <c r="I114" s="35">
        <f t="shared" si="247"/>
        <v>5850</v>
      </c>
      <c r="J114" s="36"/>
      <c r="K114" s="36"/>
      <c r="L114" s="36">
        <f t="shared" si="248"/>
        <v>26</v>
      </c>
      <c r="M114" s="37">
        <f t="shared" si="249"/>
        <v>5850</v>
      </c>
    </row>
    <row r="115" spans="1:13" s="38" customFormat="1">
      <c r="A115" s="33">
        <v>43339</v>
      </c>
      <c r="B115" s="39" t="s">
        <v>10</v>
      </c>
      <c r="C115" s="34">
        <v>225</v>
      </c>
      <c r="D115" s="39" t="s">
        <v>9</v>
      </c>
      <c r="E115" s="34">
        <v>11670</v>
      </c>
      <c r="F115" s="34">
        <v>11696</v>
      </c>
      <c r="G115" s="34"/>
      <c r="H115" s="34"/>
      <c r="I115" s="35">
        <f t="shared" ref="I115" si="250">(IF(D115="SHORT",E115-F115,IF(D115="LONG",F115-E115)))*C115</f>
        <v>5850</v>
      </c>
      <c r="J115" s="36"/>
      <c r="K115" s="36"/>
      <c r="L115" s="36">
        <f t="shared" ref="L115" si="251">(J115+I115+K115)/C115</f>
        <v>26</v>
      </c>
      <c r="M115" s="37">
        <f t="shared" ref="M115" si="252">L115*C115</f>
        <v>5850</v>
      </c>
    </row>
    <row r="116" spans="1:13" s="32" customFormat="1">
      <c r="A116" s="27">
        <v>43336</v>
      </c>
      <c r="B116" s="28" t="s">
        <v>12</v>
      </c>
      <c r="C116" s="28">
        <v>120</v>
      </c>
      <c r="D116" s="28" t="s">
        <v>9</v>
      </c>
      <c r="E116" s="28">
        <v>27935</v>
      </c>
      <c r="F116" s="28">
        <v>28088</v>
      </c>
      <c r="G116" s="28"/>
      <c r="H116" s="28"/>
      <c r="I116" s="29">
        <f t="shared" ref="I116:I117" si="253">(IF(D116="SHORT",E116-F116,IF(D116="LONG",F116-E116)))*C116</f>
        <v>18360</v>
      </c>
      <c r="J116" s="30"/>
      <c r="K116" s="30"/>
      <c r="L116" s="30">
        <f t="shared" ref="L116:L117" si="254">(J116+I116+K116)/C116</f>
        <v>153</v>
      </c>
      <c r="M116" s="31">
        <f t="shared" ref="M116:M117" si="255">L116*C116</f>
        <v>18360</v>
      </c>
    </row>
    <row r="117" spans="1:13" s="32" customFormat="1">
      <c r="A117" s="27">
        <v>43336</v>
      </c>
      <c r="B117" s="28" t="s">
        <v>10</v>
      </c>
      <c r="C117" s="28">
        <v>225</v>
      </c>
      <c r="D117" s="28" t="s">
        <v>9</v>
      </c>
      <c r="E117" s="28">
        <v>11568</v>
      </c>
      <c r="F117" s="28">
        <v>11625</v>
      </c>
      <c r="G117" s="28"/>
      <c r="H117" s="28"/>
      <c r="I117" s="29">
        <f t="shared" si="253"/>
        <v>12825</v>
      </c>
      <c r="J117" s="30"/>
      <c r="K117" s="30"/>
      <c r="L117" s="30">
        <f t="shared" si="254"/>
        <v>57</v>
      </c>
      <c r="M117" s="31">
        <f t="shared" si="255"/>
        <v>12825</v>
      </c>
    </row>
    <row r="118" spans="1:13" s="38" customFormat="1">
      <c r="A118" s="33">
        <v>43335</v>
      </c>
      <c r="B118" s="39" t="s">
        <v>10</v>
      </c>
      <c r="C118" s="34">
        <v>225</v>
      </c>
      <c r="D118" s="39" t="s">
        <v>9</v>
      </c>
      <c r="E118" s="34">
        <v>11561</v>
      </c>
      <c r="F118" s="34">
        <v>11587</v>
      </c>
      <c r="G118" s="34"/>
      <c r="H118" s="34"/>
      <c r="I118" s="35">
        <f t="shared" ref="I118:I119" si="256">(IF(D118="SHORT",E118-F118,IF(D118="LONG",F118-E118)))*C118</f>
        <v>5850</v>
      </c>
      <c r="J118" s="36"/>
      <c r="K118" s="36"/>
      <c r="L118" s="36">
        <f t="shared" ref="L118:L119" si="257">(J118+I118+K118)/C118</f>
        <v>26</v>
      </c>
      <c r="M118" s="37">
        <f t="shared" ref="M118:M119" si="258">L118*C118</f>
        <v>5850</v>
      </c>
    </row>
    <row r="119" spans="1:13" s="38" customFormat="1">
      <c r="A119" s="33">
        <v>43333</v>
      </c>
      <c r="B119" s="39" t="s">
        <v>12</v>
      </c>
      <c r="C119" s="34">
        <v>120</v>
      </c>
      <c r="D119" s="39" t="s">
        <v>9</v>
      </c>
      <c r="E119" s="34">
        <v>28270</v>
      </c>
      <c r="F119" s="34">
        <v>28325</v>
      </c>
      <c r="G119" s="34"/>
      <c r="H119" s="34"/>
      <c r="I119" s="35">
        <f t="shared" si="256"/>
        <v>6600</v>
      </c>
      <c r="J119" s="36"/>
      <c r="K119" s="36"/>
      <c r="L119" s="36">
        <f t="shared" si="257"/>
        <v>55</v>
      </c>
      <c r="M119" s="37">
        <f t="shared" si="258"/>
        <v>6600</v>
      </c>
    </row>
    <row r="120" spans="1:13" s="38" customFormat="1">
      <c r="A120" s="33">
        <v>43333</v>
      </c>
      <c r="B120" s="39" t="s">
        <v>10</v>
      </c>
      <c r="C120" s="34">
        <v>225</v>
      </c>
      <c r="D120" s="39" t="s">
        <v>9</v>
      </c>
      <c r="E120" s="34">
        <v>11573</v>
      </c>
      <c r="F120" s="34">
        <v>11591</v>
      </c>
      <c r="G120" s="34"/>
      <c r="H120" s="34"/>
      <c r="I120" s="35">
        <f t="shared" ref="I120" si="259">(IF(D120="SHORT",E120-F120,IF(D120="LONG",F120-E120)))*C120</f>
        <v>4050</v>
      </c>
      <c r="J120" s="36"/>
      <c r="K120" s="36"/>
      <c r="L120" s="36">
        <f t="shared" ref="L120" si="260">(J120+I120+K120)/C120</f>
        <v>18</v>
      </c>
      <c r="M120" s="37">
        <f t="shared" ref="M120" si="261">L120*C120</f>
        <v>4050</v>
      </c>
    </row>
    <row r="121" spans="1:13" s="38" customFormat="1">
      <c r="A121" s="33">
        <v>43332</v>
      </c>
      <c r="B121" s="39" t="s">
        <v>10</v>
      </c>
      <c r="C121" s="34">
        <v>225</v>
      </c>
      <c r="D121" s="39" t="s">
        <v>9</v>
      </c>
      <c r="E121" s="34">
        <v>11550</v>
      </c>
      <c r="F121" s="34">
        <v>11576</v>
      </c>
      <c r="G121" s="34"/>
      <c r="H121" s="34"/>
      <c r="I121" s="35">
        <f t="shared" ref="I121" si="262">(IF(D121="SHORT",E121-F121,IF(D121="LONG",F121-E121)))*C121</f>
        <v>5850</v>
      </c>
      <c r="J121" s="36"/>
      <c r="K121" s="36"/>
      <c r="L121" s="36">
        <f t="shared" ref="L121" si="263">(J121+I121+K121)/C121</f>
        <v>26</v>
      </c>
      <c r="M121" s="37">
        <f t="shared" ref="M121" si="264">L121*C121</f>
        <v>5850</v>
      </c>
    </row>
    <row r="122" spans="1:13" s="38" customFormat="1">
      <c r="A122" s="33">
        <v>43329</v>
      </c>
      <c r="B122" s="39" t="s">
        <v>10</v>
      </c>
      <c r="C122" s="34">
        <v>225</v>
      </c>
      <c r="D122" s="39" t="s">
        <v>9</v>
      </c>
      <c r="E122" s="34">
        <v>11487</v>
      </c>
      <c r="F122" s="34">
        <v>11500</v>
      </c>
      <c r="G122" s="34"/>
      <c r="H122" s="34"/>
      <c r="I122" s="35">
        <f t="shared" ref="I122" si="265">(IF(D122="SHORT",E122-F122,IF(D122="LONG",F122-E122)))*C122</f>
        <v>2925</v>
      </c>
      <c r="J122" s="36"/>
      <c r="K122" s="36"/>
      <c r="L122" s="36">
        <f t="shared" ref="L122" si="266">(J122+I122+K122)/C122</f>
        <v>13</v>
      </c>
      <c r="M122" s="37">
        <f t="shared" ref="M122" si="267">L122*C122</f>
        <v>2925</v>
      </c>
    </row>
    <row r="123" spans="1:13" s="38" customFormat="1">
      <c r="A123" s="33">
        <v>43328</v>
      </c>
      <c r="B123" s="39" t="s">
        <v>10</v>
      </c>
      <c r="C123" s="34">
        <v>225</v>
      </c>
      <c r="D123" s="39" t="s">
        <v>9</v>
      </c>
      <c r="E123" s="34">
        <v>11454</v>
      </c>
      <c r="F123" s="34">
        <v>11429</v>
      </c>
      <c r="G123" s="34"/>
      <c r="H123" s="34"/>
      <c r="I123" s="35">
        <f t="shared" ref="I123" si="268">(IF(D123="SHORT",E123-F123,IF(D123="LONG",F123-E123)))*C123</f>
        <v>-5625</v>
      </c>
      <c r="J123" s="36"/>
      <c r="K123" s="36"/>
      <c r="L123" s="36">
        <f t="shared" ref="L123" si="269">(J123+I123+K123)/C123</f>
        <v>-25</v>
      </c>
      <c r="M123" s="37">
        <f t="shared" ref="M123" si="270">L123*C123</f>
        <v>-5625</v>
      </c>
    </row>
    <row r="124" spans="1:13" s="38" customFormat="1">
      <c r="A124" s="33">
        <v>43326</v>
      </c>
      <c r="B124" s="39" t="s">
        <v>10</v>
      </c>
      <c r="C124" s="34">
        <v>225</v>
      </c>
      <c r="D124" s="39" t="s">
        <v>9</v>
      </c>
      <c r="E124" s="34">
        <v>11420</v>
      </c>
      <c r="F124" s="34">
        <v>11446</v>
      </c>
      <c r="G124" s="34"/>
      <c r="H124" s="34"/>
      <c r="I124" s="35">
        <f t="shared" ref="I124" si="271">(IF(D124="SHORT",E124-F124,IF(D124="LONG",F124-E124)))*C124</f>
        <v>5850</v>
      </c>
      <c r="J124" s="36"/>
      <c r="K124" s="36"/>
      <c r="L124" s="36">
        <f t="shared" ref="L124" si="272">(J124+I124+K124)/C124</f>
        <v>26</v>
      </c>
      <c r="M124" s="37">
        <f t="shared" ref="M124" si="273">L124*C124</f>
        <v>5850</v>
      </c>
    </row>
    <row r="125" spans="1:13" s="38" customFormat="1">
      <c r="A125" s="33">
        <v>43325</v>
      </c>
      <c r="B125" s="39" t="s">
        <v>10</v>
      </c>
      <c r="C125" s="34">
        <v>225</v>
      </c>
      <c r="D125" s="39" t="s">
        <v>9</v>
      </c>
      <c r="E125" s="34">
        <v>11408</v>
      </c>
      <c r="F125" s="34">
        <v>11427</v>
      </c>
      <c r="G125" s="34"/>
      <c r="H125" s="34"/>
      <c r="I125" s="35">
        <f t="shared" ref="I125" si="274">(IF(D125="SHORT",E125-F125,IF(D125="LONG",F125-E125)))*C125</f>
        <v>4275</v>
      </c>
      <c r="J125" s="36"/>
      <c r="K125" s="36"/>
      <c r="L125" s="36">
        <f t="shared" ref="L125" si="275">(J125+I125+K125)/C125</f>
        <v>19</v>
      </c>
      <c r="M125" s="37">
        <f t="shared" ref="M125" si="276">L125*C125</f>
        <v>4275</v>
      </c>
    </row>
    <row r="126" spans="1:13" s="38" customFormat="1">
      <c r="A126" s="33">
        <v>43322</v>
      </c>
      <c r="B126" s="39" t="s">
        <v>12</v>
      </c>
      <c r="C126" s="34">
        <v>120</v>
      </c>
      <c r="D126" s="39" t="s">
        <v>11</v>
      </c>
      <c r="E126" s="34">
        <v>28251</v>
      </c>
      <c r="F126" s="34">
        <v>28315</v>
      </c>
      <c r="G126" s="34"/>
      <c r="H126" s="34"/>
      <c r="I126" s="35">
        <f t="shared" ref="I126:I127" si="277">(IF(D126="SHORT",E126-F126,IF(D126="LONG",F126-E126)))*C126</f>
        <v>-7680</v>
      </c>
      <c r="J126" s="36"/>
      <c r="K126" s="36"/>
      <c r="L126" s="36">
        <f t="shared" ref="L126:L127" si="278">(J126+I126+K126)/C126</f>
        <v>-64</v>
      </c>
      <c r="M126" s="37">
        <f t="shared" ref="M126:M127" si="279">L126*C126</f>
        <v>-7680</v>
      </c>
    </row>
    <row r="127" spans="1:13" s="38" customFormat="1">
      <c r="A127" s="33">
        <v>43322</v>
      </c>
      <c r="B127" s="39" t="s">
        <v>10</v>
      </c>
      <c r="C127" s="34">
        <v>225</v>
      </c>
      <c r="D127" s="39" t="s">
        <v>11</v>
      </c>
      <c r="E127" s="34">
        <v>11444</v>
      </c>
      <c r="F127" s="34">
        <v>11466</v>
      </c>
      <c r="G127" s="34"/>
      <c r="H127" s="34"/>
      <c r="I127" s="35">
        <f t="shared" si="277"/>
        <v>-4950</v>
      </c>
      <c r="J127" s="36"/>
      <c r="K127" s="36"/>
      <c r="L127" s="36">
        <f t="shared" si="278"/>
        <v>-22</v>
      </c>
      <c r="M127" s="37">
        <f t="shared" si="279"/>
        <v>-4950</v>
      </c>
    </row>
    <row r="128" spans="1:13" s="38" customFormat="1">
      <c r="A128" s="33">
        <v>43321</v>
      </c>
      <c r="B128" s="39" t="s">
        <v>10</v>
      </c>
      <c r="C128" s="34">
        <v>225</v>
      </c>
      <c r="D128" s="34" t="s">
        <v>9</v>
      </c>
      <c r="E128" s="34">
        <v>11475</v>
      </c>
      <c r="F128" s="34">
        <v>11501</v>
      </c>
      <c r="G128" s="34"/>
      <c r="H128" s="34"/>
      <c r="I128" s="35">
        <f t="shared" ref="I128" si="280">(IF(D128="SHORT",E128-F128,IF(D128="LONG",F128-E128)))*C128</f>
        <v>5850</v>
      </c>
      <c r="J128" s="36"/>
      <c r="K128" s="36"/>
      <c r="L128" s="36">
        <f t="shared" ref="L128" si="281">(J128+I128+K128)/C128</f>
        <v>26</v>
      </c>
      <c r="M128" s="37">
        <f t="shared" ref="M128" si="282">L128*C128</f>
        <v>5850</v>
      </c>
    </row>
    <row r="129" spans="1:13" s="38" customFormat="1">
      <c r="A129" s="33">
        <v>43320</v>
      </c>
      <c r="B129" s="34" t="s">
        <v>10</v>
      </c>
      <c r="C129" s="34">
        <v>225</v>
      </c>
      <c r="D129" s="34" t="s">
        <v>9</v>
      </c>
      <c r="E129" s="34">
        <v>11457</v>
      </c>
      <c r="F129" s="34">
        <v>11498</v>
      </c>
      <c r="G129" s="34"/>
      <c r="H129" s="34"/>
      <c r="I129" s="35">
        <f t="shared" ref="I129" si="283">(IF(D129="SHORT",E129-F129,IF(D129="LONG",F129-E129)))*C129</f>
        <v>9225</v>
      </c>
      <c r="J129" s="36"/>
      <c r="K129" s="36"/>
      <c r="L129" s="36">
        <f t="shared" ref="L129" si="284">(J129+I129+K129)/C129</f>
        <v>41</v>
      </c>
      <c r="M129" s="37">
        <f t="shared" ref="M129" si="285">L129*C129</f>
        <v>9225</v>
      </c>
    </row>
    <row r="130" spans="1:13" s="32" customFormat="1">
      <c r="A130" s="27">
        <v>43319</v>
      </c>
      <c r="B130" s="28" t="s">
        <v>10</v>
      </c>
      <c r="C130" s="28">
        <v>225</v>
      </c>
      <c r="D130" s="28" t="s">
        <v>9</v>
      </c>
      <c r="E130" s="28">
        <v>11419</v>
      </c>
      <c r="F130" s="28">
        <v>11442</v>
      </c>
      <c r="G130" s="28">
        <v>11472</v>
      </c>
      <c r="H130" s="28"/>
      <c r="I130" s="29">
        <f t="shared" ref="I130" si="286">(IF(D130="SHORT",E130-F130,IF(D130="LONG",F130-E130)))*C130</f>
        <v>5175</v>
      </c>
      <c r="J130" s="30">
        <f t="shared" ref="J130" si="287">(IF(D130="SHORT",IF(G130="",0,F130-G130),IF(D130="LONG",IF(G130="",0,G130-F130))))*C130</f>
        <v>6750</v>
      </c>
      <c r="K130" s="30"/>
      <c r="L130" s="30">
        <f t="shared" ref="L130" si="288">(J130+I130+K130)/C130</f>
        <v>53</v>
      </c>
      <c r="M130" s="31">
        <f t="shared" ref="M130" si="289">L130*C130</f>
        <v>11925</v>
      </c>
    </row>
    <row r="131" spans="1:13" s="32" customFormat="1" ht="15.75" customHeight="1">
      <c r="A131" s="27">
        <v>43315</v>
      </c>
      <c r="B131" s="28" t="s">
        <v>12</v>
      </c>
      <c r="C131" s="28">
        <v>120</v>
      </c>
      <c r="D131" s="28" t="s">
        <v>9</v>
      </c>
      <c r="E131" s="28">
        <v>27645</v>
      </c>
      <c r="F131" s="28">
        <v>27714</v>
      </c>
      <c r="G131" s="28">
        <v>27795</v>
      </c>
      <c r="H131" s="28"/>
      <c r="I131" s="29">
        <f t="shared" ref="I131:I132" si="290">(IF(D131="SHORT",E131-F131,IF(D131="LONG",F131-E131)))*C131</f>
        <v>8280</v>
      </c>
      <c r="J131" s="30">
        <f t="shared" ref="J131" si="291">(IF(D131="SHORT",IF(G131="",0,F131-G131),IF(D131="LONG",IF(G131="",0,G131-F131))))*C131</f>
        <v>9720</v>
      </c>
      <c r="K131" s="30"/>
      <c r="L131" s="30">
        <f t="shared" ref="L131:L132" si="292">(J131+I131+K131)/C131</f>
        <v>150</v>
      </c>
      <c r="M131" s="31">
        <f t="shared" ref="M131:M132" si="293">L131*C131</f>
        <v>18000</v>
      </c>
    </row>
    <row r="132" spans="1:13" s="38" customFormat="1">
      <c r="A132" s="33">
        <v>43315</v>
      </c>
      <c r="B132" s="34" t="s">
        <v>10</v>
      </c>
      <c r="C132" s="34">
        <v>225</v>
      </c>
      <c r="D132" s="34" t="s">
        <v>9</v>
      </c>
      <c r="E132" s="34">
        <v>11352</v>
      </c>
      <c r="F132" s="34">
        <v>11378</v>
      </c>
      <c r="G132" s="34"/>
      <c r="H132" s="34"/>
      <c r="I132" s="35">
        <f t="shared" si="290"/>
        <v>5850</v>
      </c>
      <c r="J132" s="36"/>
      <c r="K132" s="36"/>
      <c r="L132" s="36">
        <f t="shared" si="292"/>
        <v>26</v>
      </c>
      <c r="M132" s="37">
        <f t="shared" si="293"/>
        <v>5850</v>
      </c>
    </row>
    <row r="133" spans="1:13" s="38" customFormat="1">
      <c r="A133" s="33">
        <v>43313</v>
      </c>
      <c r="B133" s="39" t="s">
        <v>10</v>
      </c>
      <c r="C133" s="34">
        <v>225</v>
      </c>
      <c r="D133" s="39" t="s">
        <v>11</v>
      </c>
      <c r="E133" s="34">
        <v>11374</v>
      </c>
      <c r="F133" s="34">
        <v>11347</v>
      </c>
      <c r="G133" s="34"/>
      <c r="H133" s="34"/>
      <c r="I133" s="35">
        <f t="shared" ref="I133" si="294">(IF(D133="SHORT",E133-F133,IF(D133="LONG",F133-E133)))*C133</f>
        <v>6075</v>
      </c>
      <c r="J133" s="36"/>
      <c r="K133" s="36"/>
      <c r="L133" s="36">
        <f t="shared" ref="L133" si="295">(J133+I133+K133)/C133</f>
        <v>27</v>
      </c>
      <c r="M133" s="37">
        <f t="shared" ref="M133" si="296">L133*C133</f>
        <v>6075</v>
      </c>
    </row>
    <row r="134" spans="1:13" ht="15.75">
      <c r="A134" s="52"/>
      <c r="B134" s="53"/>
      <c r="C134" s="53"/>
      <c r="D134" s="53"/>
      <c r="E134" s="53"/>
      <c r="F134" s="53"/>
      <c r="G134" s="53"/>
      <c r="H134" s="53"/>
      <c r="I134" s="54"/>
      <c r="J134" s="55"/>
      <c r="K134" s="56"/>
      <c r="L134" s="57"/>
      <c r="M134" s="53"/>
    </row>
    <row r="135" spans="1:13" s="38" customFormat="1">
      <c r="A135" s="33">
        <v>43312</v>
      </c>
      <c r="B135" s="39" t="s">
        <v>10</v>
      </c>
      <c r="C135" s="34">
        <v>225</v>
      </c>
      <c r="D135" s="39" t="s">
        <v>9</v>
      </c>
      <c r="E135" s="34">
        <v>11326</v>
      </c>
      <c r="F135" s="34">
        <v>11352</v>
      </c>
      <c r="G135" s="34"/>
      <c r="H135" s="34"/>
      <c r="I135" s="35">
        <f t="shared" ref="I135" si="297">(IF(D135="SHORT",E135-F135,IF(D135="LONG",F135-E135)))*C135</f>
        <v>5850</v>
      </c>
      <c r="J135" s="36"/>
      <c r="K135" s="36"/>
      <c r="L135" s="36">
        <f t="shared" ref="L135" si="298">(J135+I135+K135)/C135</f>
        <v>26</v>
      </c>
      <c r="M135" s="37">
        <f t="shared" ref="M135" si="299">L135*C135</f>
        <v>5850</v>
      </c>
    </row>
    <row r="136" spans="1:13" s="38" customFormat="1">
      <c r="A136" s="33">
        <v>43311</v>
      </c>
      <c r="B136" s="39" t="s">
        <v>10</v>
      </c>
      <c r="C136" s="34">
        <v>225</v>
      </c>
      <c r="D136" s="39" t="s">
        <v>9</v>
      </c>
      <c r="E136" s="34">
        <v>11307</v>
      </c>
      <c r="F136" s="34">
        <v>11334</v>
      </c>
      <c r="G136" s="34"/>
      <c r="H136" s="34"/>
      <c r="I136" s="35">
        <f t="shared" ref="I136" si="300">(IF(D136="SHORT",E136-F136,IF(D136="LONG",F136-E136)))*C136</f>
        <v>6075</v>
      </c>
      <c r="J136" s="36"/>
      <c r="K136" s="36"/>
      <c r="L136" s="36">
        <f t="shared" ref="L136" si="301">(J136+I136+K136)/C136</f>
        <v>27</v>
      </c>
      <c r="M136" s="37">
        <f t="shared" ref="M136" si="302">L136*C136</f>
        <v>6075</v>
      </c>
    </row>
    <row r="137" spans="1:13" s="38" customFormat="1">
      <c r="A137" s="33">
        <v>43308</v>
      </c>
      <c r="B137" s="39" t="s">
        <v>10</v>
      </c>
      <c r="C137" s="34">
        <v>225</v>
      </c>
      <c r="D137" s="39" t="s">
        <v>9</v>
      </c>
      <c r="E137" s="34">
        <v>11263</v>
      </c>
      <c r="F137" s="34">
        <v>11287</v>
      </c>
      <c r="G137" s="34"/>
      <c r="H137" s="34"/>
      <c r="I137" s="35">
        <f t="shared" ref="I137" si="303">(IF(D137="SHORT",E137-F137,IF(D137="LONG",F137-E137)))*C137</f>
        <v>5400</v>
      </c>
      <c r="J137" s="36"/>
      <c r="K137" s="36"/>
      <c r="L137" s="36">
        <f t="shared" ref="L137" si="304">(J137+I137+K137)/C137</f>
        <v>24</v>
      </c>
      <c r="M137" s="37">
        <f t="shared" ref="M137" si="305">L137*C137</f>
        <v>5400</v>
      </c>
    </row>
    <row r="138" spans="1:13" s="38" customFormat="1">
      <c r="A138" s="33">
        <v>43307</v>
      </c>
      <c r="B138" s="39" t="s">
        <v>12</v>
      </c>
      <c r="C138" s="34">
        <v>120</v>
      </c>
      <c r="D138" s="39" t="s">
        <v>9</v>
      </c>
      <c r="E138" s="34">
        <v>27282</v>
      </c>
      <c r="F138" s="34">
        <v>27350</v>
      </c>
      <c r="G138" s="34"/>
      <c r="H138" s="34"/>
      <c r="I138" s="35">
        <f t="shared" ref="I138:I139" si="306">(IF(D138="SHORT",E138-F138,IF(D138="LONG",F138-E138)))*C138</f>
        <v>8160</v>
      </c>
      <c r="J138" s="36"/>
      <c r="K138" s="36"/>
      <c r="L138" s="36">
        <f t="shared" ref="L138:L139" si="307">(J138+I138+K138)/C138</f>
        <v>68</v>
      </c>
      <c r="M138" s="37">
        <f t="shared" ref="M138:M139" si="308">L138*C138</f>
        <v>8160</v>
      </c>
    </row>
    <row r="139" spans="1:13" s="38" customFormat="1">
      <c r="A139" s="33">
        <v>43307</v>
      </c>
      <c r="B139" s="39" t="s">
        <v>10</v>
      </c>
      <c r="C139" s="34">
        <v>225</v>
      </c>
      <c r="D139" s="39" t="s">
        <v>9</v>
      </c>
      <c r="E139" s="34">
        <v>11168</v>
      </c>
      <c r="F139" s="34">
        <v>11145</v>
      </c>
      <c r="G139" s="34"/>
      <c r="H139" s="34"/>
      <c r="I139" s="35">
        <f t="shared" si="306"/>
        <v>-5175</v>
      </c>
      <c r="J139" s="36"/>
      <c r="K139" s="36"/>
      <c r="L139" s="36">
        <f t="shared" si="307"/>
        <v>-23</v>
      </c>
      <c r="M139" s="37">
        <f t="shared" si="308"/>
        <v>-5175</v>
      </c>
    </row>
    <row r="140" spans="1:13" s="32" customFormat="1">
      <c r="A140" s="27">
        <v>43304</v>
      </c>
      <c r="B140" s="28" t="s">
        <v>10</v>
      </c>
      <c r="C140" s="28">
        <v>225</v>
      </c>
      <c r="D140" s="28" t="s">
        <v>9</v>
      </c>
      <c r="E140" s="28">
        <v>11048</v>
      </c>
      <c r="F140" s="28">
        <v>11072</v>
      </c>
      <c r="G140" s="28">
        <v>11102</v>
      </c>
      <c r="H140" s="28"/>
      <c r="I140" s="29">
        <f t="shared" ref="I140" si="309">(IF(D140="SHORT",E140-F140,IF(D140="LONG",F140-E140)))*C140</f>
        <v>5400</v>
      </c>
      <c r="J140" s="30">
        <f t="shared" ref="J140" si="310">(IF(D140="SHORT",IF(G140="",0,F140-G140),IF(D140="LONG",IF(G140="",0,G140-F140))))*C140</f>
        <v>6750</v>
      </c>
      <c r="K140" s="30"/>
      <c r="L140" s="30">
        <f t="shared" ref="L140" si="311">(J140+I140+K140)/C140</f>
        <v>54</v>
      </c>
      <c r="M140" s="31">
        <f t="shared" ref="M140" si="312">L140*C140</f>
        <v>12150</v>
      </c>
    </row>
    <row r="141" spans="1:13" s="38" customFormat="1">
      <c r="A141" s="33">
        <v>43301</v>
      </c>
      <c r="B141" s="34" t="s">
        <v>12</v>
      </c>
      <c r="C141" s="34">
        <v>120</v>
      </c>
      <c r="D141" s="39" t="s">
        <v>9</v>
      </c>
      <c r="E141" s="34">
        <v>26910</v>
      </c>
      <c r="F141" s="34">
        <v>26977</v>
      </c>
      <c r="G141" s="34"/>
      <c r="H141" s="34"/>
      <c r="I141" s="35">
        <f t="shared" ref="I141:I143" si="313">(IF(D141="SHORT",E141-F141,IF(D141="LONG",F141-E141)))*C141</f>
        <v>8040</v>
      </c>
      <c r="J141" s="36"/>
      <c r="K141" s="36"/>
      <c r="L141" s="36">
        <f t="shared" ref="L141:L143" si="314">(J141+I141+K141)/C141</f>
        <v>67</v>
      </c>
      <c r="M141" s="37">
        <f t="shared" ref="M141:M143" si="315">L141*C141</f>
        <v>8040</v>
      </c>
    </row>
    <row r="142" spans="1:13" s="38" customFormat="1">
      <c r="A142" s="33">
        <v>43301</v>
      </c>
      <c r="B142" s="39" t="s">
        <v>10</v>
      </c>
      <c r="C142" s="34">
        <v>225</v>
      </c>
      <c r="D142" s="39" t="s">
        <v>9</v>
      </c>
      <c r="E142" s="34">
        <v>11013</v>
      </c>
      <c r="F142" s="34">
        <v>11037</v>
      </c>
      <c r="G142" s="34"/>
      <c r="H142" s="34"/>
      <c r="I142" s="35">
        <f t="shared" si="313"/>
        <v>5400</v>
      </c>
      <c r="J142" s="36"/>
      <c r="K142" s="36"/>
      <c r="L142" s="36">
        <f t="shared" si="314"/>
        <v>24</v>
      </c>
      <c r="M142" s="37">
        <f t="shared" si="315"/>
        <v>5400</v>
      </c>
    </row>
    <row r="143" spans="1:13" s="32" customFormat="1">
      <c r="A143" s="27">
        <v>43300</v>
      </c>
      <c r="B143" s="28" t="s">
        <v>10</v>
      </c>
      <c r="C143" s="28">
        <v>225</v>
      </c>
      <c r="D143" s="28" t="s">
        <v>9</v>
      </c>
      <c r="E143" s="28">
        <v>10970</v>
      </c>
      <c r="F143" s="28">
        <v>10994</v>
      </c>
      <c r="G143" s="28">
        <v>11023</v>
      </c>
      <c r="H143" s="28"/>
      <c r="I143" s="29">
        <f t="shared" si="313"/>
        <v>5400</v>
      </c>
      <c r="J143" s="30">
        <f t="shared" ref="J143" si="316">(IF(D143="SHORT",IF(G143="",0,F143-G143),IF(D143="LONG",IF(G143="",0,G143-F143))))*C143</f>
        <v>6525</v>
      </c>
      <c r="K143" s="30"/>
      <c r="L143" s="30">
        <f t="shared" si="314"/>
        <v>53</v>
      </c>
      <c r="M143" s="31">
        <f t="shared" si="315"/>
        <v>11925</v>
      </c>
    </row>
    <row r="144" spans="1:13" s="38" customFormat="1">
      <c r="A144" s="33">
        <v>43299</v>
      </c>
      <c r="B144" s="34" t="s">
        <v>12</v>
      </c>
      <c r="C144" s="34">
        <v>120</v>
      </c>
      <c r="D144" s="34" t="s">
        <v>11</v>
      </c>
      <c r="E144" s="34">
        <v>26954</v>
      </c>
      <c r="F144" s="34">
        <v>26886</v>
      </c>
      <c r="G144" s="34"/>
      <c r="H144" s="34"/>
      <c r="I144" s="35">
        <f t="shared" ref="I144:I145" si="317">(IF(D144="SHORT",E144-F144,IF(D144="LONG",F144-E144)))*C144</f>
        <v>8160</v>
      </c>
      <c r="J144" s="36"/>
      <c r="K144" s="36"/>
      <c r="L144" s="36">
        <f t="shared" ref="L144:L145" si="318">(J144+I144+K144)/C144</f>
        <v>68</v>
      </c>
      <c r="M144" s="37">
        <f t="shared" ref="M144:M145" si="319">L144*C144</f>
        <v>8160</v>
      </c>
    </row>
    <row r="145" spans="1:13" s="32" customFormat="1">
      <c r="A145" s="27">
        <v>43299</v>
      </c>
      <c r="B145" s="28" t="s">
        <v>10</v>
      </c>
      <c r="C145" s="28">
        <v>225</v>
      </c>
      <c r="D145" s="28" t="s">
        <v>11</v>
      </c>
      <c r="E145" s="28">
        <v>11030</v>
      </c>
      <c r="F145" s="28">
        <v>11005</v>
      </c>
      <c r="G145" s="28">
        <v>10976</v>
      </c>
      <c r="H145" s="28"/>
      <c r="I145" s="29">
        <f t="shared" si="317"/>
        <v>5625</v>
      </c>
      <c r="J145" s="30">
        <f t="shared" ref="J145" si="320">(IF(D145="SHORT",IF(G145="",0,F145-G145),IF(D145="LONG",IF(G145="",0,G145-F145))))*C145</f>
        <v>6525</v>
      </c>
      <c r="K145" s="30"/>
      <c r="L145" s="30">
        <f t="shared" si="318"/>
        <v>54</v>
      </c>
      <c r="M145" s="31">
        <f t="shared" si="319"/>
        <v>12150</v>
      </c>
    </row>
    <row r="146" spans="1:13" s="32" customFormat="1">
      <c r="A146" s="27">
        <v>43298</v>
      </c>
      <c r="B146" s="28" t="s">
        <v>12</v>
      </c>
      <c r="C146" s="28">
        <v>120</v>
      </c>
      <c r="D146" s="28" t="s">
        <v>9</v>
      </c>
      <c r="E146" s="28">
        <v>26855</v>
      </c>
      <c r="F146" s="28">
        <v>26922</v>
      </c>
      <c r="G146" s="28">
        <v>27002</v>
      </c>
      <c r="H146" s="28"/>
      <c r="I146" s="29">
        <f t="shared" ref="I146:I147" si="321">(IF(D146="SHORT",E146-F146,IF(D146="LONG",F146-E146)))*C146</f>
        <v>8040</v>
      </c>
      <c r="J146" s="30">
        <f t="shared" ref="J146:J147" si="322">(IF(D146="SHORT",IF(G146="",0,F146-G146),IF(D146="LONG",IF(G146="",0,G146-F146))))*C146</f>
        <v>9600</v>
      </c>
      <c r="K146" s="30"/>
      <c r="L146" s="30">
        <f t="shared" ref="L146:L147" si="323">(J146+I146+K146)/C146</f>
        <v>147</v>
      </c>
      <c r="M146" s="31">
        <f t="shared" ref="M146:M147" si="324">L146*C146</f>
        <v>17640</v>
      </c>
    </row>
    <row r="147" spans="1:13" s="32" customFormat="1">
      <c r="A147" s="27">
        <v>43298</v>
      </c>
      <c r="B147" s="28" t="s">
        <v>10</v>
      </c>
      <c r="C147" s="28">
        <v>225</v>
      </c>
      <c r="D147" s="28" t="s">
        <v>9</v>
      </c>
      <c r="E147" s="28">
        <v>10959</v>
      </c>
      <c r="F147" s="28">
        <v>10983</v>
      </c>
      <c r="G147" s="28">
        <v>11012</v>
      </c>
      <c r="H147" s="28"/>
      <c r="I147" s="29">
        <f t="shared" si="321"/>
        <v>5400</v>
      </c>
      <c r="J147" s="30">
        <f t="shared" si="322"/>
        <v>6525</v>
      </c>
      <c r="K147" s="30"/>
      <c r="L147" s="30">
        <f t="shared" si="323"/>
        <v>53</v>
      </c>
      <c r="M147" s="31">
        <f t="shared" si="324"/>
        <v>11925</v>
      </c>
    </row>
    <row r="148" spans="1:13" s="38" customFormat="1">
      <c r="A148" s="33">
        <v>43292</v>
      </c>
      <c r="B148" s="39" t="s">
        <v>10</v>
      </c>
      <c r="C148" s="34">
        <v>225</v>
      </c>
      <c r="D148" s="39" t="s">
        <v>9</v>
      </c>
      <c r="E148" s="34">
        <v>10950</v>
      </c>
      <c r="F148" s="34">
        <v>11004</v>
      </c>
      <c r="G148" s="34"/>
      <c r="H148" s="34"/>
      <c r="I148" s="35">
        <f t="shared" ref="I148" si="325">(IF(D148="SHORT",E148-F148,IF(D148="LONG",F148-E148)))*C148</f>
        <v>12150</v>
      </c>
      <c r="J148" s="36"/>
      <c r="K148" s="36"/>
      <c r="L148" s="36">
        <f t="shared" ref="L148" si="326">(J148+I148+K148)/C148</f>
        <v>54</v>
      </c>
      <c r="M148" s="37">
        <f t="shared" ref="M148" si="327">L148*C148</f>
        <v>12150</v>
      </c>
    </row>
    <row r="149" spans="1:13" s="38" customFormat="1">
      <c r="A149" s="33">
        <v>43292</v>
      </c>
      <c r="B149" s="39" t="s">
        <v>10</v>
      </c>
      <c r="C149" s="34">
        <v>225</v>
      </c>
      <c r="D149" s="39" t="s">
        <v>11</v>
      </c>
      <c r="E149" s="34">
        <v>10925</v>
      </c>
      <c r="F149" s="34">
        <v>10946</v>
      </c>
      <c r="G149" s="34"/>
      <c r="H149" s="34"/>
      <c r="I149" s="35">
        <f t="shared" ref="I149" si="328">(IF(D149="SHORT",E149-F149,IF(D149="LONG",F149-E149)))*C149</f>
        <v>-4725</v>
      </c>
      <c r="J149" s="36"/>
      <c r="K149" s="36"/>
      <c r="L149" s="36">
        <f t="shared" ref="L149" si="329">(J149+I149+K149)/C149</f>
        <v>-21</v>
      </c>
      <c r="M149" s="37">
        <f t="shared" ref="M149" si="330">L149*C149</f>
        <v>-4725</v>
      </c>
    </row>
    <row r="150" spans="1:13" s="38" customFormat="1">
      <c r="A150" s="33">
        <v>43291</v>
      </c>
      <c r="B150" s="39" t="s">
        <v>10</v>
      </c>
      <c r="C150" s="34">
        <v>225</v>
      </c>
      <c r="D150" s="39" t="s">
        <v>9</v>
      </c>
      <c r="E150" s="34">
        <v>10913</v>
      </c>
      <c r="F150" s="34">
        <v>10937</v>
      </c>
      <c r="G150" s="34"/>
      <c r="H150" s="34"/>
      <c r="I150" s="35">
        <f t="shared" ref="I150" si="331">(IF(D150="SHORT",E150-F150,IF(D150="LONG",F150-E150)))*C150</f>
        <v>5400</v>
      </c>
      <c r="J150" s="36"/>
      <c r="K150" s="36"/>
      <c r="L150" s="36">
        <f t="shared" ref="L150" si="332">(J150+I150+K150)/C150</f>
        <v>24</v>
      </c>
      <c r="M150" s="37">
        <f t="shared" ref="M150" si="333">L150*C150</f>
        <v>5400</v>
      </c>
    </row>
    <row r="151" spans="1:13" s="38" customFormat="1">
      <c r="A151" s="33">
        <v>43290</v>
      </c>
      <c r="B151" s="39" t="s">
        <v>10</v>
      </c>
      <c r="C151" s="34">
        <v>225</v>
      </c>
      <c r="D151" s="39" t="s">
        <v>9</v>
      </c>
      <c r="E151" s="34">
        <v>10839</v>
      </c>
      <c r="F151" s="34">
        <v>10862</v>
      </c>
      <c r="G151" s="34"/>
      <c r="H151" s="34"/>
      <c r="I151" s="35">
        <f t="shared" ref="I151" si="334">(IF(D151="SHORT",E151-F151,IF(D151="LONG",F151-E151)))*C151</f>
        <v>5175</v>
      </c>
      <c r="J151" s="36"/>
      <c r="K151" s="36"/>
      <c r="L151" s="36">
        <f t="shared" ref="L151" si="335">(J151+I151+K151)/C151</f>
        <v>23</v>
      </c>
      <c r="M151" s="37">
        <f t="shared" ref="M151" si="336">L151*C151</f>
        <v>5175</v>
      </c>
    </row>
    <row r="152" spans="1:13" s="38" customFormat="1">
      <c r="A152" s="33">
        <v>43287</v>
      </c>
      <c r="B152" s="39" t="s">
        <v>10</v>
      </c>
      <c r="C152" s="34">
        <v>225</v>
      </c>
      <c r="D152" s="39" t="s">
        <v>9</v>
      </c>
      <c r="E152" s="34">
        <v>10778</v>
      </c>
      <c r="F152" s="34">
        <v>10801</v>
      </c>
      <c r="G152" s="34"/>
      <c r="H152" s="34"/>
      <c r="I152" s="35">
        <f t="shared" ref="I152:I153" si="337">(IF(D152="SHORT",E152-F152,IF(D152="LONG",F152-E152)))*C152</f>
        <v>5175</v>
      </c>
      <c r="J152" s="36"/>
      <c r="K152" s="36"/>
      <c r="L152" s="36">
        <f t="shared" ref="L152:L153" si="338">(J152+I152+K152)/C152</f>
        <v>23</v>
      </c>
      <c r="M152" s="37">
        <f t="shared" ref="M152:M153" si="339">L152*C152</f>
        <v>5175</v>
      </c>
    </row>
    <row r="153" spans="1:13" s="38" customFormat="1">
      <c r="A153" s="33">
        <v>43287</v>
      </c>
      <c r="B153" s="39" t="s">
        <v>12</v>
      </c>
      <c r="C153" s="34">
        <v>120</v>
      </c>
      <c r="D153" s="39" t="s">
        <v>9</v>
      </c>
      <c r="E153" s="34">
        <v>26517</v>
      </c>
      <c r="F153" s="34">
        <v>26550</v>
      </c>
      <c r="G153" s="34"/>
      <c r="H153" s="34"/>
      <c r="I153" s="35">
        <f t="shared" si="337"/>
        <v>3960</v>
      </c>
      <c r="J153" s="36"/>
      <c r="K153" s="36"/>
      <c r="L153" s="36">
        <f t="shared" si="338"/>
        <v>33</v>
      </c>
      <c r="M153" s="37">
        <f t="shared" si="339"/>
        <v>3960</v>
      </c>
    </row>
    <row r="154" spans="1:13" s="32" customFormat="1">
      <c r="A154" s="27">
        <v>43285</v>
      </c>
      <c r="B154" s="28" t="s">
        <v>12</v>
      </c>
      <c r="C154" s="28">
        <v>120</v>
      </c>
      <c r="D154" s="28" t="s">
        <v>9</v>
      </c>
      <c r="E154" s="28">
        <v>26222</v>
      </c>
      <c r="F154" s="28">
        <v>26282</v>
      </c>
      <c r="G154" s="28">
        <v>26361</v>
      </c>
      <c r="H154" s="28"/>
      <c r="I154" s="29">
        <f t="shared" ref="I154:I155" si="340">(IF(D154="SHORT",E154-F154,IF(D154="LONG",F154-E154)))*C154</f>
        <v>7200</v>
      </c>
      <c r="J154" s="30">
        <f t="shared" ref="J154:J155" si="341">(IF(D154="SHORT",IF(G154="",0,F154-G154),IF(D154="LONG",IF(G154="",0,G154-F154))))*C154</f>
        <v>9480</v>
      </c>
      <c r="K154" s="30"/>
      <c r="L154" s="30">
        <f t="shared" ref="L154:L155" si="342">(J154+I154+K154)/C154</f>
        <v>139</v>
      </c>
      <c r="M154" s="31">
        <f t="shared" ref="M154:M155" si="343">L154*C154</f>
        <v>16680</v>
      </c>
    </row>
    <row r="155" spans="1:13" s="32" customFormat="1">
      <c r="A155" s="27">
        <v>43285</v>
      </c>
      <c r="B155" s="28" t="s">
        <v>10</v>
      </c>
      <c r="C155" s="28">
        <v>225</v>
      </c>
      <c r="D155" s="28" t="s">
        <v>9</v>
      </c>
      <c r="E155" s="28">
        <v>10720</v>
      </c>
      <c r="F155" s="28">
        <v>10743</v>
      </c>
      <c r="G155" s="28">
        <v>10772</v>
      </c>
      <c r="H155" s="28"/>
      <c r="I155" s="29">
        <f t="shared" si="340"/>
        <v>5175</v>
      </c>
      <c r="J155" s="30">
        <f t="shared" si="341"/>
        <v>6525</v>
      </c>
      <c r="K155" s="30"/>
      <c r="L155" s="30">
        <f t="shared" si="342"/>
        <v>52</v>
      </c>
      <c r="M155" s="31">
        <f t="shared" si="343"/>
        <v>11700</v>
      </c>
    </row>
    <row r="156" spans="1:13" s="38" customFormat="1">
      <c r="A156" s="33">
        <v>43284</v>
      </c>
      <c r="B156" s="39" t="s">
        <v>10</v>
      </c>
      <c r="C156" s="34">
        <v>225</v>
      </c>
      <c r="D156" s="39" t="s">
        <v>9</v>
      </c>
      <c r="E156" s="34">
        <v>10691</v>
      </c>
      <c r="F156" s="34">
        <v>10714</v>
      </c>
      <c r="G156" s="34"/>
      <c r="H156" s="34"/>
      <c r="I156" s="35">
        <f t="shared" ref="I156" si="344">(IF(D156="SHORT",E156-F156,IF(D156="LONG",F156-E156)))*C156</f>
        <v>5175</v>
      </c>
      <c r="J156" s="36"/>
      <c r="K156" s="36"/>
      <c r="L156" s="36">
        <f t="shared" ref="L156" si="345">(J156+I156+K156)/C156</f>
        <v>23</v>
      </c>
      <c r="M156" s="37">
        <f t="shared" ref="M156" si="346">L156*C156</f>
        <v>5175</v>
      </c>
    </row>
    <row r="157" spans="1:13" s="38" customFormat="1">
      <c r="A157" s="33">
        <v>43283</v>
      </c>
      <c r="B157" s="39" t="s">
        <v>10</v>
      </c>
      <c r="C157" s="34">
        <v>225</v>
      </c>
      <c r="D157" s="39" t="s">
        <v>9</v>
      </c>
      <c r="E157" s="34">
        <v>10653</v>
      </c>
      <c r="F157" s="34">
        <v>10676</v>
      </c>
      <c r="G157" s="34"/>
      <c r="H157" s="34"/>
      <c r="I157" s="35">
        <f t="shared" ref="I157" si="347">(IF(D157="SHORT",E157-F157,IF(D157="LONG",F157-E157)))*C157</f>
        <v>5175</v>
      </c>
      <c r="J157" s="36"/>
      <c r="K157" s="36"/>
      <c r="L157" s="36">
        <f t="shared" ref="L157" si="348">(J157+I157+K157)/C157</f>
        <v>23</v>
      </c>
      <c r="M157" s="37">
        <f t="shared" ref="M157" si="349">L157*C157</f>
        <v>5175</v>
      </c>
    </row>
    <row r="158" spans="1:13" ht="15.75">
      <c r="A158" s="52"/>
      <c r="B158" s="53"/>
      <c r="C158" s="53"/>
      <c r="D158" s="53"/>
      <c r="E158" s="53"/>
      <c r="F158" s="53"/>
      <c r="G158" s="53"/>
      <c r="H158" s="53"/>
      <c r="I158" s="54"/>
      <c r="J158" s="55"/>
      <c r="K158" s="56"/>
      <c r="L158" s="57"/>
      <c r="M158" s="53"/>
    </row>
    <row r="159" spans="1:13" s="38" customFormat="1">
      <c r="A159" s="33">
        <v>43280</v>
      </c>
      <c r="B159" s="39" t="s">
        <v>10</v>
      </c>
      <c r="C159" s="34">
        <v>225</v>
      </c>
      <c r="D159" s="39" t="s">
        <v>9</v>
      </c>
      <c r="E159" s="34">
        <v>10657</v>
      </c>
      <c r="F159" s="34">
        <v>10680</v>
      </c>
      <c r="G159" s="34"/>
      <c r="H159" s="34"/>
      <c r="I159" s="35">
        <f t="shared" ref="I159:I160" si="350">(IF(D159="SHORT",E159-F159,IF(D159="LONG",F159-E159)))*C159</f>
        <v>5175</v>
      </c>
      <c r="J159" s="36"/>
      <c r="K159" s="36"/>
      <c r="L159" s="36">
        <f t="shared" ref="L159:L160" si="351">(J159+I159+K159)/C159</f>
        <v>23</v>
      </c>
      <c r="M159" s="37">
        <f t="shared" ref="M159:M160" si="352">L159*C159</f>
        <v>5175</v>
      </c>
    </row>
    <row r="160" spans="1:13" s="38" customFormat="1">
      <c r="A160" s="33">
        <v>43280</v>
      </c>
      <c r="B160" s="39" t="s">
        <v>12</v>
      </c>
      <c r="C160" s="34">
        <v>120</v>
      </c>
      <c r="D160" s="39" t="s">
        <v>9</v>
      </c>
      <c r="E160" s="34">
        <v>26403</v>
      </c>
      <c r="F160" s="34">
        <v>26336</v>
      </c>
      <c r="G160" s="34"/>
      <c r="H160" s="34"/>
      <c r="I160" s="35">
        <f t="shared" si="350"/>
        <v>-8040</v>
      </c>
      <c r="J160" s="36"/>
      <c r="K160" s="36"/>
      <c r="L160" s="36">
        <f t="shared" si="351"/>
        <v>-67</v>
      </c>
      <c r="M160" s="37">
        <f t="shared" si="352"/>
        <v>-8040</v>
      </c>
    </row>
    <row r="161" spans="1:13" s="32" customFormat="1">
      <c r="A161" s="27">
        <v>43279</v>
      </c>
      <c r="B161" s="28" t="s">
        <v>10</v>
      </c>
      <c r="C161" s="28">
        <v>225</v>
      </c>
      <c r="D161" s="28" t="s">
        <v>11</v>
      </c>
      <c r="E161" s="28">
        <v>10625</v>
      </c>
      <c r="F161" s="28">
        <v>10601</v>
      </c>
      <c r="G161" s="28">
        <v>10573</v>
      </c>
      <c r="H161" s="28"/>
      <c r="I161" s="29">
        <f t="shared" ref="I161" si="353">(IF(D161="SHORT",E161-F161,IF(D161="LONG",F161-E161)))*C161</f>
        <v>5400</v>
      </c>
      <c r="J161" s="30">
        <f t="shared" ref="J161" si="354">(IF(D161="SHORT",IF(G161="",0,F161-G161),IF(D161="LONG",IF(G161="",0,G161-F161))))*C161</f>
        <v>6300</v>
      </c>
      <c r="K161" s="30"/>
      <c r="L161" s="30">
        <f t="shared" ref="L161" si="355">(J161+I161+K161)/C161</f>
        <v>52</v>
      </c>
      <c r="M161" s="31">
        <f t="shared" ref="M161" si="356">L161*C161</f>
        <v>11700</v>
      </c>
    </row>
    <row r="162" spans="1:13" s="32" customFormat="1">
      <c r="A162" s="27">
        <v>43278</v>
      </c>
      <c r="B162" s="28" t="s">
        <v>10</v>
      </c>
      <c r="C162" s="28">
        <v>225</v>
      </c>
      <c r="D162" s="28" t="s">
        <v>11</v>
      </c>
      <c r="E162" s="28">
        <v>10713</v>
      </c>
      <c r="F162" s="28">
        <v>10689</v>
      </c>
      <c r="G162" s="28">
        <v>10660</v>
      </c>
      <c r="H162" s="28"/>
      <c r="I162" s="29">
        <f t="shared" ref="I162" si="357">(IF(D162="SHORT",E162-F162,IF(D162="LONG",F162-E162)))*C162</f>
        <v>5400</v>
      </c>
      <c r="J162" s="30">
        <f t="shared" ref="J162" si="358">(IF(D162="SHORT",IF(G162="",0,F162-G162),IF(D162="LONG",IF(G162="",0,G162-F162))))*C162</f>
        <v>6525</v>
      </c>
      <c r="K162" s="30"/>
      <c r="L162" s="30">
        <f t="shared" ref="L162" si="359">(J162+I162+K162)/C162</f>
        <v>53</v>
      </c>
      <c r="M162" s="31">
        <f t="shared" ref="M162" si="360">L162*C162</f>
        <v>11925</v>
      </c>
    </row>
    <row r="163" spans="1:13" s="38" customFormat="1">
      <c r="A163" s="33">
        <v>43277</v>
      </c>
      <c r="B163" s="39" t="s">
        <v>12</v>
      </c>
      <c r="C163" s="34">
        <v>120</v>
      </c>
      <c r="D163" s="39" t="s">
        <v>9</v>
      </c>
      <c r="E163" s="34">
        <v>26615</v>
      </c>
      <c r="F163" s="34">
        <v>26686</v>
      </c>
      <c r="G163" s="34"/>
      <c r="H163" s="34"/>
      <c r="I163" s="35">
        <f t="shared" ref="I163:I164" si="361">(IF(D163="SHORT",E163-F163,IF(D163="LONG",F163-E163)))*C163</f>
        <v>8520</v>
      </c>
      <c r="J163" s="36"/>
      <c r="K163" s="36"/>
      <c r="L163" s="36">
        <f t="shared" ref="L163:L164" si="362">(J163+I163+K163)/C163</f>
        <v>71</v>
      </c>
      <c r="M163" s="37">
        <f t="shared" ref="M163:M164" si="363">L163*C163</f>
        <v>8520</v>
      </c>
    </row>
    <row r="164" spans="1:13" s="38" customFormat="1">
      <c r="A164" s="33">
        <v>43277</v>
      </c>
      <c r="B164" s="39" t="s">
        <v>10</v>
      </c>
      <c r="C164" s="34">
        <v>225</v>
      </c>
      <c r="D164" s="39" t="s">
        <v>9</v>
      </c>
      <c r="E164" s="34">
        <v>10773</v>
      </c>
      <c r="F164" s="34">
        <v>10751</v>
      </c>
      <c r="G164" s="34"/>
      <c r="H164" s="34"/>
      <c r="I164" s="35">
        <f t="shared" si="361"/>
        <v>-4950</v>
      </c>
      <c r="J164" s="36"/>
      <c r="K164" s="36"/>
      <c r="L164" s="36">
        <f t="shared" si="362"/>
        <v>-22</v>
      </c>
      <c r="M164" s="37">
        <f t="shared" si="363"/>
        <v>-4950</v>
      </c>
    </row>
    <row r="165" spans="1:13" s="38" customFormat="1">
      <c r="A165" s="33">
        <v>43276</v>
      </c>
      <c r="B165" s="39" t="s">
        <v>10</v>
      </c>
      <c r="C165" s="34">
        <v>225</v>
      </c>
      <c r="D165" s="34" t="s">
        <v>11</v>
      </c>
      <c r="E165" s="34">
        <v>10781</v>
      </c>
      <c r="F165" s="34">
        <v>10757</v>
      </c>
      <c r="G165" s="34"/>
      <c r="H165" s="34"/>
      <c r="I165" s="35">
        <f t="shared" ref="I165" si="364">(IF(D165="SHORT",E165-F165,IF(D165="LONG",F165-E165)))*C165</f>
        <v>5400</v>
      </c>
      <c r="J165" s="36"/>
      <c r="K165" s="36"/>
      <c r="L165" s="36">
        <f t="shared" ref="L165" si="365">(J165+I165+K165)/C165</f>
        <v>24</v>
      </c>
      <c r="M165" s="37">
        <f t="shared" ref="M165" si="366">L165*C165</f>
        <v>5400</v>
      </c>
    </row>
    <row r="166" spans="1:13" s="32" customFormat="1">
      <c r="A166" s="27">
        <v>43273</v>
      </c>
      <c r="B166" s="28" t="s">
        <v>10</v>
      </c>
      <c r="C166" s="28">
        <v>225</v>
      </c>
      <c r="D166" s="28" t="s">
        <v>9</v>
      </c>
      <c r="E166" s="28">
        <v>10766</v>
      </c>
      <c r="F166" s="28">
        <v>10789</v>
      </c>
      <c r="G166" s="28">
        <v>10818</v>
      </c>
      <c r="H166" s="28"/>
      <c r="I166" s="29">
        <f t="shared" ref="I166" si="367">(IF(D166="SHORT",E166-F166,IF(D166="LONG",F166-E166)))*C166</f>
        <v>5175</v>
      </c>
      <c r="J166" s="30">
        <f t="shared" ref="J166" si="368">(IF(D166="SHORT",IF(G166="",0,F166-G166),IF(D166="LONG",IF(G166="",0,G166-F166))))*C166</f>
        <v>6525</v>
      </c>
      <c r="K166" s="30"/>
      <c r="L166" s="30">
        <f t="shared" ref="L166" si="369">(J166+I166+K166)/C166</f>
        <v>52</v>
      </c>
      <c r="M166" s="31">
        <f t="shared" ref="M166" si="370">L166*C166</f>
        <v>11700</v>
      </c>
    </row>
    <row r="167" spans="1:13" s="32" customFormat="1">
      <c r="A167" s="27">
        <v>43273</v>
      </c>
      <c r="B167" s="28" t="s">
        <v>12</v>
      </c>
      <c r="C167" s="28">
        <v>120</v>
      </c>
      <c r="D167" s="28" t="s">
        <v>9</v>
      </c>
      <c r="E167" s="28">
        <v>26474</v>
      </c>
      <c r="F167" s="28">
        <v>26540</v>
      </c>
      <c r="G167" s="28">
        <v>26619</v>
      </c>
      <c r="H167" s="28"/>
      <c r="I167" s="29">
        <f t="shared" ref="I167" si="371">(IF(D167="SHORT",E167-F167,IF(D167="LONG",F167-E167)))*C167</f>
        <v>7920</v>
      </c>
      <c r="J167" s="30">
        <f t="shared" ref="J167" si="372">(IF(D167="SHORT",IF(G167="",0,F167-G167),IF(D167="LONG",IF(G167="",0,G167-F167))))*C167</f>
        <v>9480</v>
      </c>
      <c r="K167" s="30"/>
      <c r="L167" s="30">
        <f t="shared" ref="L167" si="373">(J167+I167+K167)/C167</f>
        <v>145</v>
      </c>
      <c r="M167" s="31">
        <f t="shared" ref="M167" si="374">L167*C167</f>
        <v>17400</v>
      </c>
    </row>
    <row r="168" spans="1:13" s="38" customFormat="1">
      <c r="A168" s="33">
        <v>43272</v>
      </c>
      <c r="B168" s="34" t="s">
        <v>12</v>
      </c>
      <c r="C168" s="34">
        <v>120</v>
      </c>
      <c r="D168" s="34" t="s">
        <v>11</v>
      </c>
      <c r="E168" s="34">
        <v>26588</v>
      </c>
      <c r="F168" s="34">
        <v>26521</v>
      </c>
      <c r="G168" s="34"/>
      <c r="H168" s="34"/>
      <c r="I168" s="35">
        <f t="shared" ref="I168:I169" si="375">(IF(D168="SHORT",E168-F168,IF(D168="LONG",F168-E168)))*C168</f>
        <v>8040</v>
      </c>
      <c r="J168" s="36"/>
      <c r="K168" s="36"/>
      <c r="L168" s="36">
        <f t="shared" ref="L168:L169" si="376">(J168+I168+K168)/C168</f>
        <v>67</v>
      </c>
      <c r="M168" s="37">
        <f t="shared" ref="M168:M169" si="377">L168*C168</f>
        <v>8040</v>
      </c>
    </row>
    <row r="169" spans="1:13" s="32" customFormat="1">
      <c r="A169" s="27">
        <v>43272</v>
      </c>
      <c r="B169" s="28" t="s">
        <v>10</v>
      </c>
      <c r="C169" s="28">
        <v>225</v>
      </c>
      <c r="D169" s="28" t="s">
        <v>11</v>
      </c>
      <c r="E169" s="28">
        <v>10770</v>
      </c>
      <c r="F169" s="28">
        <v>10746</v>
      </c>
      <c r="G169" s="28">
        <v>10717</v>
      </c>
      <c r="H169" s="28"/>
      <c r="I169" s="29">
        <f t="shared" si="375"/>
        <v>5400</v>
      </c>
      <c r="J169" s="30">
        <f t="shared" ref="J169" si="378">(IF(D169="SHORT",IF(G169="",0,F169-G169),IF(D169="LONG",IF(G169="",0,G169-F169))))*C169</f>
        <v>6525</v>
      </c>
      <c r="K169" s="30"/>
      <c r="L169" s="30">
        <f t="shared" si="376"/>
        <v>53</v>
      </c>
      <c r="M169" s="31">
        <f t="shared" si="377"/>
        <v>11925</v>
      </c>
    </row>
    <row r="170" spans="1:13" s="38" customFormat="1">
      <c r="A170" s="33">
        <v>43271</v>
      </c>
      <c r="B170" s="39" t="s">
        <v>12</v>
      </c>
      <c r="C170" s="34">
        <v>120</v>
      </c>
      <c r="D170" s="39" t="s">
        <v>9</v>
      </c>
      <c r="E170" s="34">
        <v>26492</v>
      </c>
      <c r="F170" s="34">
        <v>26558</v>
      </c>
      <c r="G170" s="34"/>
      <c r="H170" s="34"/>
      <c r="I170" s="35">
        <f t="shared" ref="I170:I171" si="379">(IF(D170="SHORT",E170-F170,IF(D170="LONG",F170-E170)))*C170</f>
        <v>7920</v>
      </c>
      <c r="J170" s="36"/>
      <c r="K170" s="36"/>
      <c r="L170" s="36">
        <f t="shared" ref="L170:L171" si="380">(J170+I170+K170)/C170</f>
        <v>66</v>
      </c>
      <c r="M170" s="37">
        <f t="shared" ref="M170:M171" si="381">L170*C170</f>
        <v>7920</v>
      </c>
    </row>
    <row r="171" spans="1:13" s="38" customFormat="1">
      <c r="A171" s="33">
        <v>43271</v>
      </c>
      <c r="B171" s="39" t="s">
        <v>10</v>
      </c>
      <c r="C171" s="34">
        <v>225</v>
      </c>
      <c r="D171" s="39" t="s">
        <v>9</v>
      </c>
      <c r="E171" s="34">
        <v>10765</v>
      </c>
      <c r="F171" s="34">
        <v>10788</v>
      </c>
      <c r="G171" s="34"/>
      <c r="H171" s="34"/>
      <c r="I171" s="35">
        <f t="shared" si="379"/>
        <v>5175</v>
      </c>
      <c r="J171" s="36"/>
      <c r="K171" s="36"/>
      <c r="L171" s="36">
        <f t="shared" si="380"/>
        <v>23</v>
      </c>
      <c r="M171" s="37">
        <f t="shared" si="381"/>
        <v>5175</v>
      </c>
    </row>
    <row r="172" spans="1:13" s="38" customFormat="1">
      <c r="A172" s="33">
        <v>43270</v>
      </c>
      <c r="B172" s="39" t="s">
        <v>12</v>
      </c>
      <c r="C172" s="34">
        <v>120</v>
      </c>
      <c r="D172" s="39" t="s">
        <v>11</v>
      </c>
      <c r="E172" s="34">
        <v>26287</v>
      </c>
      <c r="F172" s="34">
        <v>26221</v>
      </c>
      <c r="G172" s="34"/>
      <c r="H172" s="34"/>
      <c r="I172" s="35">
        <f t="shared" ref="I172:I173" si="382">(IF(D172="SHORT",E172-F172,IF(D172="LONG",F172-E172)))*C172</f>
        <v>7920</v>
      </c>
      <c r="J172" s="36"/>
      <c r="K172" s="36"/>
      <c r="L172" s="36">
        <f t="shared" ref="L172:L173" si="383">(J172+I172+K172)/C172</f>
        <v>66</v>
      </c>
      <c r="M172" s="37">
        <f t="shared" ref="M172:M173" si="384">L172*C172</f>
        <v>7920</v>
      </c>
    </row>
    <row r="173" spans="1:13" s="38" customFormat="1">
      <c r="A173" s="33">
        <v>43270</v>
      </c>
      <c r="B173" s="39" t="s">
        <v>10</v>
      </c>
      <c r="C173" s="34">
        <v>225</v>
      </c>
      <c r="D173" s="39" t="s">
        <v>11</v>
      </c>
      <c r="E173" s="34">
        <v>10731</v>
      </c>
      <c r="F173" s="34">
        <v>10707</v>
      </c>
      <c r="G173" s="34"/>
      <c r="H173" s="34"/>
      <c r="I173" s="35">
        <f t="shared" si="382"/>
        <v>5400</v>
      </c>
      <c r="J173" s="36"/>
      <c r="K173" s="36"/>
      <c r="L173" s="36">
        <f t="shared" si="383"/>
        <v>24</v>
      </c>
      <c r="M173" s="37">
        <f t="shared" si="384"/>
        <v>5400</v>
      </c>
    </row>
    <row r="174" spans="1:13" s="32" customFormat="1">
      <c r="A174" s="27">
        <v>43269</v>
      </c>
      <c r="B174" s="28" t="s">
        <v>10</v>
      </c>
      <c r="C174" s="28">
        <v>225</v>
      </c>
      <c r="D174" s="28" t="s">
        <v>11</v>
      </c>
      <c r="E174" s="28">
        <v>10800</v>
      </c>
      <c r="F174" s="28">
        <v>10783</v>
      </c>
      <c r="G174" s="28">
        <v>10747</v>
      </c>
      <c r="H174" s="28"/>
      <c r="I174" s="29">
        <f t="shared" ref="I174" si="385">(IF(D174="SHORT",E174-F174,IF(D174="LONG",F174-E174)))*C174</f>
        <v>3825</v>
      </c>
      <c r="J174" s="30">
        <f t="shared" ref="J174" si="386">(IF(D174="SHORT",IF(G174="",0,F174-G174),IF(D174="LONG",IF(G174="",0,G174-F174))))*C174</f>
        <v>8100</v>
      </c>
      <c r="K174" s="30"/>
      <c r="L174" s="30">
        <f t="shared" ref="L174" si="387">(J174+I174+K174)/C174</f>
        <v>53</v>
      </c>
      <c r="M174" s="31">
        <f t="shared" ref="M174" si="388">L174*C174</f>
        <v>11925</v>
      </c>
    </row>
    <row r="175" spans="1:13" s="32" customFormat="1">
      <c r="A175" s="27">
        <v>43266</v>
      </c>
      <c r="B175" s="28" t="s">
        <v>10</v>
      </c>
      <c r="C175" s="28">
        <v>225</v>
      </c>
      <c r="D175" s="28" t="s">
        <v>11</v>
      </c>
      <c r="E175" s="28">
        <v>10792</v>
      </c>
      <c r="F175" s="28">
        <v>10768</v>
      </c>
      <c r="G175" s="28">
        <v>10739</v>
      </c>
      <c r="H175" s="28"/>
      <c r="I175" s="29">
        <f t="shared" ref="I175" si="389">(IF(D175="SHORT",E175-F175,IF(D175="LONG",F175-E175)))*C175</f>
        <v>5400</v>
      </c>
      <c r="J175" s="30">
        <f t="shared" ref="J175" si="390">(IF(D175="SHORT",IF(G175="",0,F175-G175),IF(D175="LONG",IF(G175="",0,G175-F175))))*C175</f>
        <v>6525</v>
      </c>
      <c r="K175" s="30"/>
      <c r="L175" s="30">
        <f t="shared" ref="L175" si="391">(J175+I175+K175)/C175</f>
        <v>53</v>
      </c>
      <c r="M175" s="31">
        <f t="shared" ref="M175" si="392">L175*C175</f>
        <v>11925</v>
      </c>
    </row>
    <row r="176" spans="1:13" s="38" customFormat="1">
      <c r="A176" s="33">
        <v>43264</v>
      </c>
      <c r="B176" s="39" t="s">
        <v>10</v>
      </c>
      <c r="C176" s="34">
        <v>225</v>
      </c>
      <c r="D176" s="39" t="s">
        <v>9</v>
      </c>
      <c r="E176" s="34">
        <v>10851</v>
      </c>
      <c r="F176" s="34">
        <v>10873.5</v>
      </c>
      <c r="G176" s="34"/>
      <c r="H176" s="34"/>
      <c r="I176" s="35">
        <f t="shared" ref="I176" si="393">(IF(D176="SHORT",E176-F176,IF(D176="LONG",F176-E176)))*C176</f>
        <v>5062.5</v>
      </c>
      <c r="J176" s="36"/>
      <c r="K176" s="36"/>
      <c r="L176" s="36">
        <f t="shared" ref="L176" si="394">(J176+I176+K176)/C176</f>
        <v>22.5</v>
      </c>
      <c r="M176" s="37">
        <f t="shared" ref="M176" si="395">L176*C176</f>
        <v>5062.5</v>
      </c>
    </row>
    <row r="177" spans="1:13" s="38" customFormat="1">
      <c r="A177" s="33">
        <v>43263</v>
      </c>
      <c r="B177" s="39" t="s">
        <v>10</v>
      </c>
      <c r="C177" s="34">
        <v>225</v>
      </c>
      <c r="D177" s="39" t="s">
        <v>9</v>
      </c>
      <c r="E177" s="34">
        <v>10835</v>
      </c>
      <c r="F177" s="34">
        <v>10858</v>
      </c>
      <c r="G177" s="34"/>
      <c r="H177" s="34"/>
      <c r="I177" s="35">
        <f t="shared" ref="I177" si="396">(IF(D177="SHORT",E177-F177,IF(D177="LONG",F177-E177)))*C177</f>
        <v>5175</v>
      </c>
      <c r="J177" s="36"/>
      <c r="K177" s="36"/>
      <c r="L177" s="36">
        <f t="shared" ref="L177" si="397">(J177+I177+K177)/C177</f>
        <v>23</v>
      </c>
      <c r="M177" s="37">
        <f t="shared" ref="M177" si="398">L177*C177</f>
        <v>5175</v>
      </c>
    </row>
    <row r="178" spans="1:13" s="38" customFormat="1">
      <c r="A178" s="33">
        <v>43262</v>
      </c>
      <c r="B178" s="39" t="s">
        <v>10</v>
      </c>
      <c r="C178" s="34">
        <v>225</v>
      </c>
      <c r="D178" s="39" t="s">
        <v>9</v>
      </c>
      <c r="E178" s="34">
        <v>10812</v>
      </c>
      <c r="F178" s="34">
        <v>10835</v>
      </c>
      <c r="G178" s="34"/>
      <c r="H178" s="34"/>
      <c r="I178" s="35">
        <f t="shared" ref="I178" si="399">(IF(D178="SHORT",E178-F178,IF(D178="LONG",F178-E178)))*C178</f>
        <v>5175</v>
      </c>
      <c r="J178" s="36"/>
      <c r="K178" s="36"/>
      <c r="L178" s="36">
        <f t="shared" ref="L178" si="400">(J178+I178+K178)/C178</f>
        <v>23</v>
      </c>
      <c r="M178" s="37">
        <f t="shared" ref="M178" si="401">L178*C178</f>
        <v>5175</v>
      </c>
    </row>
    <row r="179" spans="1:13" s="38" customFormat="1">
      <c r="A179" s="33">
        <v>43259</v>
      </c>
      <c r="B179" s="39" t="s">
        <v>10</v>
      </c>
      <c r="C179" s="34">
        <v>225</v>
      </c>
      <c r="D179" s="39" t="s">
        <v>9</v>
      </c>
      <c r="E179" s="34">
        <v>10711</v>
      </c>
      <c r="F179" s="34">
        <v>10734</v>
      </c>
      <c r="G179" s="34"/>
      <c r="H179" s="34"/>
      <c r="I179" s="35">
        <f t="shared" ref="I179" si="402">(IF(D179="SHORT",E179-F179,IF(D179="LONG",F179-E179)))*C179</f>
        <v>5175</v>
      </c>
      <c r="J179" s="36"/>
      <c r="K179" s="36"/>
      <c r="L179" s="36">
        <f t="shared" ref="L179" si="403">(J179+I179+K179)/C179</f>
        <v>23</v>
      </c>
      <c r="M179" s="37">
        <f t="shared" ref="M179" si="404">L179*C179</f>
        <v>5175</v>
      </c>
    </row>
    <row r="180" spans="1:13" s="38" customFormat="1">
      <c r="A180" s="33">
        <v>43258</v>
      </c>
      <c r="B180" s="39" t="s">
        <v>12</v>
      </c>
      <c r="C180" s="34">
        <v>120</v>
      </c>
      <c r="D180" s="39" t="s">
        <v>9</v>
      </c>
      <c r="E180" s="34">
        <v>26707</v>
      </c>
      <c r="F180" s="34">
        <v>26765</v>
      </c>
      <c r="G180" s="34"/>
      <c r="H180" s="34"/>
      <c r="I180" s="35">
        <f t="shared" ref="I180:I181" si="405">(IF(D180="SHORT",E180-F180,IF(D180="LONG",F180-E180)))*C180</f>
        <v>6960</v>
      </c>
      <c r="J180" s="36"/>
      <c r="K180" s="36"/>
      <c r="L180" s="36">
        <f t="shared" ref="L180:L181" si="406">(J180+I180+K180)/C180</f>
        <v>58</v>
      </c>
      <c r="M180" s="37">
        <f t="shared" ref="M180:M181" si="407">L180*C180</f>
        <v>6960</v>
      </c>
    </row>
    <row r="181" spans="1:13" s="38" customFormat="1">
      <c r="A181" s="33">
        <v>43258</v>
      </c>
      <c r="B181" s="39" t="s">
        <v>10</v>
      </c>
      <c r="C181" s="34">
        <v>225</v>
      </c>
      <c r="D181" s="39" t="s">
        <v>9</v>
      </c>
      <c r="E181" s="34">
        <v>10770</v>
      </c>
      <c r="F181" s="34">
        <v>10793</v>
      </c>
      <c r="G181" s="34"/>
      <c r="H181" s="34"/>
      <c r="I181" s="35">
        <f t="shared" si="405"/>
        <v>5175</v>
      </c>
      <c r="J181" s="36"/>
      <c r="K181" s="36"/>
      <c r="L181" s="36">
        <f t="shared" si="406"/>
        <v>23</v>
      </c>
      <c r="M181" s="37">
        <f t="shared" si="407"/>
        <v>5175</v>
      </c>
    </row>
    <row r="182" spans="1:13" s="38" customFormat="1">
      <c r="A182" s="33">
        <v>43255</v>
      </c>
      <c r="B182" s="39" t="s">
        <v>10</v>
      </c>
      <c r="C182" s="34">
        <v>225</v>
      </c>
      <c r="D182" s="39" t="s">
        <v>11</v>
      </c>
      <c r="E182" s="34">
        <v>10620</v>
      </c>
      <c r="F182" s="34">
        <v>10596</v>
      </c>
      <c r="G182" s="34"/>
      <c r="H182" s="34"/>
      <c r="I182" s="35">
        <f t="shared" ref="I182" si="408">(IF(D182="SHORT",E182-F182,IF(D182="LONG",F182-E182)))*C182</f>
        <v>5400</v>
      </c>
      <c r="J182" s="36"/>
      <c r="K182" s="36"/>
      <c r="L182" s="36">
        <f t="shared" ref="L182" si="409">(J182+I182+K182)/C182</f>
        <v>24</v>
      </c>
      <c r="M182" s="37">
        <f t="shared" ref="M182" si="410">L182*C182</f>
        <v>5400</v>
      </c>
    </row>
    <row r="183" spans="1:13" s="38" customFormat="1">
      <c r="A183" s="33">
        <v>43252</v>
      </c>
      <c r="B183" s="39" t="s">
        <v>10</v>
      </c>
      <c r="C183" s="34">
        <v>225</v>
      </c>
      <c r="D183" s="39" t="s">
        <v>11</v>
      </c>
      <c r="E183" s="34">
        <v>10692</v>
      </c>
      <c r="F183" s="34">
        <v>10669</v>
      </c>
      <c r="G183" s="34"/>
      <c r="H183" s="34"/>
      <c r="I183" s="35">
        <f t="shared" ref="I183" si="411">(IF(D183="SHORT",E183-F183,IF(D183="LONG",F183-E183)))*C183</f>
        <v>5175</v>
      </c>
      <c r="J183" s="36"/>
      <c r="K183" s="36"/>
      <c r="L183" s="36">
        <f t="shared" ref="L183" si="412">(J183+I183+K183)/C183</f>
        <v>23</v>
      </c>
      <c r="M183" s="37">
        <f t="shared" ref="M183" si="413">L183*C183</f>
        <v>5175</v>
      </c>
    </row>
    <row r="184" spans="1:13" ht="15.75">
      <c r="A184" s="24"/>
      <c r="B184" s="25"/>
      <c r="C184" s="25"/>
      <c r="D184" s="25"/>
      <c r="E184" s="25"/>
      <c r="F184" s="25"/>
      <c r="G184" s="25"/>
      <c r="H184" s="25"/>
      <c r="I184" s="49"/>
      <c r="J184" s="50"/>
      <c r="K184" s="51"/>
      <c r="L184" s="26"/>
      <c r="M184" s="25"/>
    </row>
    <row r="185" spans="1:13" s="38" customFormat="1">
      <c r="A185" s="33">
        <v>43248</v>
      </c>
      <c r="B185" s="39" t="s">
        <v>10</v>
      </c>
      <c r="C185" s="34">
        <v>225</v>
      </c>
      <c r="D185" s="39" t="s">
        <v>9</v>
      </c>
      <c r="E185" s="34">
        <v>10669</v>
      </c>
      <c r="F185" s="34">
        <v>10690</v>
      </c>
      <c r="G185" s="34"/>
      <c r="H185" s="34"/>
      <c r="I185" s="35">
        <f t="shared" ref="I185" si="414">(IF(D185="SHORT",E185-F185,IF(D185="LONG",F185-E185)))*C185</f>
        <v>4725</v>
      </c>
      <c r="J185" s="36"/>
      <c r="K185" s="36"/>
      <c r="L185" s="36">
        <f t="shared" ref="L185" si="415">(J185+I185+K185)/C185</f>
        <v>21</v>
      </c>
      <c r="M185" s="37">
        <f t="shared" ref="M185" si="416">L185*C185</f>
        <v>4725</v>
      </c>
    </row>
    <row r="186" spans="1:13" s="32" customFormat="1">
      <c r="A186" s="27">
        <v>43245</v>
      </c>
      <c r="B186" s="28" t="s">
        <v>10</v>
      </c>
      <c r="C186" s="28">
        <v>225</v>
      </c>
      <c r="D186" s="28" t="s">
        <v>9</v>
      </c>
      <c r="E186" s="28">
        <v>10575</v>
      </c>
      <c r="F186" s="28">
        <v>10598</v>
      </c>
      <c r="G186" s="28">
        <v>10626</v>
      </c>
      <c r="H186" s="28"/>
      <c r="I186" s="29">
        <f t="shared" ref="I186" si="417">(IF(D186="SHORT",E186-F186,IF(D186="LONG",F186-E186)))*C186</f>
        <v>5175</v>
      </c>
      <c r="J186" s="30">
        <f t="shared" ref="J186" si="418">(IF(D186="SHORT",IF(G186="",0,F186-G186),IF(D186="LONG",IF(G186="",0,G186-F186))))*C186</f>
        <v>6300</v>
      </c>
      <c r="K186" s="30"/>
      <c r="L186" s="30">
        <f t="shared" ref="L186" si="419">(J186+I186+K186)/C186</f>
        <v>51</v>
      </c>
      <c r="M186" s="31">
        <f t="shared" ref="M186" si="420">L186*C186</f>
        <v>11475</v>
      </c>
    </row>
    <row r="187" spans="1:13" s="32" customFormat="1">
      <c r="A187" s="27">
        <v>43244</v>
      </c>
      <c r="B187" s="28" t="s">
        <v>12</v>
      </c>
      <c r="C187" s="28">
        <v>120</v>
      </c>
      <c r="D187" s="28" t="s">
        <v>9</v>
      </c>
      <c r="E187" s="28">
        <v>25820</v>
      </c>
      <c r="F187" s="28">
        <v>25884</v>
      </c>
      <c r="G187" s="28">
        <v>25962</v>
      </c>
      <c r="H187" s="28"/>
      <c r="I187" s="29">
        <f t="shared" ref="I187:I188" si="421">(IF(D187="SHORT",E187-F187,IF(D187="LONG",F187-E187)))*C187</f>
        <v>7680</v>
      </c>
      <c r="J187" s="30">
        <f t="shared" ref="J187:J188" si="422">(IF(D187="SHORT",IF(G187="",0,F187-G187),IF(D187="LONG",IF(G187="",0,G187-F187))))*C187</f>
        <v>9360</v>
      </c>
      <c r="K187" s="30"/>
      <c r="L187" s="30">
        <f t="shared" ref="L187:L188" si="423">(J187+I187+K187)/C187</f>
        <v>142</v>
      </c>
      <c r="M187" s="31">
        <f t="shared" ref="M187:M188" si="424">L187*C187</f>
        <v>17040</v>
      </c>
    </row>
    <row r="188" spans="1:13" s="32" customFormat="1">
      <c r="A188" s="27">
        <v>43244</v>
      </c>
      <c r="B188" s="28" t="s">
        <v>10</v>
      </c>
      <c r="C188" s="28">
        <v>225</v>
      </c>
      <c r="D188" s="28" t="s">
        <v>9</v>
      </c>
      <c r="E188" s="28">
        <v>10462</v>
      </c>
      <c r="F188" s="28">
        <v>10485</v>
      </c>
      <c r="G188" s="28">
        <v>10513</v>
      </c>
      <c r="H188" s="28"/>
      <c r="I188" s="29">
        <f t="shared" si="421"/>
        <v>5175</v>
      </c>
      <c r="J188" s="30">
        <f t="shared" si="422"/>
        <v>6300</v>
      </c>
      <c r="K188" s="30"/>
      <c r="L188" s="30">
        <f t="shared" si="423"/>
        <v>51</v>
      </c>
      <c r="M188" s="31">
        <f t="shared" si="424"/>
        <v>11475</v>
      </c>
    </row>
    <row r="189" spans="1:13" s="38" customFormat="1">
      <c r="A189" s="33">
        <v>43242</v>
      </c>
      <c r="B189" s="39" t="s">
        <v>10</v>
      </c>
      <c r="C189" s="34">
        <v>225</v>
      </c>
      <c r="D189" s="39" t="s">
        <v>9</v>
      </c>
      <c r="E189" s="34">
        <v>10551</v>
      </c>
      <c r="F189" s="34">
        <v>10531</v>
      </c>
      <c r="G189" s="34"/>
      <c r="H189" s="34"/>
      <c r="I189" s="35">
        <f t="shared" ref="I189" si="425">(IF(D189="SHORT",E189-F189,IF(D189="LONG",F189-E189)))*C189</f>
        <v>-4500</v>
      </c>
      <c r="J189" s="36"/>
      <c r="K189" s="36"/>
      <c r="L189" s="36">
        <f t="shared" ref="L189" si="426">(J189+I189+K189)/C189</f>
        <v>-20</v>
      </c>
      <c r="M189" s="37">
        <f t="shared" ref="M189" si="427">L189*C189</f>
        <v>-4500</v>
      </c>
    </row>
    <row r="190" spans="1:13" s="38" customFormat="1">
      <c r="A190" s="33">
        <v>43241</v>
      </c>
      <c r="B190" s="39" t="s">
        <v>10</v>
      </c>
      <c r="C190" s="34">
        <v>225</v>
      </c>
      <c r="D190" s="39" t="s">
        <v>11</v>
      </c>
      <c r="E190" s="34">
        <v>10548</v>
      </c>
      <c r="F190" s="34">
        <v>10524</v>
      </c>
      <c r="G190" s="34"/>
      <c r="H190" s="34"/>
      <c r="I190" s="35">
        <f t="shared" ref="I190" si="428">(IF(D190="SHORT",E190-F190,IF(D190="LONG",F190-E190)))*C190</f>
        <v>5400</v>
      </c>
      <c r="J190" s="36"/>
      <c r="K190" s="36"/>
      <c r="L190" s="36">
        <f t="shared" ref="L190" si="429">(J190+I190+K190)/C190</f>
        <v>24</v>
      </c>
      <c r="M190" s="37">
        <f t="shared" ref="M190" si="430">L190*C190</f>
        <v>5400</v>
      </c>
    </row>
    <row r="191" spans="1:13" s="38" customFormat="1">
      <c r="A191" s="33">
        <v>43238</v>
      </c>
      <c r="B191" s="39" t="s">
        <v>10</v>
      </c>
      <c r="C191" s="34">
        <v>225</v>
      </c>
      <c r="D191" s="39" t="s">
        <v>11</v>
      </c>
      <c r="E191" s="34">
        <v>10635</v>
      </c>
      <c r="F191" s="34">
        <v>10611</v>
      </c>
      <c r="G191" s="34"/>
      <c r="H191" s="34"/>
      <c r="I191" s="35">
        <f t="shared" ref="I191" si="431">(IF(D191="SHORT",E191-F191,IF(D191="LONG",F191-E191)))*C191</f>
        <v>5400</v>
      </c>
      <c r="J191" s="36"/>
      <c r="K191" s="36"/>
      <c r="L191" s="36">
        <f t="shared" ref="L191" si="432">(J191+I191+K191)/C191</f>
        <v>24</v>
      </c>
      <c r="M191" s="37">
        <f t="shared" ref="M191" si="433">L191*C191</f>
        <v>5400</v>
      </c>
    </row>
    <row r="192" spans="1:13" s="32" customFormat="1">
      <c r="A192" s="27">
        <v>43237</v>
      </c>
      <c r="B192" s="28" t="s">
        <v>10</v>
      </c>
      <c r="C192" s="28">
        <v>225</v>
      </c>
      <c r="D192" s="28" t="s">
        <v>11</v>
      </c>
      <c r="E192" s="28">
        <v>10738</v>
      </c>
      <c r="F192" s="28">
        <v>10714</v>
      </c>
      <c r="G192" s="28">
        <v>10684</v>
      </c>
      <c r="H192" s="28"/>
      <c r="I192" s="29">
        <f t="shared" ref="I192" si="434">(IF(D192="SHORT",E192-F192,IF(D192="LONG",F192-E192)))*C192</f>
        <v>5400</v>
      </c>
      <c r="J192" s="30">
        <f t="shared" ref="J192" si="435">(IF(D192="SHORT",IF(G192="",0,F192-G192),IF(D192="LONG",IF(G192="",0,G192-F192))))*C192</f>
        <v>6750</v>
      </c>
      <c r="K192" s="30"/>
      <c r="L192" s="30">
        <f t="shared" ref="L192" si="436">(J192+I192+K192)/C192</f>
        <v>54</v>
      </c>
      <c r="M192" s="31">
        <f t="shared" ref="M192" si="437">L192*C192</f>
        <v>12150</v>
      </c>
    </row>
    <row r="193" spans="1:13" s="38" customFormat="1">
      <c r="A193" s="33">
        <v>43236</v>
      </c>
      <c r="B193" s="39" t="s">
        <v>10</v>
      </c>
      <c r="C193" s="34">
        <v>225</v>
      </c>
      <c r="D193" s="39" t="s">
        <v>9</v>
      </c>
      <c r="E193" s="34">
        <v>10765</v>
      </c>
      <c r="F193" s="34">
        <v>10788</v>
      </c>
      <c r="G193" s="34"/>
      <c r="H193" s="34"/>
      <c r="I193" s="35">
        <f t="shared" ref="I193" si="438">(IF(D193="SHORT",E193-F193,IF(D193="LONG",F193-E193)))*C193</f>
        <v>5175</v>
      </c>
      <c r="J193" s="36"/>
      <c r="K193" s="36"/>
      <c r="L193" s="36">
        <f t="shared" ref="L193" si="439">(J193+I193+K193)/C193</f>
        <v>23</v>
      </c>
      <c r="M193" s="37">
        <f t="shared" ref="M193" si="440">L193*C193</f>
        <v>5175</v>
      </c>
    </row>
    <row r="194" spans="1:13" s="38" customFormat="1">
      <c r="A194" s="33">
        <v>43235</v>
      </c>
      <c r="B194" s="39" t="s">
        <v>10</v>
      </c>
      <c r="C194" s="34">
        <v>225</v>
      </c>
      <c r="D194" s="39" t="s">
        <v>11</v>
      </c>
      <c r="E194" s="34">
        <v>10839</v>
      </c>
      <c r="F194" s="34">
        <v>10815</v>
      </c>
      <c r="G194" s="34"/>
      <c r="H194" s="34"/>
      <c r="I194" s="35">
        <f t="shared" ref="I194:I195" si="441">(IF(D194="SHORT",E194-F194,IF(D194="LONG",F194-E194)))*C194</f>
        <v>5400</v>
      </c>
      <c r="J194" s="36"/>
      <c r="K194" s="36"/>
      <c r="L194" s="36">
        <f t="shared" ref="L194:L195" si="442">(J194+I194+K194)/C194</f>
        <v>24</v>
      </c>
      <c r="M194" s="37">
        <f t="shared" ref="M194:M195" si="443">L194*C194</f>
        <v>5400</v>
      </c>
    </row>
    <row r="195" spans="1:13" s="32" customFormat="1">
      <c r="A195" s="27">
        <v>43234</v>
      </c>
      <c r="B195" s="28" t="s">
        <v>10</v>
      </c>
      <c r="C195" s="28">
        <v>225</v>
      </c>
      <c r="D195" s="28" t="s">
        <v>9</v>
      </c>
      <c r="E195" s="28">
        <v>10808</v>
      </c>
      <c r="F195" s="28">
        <v>10831</v>
      </c>
      <c r="G195" s="28">
        <v>10862</v>
      </c>
      <c r="H195" s="28"/>
      <c r="I195" s="29">
        <f t="shared" si="441"/>
        <v>5175</v>
      </c>
      <c r="J195" s="30">
        <f t="shared" ref="J195" si="444">(IF(D195="SHORT",IF(G195="",0,F195-G195),IF(D195="LONG",IF(G195="",0,G195-F195))))*C195</f>
        <v>6975</v>
      </c>
      <c r="K195" s="30"/>
      <c r="L195" s="30">
        <f t="shared" si="442"/>
        <v>54</v>
      </c>
      <c r="M195" s="31">
        <f t="shared" si="443"/>
        <v>12150</v>
      </c>
    </row>
    <row r="196" spans="1:13" s="32" customFormat="1">
      <c r="A196" s="27">
        <v>43231</v>
      </c>
      <c r="B196" s="28" t="s">
        <v>10</v>
      </c>
      <c r="C196" s="28">
        <v>225</v>
      </c>
      <c r="D196" s="28" t="s">
        <v>9</v>
      </c>
      <c r="E196" s="28">
        <v>10766</v>
      </c>
      <c r="F196" s="28">
        <v>10789</v>
      </c>
      <c r="G196" s="28">
        <v>10819</v>
      </c>
      <c r="H196" s="28"/>
      <c r="I196" s="29">
        <f t="shared" ref="I196:I197" si="445">(IF(D196="SHORT",E196-F196,IF(D196="LONG",F196-E196)))*C196</f>
        <v>5175</v>
      </c>
      <c r="J196" s="30">
        <f t="shared" ref="J196:J197" si="446">(IF(D196="SHORT",IF(G196="",0,F196-G196),IF(D196="LONG",IF(G196="",0,G196-F196))))*C196</f>
        <v>6750</v>
      </c>
      <c r="K196" s="30"/>
      <c r="L196" s="30">
        <f t="shared" ref="L196:L197" si="447">(J196+I196+K196)/C196</f>
        <v>53</v>
      </c>
      <c r="M196" s="31">
        <f t="shared" ref="M196:M197" si="448">L196*C196</f>
        <v>11925</v>
      </c>
    </row>
    <row r="197" spans="1:13" s="32" customFormat="1">
      <c r="A197" s="27">
        <v>43231</v>
      </c>
      <c r="B197" s="28" t="s">
        <v>12</v>
      </c>
      <c r="C197" s="28">
        <v>120</v>
      </c>
      <c r="D197" s="28" t="s">
        <v>9</v>
      </c>
      <c r="E197" s="28">
        <v>26196</v>
      </c>
      <c r="F197" s="28">
        <v>26254</v>
      </c>
      <c r="G197" s="28">
        <v>26327</v>
      </c>
      <c r="H197" s="28"/>
      <c r="I197" s="29">
        <f t="shared" si="445"/>
        <v>6960</v>
      </c>
      <c r="J197" s="30">
        <f t="shared" si="446"/>
        <v>8760</v>
      </c>
      <c r="K197" s="30"/>
      <c r="L197" s="30">
        <f t="shared" si="447"/>
        <v>131</v>
      </c>
      <c r="M197" s="31">
        <f t="shared" si="448"/>
        <v>15720</v>
      </c>
    </row>
    <row r="198" spans="1:13" s="38" customFormat="1">
      <c r="A198" s="33">
        <v>43230</v>
      </c>
      <c r="B198" s="39" t="s">
        <v>10</v>
      </c>
      <c r="C198" s="34">
        <v>225</v>
      </c>
      <c r="D198" s="39" t="s">
        <v>11</v>
      </c>
      <c r="E198" s="34">
        <v>10757</v>
      </c>
      <c r="F198" s="34">
        <v>10733</v>
      </c>
      <c r="G198" s="34"/>
      <c r="H198" s="34"/>
      <c r="I198" s="35">
        <f t="shared" ref="I198" si="449">(IF(D198="SHORT",E198-F198,IF(D198="LONG",F198-E198)))*C198</f>
        <v>5400</v>
      </c>
      <c r="J198" s="36"/>
      <c r="K198" s="36"/>
      <c r="L198" s="36">
        <f t="shared" ref="L198" si="450">(J198+I198+K198)/C198</f>
        <v>24</v>
      </c>
      <c r="M198" s="37">
        <f t="shared" ref="M198" si="451">L198*C198</f>
        <v>5400</v>
      </c>
    </row>
    <row r="199" spans="1:13" s="32" customFormat="1">
      <c r="A199" s="27">
        <v>43228</v>
      </c>
      <c r="B199" s="28" t="s">
        <v>12</v>
      </c>
      <c r="C199" s="28">
        <v>120</v>
      </c>
      <c r="D199" s="28" t="s">
        <v>9</v>
      </c>
      <c r="E199" s="28">
        <v>26067</v>
      </c>
      <c r="F199" s="28">
        <v>26119</v>
      </c>
      <c r="G199" s="28">
        <v>26184</v>
      </c>
      <c r="H199" s="28"/>
      <c r="I199" s="29">
        <f t="shared" ref="I199:I200" si="452">(IF(D199="SHORT",E199-F199,IF(D199="LONG",F199-E199)))*C199</f>
        <v>6240</v>
      </c>
      <c r="J199" s="30">
        <f t="shared" ref="J199" si="453">(IF(D199="SHORT",IF(G199="",0,F199-G199),IF(D199="LONG",IF(G199="",0,G199-F199))))*C199</f>
        <v>7800</v>
      </c>
      <c r="K199" s="30"/>
      <c r="L199" s="30">
        <f t="shared" ref="L199:L200" si="454">(J199+I199+K199)/C199</f>
        <v>117</v>
      </c>
      <c r="M199" s="31">
        <f t="shared" ref="M199:M200" si="455">L199*C199</f>
        <v>14040</v>
      </c>
    </row>
    <row r="200" spans="1:13" s="38" customFormat="1">
      <c r="A200" s="33">
        <v>43228</v>
      </c>
      <c r="B200" s="34" t="s">
        <v>10</v>
      </c>
      <c r="C200" s="34">
        <v>225</v>
      </c>
      <c r="D200" s="34" t="s">
        <v>9</v>
      </c>
      <c r="E200" s="34">
        <v>10746</v>
      </c>
      <c r="F200" s="34">
        <v>10769</v>
      </c>
      <c r="G200" s="34"/>
      <c r="H200" s="34"/>
      <c r="I200" s="35">
        <f t="shared" si="452"/>
        <v>5175</v>
      </c>
      <c r="J200" s="36"/>
      <c r="K200" s="36"/>
      <c r="L200" s="36">
        <f t="shared" si="454"/>
        <v>23</v>
      </c>
      <c r="M200" s="37">
        <f t="shared" si="455"/>
        <v>5175</v>
      </c>
    </row>
    <row r="201" spans="1:13" s="32" customFormat="1">
      <c r="A201" s="27">
        <v>43227</v>
      </c>
      <c r="B201" s="28" t="s">
        <v>10</v>
      </c>
      <c r="C201" s="28">
        <v>225</v>
      </c>
      <c r="D201" s="28" t="s">
        <v>9</v>
      </c>
      <c r="E201" s="28">
        <v>10682</v>
      </c>
      <c r="F201" s="28">
        <v>10705</v>
      </c>
      <c r="G201" s="28">
        <v>10735</v>
      </c>
      <c r="H201" s="28"/>
      <c r="I201" s="29">
        <f t="shared" ref="I201" si="456">(IF(D201="SHORT",E201-F201,IF(D201="LONG",F201-E201)))*C201</f>
        <v>5175</v>
      </c>
      <c r="J201" s="30">
        <f t="shared" ref="J201" si="457">(IF(D201="SHORT",IF(G201="",0,F201-G201),IF(D201="LONG",IF(G201="",0,G201-F201))))*C201</f>
        <v>6750</v>
      </c>
      <c r="K201" s="30"/>
      <c r="L201" s="30">
        <f t="shared" ref="L201" si="458">(J201+I201+K201)/C201</f>
        <v>53</v>
      </c>
      <c r="M201" s="31">
        <f t="shared" ref="M201" si="459">L201*C201</f>
        <v>11925</v>
      </c>
    </row>
    <row r="202" spans="1:13" s="32" customFormat="1">
      <c r="A202" s="27">
        <v>43224</v>
      </c>
      <c r="B202" s="28" t="s">
        <v>10</v>
      </c>
      <c r="C202" s="28">
        <v>225</v>
      </c>
      <c r="D202" s="28" t="s">
        <v>9</v>
      </c>
      <c r="E202" s="28">
        <v>10656</v>
      </c>
      <c r="F202" s="28">
        <v>10679</v>
      </c>
      <c r="G202" s="28">
        <v>10709</v>
      </c>
      <c r="H202" s="28"/>
      <c r="I202" s="29">
        <f t="shared" ref="I202" si="460">(IF(D202="SHORT",E202-F202,IF(D202="LONG",F202-E202)))*C202</f>
        <v>5175</v>
      </c>
      <c r="J202" s="30">
        <f t="shared" ref="J202" si="461">(IF(D202="SHORT",IF(G202="",0,F202-G202),IF(D202="LONG",IF(G202="",0,G202-F202))))*C202</f>
        <v>6750</v>
      </c>
      <c r="K202" s="30"/>
      <c r="L202" s="30">
        <f t="shared" ref="L202" si="462">(J202+I202+K202)/C202</f>
        <v>53</v>
      </c>
      <c r="M202" s="31">
        <f t="shared" ref="M202" si="463">L202*C202</f>
        <v>11925</v>
      </c>
    </row>
    <row r="203" spans="1:13" s="38" customFormat="1">
      <c r="A203" s="33">
        <v>43223</v>
      </c>
      <c r="B203" s="39" t="s">
        <v>12</v>
      </c>
      <c r="C203" s="34">
        <v>120</v>
      </c>
      <c r="D203" s="39" t="s">
        <v>9</v>
      </c>
      <c r="E203" s="34">
        <v>25700</v>
      </c>
      <c r="F203" s="34">
        <v>25747</v>
      </c>
      <c r="G203" s="34"/>
      <c r="H203" s="34"/>
      <c r="I203" s="35">
        <f t="shared" ref="I203:I204" si="464">(IF(D203="SHORT",E203-F203,IF(D203="LONG",F203-E203)))*C203</f>
        <v>5640</v>
      </c>
      <c r="J203" s="36"/>
      <c r="K203" s="36"/>
      <c r="L203" s="36">
        <f t="shared" ref="L203:L204" si="465">(J203+I203+K203)/C203</f>
        <v>47</v>
      </c>
      <c r="M203" s="37">
        <f t="shared" ref="M203:M204" si="466">L203*C203</f>
        <v>5640</v>
      </c>
    </row>
    <row r="204" spans="1:13" s="38" customFormat="1">
      <c r="A204" s="33">
        <v>43223</v>
      </c>
      <c r="B204" s="39" t="s">
        <v>10</v>
      </c>
      <c r="C204" s="34">
        <v>225</v>
      </c>
      <c r="D204" s="39" t="s">
        <v>11</v>
      </c>
      <c r="E204" s="34">
        <v>10682</v>
      </c>
      <c r="F204" s="34">
        <v>10702.5</v>
      </c>
      <c r="G204" s="34"/>
      <c r="H204" s="34"/>
      <c r="I204" s="35">
        <f t="shared" si="464"/>
        <v>-4612.5</v>
      </c>
      <c r="J204" s="36"/>
      <c r="K204" s="36"/>
      <c r="L204" s="36">
        <f t="shared" si="465"/>
        <v>-20.5</v>
      </c>
      <c r="M204" s="37">
        <f t="shared" si="466"/>
        <v>-4612.5</v>
      </c>
    </row>
    <row r="205" spans="1:13" s="38" customFormat="1">
      <c r="A205" s="33">
        <v>43222</v>
      </c>
      <c r="B205" s="39" t="s">
        <v>10</v>
      </c>
      <c r="C205" s="34">
        <v>225</v>
      </c>
      <c r="D205" s="39" t="s">
        <v>9</v>
      </c>
      <c r="E205" s="34">
        <v>10761</v>
      </c>
      <c r="F205" s="34">
        <v>10740.5</v>
      </c>
      <c r="G205" s="34"/>
      <c r="H205" s="34"/>
      <c r="I205" s="35">
        <f t="shared" ref="I205" si="467">(IF(D205="SHORT",E205-F205,IF(D205="LONG",F205-E205)))*C205</f>
        <v>-4612.5</v>
      </c>
      <c r="J205" s="36"/>
      <c r="K205" s="36"/>
      <c r="L205" s="36">
        <f t="shared" ref="L205" si="468">(J205+I205+K205)/C205</f>
        <v>-20.5</v>
      </c>
      <c r="M205" s="37">
        <f t="shared" ref="M205" si="469">L205*C205</f>
        <v>-4612.5</v>
      </c>
    </row>
    <row r="206" spans="1:13" ht="15.75">
      <c r="A206" s="24"/>
      <c r="B206" s="25"/>
      <c r="C206" s="25"/>
      <c r="D206" s="25"/>
      <c r="E206" s="25"/>
      <c r="F206" s="25"/>
      <c r="G206" s="25"/>
      <c r="H206" s="25"/>
      <c r="I206" s="46"/>
      <c r="J206" s="47"/>
      <c r="K206" s="48"/>
      <c r="L206" s="26"/>
      <c r="M206" s="25"/>
    </row>
    <row r="207" spans="1:13" s="38" customFormat="1">
      <c r="A207" s="33">
        <v>43220</v>
      </c>
      <c r="B207" s="39" t="s">
        <v>10</v>
      </c>
      <c r="C207" s="34">
        <v>225</v>
      </c>
      <c r="D207" s="39" t="s">
        <v>9</v>
      </c>
      <c r="E207" s="34">
        <v>10773</v>
      </c>
      <c r="F207" s="34">
        <v>10781</v>
      </c>
      <c r="G207" s="34"/>
      <c r="H207" s="34"/>
      <c r="I207" s="35">
        <f t="shared" ref="I207" si="470">(IF(D207="SHORT",E207-F207,IF(D207="LONG",F207-E207)))*C207</f>
        <v>1800</v>
      </c>
      <c r="J207" s="36"/>
      <c r="K207" s="36"/>
      <c r="L207" s="36">
        <f t="shared" ref="L207" si="471">(J207+I207+K207)/C207</f>
        <v>8</v>
      </c>
      <c r="M207" s="37">
        <f t="shared" ref="M207" si="472">L207*C207</f>
        <v>1800</v>
      </c>
    </row>
    <row r="208" spans="1:13" s="32" customFormat="1">
      <c r="A208" s="27">
        <v>43217</v>
      </c>
      <c r="B208" s="28" t="s">
        <v>10</v>
      </c>
      <c r="C208" s="28">
        <v>225</v>
      </c>
      <c r="D208" s="28" t="s">
        <v>9</v>
      </c>
      <c r="E208" s="28">
        <v>10726</v>
      </c>
      <c r="F208" s="28">
        <v>10750</v>
      </c>
      <c r="G208" s="28">
        <v>10780</v>
      </c>
      <c r="H208" s="28"/>
      <c r="I208" s="29">
        <f t="shared" ref="I208" si="473">(IF(D208="SHORT",E208-F208,IF(D208="LONG",F208-E208)))*C208</f>
        <v>5400</v>
      </c>
      <c r="J208" s="30">
        <f t="shared" ref="J208" si="474">(IF(D208="SHORT",IF(G208="",0,F208-G208),IF(D208="LONG",IF(G208="",0,G208-F208))))*C208</f>
        <v>6750</v>
      </c>
      <c r="K208" s="30"/>
      <c r="L208" s="30">
        <f t="shared" ref="L208" si="475">(J208+I208+K208)/C208</f>
        <v>54</v>
      </c>
      <c r="M208" s="31">
        <f t="shared" ref="M208" si="476">L208*C208</f>
        <v>12150</v>
      </c>
    </row>
    <row r="209" spans="1:13" s="32" customFormat="1">
      <c r="A209" s="27">
        <v>43216</v>
      </c>
      <c r="B209" s="28" t="s">
        <v>12</v>
      </c>
      <c r="C209" s="28">
        <v>120</v>
      </c>
      <c r="D209" s="28" t="s">
        <v>9</v>
      </c>
      <c r="E209" s="28">
        <v>24844</v>
      </c>
      <c r="F209" s="28">
        <v>24898</v>
      </c>
      <c r="G209" s="28">
        <v>24968</v>
      </c>
      <c r="H209" s="28"/>
      <c r="I209" s="29">
        <f t="shared" ref="I209" si="477">(IF(D209="SHORT",E209-F209,IF(D209="LONG",F209-E209)))*C209</f>
        <v>6480</v>
      </c>
      <c r="J209" s="30">
        <f t="shared" ref="J209" si="478">(IF(D209="SHORT",IF(G209="",0,F209-G209),IF(D209="LONG",IF(G209="",0,G209-F209))))*C209</f>
        <v>8400</v>
      </c>
      <c r="K209" s="30"/>
      <c r="L209" s="30">
        <f t="shared" ref="L209" si="479">(J209+I209+K209)/C209</f>
        <v>124</v>
      </c>
      <c r="M209" s="31">
        <f t="shared" ref="M209" si="480">L209*C209</f>
        <v>14880</v>
      </c>
    </row>
    <row r="210" spans="1:13" s="38" customFormat="1">
      <c r="A210" s="33">
        <v>43216</v>
      </c>
      <c r="B210" s="39" t="s">
        <v>10</v>
      </c>
      <c r="C210" s="34">
        <v>225</v>
      </c>
      <c r="D210" s="39" t="s">
        <v>9</v>
      </c>
      <c r="E210" s="34">
        <v>10569</v>
      </c>
      <c r="F210" s="34">
        <v>10593</v>
      </c>
      <c r="G210" s="34"/>
      <c r="H210" s="34"/>
      <c r="I210" s="35">
        <f t="shared" ref="I210" si="481">(IF(D210="SHORT",E210-F210,IF(D210="LONG",F210-E210)))*C210</f>
        <v>5400</v>
      </c>
      <c r="J210" s="36"/>
      <c r="K210" s="36"/>
      <c r="L210" s="36">
        <f t="shared" ref="L210" si="482">(J210+I210+K210)/C210</f>
        <v>24</v>
      </c>
      <c r="M210" s="37">
        <f t="shared" ref="M210" si="483">L210*C210</f>
        <v>5400</v>
      </c>
    </row>
    <row r="211" spans="1:13" s="38" customFormat="1">
      <c r="A211" s="33">
        <v>43215</v>
      </c>
      <c r="B211" s="39" t="s">
        <v>10</v>
      </c>
      <c r="C211" s="34">
        <v>225</v>
      </c>
      <c r="D211" s="39" t="s">
        <v>9</v>
      </c>
      <c r="E211" s="34">
        <v>10590</v>
      </c>
      <c r="F211" s="34">
        <v>10613</v>
      </c>
      <c r="G211" s="34"/>
      <c r="H211" s="34"/>
      <c r="I211" s="35">
        <f t="shared" ref="I211" si="484">(IF(D211="SHORT",E211-F211,IF(D211="LONG",F211-E211)))*C211</f>
        <v>5175</v>
      </c>
      <c r="J211" s="36"/>
      <c r="K211" s="36"/>
      <c r="L211" s="36">
        <f t="shared" ref="L211" si="485">(J211+I211+K211)/C211</f>
        <v>23</v>
      </c>
      <c r="M211" s="37">
        <f t="shared" ref="M211" si="486">L211*C211</f>
        <v>5175</v>
      </c>
    </row>
    <row r="212" spans="1:13" s="38" customFormat="1">
      <c r="A212" s="33">
        <v>43214</v>
      </c>
      <c r="B212" s="39" t="s">
        <v>10</v>
      </c>
      <c r="C212" s="34">
        <v>225</v>
      </c>
      <c r="D212" s="39" t="s">
        <v>9</v>
      </c>
      <c r="E212" s="34">
        <v>10592</v>
      </c>
      <c r="F212" s="34">
        <v>10616</v>
      </c>
      <c r="G212" s="34"/>
      <c r="H212" s="34"/>
      <c r="I212" s="35">
        <f t="shared" ref="I212" si="487">(IF(D212="SHORT",E212-F212,IF(D212="LONG",F212-E212)))*C212</f>
        <v>5400</v>
      </c>
      <c r="J212" s="36"/>
      <c r="K212" s="36"/>
      <c r="L212" s="36">
        <f t="shared" ref="L212" si="488">(J212+I212+K212)/C212</f>
        <v>24</v>
      </c>
      <c r="M212" s="37">
        <f t="shared" ref="M212" si="489">L212*C212</f>
        <v>5400</v>
      </c>
    </row>
    <row r="213" spans="1:13" s="38" customFormat="1">
      <c r="A213" s="33">
        <v>43209</v>
      </c>
      <c r="B213" s="39" t="s">
        <v>10</v>
      </c>
      <c r="C213" s="34">
        <v>225</v>
      </c>
      <c r="D213" s="39" t="s">
        <v>9</v>
      </c>
      <c r="E213" s="34">
        <v>10562</v>
      </c>
      <c r="F213" s="34">
        <v>10585</v>
      </c>
      <c r="G213" s="34"/>
      <c r="H213" s="34"/>
      <c r="I213" s="35">
        <f t="shared" ref="I213" si="490">(IF(D213="SHORT",E213-F213,IF(D213="LONG",F213-E213)))*C213</f>
        <v>5175</v>
      </c>
      <c r="J213" s="36"/>
      <c r="K213" s="36"/>
      <c r="L213" s="36">
        <f t="shared" ref="L213" si="491">(J213+I213+K213)/C213</f>
        <v>23</v>
      </c>
      <c r="M213" s="37">
        <f t="shared" ref="M213" si="492">L213*C213</f>
        <v>5175</v>
      </c>
    </row>
    <row r="214" spans="1:13" s="38" customFormat="1">
      <c r="A214" s="33">
        <v>43208</v>
      </c>
      <c r="B214" s="39" t="s">
        <v>12</v>
      </c>
      <c r="C214" s="34">
        <v>80</v>
      </c>
      <c r="D214" s="39" t="s">
        <v>9</v>
      </c>
      <c r="E214" s="34">
        <v>25338</v>
      </c>
      <c r="F214" s="34">
        <v>25274</v>
      </c>
      <c r="G214" s="34"/>
      <c r="H214" s="34"/>
      <c r="I214" s="35">
        <f t="shared" ref="I214" si="493">(IF(D214="SHORT",E214-F214,IF(D214="LONG",F214-E214)))*C214</f>
        <v>-5120</v>
      </c>
      <c r="J214" s="36"/>
      <c r="K214" s="36"/>
      <c r="L214" s="36">
        <f t="shared" ref="L214" si="494">(J214+I214+K214)/C214</f>
        <v>-64</v>
      </c>
      <c r="M214" s="37">
        <f t="shared" ref="M214" si="495">L214*C214</f>
        <v>-5120</v>
      </c>
    </row>
    <row r="215" spans="1:13" s="38" customFormat="1">
      <c r="A215" s="33">
        <v>43208</v>
      </c>
      <c r="B215" s="39" t="s">
        <v>10</v>
      </c>
      <c r="C215" s="34">
        <v>225</v>
      </c>
      <c r="D215" s="39" t="s">
        <v>9</v>
      </c>
      <c r="E215" s="34">
        <v>10566</v>
      </c>
      <c r="F215" s="34">
        <v>10589</v>
      </c>
      <c r="G215" s="34"/>
      <c r="H215" s="34"/>
      <c r="I215" s="35">
        <f t="shared" ref="I215" si="496">(IF(D215="SHORT",E215-F215,IF(D215="LONG",F215-E215)))*C215</f>
        <v>5175</v>
      </c>
      <c r="J215" s="36"/>
      <c r="K215" s="36"/>
      <c r="L215" s="36">
        <f t="shared" ref="L215" si="497">(J215+I215+K215)/C215</f>
        <v>23</v>
      </c>
      <c r="M215" s="37">
        <f t="shared" ref="M215" si="498">L215*C215</f>
        <v>5175</v>
      </c>
    </row>
    <row r="216" spans="1:13" s="38" customFormat="1">
      <c r="A216" s="33">
        <v>43207</v>
      </c>
      <c r="B216" s="39" t="s">
        <v>12</v>
      </c>
      <c r="C216" s="34">
        <v>120</v>
      </c>
      <c r="D216" s="39" t="s">
        <v>11</v>
      </c>
      <c r="E216" s="34">
        <v>25281</v>
      </c>
      <c r="F216" s="34">
        <v>25225</v>
      </c>
      <c r="G216" s="34"/>
      <c r="H216" s="34"/>
      <c r="I216" s="35">
        <f t="shared" ref="I216:I217" si="499">(IF(D216="SHORT",E216-F216,IF(D216="LONG",F216-E216)))*C216</f>
        <v>6720</v>
      </c>
      <c r="J216" s="36"/>
      <c r="K216" s="36"/>
      <c r="L216" s="36">
        <f t="shared" ref="L216:L217" si="500">(J216+I216+K216)/C216</f>
        <v>56</v>
      </c>
      <c r="M216" s="37">
        <f t="shared" ref="M216:M217" si="501">L216*C216</f>
        <v>6720</v>
      </c>
    </row>
    <row r="217" spans="1:13" s="38" customFormat="1">
      <c r="A217" s="33">
        <v>43207</v>
      </c>
      <c r="B217" s="39" t="s">
        <v>10</v>
      </c>
      <c r="C217" s="34">
        <v>225</v>
      </c>
      <c r="D217" s="39" t="s">
        <v>11</v>
      </c>
      <c r="E217" s="34">
        <v>10521</v>
      </c>
      <c r="F217" s="34">
        <v>10511</v>
      </c>
      <c r="G217" s="34"/>
      <c r="H217" s="34"/>
      <c r="I217" s="35">
        <f t="shared" si="499"/>
        <v>2250</v>
      </c>
      <c r="J217" s="36"/>
      <c r="K217" s="36"/>
      <c r="L217" s="36">
        <f t="shared" si="500"/>
        <v>10</v>
      </c>
      <c r="M217" s="37">
        <f t="shared" si="501"/>
        <v>2250</v>
      </c>
    </row>
    <row r="218" spans="1:13" s="32" customFormat="1">
      <c r="A218" s="27">
        <v>43206</v>
      </c>
      <c r="B218" s="28" t="s">
        <v>12</v>
      </c>
      <c r="C218" s="28">
        <v>120</v>
      </c>
      <c r="D218" s="28" t="s">
        <v>9</v>
      </c>
      <c r="E218" s="28">
        <v>25156</v>
      </c>
      <c r="F218" s="28">
        <v>25211</v>
      </c>
      <c r="G218" s="28">
        <v>25274</v>
      </c>
      <c r="H218" s="28"/>
      <c r="I218" s="29">
        <f t="shared" ref="I218" si="502">(IF(D218="SHORT",E218-F218,IF(D218="LONG",F218-E218)))*C218</f>
        <v>6600</v>
      </c>
      <c r="J218" s="30">
        <f t="shared" ref="J218" si="503">(IF(D218="SHORT",IF(G218="",0,F218-G218),IF(D218="LONG",IF(G218="",0,G218-F218))))*C218</f>
        <v>7560</v>
      </c>
      <c r="K218" s="30"/>
      <c r="L218" s="30">
        <f t="shared" ref="L218" si="504">(J218+I218+K218)/C218</f>
        <v>118</v>
      </c>
      <c r="M218" s="31">
        <f t="shared" ref="M218" si="505">L218*C218</f>
        <v>14160</v>
      </c>
    </row>
    <row r="219" spans="1:13" s="32" customFormat="1">
      <c r="A219" s="27">
        <v>43206</v>
      </c>
      <c r="B219" s="28" t="s">
        <v>10</v>
      </c>
      <c r="C219" s="28">
        <v>225</v>
      </c>
      <c r="D219" s="28" t="s">
        <v>9</v>
      </c>
      <c r="E219" s="28">
        <v>10475</v>
      </c>
      <c r="F219" s="28">
        <v>10499</v>
      </c>
      <c r="G219" s="28">
        <v>10528</v>
      </c>
      <c r="H219" s="28"/>
      <c r="I219" s="29">
        <f t="shared" ref="I219" si="506">(IF(D219="SHORT",E219-F219,IF(D219="LONG",F219-E219)))*C219</f>
        <v>5400</v>
      </c>
      <c r="J219" s="30">
        <f t="shared" ref="J219" si="507">(IF(D219="SHORT",IF(G219="",0,F219-G219),IF(D219="LONG",IF(G219="",0,G219-F219))))*C219</f>
        <v>6525</v>
      </c>
      <c r="K219" s="30"/>
      <c r="L219" s="30">
        <f t="shared" ref="L219" si="508">(J219+I219+K219)/C219</f>
        <v>53</v>
      </c>
      <c r="M219" s="31">
        <f t="shared" ref="M219" si="509">L219*C219</f>
        <v>11925</v>
      </c>
    </row>
    <row r="220" spans="1:13" s="38" customFormat="1">
      <c r="A220" s="33">
        <v>43203</v>
      </c>
      <c r="B220" s="39" t="s">
        <v>12</v>
      </c>
      <c r="C220" s="34">
        <v>80</v>
      </c>
      <c r="D220" s="39" t="s">
        <v>11</v>
      </c>
      <c r="E220" s="34">
        <v>25169</v>
      </c>
      <c r="F220" s="34">
        <v>25118</v>
      </c>
      <c r="G220" s="34"/>
      <c r="H220" s="34"/>
      <c r="I220" s="35">
        <f t="shared" ref="I220:I221" si="510">(IF(D220="SHORT",E220-F220,IF(D220="LONG",F220-E220)))*C220</f>
        <v>4080</v>
      </c>
      <c r="J220" s="36"/>
      <c r="K220" s="36"/>
      <c r="L220" s="36">
        <f t="shared" ref="L220:L221" si="511">(J220+I220+K220)/C220</f>
        <v>51</v>
      </c>
      <c r="M220" s="37">
        <f t="shared" ref="M220:M221" si="512">L220*C220</f>
        <v>4080</v>
      </c>
    </row>
    <row r="221" spans="1:13" s="38" customFormat="1">
      <c r="A221" s="33">
        <v>43203</v>
      </c>
      <c r="B221" s="34" t="s">
        <v>10</v>
      </c>
      <c r="C221" s="34">
        <v>225</v>
      </c>
      <c r="D221" s="39" t="s">
        <v>9</v>
      </c>
      <c r="E221" s="34">
        <v>10499</v>
      </c>
      <c r="F221" s="34">
        <v>10523</v>
      </c>
      <c r="G221" s="34"/>
      <c r="H221" s="34"/>
      <c r="I221" s="35">
        <f t="shared" si="510"/>
        <v>5400</v>
      </c>
      <c r="J221" s="36"/>
      <c r="K221" s="36"/>
      <c r="L221" s="36">
        <f t="shared" si="511"/>
        <v>24</v>
      </c>
      <c r="M221" s="37">
        <f t="shared" si="512"/>
        <v>5400</v>
      </c>
    </row>
    <row r="222" spans="1:13" s="32" customFormat="1">
      <c r="A222" s="27">
        <v>43202</v>
      </c>
      <c r="B222" s="28" t="s">
        <v>10</v>
      </c>
      <c r="C222" s="28">
        <v>225</v>
      </c>
      <c r="D222" s="28" t="s">
        <v>9</v>
      </c>
      <c r="E222" s="28">
        <v>10425</v>
      </c>
      <c r="F222" s="28">
        <v>10449</v>
      </c>
      <c r="G222" s="28">
        <v>10478</v>
      </c>
      <c r="H222" s="28"/>
      <c r="I222" s="29">
        <f t="shared" ref="I222" si="513">(IF(D222="SHORT",E222-F222,IF(D222="LONG",F222-E222)))*C222</f>
        <v>5400</v>
      </c>
      <c r="J222" s="30">
        <f t="shared" ref="J222" si="514">(IF(D222="SHORT",IF(G222="",0,F222-G222),IF(D222="LONG",IF(G222="",0,G222-F222))))*C222</f>
        <v>6525</v>
      </c>
      <c r="K222" s="30"/>
      <c r="L222" s="30">
        <f t="shared" ref="L222" si="515">(J222+I222+K222)/C222</f>
        <v>53</v>
      </c>
      <c r="M222" s="31">
        <f t="shared" ref="M222" si="516">L222*C222</f>
        <v>11925</v>
      </c>
    </row>
    <row r="223" spans="1:13" s="38" customFormat="1">
      <c r="A223" s="33">
        <v>43200</v>
      </c>
      <c r="B223" s="34" t="s">
        <v>10</v>
      </c>
      <c r="C223" s="34">
        <v>225</v>
      </c>
      <c r="D223" s="39" t="s">
        <v>11</v>
      </c>
      <c r="E223" s="34">
        <v>10402</v>
      </c>
      <c r="F223" s="34">
        <v>10421.5</v>
      </c>
      <c r="G223" s="34"/>
      <c r="H223" s="34"/>
      <c r="I223" s="35">
        <f t="shared" ref="I223" si="517">(IF(D223="SHORT",E223-F223,IF(D223="LONG",F223-E223)))*C223</f>
        <v>-4387.5</v>
      </c>
      <c r="J223" s="36"/>
      <c r="K223" s="36"/>
      <c r="L223" s="36">
        <f t="shared" ref="L223" si="518">(J223+I223+K223)/C223</f>
        <v>-19.5</v>
      </c>
      <c r="M223" s="37">
        <f t="shared" ref="M223" si="519">L223*C223</f>
        <v>-4387.5</v>
      </c>
    </row>
    <row r="224" spans="1:13" s="38" customFormat="1">
      <c r="A224" s="33">
        <v>43195</v>
      </c>
      <c r="B224" s="34" t="s">
        <v>10</v>
      </c>
      <c r="C224" s="34">
        <v>225</v>
      </c>
      <c r="D224" s="39" t="s">
        <v>9</v>
      </c>
      <c r="E224" s="34">
        <v>10315</v>
      </c>
      <c r="F224" s="34">
        <v>10339</v>
      </c>
      <c r="G224" s="34"/>
      <c r="H224" s="34"/>
      <c r="I224" s="35">
        <f t="shared" ref="I224" si="520">(IF(D224="SHORT",E224-F224,IF(D224="LONG",F224-E224)))*C224</f>
        <v>5400</v>
      </c>
      <c r="J224" s="36"/>
      <c r="K224" s="36"/>
      <c r="L224" s="36">
        <f t="shared" ref="L224" si="521">(J224+I224+K224)/C224</f>
        <v>24</v>
      </c>
      <c r="M224" s="37">
        <f t="shared" ref="M224" si="522">L224*C224</f>
        <v>5400</v>
      </c>
    </row>
    <row r="225" spans="1:13" s="32" customFormat="1">
      <c r="A225" s="27">
        <v>43194</v>
      </c>
      <c r="B225" s="28" t="s">
        <v>10</v>
      </c>
      <c r="C225" s="28">
        <v>225</v>
      </c>
      <c r="D225" s="28" t="s">
        <v>11</v>
      </c>
      <c r="E225" s="28">
        <v>10273</v>
      </c>
      <c r="F225" s="28">
        <v>10249</v>
      </c>
      <c r="G225" s="28">
        <v>10222</v>
      </c>
      <c r="H225" s="28"/>
      <c r="I225" s="29">
        <f t="shared" ref="I225" si="523">(IF(D225="SHORT",E225-F225,IF(D225="LONG",F225-E225)))*C225</f>
        <v>5400</v>
      </c>
      <c r="J225" s="30">
        <f t="shared" ref="J225" si="524">(IF(D225="SHORT",IF(G225="",0,F225-G225),IF(D225="LONG",IF(G225="",0,G225-F225))))*C225</f>
        <v>6075</v>
      </c>
      <c r="K225" s="30"/>
      <c r="L225" s="30">
        <f t="shared" ref="L225" si="525">(J225+I225+K225)/C225</f>
        <v>51</v>
      </c>
      <c r="M225" s="31">
        <f t="shared" ref="M225" si="526">L225*C225</f>
        <v>11475</v>
      </c>
    </row>
    <row r="226" spans="1:13" s="32" customFormat="1">
      <c r="A226" s="27">
        <v>43193</v>
      </c>
      <c r="B226" s="28" t="s">
        <v>10</v>
      </c>
      <c r="C226" s="28">
        <v>225</v>
      </c>
      <c r="D226" s="28" t="s">
        <v>9</v>
      </c>
      <c r="E226" s="28">
        <v>10241</v>
      </c>
      <c r="F226" s="28">
        <v>10265</v>
      </c>
      <c r="G226" s="28">
        <v>10294</v>
      </c>
      <c r="H226" s="28"/>
      <c r="I226" s="29">
        <f t="shared" ref="I226" si="527">(IF(D226="SHORT",E226-F226,IF(D226="LONG",F226-E226)))*C226</f>
        <v>5400</v>
      </c>
      <c r="J226" s="30">
        <f t="shared" ref="J226" si="528">(IF(D226="SHORT",IF(G226="",0,F226-G226),IF(D226="LONG",IF(G226="",0,G226-F226))))*C226</f>
        <v>6525</v>
      </c>
      <c r="K226" s="30"/>
      <c r="L226" s="30">
        <f t="shared" ref="L226" si="529">(J226+I226+K226)/C226</f>
        <v>53</v>
      </c>
      <c r="M226" s="31">
        <f t="shared" ref="M226" si="530">L226*C226</f>
        <v>11925</v>
      </c>
    </row>
    <row r="227" spans="1:13" ht="15.75">
      <c r="A227" s="24"/>
      <c r="B227" s="25"/>
      <c r="C227" s="25"/>
      <c r="D227" s="25"/>
      <c r="E227" s="25"/>
      <c r="F227" s="25"/>
      <c r="G227" s="25"/>
      <c r="H227" s="25"/>
      <c r="I227" s="43"/>
      <c r="J227" s="44"/>
      <c r="K227" s="45"/>
      <c r="L227" s="26"/>
      <c r="M227" s="25"/>
    </row>
    <row r="228" spans="1:13" s="38" customFormat="1">
      <c r="A228" s="33">
        <v>43186</v>
      </c>
      <c r="B228" s="39" t="s">
        <v>10</v>
      </c>
      <c r="C228" s="34">
        <v>225</v>
      </c>
      <c r="D228" s="39" t="s">
        <v>9</v>
      </c>
      <c r="E228" s="34">
        <v>10165</v>
      </c>
      <c r="F228" s="34">
        <v>10189</v>
      </c>
      <c r="G228" s="34"/>
      <c r="H228" s="34"/>
      <c r="I228" s="35">
        <f t="shared" ref="I228" si="531">(IF(D228="SHORT",E228-F228,IF(D228="LONG",F228-E228)))*C228</f>
        <v>5400</v>
      </c>
      <c r="J228" s="36"/>
      <c r="K228" s="36"/>
      <c r="L228" s="36">
        <f t="shared" ref="L228" si="532">(J228+I228+K228)/C228</f>
        <v>24</v>
      </c>
      <c r="M228" s="37">
        <f t="shared" ref="M228" si="533">L228*C228</f>
        <v>5400</v>
      </c>
    </row>
    <row r="229" spans="1:13" s="38" customFormat="1">
      <c r="A229" s="33">
        <v>43185</v>
      </c>
      <c r="B229" s="39" t="s">
        <v>10</v>
      </c>
      <c r="C229" s="34">
        <v>225</v>
      </c>
      <c r="D229" s="39" t="s">
        <v>11</v>
      </c>
      <c r="E229" s="34">
        <v>9989</v>
      </c>
      <c r="F229" s="34">
        <v>10008.5</v>
      </c>
      <c r="G229" s="34"/>
      <c r="H229" s="34"/>
      <c r="I229" s="35">
        <f t="shared" ref="I229" si="534">(IF(D229="SHORT",E229-F229,IF(D229="LONG",F229-E229)))*C229</f>
        <v>-4387.5</v>
      </c>
      <c r="J229" s="36"/>
      <c r="K229" s="36"/>
      <c r="L229" s="36">
        <f t="shared" ref="L229" si="535">(J229+I229+K229)/C229</f>
        <v>-19.5</v>
      </c>
      <c r="M229" s="37">
        <f t="shared" ref="M229" si="536">L229*C229</f>
        <v>-4387.5</v>
      </c>
    </row>
    <row r="230" spans="1:13" s="32" customFormat="1">
      <c r="A230" s="27">
        <v>43181</v>
      </c>
      <c r="B230" s="28" t="s">
        <v>10</v>
      </c>
      <c r="C230" s="28">
        <v>225</v>
      </c>
      <c r="D230" s="28" t="s">
        <v>11</v>
      </c>
      <c r="E230" s="28">
        <v>10202</v>
      </c>
      <c r="F230" s="28">
        <v>10179</v>
      </c>
      <c r="G230" s="28">
        <v>10152</v>
      </c>
      <c r="H230" s="28"/>
      <c r="I230" s="29">
        <f t="shared" ref="I230" si="537">(IF(D230="SHORT",E230-F230,IF(D230="LONG",F230-E230)))*C230</f>
        <v>5175</v>
      </c>
      <c r="J230" s="30">
        <f t="shared" ref="J230" si="538">(IF(D230="SHORT",IF(G230="",0,F230-G230),IF(D230="LONG",IF(G230="",0,G230-F230))))*C230</f>
        <v>6075</v>
      </c>
      <c r="K230" s="30"/>
      <c r="L230" s="30">
        <f t="shared" ref="L230" si="539">(J230+I230+K230)/C230</f>
        <v>50</v>
      </c>
      <c r="M230" s="31">
        <f t="shared" ref="M230" si="540">L230*C230</f>
        <v>11250</v>
      </c>
    </row>
    <row r="231" spans="1:13" s="32" customFormat="1">
      <c r="A231" s="27">
        <v>43165</v>
      </c>
      <c r="B231" s="28" t="s">
        <v>10</v>
      </c>
      <c r="C231" s="28">
        <v>225</v>
      </c>
      <c r="D231" s="28" t="s">
        <v>11</v>
      </c>
      <c r="E231" s="28">
        <v>10402</v>
      </c>
      <c r="F231" s="28">
        <v>10378</v>
      </c>
      <c r="G231" s="28">
        <v>10350</v>
      </c>
      <c r="H231" s="28"/>
      <c r="I231" s="29">
        <f t="shared" ref="I231" si="541">(IF(D231="SHORT",E231-F231,IF(D231="LONG",F231-E231)))*C231</f>
        <v>5400</v>
      </c>
      <c r="J231" s="30">
        <f t="shared" ref="J231" si="542">(IF(D231="SHORT",IF(G231="",0,F231-G231),IF(D231="LONG",IF(G231="",0,G231-F231))))*C231</f>
        <v>6300</v>
      </c>
      <c r="K231" s="30"/>
      <c r="L231" s="30">
        <f t="shared" ref="L231" si="543">(J231+I231+K231)/C231</f>
        <v>52</v>
      </c>
      <c r="M231" s="31">
        <f t="shared" ref="M231" si="544">L231*C231</f>
        <v>11700</v>
      </c>
    </row>
    <row r="232" spans="1:13" s="38" customFormat="1">
      <c r="A232" s="33">
        <v>43164</v>
      </c>
      <c r="B232" s="39" t="s">
        <v>10</v>
      </c>
      <c r="C232" s="34">
        <v>225</v>
      </c>
      <c r="D232" s="39" t="s">
        <v>11</v>
      </c>
      <c r="E232" s="34">
        <v>10372</v>
      </c>
      <c r="F232" s="34">
        <v>10347</v>
      </c>
      <c r="G232" s="34"/>
      <c r="H232" s="34"/>
      <c r="I232" s="35">
        <f t="shared" ref="I232" si="545">(IF(D232="SHORT",E232-F232,IF(D232="LONG",F232-E232)))*C232</f>
        <v>5625</v>
      </c>
      <c r="J232" s="36"/>
      <c r="K232" s="36"/>
      <c r="L232" s="36">
        <f t="shared" ref="L232" si="546">(J232+I232+K232)/C232</f>
        <v>25</v>
      </c>
      <c r="M232" s="37">
        <f t="shared" ref="M232" si="547">L232*C232</f>
        <v>5625</v>
      </c>
    </row>
    <row r="233" spans="1:13" ht="15.75">
      <c r="A233" s="24"/>
      <c r="B233" s="25"/>
      <c r="C233" s="25"/>
      <c r="D233" s="25"/>
      <c r="E233" s="25"/>
      <c r="F233" s="25"/>
      <c r="G233" s="25"/>
      <c r="H233" s="25"/>
      <c r="I233" s="40"/>
      <c r="J233" s="41"/>
      <c r="K233" s="42"/>
      <c r="L233" s="26"/>
      <c r="M233" s="25"/>
    </row>
    <row r="234" spans="1:13" s="38" customFormat="1">
      <c r="A234" s="33">
        <v>43159</v>
      </c>
      <c r="B234" s="39" t="s">
        <v>10</v>
      </c>
      <c r="C234" s="34">
        <v>225</v>
      </c>
      <c r="D234" s="39" t="s">
        <v>9</v>
      </c>
      <c r="E234" s="34">
        <v>10514</v>
      </c>
      <c r="F234" s="34">
        <v>10536</v>
      </c>
      <c r="G234" s="34"/>
      <c r="H234" s="34"/>
      <c r="I234" s="35">
        <f t="shared" ref="I234" si="548">(IF(D234="SHORT",E234-F234,IF(D234="LONG",F234-E234)))*C234</f>
        <v>4950</v>
      </c>
      <c r="J234" s="36"/>
      <c r="K234" s="36"/>
      <c r="L234" s="36">
        <f t="shared" ref="L234" si="549">(J234+I234+K234)/C234</f>
        <v>22</v>
      </c>
      <c r="M234" s="37">
        <f t="shared" ref="M234" si="550">L234*C234</f>
        <v>4950</v>
      </c>
    </row>
    <row r="235" spans="1:13" s="38" customFormat="1">
      <c r="A235" s="33">
        <v>43159</v>
      </c>
      <c r="B235" s="39" t="s">
        <v>12</v>
      </c>
      <c r="C235" s="34">
        <v>120</v>
      </c>
      <c r="D235" s="39" t="s">
        <v>9</v>
      </c>
      <c r="E235" s="34">
        <v>25192</v>
      </c>
      <c r="F235" s="34">
        <v>25257</v>
      </c>
      <c r="G235" s="34"/>
      <c r="H235" s="34"/>
      <c r="I235" s="35">
        <f t="shared" ref="I235" si="551">(IF(D235="SHORT",E235-F235,IF(D235="LONG",F235-E235)))*C235</f>
        <v>7800</v>
      </c>
      <c r="J235" s="36"/>
      <c r="K235" s="36"/>
      <c r="L235" s="36">
        <f t="shared" ref="L235" si="552">(J235+I235+K235)/C235</f>
        <v>65</v>
      </c>
      <c r="M235" s="37">
        <f t="shared" ref="M235" si="553">L235*C235</f>
        <v>7800</v>
      </c>
    </row>
    <row r="236" spans="1:13" s="38" customFormat="1">
      <c r="A236" s="33">
        <v>43158</v>
      </c>
      <c r="B236" s="34" t="s">
        <v>10</v>
      </c>
      <c r="C236" s="34">
        <v>225</v>
      </c>
      <c r="D236" s="39" t="s">
        <v>11</v>
      </c>
      <c r="E236" s="34">
        <v>10567</v>
      </c>
      <c r="F236" s="34">
        <v>10495</v>
      </c>
      <c r="G236" s="34"/>
      <c r="H236" s="34"/>
      <c r="I236" s="35">
        <f t="shared" ref="I236" si="554">(IF(D236="SHORT",E236-F236,IF(D236="LONG",F236-E236)))*C236</f>
        <v>16200</v>
      </c>
      <c r="J236" s="36"/>
      <c r="K236" s="36"/>
      <c r="L236" s="36">
        <f t="shared" ref="L236" si="555">(J236+I236+K236)/C236</f>
        <v>72</v>
      </c>
      <c r="M236" s="37">
        <f t="shared" ref="M236" si="556">L236*C236</f>
        <v>16200</v>
      </c>
    </row>
    <row r="237" spans="1:13" s="38" customFormat="1">
      <c r="A237" s="33">
        <v>43157</v>
      </c>
      <c r="B237" s="34" t="s">
        <v>10</v>
      </c>
      <c r="C237" s="34">
        <v>225</v>
      </c>
      <c r="D237" s="34" t="s">
        <v>9</v>
      </c>
      <c r="E237" s="34">
        <v>10583</v>
      </c>
      <c r="F237" s="34">
        <v>10607</v>
      </c>
      <c r="G237" s="34"/>
      <c r="H237" s="34"/>
      <c r="I237" s="35">
        <f t="shared" ref="I237" si="557">(IF(D237="SHORT",E237-F237,IF(D237="LONG",F237-E237)))*C237</f>
        <v>5400</v>
      </c>
      <c r="J237" s="36"/>
      <c r="K237" s="36"/>
      <c r="L237" s="36">
        <f t="shared" ref="L237" si="558">(J237+I237+K237)/C237</f>
        <v>24</v>
      </c>
      <c r="M237" s="37">
        <f t="shared" ref="M237" si="559">L237*C237</f>
        <v>5400</v>
      </c>
    </row>
    <row r="238" spans="1:13" s="32" customFormat="1">
      <c r="A238" s="27">
        <v>43157</v>
      </c>
      <c r="B238" s="28" t="s">
        <v>12</v>
      </c>
      <c r="C238" s="28">
        <v>120</v>
      </c>
      <c r="D238" s="28" t="s">
        <v>9</v>
      </c>
      <c r="E238" s="28">
        <v>25617</v>
      </c>
      <c r="F238" s="28">
        <v>25682</v>
      </c>
      <c r="G238" s="28">
        <v>25759</v>
      </c>
      <c r="H238" s="28"/>
      <c r="I238" s="29">
        <f t="shared" ref="I238" si="560">(IF(D238="SHORT",E238-F238,IF(D238="LONG",F238-E238)))*C238</f>
        <v>7800</v>
      </c>
      <c r="J238" s="30">
        <f t="shared" ref="J238" si="561">(IF(D238="SHORT",IF(G238="",0,F238-G238),IF(D238="LONG",IF(G238="",0,G238-F238))))*C238</f>
        <v>9240</v>
      </c>
      <c r="K238" s="30"/>
      <c r="L238" s="30">
        <f t="shared" ref="L238" si="562">(J238+I238+K238)/C238</f>
        <v>142</v>
      </c>
      <c r="M238" s="31">
        <f t="shared" ref="M238" si="563">L238*C238</f>
        <v>17040</v>
      </c>
    </row>
    <row r="239" spans="1:13" s="38" customFormat="1">
      <c r="A239" s="33">
        <v>43154</v>
      </c>
      <c r="B239" s="34" t="s">
        <v>10</v>
      </c>
      <c r="C239" s="34">
        <v>225</v>
      </c>
      <c r="D239" s="34" t="s">
        <v>9</v>
      </c>
      <c r="E239" s="34">
        <v>10506</v>
      </c>
      <c r="F239" s="34">
        <v>10557</v>
      </c>
      <c r="G239" s="34"/>
      <c r="H239" s="34"/>
      <c r="I239" s="35">
        <f t="shared" ref="I239" si="564">(IF(D239="SHORT",E239-F239,IF(D239="LONG",F239-E239)))*C239</f>
        <v>11475</v>
      </c>
      <c r="J239" s="36"/>
      <c r="K239" s="36"/>
      <c r="L239" s="36">
        <f t="shared" ref="L239" si="565">(J239+I239+K239)/C239</f>
        <v>51</v>
      </c>
      <c r="M239" s="37">
        <f t="shared" ref="M239" si="566">L239*C239</f>
        <v>11475</v>
      </c>
    </row>
    <row r="240" spans="1:13" s="38" customFormat="1">
      <c r="A240" s="33">
        <v>43153</v>
      </c>
      <c r="B240" s="34" t="s">
        <v>10</v>
      </c>
      <c r="C240" s="34">
        <v>225</v>
      </c>
      <c r="D240" s="34" t="s">
        <v>9</v>
      </c>
      <c r="E240" s="34">
        <v>10359</v>
      </c>
      <c r="F240" s="34">
        <v>10382</v>
      </c>
      <c r="G240" s="34"/>
      <c r="H240" s="34"/>
      <c r="I240" s="35">
        <f t="shared" ref="I240" si="567">(IF(D240="SHORT",E240-F240,IF(D240="LONG",F240-E240)))*C240</f>
        <v>5175</v>
      </c>
      <c r="J240" s="36"/>
      <c r="K240" s="36"/>
      <c r="L240" s="36">
        <f t="shared" ref="L240" si="568">(J240+I240+K240)/C240</f>
        <v>23</v>
      </c>
      <c r="M240" s="37">
        <f t="shared" ref="M240" si="569">L240*C240</f>
        <v>5175</v>
      </c>
    </row>
    <row r="241" spans="1:13" s="38" customFormat="1">
      <c r="A241" s="33">
        <v>43152</v>
      </c>
      <c r="B241" s="34" t="s">
        <v>12</v>
      </c>
      <c r="C241" s="34">
        <v>80</v>
      </c>
      <c r="D241" s="34" t="s">
        <v>9</v>
      </c>
      <c r="E241" s="34">
        <v>24936</v>
      </c>
      <c r="F241" s="34">
        <v>24881</v>
      </c>
      <c r="G241" s="34"/>
      <c r="H241" s="34"/>
      <c r="I241" s="35">
        <f t="shared" ref="I241" si="570">(IF(D241="SHORT",E241-F241,IF(D241="LONG",F241-E241)))*C241</f>
        <v>-4400</v>
      </c>
      <c r="J241" s="36"/>
      <c r="K241" s="36"/>
      <c r="L241" s="36">
        <f t="shared" ref="L241" si="571">(J241+I241+K241)/C241</f>
        <v>-55</v>
      </c>
      <c r="M241" s="37">
        <f t="shared" ref="M241" si="572">L241*C241</f>
        <v>-4400</v>
      </c>
    </row>
    <row r="242" spans="1:13" s="32" customFormat="1">
      <c r="A242" s="27">
        <v>43150</v>
      </c>
      <c r="B242" s="28" t="s">
        <v>10</v>
      </c>
      <c r="C242" s="28">
        <v>225</v>
      </c>
      <c r="D242" s="28" t="s">
        <v>11</v>
      </c>
      <c r="E242" s="28">
        <v>10390.5</v>
      </c>
      <c r="F242" s="28">
        <v>10366</v>
      </c>
      <c r="G242" s="28">
        <v>10338</v>
      </c>
      <c r="H242" s="28"/>
      <c r="I242" s="29">
        <f t="shared" ref="I242:I245" si="573">(IF(D242="SHORT",E242-F242,IF(D242="LONG",F242-E242)))*C242</f>
        <v>5512.5</v>
      </c>
      <c r="J242" s="30">
        <f t="shared" ref="J242:J243" si="574">(IF(D242="SHORT",IF(G242="",0,F242-G242),IF(D242="LONG",IF(G242="",0,G242-F242))))*C242</f>
        <v>6300</v>
      </c>
      <c r="K242" s="30"/>
      <c r="L242" s="30">
        <f t="shared" ref="L242:L245" si="575">(J242+I242+K242)/C242</f>
        <v>52.5</v>
      </c>
      <c r="M242" s="31">
        <f t="shared" ref="M242:M245" si="576">L242*C242</f>
        <v>11812.5</v>
      </c>
    </row>
    <row r="243" spans="1:13" s="32" customFormat="1">
      <c r="A243" s="27">
        <v>43147</v>
      </c>
      <c r="B243" s="28" t="s">
        <v>10</v>
      </c>
      <c r="C243" s="28">
        <v>225</v>
      </c>
      <c r="D243" s="28" t="s">
        <v>11</v>
      </c>
      <c r="E243" s="28">
        <v>10521</v>
      </c>
      <c r="F243" s="28">
        <v>10496</v>
      </c>
      <c r="G243" s="28">
        <v>10466</v>
      </c>
      <c r="H243" s="28"/>
      <c r="I243" s="29">
        <f t="shared" si="573"/>
        <v>5625</v>
      </c>
      <c r="J243" s="30">
        <f t="shared" si="574"/>
        <v>6750</v>
      </c>
      <c r="K243" s="30"/>
      <c r="L243" s="30">
        <f t="shared" si="575"/>
        <v>55</v>
      </c>
      <c r="M243" s="31">
        <f t="shared" si="576"/>
        <v>12375</v>
      </c>
    </row>
    <row r="244" spans="1:13" s="38" customFormat="1">
      <c r="A244" s="33">
        <v>43145</v>
      </c>
      <c r="B244" s="34" t="s">
        <v>10</v>
      </c>
      <c r="C244" s="34">
        <v>225</v>
      </c>
      <c r="D244" s="34" t="s">
        <v>9</v>
      </c>
      <c r="E244" s="34">
        <v>10570.5</v>
      </c>
      <c r="F244" s="34">
        <v>10551</v>
      </c>
      <c r="G244" s="34"/>
      <c r="H244" s="34"/>
      <c r="I244" s="35">
        <f t="shared" si="573"/>
        <v>-4387.5</v>
      </c>
      <c r="J244" s="36"/>
      <c r="K244" s="36"/>
      <c r="L244" s="36">
        <f t="shared" si="575"/>
        <v>-19.5</v>
      </c>
      <c r="M244" s="37">
        <f t="shared" si="576"/>
        <v>-4387.5</v>
      </c>
    </row>
    <row r="245" spans="1:13" s="38" customFormat="1">
      <c r="A245" s="33">
        <v>43139</v>
      </c>
      <c r="B245" s="34" t="s">
        <v>10</v>
      </c>
      <c r="C245" s="34">
        <v>225</v>
      </c>
      <c r="D245" s="34" t="s">
        <v>9</v>
      </c>
      <c r="E245" s="34">
        <v>10608</v>
      </c>
      <c r="F245" s="34">
        <v>10630</v>
      </c>
      <c r="G245" s="34"/>
      <c r="H245" s="34"/>
      <c r="I245" s="35">
        <f t="shared" si="573"/>
        <v>4950</v>
      </c>
      <c r="J245" s="36"/>
      <c r="K245" s="36"/>
      <c r="L245" s="36">
        <f t="shared" si="575"/>
        <v>22</v>
      </c>
      <c r="M245" s="37">
        <f t="shared" si="576"/>
        <v>4950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0"/>
  <sheetViews>
    <sheetView zoomScale="85" zoomScaleNormal="85" workbookViewId="0">
      <pane ySplit="7" topLeftCell="A8" activePane="bottomLeft" state="frozen"/>
      <selection pane="bottomLeft" sqref="A1:T5"/>
    </sheetView>
  </sheetViews>
  <sheetFormatPr defaultRowHeight="15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>
      <c r="A1" s="110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6.25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12" t="s">
        <v>7</v>
      </c>
      <c r="J6" s="112"/>
      <c r="K6" s="112"/>
      <c r="L6" s="113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113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114" t="s">
        <v>15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20">
      <c r="I9" s="2"/>
      <c r="J9" s="2"/>
      <c r="K9" s="2"/>
      <c r="L9" s="2"/>
    </row>
    <row r="10" spans="1:20" ht="18.75">
      <c r="A10" s="13">
        <v>43103</v>
      </c>
      <c r="B10" s="14" t="s">
        <v>18</v>
      </c>
      <c r="C10" s="14">
        <v>150</v>
      </c>
      <c r="D10" s="14" t="s">
        <v>9</v>
      </c>
      <c r="E10" s="14">
        <v>10490</v>
      </c>
      <c r="F10" s="14">
        <v>10520</v>
      </c>
      <c r="G10" s="14">
        <v>0</v>
      </c>
      <c r="H10" s="14"/>
      <c r="I10" s="15">
        <f t="shared" ref="I10:I11" si="0">IF(D10="LONG",(F10-E10)*C10,(E10-F10)*C10)</f>
        <v>4500</v>
      </c>
      <c r="J10" s="15">
        <v>0</v>
      </c>
      <c r="K10" s="15">
        <f t="shared" ref="K10" si="1">(IF(D10="SHORT",IF(H10="",0,G10-H10),IF(D10="LONG",IF(H10="",0,(H10-G10)))))*C10</f>
        <v>0</v>
      </c>
      <c r="L10" s="15">
        <f t="shared" ref="L10:L11" si="2">K10+J10+I10</f>
        <v>4500</v>
      </c>
    </row>
    <row r="11" spans="1:20" ht="18.75">
      <c r="A11" s="13">
        <v>43024</v>
      </c>
      <c r="B11" s="14" t="s">
        <v>18</v>
      </c>
      <c r="C11" s="14">
        <v>150</v>
      </c>
      <c r="D11" s="14" t="s">
        <v>9</v>
      </c>
      <c r="E11" s="14">
        <v>10119</v>
      </c>
      <c r="F11" s="14">
        <v>10220</v>
      </c>
      <c r="G11" s="14">
        <v>0</v>
      </c>
      <c r="H11" s="14"/>
      <c r="I11" s="15">
        <f t="shared" si="0"/>
        <v>15150</v>
      </c>
      <c r="J11" s="15">
        <v>0</v>
      </c>
      <c r="K11" s="15">
        <f t="shared" ref="K11" si="3">(IF(D11="SHORT",IF(H11="",0,G11-H11),IF(D11="LONG",IF(H11="",0,(H11-G11)))))*C11</f>
        <v>0</v>
      </c>
      <c r="L11" s="15">
        <f t="shared" si="2"/>
        <v>15150</v>
      </c>
    </row>
    <row r="12" spans="1:20" ht="18.75">
      <c r="A12" s="13">
        <v>43017</v>
      </c>
      <c r="B12" s="14" t="s">
        <v>17</v>
      </c>
      <c r="C12" s="14">
        <v>40</v>
      </c>
      <c r="D12" s="14" t="s">
        <v>9</v>
      </c>
      <c r="E12" s="14">
        <v>24350</v>
      </c>
      <c r="F12" s="14">
        <v>24450</v>
      </c>
      <c r="G12" s="14">
        <v>0</v>
      </c>
      <c r="H12" s="14"/>
      <c r="I12" s="15">
        <f t="shared" ref="I12:I13" si="4">IF(D12="LONG",(F12-E12)*C12,(E12-F12)*C12)</f>
        <v>4000</v>
      </c>
      <c r="J12" s="15">
        <v>0</v>
      </c>
      <c r="K12" s="15">
        <f t="shared" ref="K12" si="5">(IF(D12="SHORT",IF(H12="",0,G12-H12),IF(D12="LONG",IF(H12="",0,(H12-G12)))))*C12</f>
        <v>0</v>
      </c>
      <c r="L12" s="15">
        <f t="shared" ref="L12:L13" si="6">K12+J12+I12</f>
        <v>4000</v>
      </c>
    </row>
    <row r="13" spans="1:20" ht="18.75">
      <c r="A13" s="13">
        <v>43000</v>
      </c>
      <c r="B13" s="14" t="s">
        <v>17</v>
      </c>
      <c r="C13" s="14">
        <v>40</v>
      </c>
      <c r="D13" s="14" t="s">
        <v>9</v>
      </c>
      <c r="E13" s="14">
        <v>24550</v>
      </c>
      <c r="F13" s="14">
        <v>24450</v>
      </c>
      <c r="G13" s="14">
        <v>0</v>
      </c>
      <c r="H13" s="14"/>
      <c r="I13" s="15">
        <f t="shared" si="4"/>
        <v>-4000</v>
      </c>
      <c r="J13" s="15">
        <v>0</v>
      </c>
      <c r="K13" s="15">
        <f t="shared" ref="K13" si="7">(IF(D13="SHORT",IF(H13="",0,G13-H13),IF(D13="LONG",IF(H13="",0,(H13-G13)))))*C13</f>
        <v>0</v>
      </c>
      <c r="L13" s="15">
        <f t="shared" si="6"/>
        <v>-4000</v>
      </c>
    </row>
    <row r="14" spans="1:20" ht="18.75">
      <c r="A14" s="13">
        <v>42999</v>
      </c>
      <c r="B14" s="14" t="s">
        <v>17</v>
      </c>
      <c r="C14" s="14">
        <v>40</v>
      </c>
      <c r="D14" s="14" t="s">
        <v>9</v>
      </c>
      <c r="E14" s="14">
        <v>24775</v>
      </c>
      <c r="F14" s="14">
        <v>24870</v>
      </c>
      <c r="G14" s="14">
        <v>0</v>
      </c>
      <c r="H14" s="14"/>
      <c r="I14" s="15">
        <f t="shared" ref="I14" si="8">IF(D14="LONG",(F14-E14)*C14,(E14-F14)*C14)</f>
        <v>3800</v>
      </c>
      <c r="J14" s="15">
        <v>0</v>
      </c>
      <c r="K14" s="15">
        <f t="shared" ref="K14" si="9">(IF(D14="SHORT",IF(H14="",0,G14-H14),IF(D14="LONG",IF(H14="",0,(H14-G14)))))*C14</f>
        <v>0</v>
      </c>
      <c r="L14" s="15">
        <f t="shared" ref="L14" si="10">K14+J14+I14</f>
        <v>3800</v>
      </c>
    </row>
    <row r="15" spans="1:20" ht="18.75">
      <c r="A15" s="13">
        <v>42997</v>
      </c>
      <c r="B15" s="14" t="s">
        <v>17</v>
      </c>
      <c r="C15" s="14">
        <v>40</v>
      </c>
      <c r="D15" s="14" t="s">
        <v>9</v>
      </c>
      <c r="E15" s="14">
        <v>25000</v>
      </c>
      <c r="F15" s="14">
        <v>25070</v>
      </c>
      <c r="G15" s="14">
        <v>0</v>
      </c>
      <c r="H15" s="14"/>
      <c r="I15" s="15">
        <f t="shared" ref="I15" si="11">IF(D15="LONG",(F15-E15)*C15,(E15-F15)*C15)</f>
        <v>2800</v>
      </c>
      <c r="J15" s="15">
        <v>0</v>
      </c>
      <c r="K15" s="15">
        <f t="shared" ref="K15" si="12">(IF(D15="SHORT",IF(H15="",0,G15-H15),IF(D15="LONG",IF(H15="",0,(H15-G15)))))*C15</f>
        <v>0</v>
      </c>
      <c r="L15" s="15">
        <f t="shared" ref="L15" si="13">K15+J15+I15</f>
        <v>2800</v>
      </c>
    </row>
    <row r="16" spans="1:20" ht="18.75">
      <c r="A16" s="13">
        <v>42993</v>
      </c>
      <c r="B16" s="14" t="s">
        <v>17</v>
      </c>
      <c r="C16" s="14">
        <v>40</v>
      </c>
      <c r="D16" s="14" t="s">
        <v>9</v>
      </c>
      <c r="E16" s="14">
        <v>24870</v>
      </c>
      <c r="F16" s="14">
        <v>24870</v>
      </c>
      <c r="G16" s="14">
        <v>0</v>
      </c>
      <c r="H16" s="14"/>
      <c r="I16" s="15">
        <f t="shared" ref="I16" si="14">IF(D16="LONG",(F16-E16)*C16,(E16-F16)*C16)</f>
        <v>0</v>
      </c>
      <c r="J16" s="15">
        <v>0</v>
      </c>
      <c r="K16" s="15">
        <f t="shared" ref="K16" si="15">(IF(D16="SHORT",IF(H16="",0,G16-H16),IF(D16="LONG",IF(H16="",0,(H16-G16)))))*C16</f>
        <v>0</v>
      </c>
      <c r="L16" s="15">
        <f t="shared" ref="L16" si="16">K16+J16+I16</f>
        <v>0</v>
      </c>
    </row>
    <row r="17" spans="1:12" ht="18.75">
      <c r="A17" s="13">
        <v>42992</v>
      </c>
      <c r="B17" s="14" t="s">
        <v>17</v>
      </c>
      <c r="C17" s="14">
        <v>40</v>
      </c>
      <c r="D17" s="14" t="s">
        <v>9</v>
      </c>
      <c r="E17" s="14">
        <v>24900</v>
      </c>
      <c r="F17" s="14">
        <v>24950</v>
      </c>
      <c r="G17" s="14">
        <v>0</v>
      </c>
      <c r="H17" s="14"/>
      <c r="I17" s="15">
        <f t="shared" ref="I17" si="17">IF(D17="LONG",(F17-E17)*C17,(E17-F17)*C17)</f>
        <v>2000</v>
      </c>
      <c r="J17" s="15">
        <v>0</v>
      </c>
      <c r="K17" s="15">
        <f t="shared" ref="K17" si="18">(IF(D17="SHORT",IF(H17="",0,G17-H17),IF(D17="LONG",IF(H17="",0,(H17-G17)))))*C17</f>
        <v>0</v>
      </c>
      <c r="L17" s="15">
        <f t="shared" ref="L17" si="19">K17+J17+I17</f>
        <v>2000</v>
      </c>
    </row>
    <row r="18" spans="1:12" ht="18.75">
      <c r="A18" s="13">
        <v>42991</v>
      </c>
      <c r="B18" s="14" t="s">
        <v>17</v>
      </c>
      <c r="C18" s="14">
        <v>40</v>
      </c>
      <c r="D18" s="14" t="s">
        <v>9</v>
      </c>
      <c r="E18" s="14">
        <v>24830</v>
      </c>
      <c r="F18" s="14">
        <v>24900</v>
      </c>
      <c r="G18" s="14">
        <v>0</v>
      </c>
      <c r="H18" s="14"/>
      <c r="I18" s="15">
        <f t="shared" ref="I18" si="20">IF(D18="LONG",(F18-E18)*C18,(E18-F18)*C18)</f>
        <v>2800</v>
      </c>
      <c r="J18" s="15">
        <v>0</v>
      </c>
      <c r="K18" s="15">
        <f t="shared" ref="K18" si="21">(IF(D18="SHORT",IF(H18="",0,G18-H18),IF(D18="LONG",IF(H18="",0,(H18-G18)))))*C18</f>
        <v>0</v>
      </c>
      <c r="L18" s="15">
        <f t="shared" ref="L18" si="22">K18+J18+I18</f>
        <v>2800</v>
      </c>
    </row>
    <row r="19" spans="1:12" ht="18.75">
      <c r="A19" s="13">
        <v>42990</v>
      </c>
      <c r="B19" s="14" t="s">
        <v>17</v>
      </c>
      <c r="C19" s="14">
        <v>40</v>
      </c>
      <c r="D19" s="14" t="s">
        <v>9</v>
      </c>
      <c r="E19" s="14">
        <v>24700</v>
      </c>
      <c r="F19" s="14">
        <v>24700</v>
      </c>
      <c r="G19" s="14">
        <v>0</v>
      </c>
      <c r="H19" s="14"/>
      <c r="I19" s="15">
        <f t="shared" ref="I19" si="23">IF(D19="LONG",(F19-E19)*C19,(E19-F19)*C19)</f>
        <v>0</v>
      </c>
      <c r="J19" s="15">
        <v>0</v>
      </c>
      <c r="K19" s="15">
        <f t="shared" ref="K19" si="24">(IF(D19="SHORT",IF(H19="",0,G19-H19),IF(D19="LONG",IF(H19="",0,(H19-G19)))))*C19</f>
        <v>0</v>
      </c>
      <c r="L19" s="15">
        <f t="shared" ref="L19" si="25">K19+J19+I19</f>
        <v>0</v>
      </c>
    </row>
    <row r="20" spans="1:12" ht="18.75">
      <c r="A20" s="13">
        <v>42989</v>
      </c>
      <c r="B20" s="14" t="s">
        <v>17</v>
      </c>
      <c r="C20" s="14">
        <v>40</v>
      </c>
      <c r="D20" s="14" t="s">
        <v>9</v>
      </c>
      <c r="E20" s="14">
        <v>24525</v>
      </c>
      <c r="F20" s="14">
        <v>24625</v>
      </c>
      <c r="G20" s="14">
        <v>0</v>
      </c>
      <c r="H20" s="14"/>
      <c r="I20" s="15">
        <f t="shared" ref="I20" si="26">IF(D20="LONG",(F20-E20)*C20,(E20-F20)*C20)</f>
        <v>4000</v>
      </c>
      <c r="J20" s="15">
        <v>0</v>
      </c>
      <c r="K20" s="15">
        <f t="shared" ref="K20" si="27">(IF(D20="SHORT",IF(H20="",0,G20-H20),IF(D20="LONG",IF(H20="",0,(H20-G20)))))*C20</f>
        <v>0</v>
      </c>
      <c r="L20" s="15">
        <f t="shared" ref="L20" si="28">K20+J20+I20</f>
        <v>4000</v>
      </c>
    </row>
    <row r="21" spans="1:12" ht="18.75">
      <c r="A21" s="13">
        <v>42937</v>
      </c>
      <c r="B21" s="14" t="s">
        <v>17</v>
      </c>
      <c r="C21" s="14">
        <v>40</v>
      </c>
      <c r="D21" s="14" t="s">
        <v>9</v>
      </c>
      <c r="E21" s="14">
        <v>24140</v>
      </c>
      <c r="F21" s="14">
        <v>24200</v>
      </c>
      <c r="G21" s="14">
        <v>0</v>
      </c>
      <c r="H21" s="14"/>
      <c r="I21" s="15">
        <f t="shared" ref="I21" si="29">IF(D21="LONG",(F21-E21)*C21,(E21-F21)*C21)</f>
        <v>2400</v>
      </c>
      <c r="J21" s="15">
        <v>0</v>
      </c>
      <c r="K21" s="15">
        <f t="shared" ref="K21" si="30">(IF(D21="SHORT",IF(H21="",0,G21-H21),IF(D21="LONG",IF(H21="",0,(H21-G21)))))*C21</f>
        <v>0</v>
      </c>
      <c r="L21" s="15">
        <f t="shared" ref="L21" si="31">K21+J21+I21</f>
        <v>2400</v>
      </c>
    </row>
    <row r="22" spans="1:12" ht="18.75">
      <c r="A22" s="13">
        <v>42936</v>
      </c>
      <c r="B22" s="14" t="s">
        <v>17</v>
      </c>
      <c r="C22" s="14">
        <v>40</v>
      </c>
      <c r="D22" s="14" t="s">
        <v>9</v>
      </c>
      <c r="E22" s="14">
        <v>24200</v>
      </c>
      <c r="F22" s="14">
        <v>24300</v>
      </c>
      <c r="G22" s="14">
        <v>0</v>
      </c>
      <c r="H22" s="14"/>
      <c r="I22" s="15">
        <f t="shared" ref="I22" si="32">IF(D22="LONG",(F22-E22)*C22,(E22-F22)*C22)</f>
        <v>4000</v>
      </c>
      <c r="J22" s="15">
        <v>0</v>
      </c>
      <c r="K22" s="15">
        <f t="shared" ref="K22" si="33">(IF(D22="SHORT",IF(H22="",0,G22-H22),IF(D22="LONG",IF(H22="",0,(H22-G22)))))*C22</f>
        <v>0</v>
      </c>
      <c r="L22" s="15">
        <f t="shared" ref="L22" si="34">K22+J22+I22</f>
        <v>4000</v>
      </c>
    </row>
    <row r="23" spans="1:12" ht="18.75">
      <c r="A23" s="13">
        <v>42935</v>
      </c>
      <c r="B23" s="14" t="s">
        <v>17</v>
      </c>
      <c r="C23" s="14">
        <v>40</v>
      </c>
      <c r="D23" s="14" t="s">
        <v>9</v>
      </c>
      <c r="E23" s="14">
        <v>24150</v>
      </c>
      <c r="F23" s="14">
        <v>24250</v>
      </c>
      <c r="G23" s="14">
        <v>0</v>
      </c>
      <c r="H23" s="14"/>
      <c r="I23" s="15">
        <f t="shared" ref="I23" si="35">IF(D23="LONG",(F23-E23)*C23,(E23-F23)*C23)</f>
        <v>4000</v>
      </c>
      <c r="J23" s="15">
        <v>0</v>
      </c>
      <c r="K23" s="15">
        <f t="shared" ref="K23" si="36">(IF(D23="SHORT",IF(H23="",0,G23-H23),IF(D23="LONG",IF(H23="",0,(H23-G23)))))*C23</f>
        <v>0</v>
      </c>
      <c r="L23" s="15">
        <f t="shared" ref="L23" si="37">K23+J23+I23</f>
        <v>4000</v>
      </c>
    </row>
    <row r="24" spans="1:12" ht="18.75">
      <c r="A24" s="13">
        <v>42934</v>
      </c>
      <c r="B24" s="14" t="s">
        <v>17</v>
      </c>
      <c r="C24" s="14">
        <v>40</v>
      </c>
      <c r="D24" s="14" t="s">
        <v>9</v>
      </c>
      <c r="E24" s="14">
        <v>24150</v>
      </c>
      <c r="F24" s="14">
        <v>24250</v>
      </c>
      <c r="G24" s="14">
        <v>0</v>
      </c>
      <c r="H24" s="14"/>
      <c r="I24" s="15">
        <f t="shared" ref="I24" si="38">IF(D24="LONG",(F24-E24)*C24,(E24-F24)*C24)</f>
        <v>4000</v>
      </c>
      <c r="J24" s="15">
        <v>0</v>
      </c>
      <c r="K24" s="15">
        <f t="shared" ref="K24" si="39">(IF(D24="SHORT",IF(H24="",0,G24-H24),IF(D24="LONG",IF(H24="",0,(H24-G24)))))*C24</f>
        <v>0</v>
      </c>
      <c r="L24" s="15">
        <f t="shared" ref="L24" si="40">K24+J24+I24</f>
        <v>4000</v>
      </c>
    </row>
    <row r="25" spans="1:12" ht="18.75">
      <c r="A25" s="13">
        <v>42933</v>
      </c>
      <c r="B25" s="14" t="s">
        <v>17</v>
      </c>
      <c r="C25" s="14">
        <v>40</v>
      </c>
      <c r="D25" s="14" t="s">
        <v>9</v>
      </c>
      <c r="E25" s="14">
        <v>23980</v>
      </c>
      <c r="F25" s="14">
        <v>24050</v>
      </c>
      <c r="G25" s="14">
        <v>0</v>
      </c>
      <c r="H25" s="14"/>
      <c r="I25" s="15">
        <f t="shared" ref="I25" si="41">IF(D25="LONG",(F25-E25)*C25,(E25-F25)*C25)</f>
        <v>2800</v>
      </c>
      <c r="J25" s="15">
        <v>0</v>
      </c>
      <c r="K25" s="15">
        <f t="shared" ref="K25" si="42">(IF(D25="SHORT",IF(H25="",0,G25-H25),IF(D25="LONG",IF(H25="",0,(H25-G25)))))*C25</f>
        <v>0</v>
      </c>
      <c r="L25" s="15">
        <f t="shared" ref="L25" si="43">K25+J25+I25</f>
        <v>2800</v>
      </c>
    </row>
    <row r="26" spans="1:12" ht="18.75">
      <c r="A26" s="13">
        <v>42930</v>
      </c>
      <c r="B26" s="14" t="s">
        <v>17</v>
      </c>
      <c r="C26" s="14">
        <v>40</v>
      </c>
      <c r="D26" s="14" t="s">
        <v>9</v>
      </c>
      <c r="E26" s="14">
        <v>23820</v>
      </c>
      <c r="F26" s="14">
        <v>23920</v>
      </c>
      <c r="G26" s="14">
        <v>0</v>
      </c>
      <c r="H26" s="14"/>
      <c r="I26" s="15">
        <f t="shared" ref="I26" si="44">IF(D26="LONG",(F26-E26)*C26,(E26-F26)*C26)</f>
        <v>4000</v>
      </c>
      <c r="J26" s="15">
        <v>0</v>
      </c>
      <c r="K26" s="15">
        <f t="shared" ref="K26" si="45">(IF(D26="SHORT",IF(H26="",0,G26-H26),IF(D26="LONG",IF(H26="",0,(H26-G26)))))*C26</f>
        <v>0</v>
      </c>
      <c r="L26" s="15">
        <f t="shared" ref="L26" si="46">K26+J26+I26</f>
        <v>4000</v>
      </c>
    </row>
    <row r="27" spans="1:12" ht="18.75">
      <c r="A27" s="13">
        <v>42929</v>
      </c>
      <c r="B27" s="14" t="s">
        <v>17</v>
      </c>
      <c r="C27" s="14">
        <v>40</v>
      </c>
      <c r="D27" s="14" t="s">
        <v>9</v>
      </c>
      <c r="E27" s="14">
        <v>23890</v>
      </c>
      <c r="F27" s="14">
        <v>23890</v>
      </c>
      <c r="G27" s="14">
        <v>0</v>
      </c>
      <c r="H27" s="14"/>
      <c r="I27" s="15">
        <f t="shared" ref="I27" si="47">IF(D27="LONG",(F27-E27)*C27,(E27-F27)*C27)</f>
        <v>0</v>
      </c>
      <c r="J27" s="15">
        <v>0</v>
      </c>
      <c r="K27" s="15">
        <f t="shared" ref="K27" si="48">(IF(D27="SHORT",IF(H27="",0,G27-H27),IF(D27="LONG",IF(H27="",0,(H27-G27)))))*C27</f>
        <v>0</v>
      </c>
      <c r="L27" s="15">
        <f t="shared" ref="L27" si="49">K27+J27+I27</f>
        <v>0</v>
      </c>
    </row>
    <row r="28" spans="1:12" ht="18.75">
      <c r="A28" s="13">
        <v>42928</v>
      </c>
      <c r="B28" s="14" t="s">
        <v>17</v>
      </c>
      <c r="C28" s="14">
        <v>40</v>
      </c>
      <c r="D28" s="14" t="s">
        <v>9</v>
      </c>
      <c r="E28" s="14">
        <v>23620</v>
      </c>
      <c r="F28" s="14">
        <v>23700</v>
      </c>
      <c r="G28" s="14">
        <v>0</v>
      </c>
      <c r="H28" s="14"/>
      <c r="I28" s="15">
        <f t="shared" ref="I28" si="50">IF(D28="LONG",(F28-E28)*C28,(E28-F28)*C28)</f>
        <v>3200</v>
      </c>
      <c r="J28" s="15">
        <v>0</v>
      </c>
      <c r="K28" s="15">
        <f t="shared" ref="K28" si="51">(IF(D28="SHORT",IF(H28="",0,G28-H28),IF(D28="LONG",IF(H28="",0,(H28-G28)))))*C28</f>
        <v>0</v>
      </c>
      <c r="L28" s="15">
        <f t="shared" ref="L28" si="52">K28+J28+I28</f>
        <v>3200</v>
      </c>
    </row>
    <row r="29" spans="1:12" ht="18.75">
      <c r="A29" s="13">
        <v>42923</v>
      </c>
      <c r="B29" s="14" t="s">
        <v>17</v>
      </c>
      <c r="C29" s="14">
        <v>40</v>
      </c>
      <c r="D29" s="14" t="s">
        <v>9</v>
      </c>
      <c r="E29" s="14">
        <v>23370</v>
      </c>
      <c r="F29" s="14">
        <v>23370</v>
      </c>
      <c r="G29" s="14">
        <v>0</v>
      </c>
      <c r="H29" s="14"/>
      <c r="I29" s="15">
        <f t="shared" ref="I29" si="53">IF(D29="LONG",(F29-E29)*C29,(E29-F29)*C29)</f>
        <v>0</v>
      </c>
      <c r="J29" s="15">
        <v>0</v>
      </c>
      <c r="K29" s="15">
        <f t="shared" ref="K29" si="54">(IF(D29="SHORT",IF(H29="",0,G29-H29),IF(D29="LONG",IF(H29="",0,(H29-G29)))))*C29</f>
        <v>0</v>
      </c>
      <c r="L29" s="15">
        <f t="shared" ref="L29" si="55">K29+J29+I29</f>
        <v>0</v>
      </c>
    </row>
    <row r="30" spans="1:12" ht="18.75">
      <c r="A30" s="13">
        <v>42917</v>
      </c>
      <c r="B30" s="14" t="s">
        <v>17</v>
      </c>
      <c r="C30" s="14">
        <v>40</v>
      </c>
      <c r="D30" s="14" t="s">
        <v>9</v>
      </c>
      <c r="E30" s="14">
        <v>23300</v>
      </c>
      <c r="F30" s="14">
        <v>23350</v>
      </c>
      <c r="G30" s="14">
        <v>0</v>
      </c>
      <c r="H30" s="14"/>
      <c r="I30" s="15">
        <f t="shared" ref="I30" si="56">IF(D30="LONG",(F30-E30)*C30,(E30-F30)*C30)</f>
        <v>2000</v>
      </c>
      <c r="J30" s="15">
        <v>0</v>
      </c>
      <c r="K30" s="15">
        <f t="shared" ref="K30" si="57">(IF(D30="SHORT",IF(H30="",0,G30-H30),IF(D30="LONG",IF(H30="",0,(H30-G30)))))*C30</f>
        <v>0</v>
      </c>
      <c r="L30" s="15">
        <f t="shared" ref="L30" si="58">K30+J30+I30</f>
        <v>2000</v>
      </c>
    </row>
    <row r="31" spans="1:12" ht="18.75">
      <c r="A31" s="13">
        <v>42914</v>
      </c>
      <c r="B31" s="14" t="s">
        <v>17</v>
      </c>
      <c r="C31" s="14">
        <v>40</v>
      </c>
      <c r="D31" s="14" t="s">
        <v>11</v>
      </c>
      <c r="E31" s="14">
        <v>23210</v>
      </c>
      <c r="F31" s="14">
        <v>23110</v>
      </c>
      <c r="G31" s="14">
        <v>23010</v>
      </c>
      <c r="H31" s="14"/>
      <c r="I31" s="15">
        <f t="shared" ref="I31" si="59">IF(D31="LONG",(F31-E31)*C31,(E31-F31)*C31)</f>
        <v>4000</v>
      </c>
      <c r="J31" s="15">
        <f t="shared" ref="J31" si="60">(IF(D31="SHORT",IF(G31="",0,F31-G31),IF(D31="LONG",IF(G31="",0,G31-F31))))*C31</f>
        <v>4000</v>
      </c>
      <c r="K31" s="15">
        <f t="shared" ref="K31" si="61">(IF(D31="SHORT",IF(H31="",0,G31-H31),IF(D31="LONG",IF(H31="",0,(H31-G31)))))*C31</f>
        <v>0</v>
      </c>
      <c r="L31" s="15">
        <f t="shared" ref="L31" si="62">K31+J31+I31</f>
        <v>8000</v>
      </c>
    </row>
    <row r="32" spans="1:12" ht="18.75">
      <c r="A32" s="13">
        <v>42908</v>
      </c>
      <c r="B32" s="14" t="s">
        <v>17</v>
      </c>
      <c r="C32" s="14">
        <v>40</v>
      </c>
      <c r="D32" s="14" t="s">
        <v>11</v>
      </c>
      <c r="E32" s="14">
        <v>23250</v>
      </c>
      <c r="F32" s="14">
        <v>23150</v>
      </c>
      <c r="G32" s="14">
        <v>23050</v>
      </c>
      <c r="H32" s="14"/>
      <c r="I32" s="15">
        <f t="shared" ref="I32" si="63">IF(D32="LONG",(F32-E32)*C32,(E32-F32)*C32)</f>
        <v>4000</v>
      </c>
      <c r="J32" s="15">
        <f t="shared" ref="J32" si="64">(IF(D32="SHORT",IF(G32="",0,F32-G32),IF(D32="LONG",IF(G32="",0,G32-F32))))*C32</f>
        <v>4000</v>
      </c>
      <c r="K32" s="15">
        <f t="shared" ref="K32" si="65">(IF(D32="SHORT",IF(H32="",0,G32-H32),IF(D32="LONG",IF(H32="",0,(H32-G32)))))*C32</f>
        <v>0</v>
      </c>
      <c r="L32" s="15">
        <f t="shared" ref="L32" si="66">K32+J32+I32</f>
        <v>8000</v>
      </c>
    </row>
    <row r="33" spans="1:12" ht="18.75">
      <c r="A33" s="13">
        <v>42908</v>
      </c>
      <c r="B33" s="14" t="s">
        <v>17</v>
      </c>
      <c r="C33" s="14">
        <v>40</v>
      </c>
      <c r="D33" s="14" t="s">
        <v>11</v>
      </c>
      <c r="E33" s="14">
        <v>23850</v>
      </c>
      <c r="F33" s="14">
        <v>23750</v>
      </c>
      <c r="G33" s="14"/>
      <c r="H33" s="14"/>
      <c r="I33" s="15">
        <f t="shared" ref="I33" si="67">IF(D33="LONG",(F33-E33)*C33,(E33-F33)*C33)</f>
        <v>4000</v>
      </c>
      <c r="J33" s="15">
        <f t="shared" ref="J33" si="68">(IF(D33="SHORT",IF(G33="",0,F33-G33),IF(D33="LONG",IF(G33="",0,G33-F33))))*C33</f>
        <v>0</v>
      </c>
      <c r="K33" s="15">
        <f t="shared" ref="K33" si="69">(IF(D33="SHORT",IF(H33="",0,G33-H33),IF(D33="LONG",IF(H33="",0,(H33-G33)))))*C33</f>
        <v>0</v>
      </c>
      <c r="L33" s="15">
        <f t="shared" ref="L33" si="70">K33+J33+I33</f>
        <v>4000</v>
      </c>
    </row>
    <row r="34" spans="1:12" ht="18.75">
      <c r="A34" s="13">
        <v>42905</v>
      </c>
      <c r="B34" s="14" t="s">
        <v>17</v>
      </c>
      <c r="C34" s="14">
        <v>40</v>
      </c>
      <c r="D34" s="14" t="s">
        <v>9</v>
      </c>
      <c r="E34" s="14">
        <v>23550</v>
      </c>
      <c r="F34" s="14">
        <v>23630</v>
      </c>
      <c r="G34" s="14"/>
      <c r="H34" s="14"/>
      <c r="I34" s="15">
        <f t="shared" ref="I34" si="71">IF(D34="LONG",(F34-E34)*C34,(E34-F34)*C34)</f>
        <v>3200</v>
      </c>
      <c r="J34" s="15">
        <f t="shared" ref="J34" si="72">(IF(D34="SHORT",IF(G34="",0,F34-G34),IF(D34="LONG",IF(G34="",0,G34-F34))))*C34</f>
        <v>0</v>
      </c>
      <c r="K34" s="15">
        <f t="shared" ref="K34" si="73">(IF(D34="SHORT",IF(H34="",0,G34-H34),IF(D34="LONG",IF(H34="",0,(H34-G34)))))*C34</f>
        <v>0</v>
      </c>
      <c r="L34" s="15">
        <f t="shared" ref="L34" si="74">K34+J34+I34</f>
        <v>3200</v>
      </c>
    </row>
    <row r="35" spans="1:12" ht="18.75">
      <c r="A35" s="13">
        <v>42900</v>
      </c>
      <c r="B35" s="14" t="s">
        <v>12</v>
      </c>
      <c r="C35" s="14">
        <v>40</v>
      </c>
      <c r="D35" s="14" t="s">
        <v>9</v>
      </c>
      <c r="E35" s="14">
        <v>23400</v>
      </c>
      <c r="F35" s="14">
        <v>23460</v>
      </c>
      <c r="G35" s="14"/>
      <c r="H35" s="14"/>
      <c r="I35" s="15">
        <f t="shared" ref="I35" si="75">IF(D35="LONG",(F35-E35)*C35,(E35-F35)*C35)</f>
        <v>2400</v>
      </c>
      <c r="J35" s="15">
        <f t="shared" ref="J35" si="76">(IF(D35="SHORT",IF(G35="",0,F35-G35),IF(D35="LONG",IF(G35="",0,G35-F35))))*C35</f>
        <v>0</v>
      </c>
      <c r="K35" s="15">
        <f t="shared" ref="K35" si="77">(IF(D35="SHORT",IF(H35="",0,G35-H35),IF(D35="LONG",IF(H35="",0,(H35-G35)))))*C35</f>
        <v>0</v>
      </c>
      <c r="L35" s="15">
        <f t="shared" ref="L35" si="78">K35+J35+I35</f>
        <v>2400</v>
      </c>
    </row>
    <row r="36" spans="1:12" ht="18.75">
      <c r="A36" s="13">
        <v>42881</v>
      </c>
      <c r="B36" s="14" t="s">
        <v>12</v>
      </c>
      <c r="C36" s="14">
        <v>40</v>
      </c>
      <c r="D36" s="14" t="s">
        <v>11</v>
      </c>
      <c r="E36" s="14">
        <v>22630</v>
      </c>
      <c r="F36" s="14">
        <v>22730</v>
      </c>
      <c r="G36" s="14"/>
      <c r="H36" s="14"/>
      <c r="I36" s="15">
        <f t="shared" ref="I36" si="79">IF(D36="LONG",(F36-E36)*C36,(E36-F36)*C36)</f>
        <v>-4000</v>
      </c>
      <c r="J36" s="15">
        <f t="shared" ref="J36" si="80">(IF(D36="SHORT",IF(G36="",0,F36-G36),IF(D36="LONG",IF(G36="",0,G36-F36))))*C36</f>
        <v>0</v>
      </c>
      <c r="K36" s="15">
        <f t="shared" ref="K36" si="81">(IF(D36="SHORT",IF(H36="",0,G36-H36),IF(D36="LONG",IF(H36="",0,(H36-G36)))))*C36</f>
        <v>0</v>
      </c>
      <c r="L36" s="15">
        <f t="shared" ref="L36" si="82">K36+J36+I36</f>
        <v>-4000</v>
      </c>
    </row>
    <row r="37" spans="1:12" ht="18.75">
      <c r="A37" s="13">
        <v>42880</v>
      </c>
      <c r="B37" s="14" t="s">
        <v>12</v>
      </c>
      <c r="C37" s="14">
        <v>40</v>
      </c>
      <c r="D37" s="14" t="s">
        <v>11</v>
      </c>
      <c r="E37" s="14">
        <v>22630</v>
      </c>
      <c r="F37" s="14">
        <v>22730</v>
      </c>
      <c r="G37" s="14"/>
      <c r="H37" s="14"/>
      <c r="I37" s="15">
        <f t="shared" ref="I37" si="83">IF(D37="LONG",(F37-E37)*C37,(E37-F37)*C37)</f>
        <v>-4000</v>
      </c>
      <c r="J37" s="15">
        <f t="shared" ref="J37" si="84">(IF(D37="SHORT",IF(G37="",0,F37-G37),IF(D37="LONG",IF(G37="",0,G37-F37))))*C37</f>
        <v>0</v>
      </c>
      <c r="K37" s="15">
        <f t="shared" ref="K37" si="85">(IF(D37="SHORT",IF(H37="",0,G37-H37),IF(D37="LONG",IF(H37="",0,(H37-G37)))))*C37</f>
        <v>0</v>
      </c>
      <c r="L37" s="15">
        <f t="shared" ref="L37" si="86">K37+J37+I37</f>
        <v>-4000</v>
      </c>
    </row>
    <row r="38" spans="1:12" ht="18.75">
      <c r="A38" s="13">
        <v>42879</v>
      </c>
      <c r="B38" s="14" t="s">
        <v>12</v>
      </c>
      <c r="C38" s="14">
        <v>40</v>
      </c>
      <c r="D38" s="14" t="s">
        <v>11</v>
      </c>
      <c r="E38" s="14">
        <v>22630</v>
      </c>
      <c r="F38" s="14">
        <v>22530</v>
      </c>
      <c r="G38" s="14"/>
      <c r="H38" s="14"/>
      <c r="I38" s="15">
        <f t="shared" ref="I38" si="87">IF(D38="LONG",(F38-E38)*C38,(E38-F38)*C38)</f>
        <v>4000</v>
      </c>
      <c r="J38" s="15">
        <f t="shared" ref="J38" si="88">(IF(D38="SHORT",IF(G38="",0,F38-G38),IF(D38="LONG",IF(G38="",0,G38-F38))))*C38</f>
        <v>0</v>
      </c>
      <c r="K38" s="15">
        <f t="shared" ref="K38" si="89">(IF(D38="SHORT",IF(H38="",0,G38-H38),IF(D38="LONG",IF(H38="",0,(H38-G38)))))*C38</f>
        <v>0</v>
      </c>
      <c r="L38" s="15">
        <f t="shared" ref="L38" si="90">K38+J38+I38</f>
        <v>4000</v>
      </c>
    </row>
    <row r="39" spans="1:12" ht="18.75">
      <c r="A39" s="13">
        <v>42878</v>
      </c>
      <c r="B39" s="14" t="s">
        <v>10</v>
      </c>
      <c r="C39" s="14">
        <v>75</v>
      </c>
      <c r="D39" s="14" t="s">
        <v>11</v>
      </c>
      <c r="E39" s="14">
        <v>9422</v>
      </c>
      <c r="F39" s="14">
        <v>9400</v>
      </c>
      <c r="G39" s="14"/>
      <c r="H39" s="14"/>
      <c r="I39" s="15">
        <f t="shared" ref="I39" si="91">IF(D39="LONG",(F39-E39)*C39,(E39-F39)*C39)</f>
        <v>1650</v>
      </c>
      <c r="J39" s="15">
        <f t="shared" ref="J39" si="92">(IF(D39="SHORT",IF(G39="",0,F39-G39),IF(D39="LONG",IF(G39="",0,G39-F39))))*C39</f>
        <v>0</v>
      </c>
      <c r="K39" s="15">
        <f t="shared" ref="K39" si="93">(IF(D39="SHORT",IF(H39="",0,G39-H39),IF(D39="LONG",IF(H39="",0,(H39-G39)))))*C39</f>
        <v>0</v>
      </c>
      <c r="L39" s="15">
        <f t="shared" ref="L39" si="94">K39+J39+I39</f>
        <v>1650</v>
      </c>
    </row>
    <row r="40" spans="1:12" ht="18.75">
      <c r="A40" s="13">
        <v>42878</v>
      </c>
      <c r="B40" s="14" t="s">
        <v>17</v>
      </c>
      <c r="C40" s="14">
        <v>40</v>
      </c>
      <c r="D40" s="14" t="s">
        <v>11</v>
      </c>
      <c r="E40" s="14">
        <v>22550</v>
      </c>
      <c r="F40" s="14">
        <v>22650</v>
      </c>
      <c r="G40" s="14"/>
      <c r="H40" s="14"/>
      <c r="I40" s="15">
        <f t="shared" ref="I40" si="95">IF(D40="LONG",(F40-E40)*C40,(E40-F40)*C40)</f>
        <v>-4000</v>
      </c>
      <c r="J40" s="15">
        <f t="shared" ref="J40" si="96">(IF(D40="SHORT",IF(G40="",0,F40-G40),IF(D40="LONG",IF(G40="",0,G40-F40))))*C40</f>
        <v>0</v>
      </c>
      <c r="K40" s="15">
        <f t="shared" ref="K40" si="97">(IF(D40="SHORT",IF(H40="",0,G40-H40),IF(D40="LONG",IF(H40="",0,(H40-G40)))))*C40</f>
        <v>0</v>
      </c>
      <c r="L40" s="15">
        <f t="shared" ref="L40" si="98">K40+J40+I40</f>
        <v>-4000</v>
      </c>
    </row>
    <row r="41" spans="1:12" ht="18.75">
      <c r="A41" s="13">
        <v>42877</v>
      </c>
      <c r="B41" s="14" t="s">
        <v>12</v>
      </c>
      <c r="C41" s="14">
        <v>40</v>
      </c>
      <c r="D41" s="14" t="s">
        <v>11</v>
      </c>
      <c r="E41" s="14">
        <v>22830</v>
      </c>
      <c r="F41" s="14">
        <v>22730</v>
      </c>
      <c r="G41" s="14"/>
      <c r="H41" s="14"/>
      <c r="I41" s="15">
        <f t="shared" ref="I41" si="99">IF(D41="LONG",(F41-E41)*C41,(E41-F41)*C41)</f>
        <v>4000</v>
      </c>
      <c r="J41" s="15">
        <f t="shared" ref="J41" si="100">(IF(D41="SHORT",IF(G41="",0,F41-G41),IF(D41="LONG",IF(G41="",0,G41-F41))))*C41</f>
        <v>0</v>
      </c>
      <c r="K41" s="15">
        <f t="shared" ref="K41" si="101">(IF(D41="SHORT",IF(H41="",0,G41-H41),IF(D41="LONG",IF(H41="",0,(H41-G41)))))*C41</f>
        <v>0</v>
      </c>
      <c r="L41" s="15">
        <f t="shared" ref="L41" si="102">K41+J41+I41</f>
        <v>4000</v>
      </c>
    </row>
    <row r="42" spans="1:12" ht="18.75">
      <c r="A42" s="13">
        <v>42874</v>
      </c>
      <c r="B42" s="14" t="s">
        <v>12</v>
      </c>
      <c r="C42" s="14">
        <v>40</v>
      </c>
      <c r="D42" s="14" t="s">
        <v>11</v>
      </c>
      <c r="E42" s="14">
        <v>22810</v>
      </c>
      <c r="F42" s="14">
        <v>22710</v>
      </c>
      <c r="G42" s="14"/>
      <c r="H42" s="14"/>
      <c r="I42" s="15">
        <f t="shared" ref="I42" si="103">IF(D42="LONG",(F42-E42)*C42,(E42-F42)*C42)</f>
        <v>4000</v>
      </c>
      <c r="J42" s="15">
        <f t="shared" ref="J42" si="104">(IF(D42="SHORT",IF(G42="",0,F42-G42),IF(D42="LONG",IF(G42="",0,G42-F42))))*C42</f>
        <v>0</v>
      </c>
      <c r="K42" s="15">
        <f t="shared" ref="K42" si="105">(IF(D42="SHORT",IF(H42="",0,G42-H42),IF(D42="LONG",IF(H42="",0,(H42-G42)))))*C42</f>
        <v>0</v>
      </c>
      <c r="L42" s="15">
        <f t="shared" ref="L42" si="106">K42+J42+I42</f>
        <v>4000</v>
      </c>
    </row>
    <row r="43" spans="1:12" ht="18.75">
      <c r="A43" s="13">
        <v>42871</v>
      </c>
      <c r="B43" s="14" t="s">
        <v>12</v>
      </c>
      <c r="C43" s="14">
        <v>40</v>
      </c>
      <c r="D43" s="14" t="s">
        <v>9</v>
      </c>
      <c r="E43" s="14">
        <v>22870</v>
      </c>
      <c r="F43" s="14">
        <v>22950</v>
      </c>
      <c r="G43" s="14"/>
      <c r="H43" s="14"/>
      <c r="I43" s="15">
        <f t="shared" ref="I43" si="107">IF(D43="LONG",(F43-E43)*C43,(E43-F43)*C43)</f>
        <v>3200</v>
      </c>
      <c r="J43" s="15">
        <f t="shared" ref="J43" si="108">(IF(D43="SHORT",IF(G43="",0,F43-G43),IF(D43="LONG",IF(G43="",0,G43-F43))))*C43</f>
        <v>0</v>
      </c>
      <c r="K43" s="15">
        <f t="shared" ref="K43" si="109">(IF(D43="SHORT",IF(H43="",0,G43-H43),IF(D43="LONG",IF(H43="",0,(H43-G43)))))*C43</f>
        <v>0</v>
      </c>
      <c r="L43" s="15">
        <f t="shared" ref="L43" si="110">K43+J43+I43</f>
        <v>3200</v>
      </c>
    </row>
    <row r="44" spans="1:12" ht="18.75">
      <c r="A44" s="13">
        <v>42866</v>
      </c>
      <c r="B44" s="14" t="s">
        <v>12</v>
      </c>
      <c r="C44" s="14">
        <v>40</v>
      </c>
      <c r="D44" s="14" t="s">
        <v>11</v>
      </c>
      <c r="E44" s="14">
        <v>22940</v>
      </c>
      <c r="F44" s="14">
        <v>22840</v>
      </c>
      <c r="G44" s="14"/>
      <c r="H44" s="14"/>
      <c r="I44" s="15">
        <f t="shared" ref="I44" si="111">IF(D44="LONG",(F44-E44)*C44,(E44-F44)*C44)</f>
        <v>4000</v>
      </c>
      <c r="J44" s="15">
        <f t="shared" ref="J44" si="112">(IF(D44="SHORT",IF(G44="",0,F44-G44),IF(D44="LONG",IF(G44="",0,G44-F44))))*C44</f>
        <v>0</v>
      </c>
      <c r="K44" s="15">
        <f t="shared" ref="K44" si="113">(IF(D44="SHORT",IF(H44="",0,G44-H44),IF(D44="LONG",IF(H44="",0,(H44-G44)))))*C44</f>
        <v>0</v>
      </c>
      <c r="L44" s="15">
        <f t="shared" ref="L44" si="114">K44+J44+I44</f>
        <v>4000</v>
      </c>
    </row>
    <row r="45" spans="1:12" ht="18.75">
      <c r="A45" s="13">
        <v>42863</v>
      </c>
      <c r="B45" s="14" t="s">
        <v>12</v>
      </c>
      <c r="C45" s="14">
        <v>40</v>
      </c>
      <c r="D45" s="14" t="s">
        <v>11</v>
      </c>
      <c r="E45" s="14">
        <v>22700</v>
      </c>
      <c r="F45" s="14">
        <v>22600</v>
      </c>
      <c r="G45" s="14"/>
      <c r="H45" s="14"/>
      <c r="I45" s="15">
        <f t="shared" ref="I45:I46" si="115">IF(D45="LONG",(F45-E45)*C45,(E45-F45)*C45)</f>
        <v>4000</v>
      </c>
      <c r="J45" s="15">
        <f t="shared" ref="J45" si="116">(IF(D45="SHORT",IF(G45="",0,F45-G45),IF(D45="LONG",IF(G45="",0,G45-F45))))*C45</f>
        <v>0</v>
      </c>
      <c r="K45" s="15">
        <f t="shared" ref="K45" si="117">(IF(D45="SHORT",IF(H45="",0,G45-H45),IF(D45="LONG",IF(H45="",0,(H45-G45)))))*C45</f>
        <v>0</v>
      </c>
      <c r="L45" s="15">
        <f t="shared" ref="L45:L46" si="118">K45+J45+I45</f>
        <v>4000</v>
      </c>
    </row>
    <row r="46" spans="1:12" ht="18.75">
      <c r="A46" s="13">
        <v>42853</v>
      </c>
      <c r="B46" s="14" t="s">
        <v>12</v>
      </c>
      <c r="C46" s="14">
        <v>40</v>
      </c>
      <c r="D46" s="14" t="s">
        <v>9</v>
      </c>
      <c r="E46" s="14">
        <v>22270</v>
      </c>
      <c r="F46" s="14">
        <v>22370</v>
      </c>
      <c r="G46" s="14"/>
      <c r="H46" s="14"/>
      <c r="I46" s="15">
        <f t="shared" si="115"/>
        <v>4000</v>
      </c>
      <c r="J46" s="15">
        <f t="shared" ref="J46" si="119">(IF(D46="SHORT",IF(G46="",0,F46-G46),IF(D46="LONG",IF(G46="",0,G46-F46))))*C46</f>
        <v>0</v>
      </c>
      <c r="K46" s="15">
        <f t="shared" ref="K46" si="120">(IF(D46="SHORT",IF(H46="",0,G46-H46),IF(D46="LONG",IF(H46="",0,(H46-G46)))))*C46</f>
        <v>0</v>
      </c>
      <c r="L46" s="15">
        <f t="shared" si="118"/>
        <v>4000</v>
      </c>
    </row>
    <row r="47" spans="1:12" ht="18.75">
      <c r="A47" s="13">
        <v>42850</v>
      </c>
      <c r="B47" s="14" t="s">
        <v>12</v>
      </c>
      <c r="C47" s="14">
        <v>40</v>
      </c>
      <c r="D47" s="14" t="s">
        <v>9</v>
      </c>
      <c r="E47" s="14">
        <v>21940</v>
      </c>
      <c r="F47" s="14">
        <v>21940</v>
      </c>
      <c r="G47" s="14"/>
      <c r="H47" s="14"/>
      <c r="I47" s="15">
        <f t="shared" ref="I47" si="121">IF(D47="LONG",(F47-E47)*C47,(E47-F47)*C47)</f>
        <v>0</v>
      </c>
      <c r="J47" s="15">
        <f t="shared" ref="J47" si="122">(IF(D47="SHORT",IF(G47="",0,F47-G47),IF(D47="LONG",IF(G47="",0,G47-F47))))*C47</f>
        <v>0</v>
      </c>
      <c r="K47" s="15">
        <f t="shared" ref="K47" si="123">(IF(D47="SHORT",IF(H47="",0,G47-H47),IF(D47="LONG",IF(H47="",0,(H47-G47)))))*C47</f>
        <v>0</v>
      </c>
      <c r="L47" s="15">
        <f t="shared" ref="L47" si="124">K47+J47+I47</f>
        <v>0</v>
      </c>
    </row>
    <row r="48" spans="1:12" ht="18.75">
      <c r="A48" s="13">
        <v>42849</v>
      </c>
      <c r="B48" s="14" t="s">
        <v>12</v>
      </c>
      <c r="C48" s="14">
        <v>40</v>
      </c>
      <c r="D48" s="14" t="s">
        <v>9</v>
      </c>
      <c r="E48" s="14">
        <v>21670</v>
      </c>
      <c r="F48" s="14">
        <v>21780</v>
      </c>
      <c r="G48" s="14"/>
      <c r="H48" s="14"/>
      <c r="I48" s="15">
        <f t="shared" ref="I48" si="125">IF(D48="LONG",(F48-E48)*C48,(E48-F48)*C48)</f>
        <v>4400</v>
      </c>
      <c r="J48" s="15">
        <f t="shared" ref="J48" si="126">(IF(D48="SHORT",IF(G48="",0,F48-G48),IF(D48="LONG",IF(G48="",0,G48-F48))))*C48</f>
        <v>0</v>
      </c>
      <c r="K48" s="15">
        <f t="shared" ref="K48" si="127">(IF(D48="SHORT",IF(H48="",0,G48-H48),IF(D48="LONG",IF(H48="",0,(H48-G48)))))*C48</f>
        <v>0</v>
      </c>
      <c r="L48" s="15">
        <f t="shared" ref="L48" si="128">K48+J48+I48</f>
        <v>4400</v>
      </c>
    </row>
    <row r="49" spans="1:12" ht="18.75">
      <c r="A49" s="13">
        <v>42832</v>
      </c>
      <c r="B49" s="14" t="s">
        <v>12</v>
      </c>
      <c r="C49" s="14">
        <v>40</v>
      </c>
      <c r="D49" s="14" t="s">
        <v>9</v>
      </c>
      <c r="E49" s="14">
        <v>21580</v>
      </c>
      <c r="F49" s="14">
        <v>21480</v>
      </c>
      <c r="G49" s="14"/>
      <c r="H49" s="14"/>
      <c r="I49" s="15">
        <f t="shared" ref="I49" si="129">IF(D49="LONG",(F49-E49)*C49,(E49-F49)*C49)</f>
        <v>-4000</v>
      </c>
      <c r="J49" s="15">
        <f t="shared" ref="J49" si="130">(IF(D49="SHORT",IF(G49="",0,F49-G49),IF(D49="LONG",IF(G49="",0,G49-F49))))*C49</f>
        <v>0</v>
      </c>
      <c r="K49" s="15">
        <f t="shared" ref="K49" si="131">(IF(D49="SHORT",IF(H49="",0,G49-H49),IF(D49="LONG",IF(H49="",0,(H49-G49)))))*C49</f>
        <v>0</v>
      </c>
      <c r="L49" s="15">
        <f t="shared" ref="L49" si="132">K49+J49+I49</f>
        <v>-4000</v>
      </c>
    </row>
    <row r="50" spans="1:12" ht="18.75">
      <c r="A50" s="13">
        <v>42823</v>
      </c>
      <c r="B50" s="14" t="s">
        <v>12</v>
      </c>
      <c r="C50" s="14">
        <v>40</v>
      </c>
      <c r="D50" s="14" t="s">
        <v>9</v>
      </c>
      <c r="E50" s="14">
        <v>21300</v>
      </c>
      <c r="F50" s="14">
        <v>21399</v>
      </c>
      <c r="G50" s="14"/>
      <c r="H50" s="14"/>
      <c r="I50" s="15">
        <f t="shared" ref="I50" si="133">IF(D50="LONG",(F50-E50)*C50,(E50-F50)*C50)</f>
        <v>3960</v>
      </c>
      <c r="J50" s="15">
        <f t="shared" ref="J50" si="134">(IF(D50="SHORT",IF(G50="",0,F50-G50),IF(D50="LONG",IF(G50="",0,G50-F50))))*C50</f>
        <v>0</v>
      </c>
      <c r="K50" s="15">
        <f t="shared" ref="K50" si="135">(IF(D50="SHORT",IF(H50="",0,G50-H50),IF(D50="LONG",IF(H50="",0,(H50-G50)))))*C50</f>
        <v>0</v>
      </c>
      <c r="L50" s="15">
        <f t="shared" ref="L50" si="136">K50+J50+I50</f>
        <v>3960</v>
      </c>
    </row>
    <row r="51" spans="1:12" ht="18.75">
      <c r="A51" s="13">
        <v>42822</v>
      </c>
      <c r="B51" s="14" t="s">
        <v>10</v>
      </c>
      <c r="C51" s="14">
        <v>75</v>
      </c>
      <c r="D51" s="14" t="s">
        <v>11</v>
      </c>
      <c r="E51" s="14">
        <v>9115</v>
      </c>
      <c r="F51" s="14">
        <v>9080</v>
      </c>
      <c r="G51" s="14"/>
      <c r="H51" s="14"/>
      <c r="I51" s="15">
        <f t="shared" ref="I51" si="137">IF(D51="LONG",(F51-E51)*C51,(E51-F51)*C51)</f>
        <v>2625</v>
      </c>
      <c r="J51" s="15">
        <f t="shared" ref="J51" si="138">(IF(D51="SHORT",IF(G51="",0,F51-G51),IF(D51="LONG",IF(G51="",0,G51-F51))))*C51</f>
        <v>0</v>
      </c>
      <c r="K51" s="15">
        <f t="shared" ref="K51" si="139">(IF(D51="SHORT",IF(H51="",0,G51-H51),IF(D51="LONG",IF(H51="",0,(H51-G51)))))*C51</f>
        <v>0</v>
      </c>
      <c r="L51" s="15">
        <f t="shared" ref="L51" si="140">K51+J51+I51</f>
        <v>2625</v>
      </c>
    </row>
    <row r="52" spans="1:12" ht="18.75">
      <c r="A52" s="13">
        <v>42821</v>
      </c>
      <c r="B52" s="14" t="s">
        <v>12</v>
      </c>
      <c r="C52" s="14">
        <v>40</v>
      </c>
      <c r="D52" s="14" t="s">
        <v>9</v>
      </c>
      <c r="E52" s="14">
        <v>21020</v>
      </c>
      <c r="F52" s="14">
        <v>21100</v>
      </c>
      <c r="G52" s="14"/>
      <c r="H52" s="14"/>
      <c r="I52" s="15">
        <f t="shared" ref="I52" si="141">IF(D52="LONG",(F52-E52)*C52,(E52-F52)*C52)</f>
        <v>3200</v>
      </c>
      <c r="J52" s="15">
        <f t="shared" ref="J52" si="142">(IF(D52="SHORT",IF(G52="",0,F52-G52),IF(D52="LONG",IF(G52="",0,G52-F52))))*C52</f>
        <v>0</v>
      </c>
      <c r="K52" s="15">
        <f t="shared" ref="K52" si="143">(IF(D52="SHORT",IF(H52="",0,G52-H52),IF(D52="LONG",IF(H52="",0,(H52-G52)))))*C52</f>
        <v>0</v>
      </c>
      <c r="L52" s="15">
        <f t="shared" ref="L52" si="144">K52+J52+I52</f>
        <v>3200</v>
      </c>
    </row>
    <row r="53" spans="1:12" ht="18.75">
      <c r="A53" s="13">
        <v>42816</v>
      </c>
      <c r="B53" s="14" t="s">
        <v>12</v>
      </c>
      <c r="C53" s="14">
        <v>40</v>
      </c>
      <c r="D53" s="14" t="s">
        <v>9</v>
      </c>
      <c r="E53" s="14">
        <v>21020</v>
      </c>
      <c r="F53" s="14">
        <v>21060</v>
      </c>
      <c r="G53" s="14"/>
      <c r="H53" s="14"/>
      <c r="I53" s="15">
        <f t="shared" ref="I53" si="145">IF(D53="LONG",(F53-E53)*C53,(E53-F53)*C53)</f>
        <v>1600</v>
      </c>
      <c r="J53" s="15">
        <f t="shared" ref="J53" si="146">(IF(D53="SHORT",IF(G53="",0,F53-G53),IF(D53="LONG",IF(G53="",0,G53-F53))))*C53</f>
        <v>0</v>
      </c>
      <c r="K53" s="15">
        <f t="shared" ref="K53" si="147">(IF(D53="SHORT",IF(H53="",0,G53-H53),IF(D53="LONG",IF(H53="",0,(H53-G53)))))*C53</f>
        <v>0</v>
      </c>
      <c r="L53" s="15">
        <f t="shared" ref="L53" si="148">K53+J53+I53</f>
        <v>1600</v>
      </c>
    </row>
    <row r="54" spans="1:12" ht="18.75">
      <c r="A54" s="13">
        <v>42815</v>
      </c>
      <c r="B54" s="14" t="s">
        <v>10</v>
      </c>
      <c r="C54" s="14">
        <v>75</v>
      </c>
      <c r="D54" s="14" t="s">
        <v>9</v>
      </c>
      <c r="E54" s="14">
        <v>9120</v>
      </c>
      <c r="F54" s="14">
        <v>9150</v>
      </c>
      <c r="G54" s="14"/>
      <c r="H54" s="14"/>
      <c r="I54" s="15">
        <f t="shared" ref="I54" si="149">IF(D54="LONG",(F54-E54)*C54,(E54-F54)*C54)</f>
        <v>2250</v>
      </c>
      <c r="J54" s="15">
        <f t="shared" ref="J54" si="150">(IF(D54="SHORT",IF(G54="",0,F54-G54),IF(D54="LONG",IF(G54="",0,G54-F54))))*C54</f>
        <v>0</v>
      </c>
      <c r="K54" s="15">
        <f t="shared" ref="K54" si="151">(IF(D54="SHORT",IF(H54="",0,G54-H54),IF(D54="LONG",IF(H54="",0,(H54-G54)))))*C54</f>
        <v>0</v>
      </c>
      <c r="L54" s="15">
        <f t="shared" ref="L54" si="152">K54+J54+I54</f>
        <v>2250</v>
      </c>
    </row>
    <row r="55" spans="1:12" ht="18.75">
      <c r="A55" s="13">
        <v>42815</v>
      </c>
      <c r="B55" s="14" t="s">
        <v>17</v>
      </c>
      <c r="C55" s="14">
        <v>40</v>
      </c>
      <c r="D55" s="14" t="s">
        <v>11</v>
      </c>
      <c r="E55" s="14">
        <v>21120</v>
      </c>
      <c r="F55" s="14">
        <v>21050</v>
      </c>
      <c r="G55" s="14"/>
      <c r="H55" s="14"/>
      <c r="I55" s="15">
        <f t="shared" ref="I55" si="153">IF(D55="LONG",(F55-E55)*C55,(E55-F55)*C55)</f>
        <v>2800</v>
      </c>
      <c r="J55" s="15">
        <f t="shared" ref="J55" si="154">(IF(D55="SHORT",IF(G55="",0,F55-G55),IF(D55="LONG",IF(G55="",0,G55-F55))))*C55</f>
        <v>0</v>
      </c>
      <c r="K55" s="15">
        <f t="shared" ref="K55" si="155">(IF(D55="SHORT",IF(H55="",0,G55-H55),IF(D55="LONG",IF(H55="",0,(H55-G55)))))*C55</f>
        <v>0</v>
      </c>
      <c r="L55" s="15">
        <f t="shared" ref="L55" si="156">K55+J55+I55</f>
        <v>2800</v>
      </c>
    </row>
    <row r="56" spans="1:12" ht="18.75">
      <c r="A56" s="13">
        <v>42814</v>
      </c>
      <c r="B56" s="14" t="s">
        <v>17</v>
      </c>
      <c r="C56" s="14">
        <v>40</v>
      </c>
      <c r="D56" s="14" t="s">
        <v>9</v>
      </c>
      <c r="E56" s="14">
        <v>21200</v>
      </c>
      <c r="F56" s="14">
        <v>21300</v>
      </c>
      <c r="G56" s="14"/>
      <c r="H56" s="14"/>
      <c r="I56" s="15">
        <f t="shared" ref="I56" si="157">IF(D56="LONG",(F56-E56)*C56,(E56-F56)*C56)</f>
        <v>4000</v>
      </c>
      <c r="J56" s="15">
        <f t="shared" ref="J56" si="158">(IF(D56="SHORT",IF(G56="",0,F56-G56),IF(D56="LONG",IF(G56="",0,G56-F56))))*C56</f>
        <v>0</v>
      </c>
      <c r="K56" s="15">
        <f t="shared" ref="K56" si="159">(IF(D56="SHORT",IF(H56="",0,G56-H56),IF(D56="LONG",IF(H56="",0,(H56-G56)))))*C56</f>
        <v>0</v>
      </c>
      <c r="L56" s="15">
        <f t="shared" ref="L56" si="160">K56+J56+I56</f>
        <v>4000</v>
      </c>
    </row>
    <row r="57" spans="1:12" ht="18.75">
      <c r="A57" s="13">
        <v>42810</v>
      </c>
      <c r="B57" s="14" t="s">
        <v>17</v>
      </c>
      <c r="C57" s="14">
        <v>40</v>
      </c>
      <c r="D57" s="14" t="s">
        <v>9</v>
      </c>
      <c r="E57" s="14">
        <v>21280</v>
      </c>
      <c r="F57" s="14">
        <v>21350</v>
      </c>
      <c r="G57" s="14"/>
      <c r="H57" s="14"/>
      <c r="I57" s="15">
        <f t="shared" ref="I57" si="161">IF(D57="LONG",(F57-E57)*C57,(E57-F57)*C57)</f>
        <v>2800</v>
      </c>
      <c r="J57" s="15">
        <f t="shared" ref="J57" si="162">(IF(D57="SHORT",IF(G57="",0,F57-G57),IF(D57="LONG",IF(G57="",0,G57-F57))))*C57</f>
        <v>0</v>
      </c>
      <c r="K57" s="15">
        <f t="shared" ref="K57" si="163">(IF(D57="SHORT",IF(H57="",0,G57-H57),IF(D57="LONG",IF(H57="",0,(H57-G57)))))*C57</f>
        <v>0</v>
      </c>
      <c r="L57" s="15">
        <f t="shared" ref="L57" si="164">K57+J57+I57</f>
        <v>2800</v>
      </c>
    </row>
    <row r="58" spans="1:12" ht="18.75">
      <c r="A58" s="13">
        <v>42808</v>
      </c>
      <c r="B58" s="14" t="s">
        <v>17</v>
      </c>
      <c r="C58" s="14">
        <v>40</v>
      </c>
      <c r="D58" s="14" t="s">
        <v>9</v>
      </c>
      <c r="E58" s="14">
        <v>21250</v>
      </c>
      <c r="F58" s="14">
        <v>21350</v>
      </c>
      <c r="G58" s="14"/>
      <c r="H58" s="14"/>
      <c r="I58" s="15">
        <f t="shared" ref="I58" si="165">IF(D58="LONG",(F58-E58)*C58,(E58-F58)*C58)</f>
        <v>4000</v>
      </c>
      <c r="J58" s="15">
        <f t="shared" ref="J58" si="166">(IF(D58="SHORT",IF(G58="",0,F58-G58),IF(D58="LONG",IF(G58="",0,G58-F58))))*C58</f>
        <v>0</v>
      </c>
      <c r="K58" s="15">
        <f t="shared" ref="K58" si="167">(IF(D58="SHORT",IF(H58="",0,G58-H58),IF(D58="LONG",IF(H58="",0,(H58-G58)))))*C58</f>
        <v>0</v>
      </c>
      <c r="L58" s="15">
        <f t="shared" ref="L58" si="168">K58+J58+I58</f>
        <v>4000</v>
      </c>
    </row>
    <row r="59" spans="1:12" ht="18.75">
      <c r="A59" s="13">
        <v>42804</v>
      </c>
      <c r="B59" s="14" t="s">
        <v>17</v>
      </c>
      <c r="C59" s="14">
        <v>40</v>
      </c>
      <c r="D59" s="14" t="s">
        <v>9</v>
      </c>
      <c r="E59" s="14">
        <v>20820</v>
      </c>
      <c r="F59" s="14">
        <v>20720</v>
      </c>
      <c r="G59" s="14"/>
      <c r="H59" s="14"/>
      <c r="I59" s="15">
        <f t="shared" ref="I59" si="169">IF(D59="LONG",(F59-E59)*C59,(E59-F59)*C59)</f>
        <v>-4000</v>
      </c>
      <c r="J59" s="15">
        <f t="shared" ref="J59" si="170">(IF(D59="SHORT",IF(G59="",0,F59-G59),IF(D59="LONG",IF(G59="",0,G59-F59))))*C59</f>
        <v>0</v>
      </c>
      <c r="K59" s="15">
        <f t="shared" ref="K59" si="171">(IF(D59="SHORT",IF(H59="",0,G59-H59),IF(D59="LONG",IF(H59="",0,(H59-G59)))))*C59</f>
        <v>0</v>
      </c>
      <c r="L59" s="15">
        <f t="shared" ref="L59" si="172">K59+J59+I59</f>
        <v>-4000</v>
      </c>
    </row>
    <row r="60" spans="1:12" ht="18.75">
      <c r="A60" s="13">
        <v>42803</v>
      </c>
      <c r="B60" s="14" t="s">
        <v>12</v>
      </c>
      <c r="C60" s="14">
        <v>40</v>
      </c>
      <c r="D60" s="14" t="s">
        <v>9</v>
      </c>
      <c r="E60" s="14">
        <v>20750</v>
      </c>
      <c r="F60" s="14">
        <v>20850</v>
      </c>
      <c r="G60" s="14"/>
      <c r="H60" s="14"/>
      <c r="I60" s="15">
        <f t="shared" ref="I60" si="173">IF(D60="LONG",(F60-E60)*C60,(E60-F60)*C60)</f>
        <v>4000</v>
      </c>
      <c r="J60" s="15">
        <f t="shared" ref="J60" si="174">(IF(D60="SHORT",IF(G60="",0,F60-G60),IF(D60="LONG",IF(G60="",0,G60-F60))))*C60</f>
        <v>0</v>
      </c>
      <c r="K60" s="15">
        <f t="shared" ref="K60" si="175">(IF(D60="SHORT",IF(H60="",0,G60-H60),IF(D60="LONG",IF(H60="",0,(H60-G60)))))*C60</f>
        <v>0</v>
      </c>
      <c r="L60" s="15">
        <f t="shared" ref="L60" si="176">K60+J60+I60</f>
        <v>4000</v>
      </c>
    </row>
    <row r="61" spans="1:12" ht="18.75">
      <c r="A61" s="13">
        <v>42787</v>
      </c>
      <c r="B61" s="14" t="s">
        <v>10</v>
      </c>
      <c r="C61" s="14">
        <v>75</v>
      </c>
      <c r="D61" s="14" t="s">
        <v>9</v>
      </c>
      <c r="E61" s="14">
        <v>8870</v>
      </c>
      <c r="F61" s="14">
        <v>8895</v>
      </c>
      <c r="G61" s="14"/>
      <c r="H61" s="14"/>
      <c r="I61" s="15">
        <f t="shared" ref="I61" si="177">IF(D61="LONG",(F61-E61)*C61,(E61-F61)*C61)</f>
        <v>1875</v>
      </c>
      <c r="J61" s="15">
        <f t="shared" ref="J61" si="178">(IF(D61="SHORT",IF(G61="",0,F61-G61),IF(D61="LONG",IF(G61="",0,G61-F61))))*C61</f>
        <v>0</v>
      </c>
      <c r="K61" s="15">
        <f t="shared" ref="K61" si="179">(IF(D61="SHORT",IF(H61="",0,G61-H61),IF(D61="LONG",IF(H61="",0,(H61-G61)))))*C61</f>
        <v>0</v>
      </c>
      <c r="L61" s="15">
        <f t="shared" ref="L61" si="180">K61+J61+I61</f>
        <v>1875</v>
      </c>
    </row>
    <row r="62" spans="1:12" ht="18.75">
      <c r="A62" s="13">
        <v>42776</v>
      </c>
      <c r="B62" s="14" t="s">
        <v>10</v>
      </c>
      <c r="C62" s="14">
        <v>75</v>
      </c>
      <c r="D62" s="14" t="s">
        <v>11</v>
      </c>
      <c r="E62" s="14">
        <v>8815</v>
      </c>
      <c r="F62" s="14">
        <v>8795</v>
      </c>
      <c r="G62" s="14"/>
      <c r="H62" s="14"/>
      <c r="I62" s="15">
        <f t="shared" ref="I62:I87" si="181">IF(D62="LONG",(F62-E62)*C62,(E62-F62)*C62)</f>
        <v>1500</v>
      </c>
      <c r="J62" s="15">
        <f t="shared" ref="J62:J87" si="182">(IF(D62="SHORT",IF(G62="",0,F62-G62),IF(D62="LONG",IF(G62="",0,G62-F62))))*C62</f>
        <v>0</v>
      </c>
      <c r="K62" s="15">
        <f t="shared" ref="K62:K87" si="183">(IF(D62="SHORT",IF(H62="",0,G62-H62),IF(D62="LONG",IF(H62="",0,(H62-G62)))))*C62</f>
        <v>0</v>
      </c>
      <c r="L62" s="15">
        <f t="shared" ref="L62:L87" si="184">K62+J62+I62</f>
        <v>1500</v>
      </c>
    </row>
    <row r="63" spans="1:12" ht="18.75">
      <c r="A63" s="13">
        <v>42775</v>
      </c>
      <c r="B63" s="14" t="s">
        <v>12</v>
      </c>
      <c r="C63" s="14">
        <v>40</v>
      </c>
      <c r="D63" s="14" t="s">
        <v>11</v>
      </c>
      <c r="E63" s="14">
        <v>20390</v>
      </c>
      <c r="F63" s="14">
        <v>20350</v>
      </c>
      <c r="G63" s="14">
        <v>20310</v>
      </c>
      <c r="H63" s="14">
        <v>20270</v>
      </c>
      <c r="I63" s="15">
        <f t="shared" si="181"/>
        <v>1600</v>
      </c>
      <c r="J63" s="15">
        <f t="shared" si="182"/>
        <v>1600</v>
      </c>
      <c r="K63" s="15">
        <f t="shared" si="183"/>
        <v>1600</v>
      </c>
      <c r="L63" s="15">
        <f t="shared" si="184"/>
        <v>4800</v>
      </c>
    </row>
    <row r="64" spans="1:12" ht="18.75">
      <c r="A64" s="13">
        <v>42774</v>
      </c>
      <c r="B64" s="14" t="s">
        <v>12</v>
      </c>
      <c r="C64" s="14">
        <v>40</v>
      </c>
      <c r="D64" s="14" t="s">
        <v>9</v>
      </c>
      <c r="E64" s="14">
        <v>20380</v>
      </c>
      <c r="F64" s="14">
        <v>20420</v>
      </c>
      <c r="G64" s="14"/>
      <c r="H64" s="14"/>
      <c r="I64" s="15">
        <f t="shared" si="181"/>
        <v>1600</v>
      </c>
      <c r="J64" s="15">
        <f t="shared" si="182"/>
        <v>0</v>
      </c>
      <c r="K64" s="15">
        <f t="shared" si="183"/>
        <v>0</v>
      </c>
      <c r="L64" s="15">
        <f t="shared" si="184"/>
        <v>1600</v>
      </c>
    </row>
    <row r="65" spans="1:12" ht="18.75">
      <c r="A65" s="13">
        <v>42774</v>
      </c>
      <c r="B65" s="14" t="s">
        <v>10</v>
      </c>
      <c r="C65" s="14">
        <v>75</v>
      </c>
      <c r="D65" s="14" t="s">
        <v>9</v>
      </c>
      <c r="E65" s="14">
        <v>8797.5</v>
      </c>
      <c r="F65" s="14">
        <v>8772.5</v>
      </c>
      <c r="G65" s="14"/>
      <c r="H65" s="14"/>
      <c r="I65" s="15">
        <f t="shared" si="181"/>
        <v>-1875</v>
      </c>
      <c r="J65" s="15">
        <f t="shared" si="182"/>
        <v>0</v>
      </c>
      <c r="K65" s="15">
        <f t="shared" si="183"/>
        <v>0</v>
      </c>
      <c r="L65" s="15">
        <f t="shared" si="184"/>
        <v>-1875</v>
      </c>
    </row>
    <row r="66" spans="1:12" ht="18.75">
      <c r="A66" s="13">
        <v>42773</v>
      </c>
      <c r="B66" s="14" t="s">
        <v>12</v>
      </c>
      <c r="C66" s="14">
        <v>40</v>
      </c>
      <c r="D66" s="14" t="s">
        <v>11</v>
      </c>
      <c r="E66" s="14">
        <v>20390</v>
      </c>
      <c r="F66" s="14">
        <v>20350</v>
      </c>
      <c r="G66" s="14"/>
      <c r="H66" s="14"/>
      <c r="I66" s="15">
        <f t="shared" si="181"/>
        <v>1600</v>
      </c>
      <c r="J66" s="15">
        <f t="shared" si="182"/>
        <v>0</v>
      </c>
      <c r="K66" s="15">
        <f t="shared" si="183"/>
        <v>0</v>
      </c>
      <c r="L66" s="15">
        <f t="shared" si="184"/>
        <v>1600</v>
      </c>
    </row>
    <row r="67" spans="1:12" ht="18.75">
      <c r="A67" s="13">
        <v>42773</v>
      </c>
      <c r="B67" s="14" t="s">
        <v>12</v>
      </c>
      <c r="C67" s="14">
        <v>40</v>
      </c>
      <c r="D67" s="14" t="s">
        <v>11</v>
      </c>
      <c r="E67" s="14">
        <v>20375</v>
      </c>
      <c r="F67" s="14">
        <v>20425</v>
      </c>
      <c r="G67" s="14"/>
      <c r="H67" s="14"/>
      <c r="I67" s="15">
        <f t="shared" si="181"/>
        <v>-2000</v>
      </c>
      <c r="J67" s="15">
        <f t="shared" si="182"/>
        <v>0</v>
      </c>
      <c r="K67" s="15">
        <f t="shared" si="183"/>
        <v>0</v>
      </c>
      <c r="L67" s="15">
        <f t="shared" si="184"/>
        <v>-2000</v>
      </c>
    </row>
    <row r="68" spans="1:12" ht="18.75">
      <c r="A68" s="13">
        <v>42772</v>
      </c>
      <c r="B68" s="14" t="s">
        <v>12</v>
      </c>
      <c r="C68" s="14">
        <v>40</v>
      </c>
      <c r="D68" s="14" t="s">
        <v>11</v>
      </c>
      <c r="E68" s="14">
        <v>20440</v>
      </c>
      <c r="F68" s="14">
        <v>20400</v>
      </c>
      <c r="G68" s="14">
        <v>20360</v>
      </c>
      <c r="H68" s="14"/>
      <c r="I68" s="15">
        <f t="shared" si="181"/>
        <v>1600</v>
      </c>
      <c r="J68" s="15">
        <f t="shared" si="182"/>
        <v>1600</v>
      </c>
      <c r="K68" s="15">
        <f t="shared" si="183"/>
        <v>0</v>
      </c>
      <c r="L68" s="15">
        <f t="shared" si="184"/>
        <v>3200</v>
      </c>
    </row>
    <row r="69" spans="1:12" ht="18.75">
      <c r="A69" s="13">
        <v>42769</v>
      </c>
      <c r="B69" s="14" t="s">
        <v>12</v>
      </c>
      <c r="C69" s="14">
        <v>40</v>
      </c>
      <c r="D69" s="14" t="s">
        <v>9</v>
      </c>
      <c r="E69" s="14">
        <v>20210</v>
      </c>
      <c r="F69" s="14">
        <v>20250</v>
      </c>
      <c r="G69" s="14"/>
      <c r="H69" s="14"/>
      <c r="I69" s="15">
        <f t="shared" si="181"/>
        <v>1600</v>
      </c>
      <c r="J69" s="15">
        <f t="shared" si="182"/>
        <v>0</v>
      </c>
      <c r="K69" s="15">
        <f t="shared" si="183"/>
        <v>0</v>
      </c>
      <c r="L69" s="15">
        <f t="shared" si="184"/>
        <v>1600</v>
      </c>
    </row>
    <row r="70" spans="1:12" ht="18.75">
      <c r="A70" s="13">
        <v>42768</v>
      </c>
      <c r="B70" s="14" t="s">
        <v>10</v>
      </c>
      <c r="C70" s="14">
        <v>75</v>
      </c>
      <c r="D70" s="14" t="s">
        <v>9</v>
      </c>
      <c r="E70" s="14">
        <v>8715</v>
      </c>
      <c r="F70" s="14">
        <v>8734</v>
      </c>
      <c r="G70" s="14">
        <v>8755</v>
      </c>
      <c r="H70" s="14"/>
      <c r="I70" s="15">
        <f t="shared" si="181"/>
        <v>1425</v>
      </c>
      <c r="J70" s="15">
        <f t="shared" si="182"/>
        <v>1575</v>
      </c>
      <c r="K70" s="15">
        <f t="shared" si="183"/>
        <v>0</v>
      </c>
      <c r="L70" s="15">
        <f t="shared" si="184"/>
        <v>3000</v>
      </c>
    </row>
    <row r="71" spans="1:12" ht="18.75">
      <c r="A71" s="13">
        <v>42768</v>
      </c>
      <c r="B71" s="14" t="s">
        <v>12</v>
      </c>
      <c r="C71" s="14">
        <v>40</v>
      </c>
      <c r="D71" s="14" t="s">
        <v>9</v>
      </c>
      <c r="E71" s="14">
        <v>20128</v>
      </c>
      <c r="F71" s="14">
        <v>20168</v>
      </c>
      <c r="G71" s="14">
        <v>20208</v>
      </c>
      <c r="H71" s="14"/>
      <c r="I71" s="15">
        <f t="shared" si="181"/>
        <v>1600</v>
      </c>
      <c r="J71" s="15">
        <f t="shared" si="182"/>
        <v>1600</v>
      </c>
      <c r="K71" s="15">
        <f t="shared" si="183"/>
        <v>0</v>
      </c>
      <c r="L71" s="15">
        <f t="shared" si="184"/>
        <v>3200</v>
      </c>
    </row>
    <row r="72" spans="1:12" ht="18.75">
      <c r="A72" s="13">
        <v>42767</v>
      </c>
      <c r="B72" s="14" t="s">
        <v>12</v>
      </c>
      <c r="C72" s="14">
        <v>40</v>
      </c>
      <c r="D72" s="14" t="s">
        <v>9</v>
      </c>
      <c r="E72" s="14">
        <v>19660</v>
      </c>
      <c r="F72" s="14">
        <v>19700</v>
      </c>
      <c r="G72" s="14"/>
      <c r="H72" s="14"/>
      <c r="I72" s="15">
        <f t="shared" si="181"/>
        <v>1600</v>
      </c>
      <c r="J72" s="15">
        <f t="shared" si="182"/>
        <v>0</v>
      </c>
      <c r="K72" s="15">
        <f t="shared" si="183"/>
        <v>0</v>
      </c>
      <c r="L72" s="15">
        <f t="shared" si="184"/>
        <v>1600</v>
      </c>
    </row>
    <row r="73" spans="1:12" ht="18.75">
      <c r="A73" s="13">
        <v>42766</v>
      </c>
      <c r="B73" s="14" t="s">
        <v>12</v>
      </c>
      <c r="C73" s="14">
        <v>40</v>
      </c>
      <c r="D73" s="14" t="s">
        <v>11</v>
      </c>
      <c r="E73" s="14">
        <v>19517</v>
      </c>
      <c r="F73" s="14">
        <v>19567</v>
      </c>
      <c r="G73" s="14"/>
      <c r="H73" s="14"/>
      <c r="I73" s="15">
        <f t="shared" si="181"/>
        <v>-2000</v>
      </c>
      <c r="J73" s="15">
        <f t="shared" si="182"/>
        <v>0</v>
      </c>
      <c r="K73" s="15">
        <f t="shared" si="183"/>
        <v>0</v>
      </c>
      <c r="L73" s="15">
        <f t="shared" si="184"/>
        <v>-2000</v>
      </c>
    </row>
    <row r="74" spans="1:12" ht="18.75">
      <c r="A74" s="13">
        <v>42765</v>
      </c>
      <c r="B74" s="14" t="s">
        <v>12</v>
      </c>
      <c r="C74" s="14">
        <v>40</v>
      </c>
      <c r="D74" s="14" t="s">
        <v>11</v>
      </c>
      <c r="E74" s="14">
        <v>19675</v>
      </c>
      <c r="F74" s="14">
        <v>19635</v>
      </c>
      <c r="G74" s="14"/>
      <c r="H74" s="14"/>
      <c r="I74" s="15">
        <f t="shared" si="181"/>
        <v>1600</v>
      </c>
      <c r="J74" s="15">
        <f t="shared" si="182"/>
        <v>0</v>
      </c>
      <c r="K74" s="15">
        <f t="shared" si="183"/>
        <v>0</v>
      </c>
      <c r="L74" s="15">
        <f t="shared" si="184"/>
        <v>1600</v>
      </c>
    </row>
    <row r="75" spans="1:12" ht="18.75">
      <c r="A75" s="13">
        <v>42760</v>
      </c>
      <c r="B75" s="14" t="s">
        <v>12</v>
      </c>
      <c r="C75" s="14">
        <v>40</v>
      </c>
      <c r="D75" s="14" t="s">
        <v>9</v>
      </c>
      <c r="E75" s="14">
        <v>19175</v>
      </c>
      <c r="F75" s="14">
        <v>19213</v>
      </c>
      <c r="G75" s="14">
        <v>19255</v>
      </c>
      <c r="H75" s="14">
        <v>19295</v>
      </c>
      <c r="I75" s="15">
        <f t="shared" si="181"/>
        <v>1520</v>
      </c>
      <c r="J75" s="15">
        <f t="shared" si="182"/>
        <v>1680</v>
      </c>
      <c r="K75" s="15">
        <f t="shared" si="183"/>
        <v>1600</v>
      </c>
      <c r="L75" s="15">
        <f t="shared" si="184"/>
        <v>4800</v>
      </c>
    </row>
    <row r="76" spans="1:12" ht="18.75">
      <c r="A76" s="13">
        <v>42759</v>
      </c>
      <c r="B76" s="14" t="s">
        <v>12</v>
      </c>
      <c r="C76" s="14">
        <v>40</v>
      </c>
      <c r="D76" s="14" t="s">
        <v>9</v>
      </c>
      <c r="E76" s="14">
        <v>18990</v>
      </c>
      <c r="F76" s="14">
        <v>18940</v>
      </c>
      <c r="G76" s="14"/>
      <c r="H76" s="14"/>
      <c r="I76" s="15">
        <f t="shared" si="181"/>
        <v>-2000</v>
      </c>
      <c r="J76" s="15">
        <f t="shared" si="182"/>
        <v>0</v>
      </c>
      <c r="K76" s="15">
        <f t="shared" si="183"/>
        <v>0</v>
      </c>
      <c r="L76" s="15">
        <f t="shared" si="184"/>
        <v>-2000</v>
      </c>
    </row>
    <row r="77" spans="1:12" ht="18.75">
      <c r="A77" s="13">
        <v>42758</v>
      </c>
      <c r="B77" s="14" t="s">
        <v>12</v>
      </c>
      <c r="C77" s="14">
        <v>40</v>
      </c>
      <c r="D77" s="14" t="s">
        <v>11</v>
      </c>
      <c r="E77" s="14">
        <v>18820</v>
      </c>
      <c r="F77" s="14">
        <v>18781</v>
      </c>
      <c r="G77" s="14"/>
      <c r="H77" s="14"/>
      <c r="I77" s="15">
        <f t="shared" si="181"/>
        <v>1560</v>
      </c>
      <c r="J77" s="15">
        <f t="shared" si="182"/>
        <v>0</v>
      </c>
      <c r="K77" s="15">
        <f t="shared" si="183"/>
        <v>0</v>
      </c>
      <c r="L77" s="15">
        <f t="shared" si="184"/>
        <v>1560</v>
      </c>
    </row>
    <row r="78" spans="1:12" ht="18.75">
      <c r="A78" s="13">
        <v>42758</v>
      </c>
      <c r="B78" s="14" t="s">
        <v>10</v>
      </c>
      <c r="C78" s="14">
        <v>75</v>
      </c>
      <c r="D78" s="14" t="s">
        <v>11</v>
      </c>
      <c r="E78" s="14">
        <v>8392</v>
      </c>
      <c r="F78" s="14">
        <v>8417</v>
      </c>
      <c r="G78" s="14"/>
      <c r="H78" s="14"/>
      <c r="I78" s="15">
        <f t="shared" si="181"/>
        <v>-1875</v>
      </c>
      <c r="J78" s="15">
        <f t="shared" si="182"/>
        <v>0</v>
      </c>
      <c r="K78" s="15">
        <f t="shared" si="183"/>
        <v>0</v>
      </c>
      <c r="L78" s="15">
        <f t="shared" si="184"/>
        <v>-1875</v>
      </c>
    </row>
    <row r="79" spans="1:12" ht="18.75">
      <c r="A79" s="13">
        <v>42755</v>
      </c>
      <c r="B79" s="14" t="s">
        <v>12</v>
      </c>
      <c r="C79" s="14">
        <v>40</v>
      </c>
      <c r="D79" s="14" t="s">
        <v>11</v>
      </c>
      <c r="E79" s="14">
        <v>19020</v>
      </c>
      <c r="F79" s="14">
        <v>18980</v>
      </c>
      <c r="G79" s="14">
        <v>18940</v>
      </c>
      <c r="H79" s="14">
        <v>18900</v>
      </c>
      <c r="I79" s="15">
        <f t="shared" si="181"/>
        <v>1600</v>
      </c>
      <c r="J79" s="15">
        <f t="shared" si="182"/>
        <v>1600</v>
      </c>
      <c r="K79" s="15">
        <f t="shared" si="183"/>
        <v>1600</v>
      </c>
      <c r="L79" s="15">
        <f t="shared" si="184"/>
        <v>4800</v>
      </c>
    </row>
    <row r="80" spans="1:12" ht="18.75">
      <c r="A80" s="13">
        <v>42754</v>
      </c>
      <c r="B80" s="14" t="s">
        <v>12</v>
      </c>
      <c r="C80" s="14">
        <v>40</v>
      </c>
      <c r="D80" s="14" t="s">
        <v>11</v>
      </c>
      <c r="E80" s="14">
        <v>19150</v>
      </c>
      <c r="F80" s="14">
        <v>19120</v>
      </c>
      <c r="G80" s="14"/>
      <c r="H80" s="14"/>
      <c r="I80" s="15">
        <f t="shared" si="181"/>
        <v>1200</v>
      </c>
      <c r="J80" s="15">
        <f t="shared" si="182"/>
        <v>0</v>
      </c>
      <c r="K80" s="15">
        <f t="shared" si="183"/>
        <v>0</v>
      </c>
      <c r="L80" s="15">
        <f t="shared" si="184"/>
        <v>1200</v>
      </c>
    </row>
    <row r="81" spans="1:12" ht="18.75">
      <c r="A81" s="13">
        <v>42751</v>
      </c>
      <c r="B81" s="21" t="s">
        <v>12</v>
      </c>
      <c r="C81" s="14">
        <v>40</v>
      </c>
      <c r="D81" s="14" t="s">
        <v>9</v>
      </c>
      <c r="E81" s="14">
        <v>18986</v>
      </c>
      <c r="F81" s="14">
        <v>19026</v>
      </c>
      <c r="G81" s="14">
        <v>19066</v>
      </c>
      <c r="H81" s="14">
        <v>19106</v>
      </c>
      <c r="I81" s="15">
        <f t="shared" si="181"/>
        <v>1600</v>
      </c>
      <c r="J81" s="15">
        <f t="shared" si="182"/>
        <v>1600</v>
      </c>
      <c r="K81" s="15">
        <f t="shared" si="183"/>
        <v>1600</v>
      </c>
      <c r="L81" s="15">
        <f t="shared" si="184"/>
        <v>4800</v>
      </c>
    </row>
    <row r="82" spans="1:12" ht="18.75">
      <c r="A82" s="13">
        <v>42748</v>
      </c>
      <c r="B82" s="14" t="s">
        <v>10</v>
      </c>
      <c r="C82" s="14">
        <v>75</v>
      </c>
      <c r="D82" s="14" t="s">
        <v>9</v>
      </c>
      <c r="E82" s="14">
        <v>8413.4</v>
      </c>
      <c r="F82" s="14">
        <v>8413.4</v>
      </c>
      <c r="G82" s="14"/>
      <c r="H82" s="14"/>
      <c r="I82" s="15">
        <f t="shared" si="181"/>
        <v>0</v>
      </c>
      <c r="J82" s="15">
        <f t="shared" si="182"/>
        <v>0</v>
      </c>
      <c r="K82" s="15">
        <f t="shared" si="183"/>
        <v>0</v>
      </c>
      <c r="L82" s="15">
        <f t="shared" si="184"/>
        <v>0</v>
      </c>
    </row>
    <row r="83" spans="1:12" ht="18.75">
      <c r="A83" s="13">
        <v>42747</v>
      </c>
      <c r="B83" s="14" t="s">
        <v>12</v>
      </c>
      <c r="C83" s="14">
        <v>40</v>
      </c>
      <c r="D83" s="14" t="s">
        <v>9</v>
      </c>
      <c r="E83" s="14">
        <v>18881</v>
      </c>
      <c r="F83" s="14">
        <v>18885</v>
      </c>
      <c r="G83" s="14"/>
      <c r="H83" s="14"/>
      <c r="I83" s="15">
        <f t="shared" si="181"/>
        <v>160</v>
      </c>
      <c r="J83" s="15">
        <f t="shared" si="182"/>
        <v>0</v>
      </c>
      <c r="K83" s="15">
        <f t="shared" si="183"/>
        <v>0</v>
      </c>
      <c r="L83" s="15">
        <f t="shared" si="184"/>
        <v>160</v>
      </c>
    </row>
    <row r="84" spans="1:12" ht="18.75">
      <c r="A84" s="13">
        <v>42747</v>
      </c>
      <c r="B84" s="14" t="s">
        <v>12</v>
      </c>
      <c r="C84" s="14">
        <v>40</v>
      </c>
      <c r="D84" s="14" t="s">
        <v>9</v>
      </c>
      <c r="E84" s="14">
        <v>18960</v>
      </c>
      <c r="F84" s="14">
        <v>18910</v>
      </c>
      <c r="G84" s="14"/>
      <c r="H84" s="14"/>
      <c r="I84" s="15">
        <f t="shared" si="181"/>
        <v>-2000</v>
      </c>
      <c r="J84" s="15">
        <f t="shared" si="182"/>
        <v>0</v>
      </c>
      <c r="K84" s="15">
        <f t="shared" si="183"/>
        <v>0</v>
      </c>
      <c r="L84" s="15">
        <f t="shared" si="184"/>
        <v>-2000</v>
      </c>
    </row>
    <row r="85" spans="1:12" ht="18.75">
      <c r="A85" s="13">
        <v>42746</v>
      </c>
      <c r="B85" s="14" t="s">
        <v>12</v>
      </c>
      <c r="C85" s="14">
        <v>40</v>
      </c>
      <c r="D85" s="14" t="s">
        <v>9</v>
      </c>
      <c r="E85" s="14">
        <v>18646</v>
      </c>
      <c r="F85" s="14">
        <v>18686</v>
      </c>
      <c r="G85" s="14">
        <v>18746</v>
      </c>
      <c r="H85" s="14">
        <v>18796</v>
      </c>
      <c r="I85" s="15">
        <f t="shared" si="181"/>
        <v>1600</v>
      </c>
      <c r="J85" s="15">
        <f t="shared" si="182"/>
        <v>2400</v>
      </c>
      <c r="K85" s="15">
        <f t="shared" si="183"/>
        <v>2000</v>
      </c>
      <c r="L85" s="15">
        <f t="shared" si="184"/>
        <v>6000</v>
      </c>
    </row>
    <row r="86" spans="1:12" ht="18.75">
      <c r="A86" s="13">
        <v>42745</v>
      </c>
      <c r="B86" s="14" t="s">
        <v>12</v>
      </c>
      <c r="C86" s="14">
        <v>40</v>
      </c>
      <c r="D86" s="14" t="s">
        <v>11</v>
      </c>
      <c r="E86" s="14">
        <v>18390</v>
      </c>
      <c r="F86" s="14">
        <v>18440</v>
      </c>
      <c r="G86" s="14"/>
      <c r="H86" s="14"/>
      <c r="I86" s="15">
        <f t="shared" si="181"/>
        <v>-2000</v>
      </c>
      <c r="J86" s="15">
        <f t="shared" si="182"/>
        <v>0</v>
      </c>
      <c r="K86" s="15">
        <f t="shared" si="183"/>
        <v>0</v>
      </c>
      <c r="L86" s="15">
        <f t="shared" si="184"/>
        <v>-2000</v>
      </c>
    </row>
    <row r="87" spans="1:12" ht="18.75">
      <c r="A87" s="13">
        <v>42744</v>
      </c>
      <c r="B87" s="14" t="s">
        <v>10</v>
      </c>
      <c r="C87" s="14">
        <v>75</v>
      </c>
      <c r="D87" s="14" t="s">
        <v>11</v>
      </c>
      <c r="E87" s="14">
        <v>8245</v>
      </c>
      <c r="F87" s="14">
        <v>8270</v>
      </c>
      <c r="G87" s="14"/>
      <c r="H87" s="14"/>
      <c r="I87" s="15">
        <f t="shared" si="181"/>
        <v>-1875</v>
      </c>
      <c r="J87" s="15">
        <f t="shared" si="182"/>
        <v>0</v>
      </c>
      <c r="K87" s="15">
        <f t="shared" si="183"/>
        <v>0</v>
      </c>
      <c r="L87" s="15">
        <f t="shared" si="184"/>
        <v>-1875</v>
      </c>
    </row>
    <row r="88" spans="1:12" ht="18.75">
      <c r="A88" s="13">
        <v>42741</v>
      </c>
      <c r="B88" s="14" t="s">
        <v>16</v>
      </c>
      <c r="C88" s="14">
        <v>40</v>
      </c>
      <c r="D88" s="14" t="s">
        <v>9</v>
      </c>
      <c r="E88" s="14">
        <v>18400</v>
      </c>
      <c r="F88" s="14">
        <v>18450</v>
      </c>
      <c r="G88" s="14">
        <v>0</v>
      </c>
      <c r="H88" s="14">
        <v>0</v>
      </c>
      <c r="I88" s="15">
        <f t="shared" ref="I88" si="185">IF(D88="LONG",(F88-E88)*C88,(E88-F88)*C88)</f>
        <v>2000</v>
      </c>
      <c r="J88" s="15">
        <v>0</v>
      </c>
      <c r="K88" s="15">
        <v>0</v>
      </c>
      <c r="L88" s="15">
        <f t="shared" ref="L88" si="186">K88+J88+I88</f>
        <v>2000</v>
      </c>
    </row>
    <row r="89" spans="1:12" ht="18.75">
      <c r="A89" s="13">
        <v>42741</v>
      </c>
      <c r="B89" s="14" t="s">
        <v>16</v>
      </c>
      <c r="C89" s="14">
        <v>40</v>
      </c>
      <c r="D89" s="14" t="s">
        <v>9</v>
      </c>
      <c r="E89" s="14">
        <v>18300</v>
      </c>
      <c r="F89" s="14">
        <v>18300</v>
      </c>
      <c r="G89" s="14">
        <v>0</v>
      </c>
      <c r="H89" s="14">
        <v>0</v>
      </c>
      <c r="I89" s="15">
        <f t="shared" ref="I89" si="187">IF(D89="LONG",(F89-E89)*C89,(E89-F89)*C89)</f>
        <v>0</v>
      </c>
      <c r="J89" s="15">
        <v>0</v>
      </c>
      <c r="K89" s="15">
        <v>0</v>
      </c>
      <c r="L89" s="15">
        <f t="shared" ref="L89" si="188">K89+J89+I89</f>
        <v>0</v>
      </c>
    </row>
    <row r="90" spans="1:12" ht="18.75">
      <c r="A90" s="13">
        <v>42740</v>
      </c>
      <c r="B90" s="14" t="s">
        <v>16</v>
      </c>
      <c r="C90" s="14">
        <v>40</v>
      </c>
      <c r="D90" s="14" t="s">
        <v>9</v>
      </c>
      <c r="E90" s="14">
        <v>18120</v>
      </c>
      <c r="F90" s="14">
        <v>18190</v>
      </c>
      <c r="G90" s="14">
        <v>0</v>
      </c>
      <c r="H90" s="14">
        <v>0</v>
      </c>
      <c r="I90" s="15">
        <f t="shared" ref="I90" si="189">IF(D90="LONG",(F90-E90)*C90,(E90-F90)*C90)</f>
        <v>2800</v>
      </c>
      <c r="J90" s="15">
        <v>0</v>
      </c>
      <c r="K90" s="15">
        <v>0</v>
      </c>
      <c r="L90" s="15">
        <f t="shared" ref="L90" si="190">K90+J90+I90</f>
        <v>2800</v>
      </c>
    </row>
    <row r="91" spans="1:12" ht="18.75">
      <c r="A91" s="13">
        <v>42739</v>
      </c>
      <c r="B91" s="14" t="s">
        <v>16</v>
      </c>
      <c r="C91" s="14">
        <v>40</v>
      </c>
      <c r="D91" s="14" t="s">
        <v>9</v>
      </c>
      <c r="E91" s="14">
        <v>18000</v>
      </c>
      <c r="F91" s="14">
        <v>18100</v>
      </c>
      <c r="G91" s="14">
        <v>18190</v>
      </c>
      <c r="H91" s="14">
        <v>0</v>
      </c>
      <c r="I91" s="15">
        <f t="shared" ref="I91:I92" si="191">IF(D91="LONG",(F91-E91)*C91,(E91-F91)*C91)</f>
        <v>4000</v>
      </c>
      <c r="J91" s="15">
        <f t="shared" ref="J91:J93" si="192">(IF(D91="SHORT",IF(G91="",0,F91-G91),IF(D91="LONG",IF(G91="",0,G91-F91))))*C91</f>
        <v>3600</v>
      </c>
      <c r="K91" s="15">
        <v>0</v>
      </c>
      <c r="L91" s="15">
        <f t="shared" ref="L91:L92" si="193">K91+J91+I91</f>
        <v>7600</v>
      </c>
    </row>
    <row r="92" spans="1:12" ht="18.75">
      <c r="A92" s="13">
        <v>42738</v>
      </c>
      <c r="B92" s="14" t="s">
        <v>10</v>
      </c>
      <c r="C92" s="14">
        <v>150</v>
      </c>
      <c r="D92" s="14" t="s">
        <v>9</v>
      </c>
      <c r="E92" s="14">
        <v>8185</v>
      </c>
      <c r="F92" s="14">
        <v>8205</v>
      </c>
      <c r="G92" s="14">
        <v>0</v>
      </c>
      <c r="H92" s="14">
        <v>0</v>
      </c>
      <c r="I92" s="15">
        <f t="shared" si="191"/>
        <v>3000</v>
      </c>
      <c r="J92" s="15">
        <v>0</v>
      </c>
      <c r="K92" s="15">
        <v>0</v>
      </c>
      <c r="L92" s="15">
        <f t="shared" si="193"/>
        <v>3000</v>
      </c>
    </row>
    <row r="93" spans="1:12" ht="18.75">
      <c r="A93" s="13">
        <v>42737</v>
      </c>
      <c r="B93" s="14" t="s">
        <v>10</v>
      </c>
      <c r="C93" s="14">
        <v>150</v>
      </c>
      <c r="D93" s="14" t="s">
        <v>9</v>
      </c>
      <c r="E93" s="14">
        <v>8165</v>
      </c>
      <c r="F93" s="14">
        <v>8185</v>
      </c>
      <c r="G93" s="14">
        <v>8200</v>
      </c>
      <c r="H93" s="14">
        <v>0</v>
      </c>
      <c r="I93" s="15">
        <f t="shared" ref="I93" si="194">IF(D93="LONG",(F93-E93)*C93,(E93-F93)*C93)</f>
        <v>3000</v>
      </c>
      <c r="J93" s="15">
        <f t="shared" si="192"/>
        <v>2250</v>
      </c>
      <c r="K93" s="15">
        <v>0</v>
      </c>
      <c r="L93" s="15">
        <f t="shared" ref="L93" si="195">K93+J93+I93</f>
        <v>5250</v>
      </c>
    </row>
    <row r="94" spans="1:12" ht="18.75">
      <c r="A94" s="13">
        <v>42737</v>
      </c>
      <c r="B94" s="14" t="s">
        <v>16</v>
      </c>
      <c r="C94" s="14">
        <v>40</v>
      </c>
      <c r="D94" s="14" t="s">
        <v>9</v>
      </c>
      <c r="E94" s="14">
        <v>17925</v>
      </c>
      <c r="F94" s="14">
        <v>18000</v>
      </c>
      <c r="G94" s="14">
        <v>18100</v>
      </c>
      <c r="H94" s="14">
        <v>0</v>
      </c>
      <c r="I94" s="15">
        <f t="shared" ref="I94" si="196">IF(D94="LONG",(F94-E94)*C94,(E94-F94)*C94)</f>
        <v>3000</v>
      </c>
      <c r="J94" s="15">
        <f t="shared" ref="J94" si="197">(IF(D94="SHORT",IF(G94="",0,F94-G94),IF(D94="LONG",IF(G94="",0,G94-F94))))*C94</f>
        <v>4000</v>
      </c>
      <c r="K94" s="15">
        <v>0</v>
      </c>
      <c r="L94" s="15">
        <f t="shared" ref="L94" si="198">K94+J94+I94</f>
        <v>7000</v>
      </c>
    </row>
    <row r="95" spans="1:12" ht="18.75">
      <c r="A95" s="13">
        <v>42732</v>
      </c>
      <c r="B95" s="14" t="s">
        <v>12</v>
      </c>
      <c r="C95" s="14">
        <v>40</v>
      </c>
      <c r="D95" s="14" t="s">
        <v>9</v>
      </c>
      <c r="E95" s="14">
        <v>18000</v>
      </c>
      <c r="F95" s="14">
        <v>18050</v>
      </c>
      <c r="G95" s="14"/>
      <c r="H95" s="14"/>
      <c r="I95" s="15">
        <f t="shared" ref="I95" si="199">IF(D95="LONG",(F95-E95)*C95,(E95-F95)*C95)</f>
        <v>2000</v>
      </c>
      <c r="J95" s="15">
        <f t="shared" ref="J95" si="200">(IF(D95="SHORT",IF(G95="",0,F95-G95),IF(D95="LONG",IF(G95="",0,G95-F95))))*C95</f>
        <v>0</v>
      </c>
      <c r="K95" s="15">
        <f t="shared" ref="K95" si="201">(IF(D95="SHORT",IF(H95="",0,G95-H95),IF(D95="LONG",IF(H95="",0,(H95-G95)))))*C95</f>
        <v>0</v>
      </c>
      <c r="L95" s="15">
        <f t="shared" ref="L95" si="202">K95+J95+I95</f>
        <v>2000</v>
      </c>
    </row>
    <row r="96" spans="1:12" ht="18.75">
      <c r="A96" s="13">
        <v>42726</v>
      </c>
      <c r="B96" s="14" t="s">
        <v>12</v>
      </c>
      <c r="C96" s="14">
        <v>40</v>
      </c>
      <c r="D96" s="14" t="s">
        <v>11</v>
      </c>
      <c r="E96" s="14">
        <v>17935</v>
      </c>
      <c r="F96" s="14">
        <v>17895</v>
      </c>
      <c r="G96" s="14"/>
      <c r="H96" s="14"/>
      <c r="I96" s="15">
        <f t="shared" ref="I96:I103" si="203">IF(D96="LONG",(F96-E96)*C96,(E96-F96)*C96)</f>
        <v>1600</v>
      </c>
      <c r="J96" s="15">
        <f t="shared" ref="J96:J103" si="204">(IF(D96="SHORT",IF(G96="",0,F96-G96),IF(D96="LONG",IF(G96="",0,G96-F96))))*C96</f>
        <v>0</v>
      </c>
      <c r="K96" s="15">
        <f t="shared" ref="K96:K103" si="205">(IF(D96="SHORT",IF(H96="",0,G96-H96),IF(D96="LONG",IF(H96="",0,(H96-G96)))))*C96</f>
        <v>0</v>
      </c>
      <c r="L96" s="15">
        <f t="shared" ref="L96:L103" si="206">K96+J96+I96</f>
        <v>1600</v>
      </c>
    </row>
    <row r="97" spans="1:12" ht="18.75">
      <c r="A97" s="13">
        <v>42725</v>
      </c>
      <c r="B97" s="14" t="s">
        <v>12</v>
      </c>
      <c r="C97" s="14">
        <v>40</v>
      </c>
      <c r="D97" s="14" t="s">
        <v>9</v>
      </c>
      <c r="E97" s="14">
        <v>18150</v>
      </c>
      <c r="F97" s="14">
        <v>18190</v>
      </c>
      <c r="G97" s="14"/>
      <c r="H97" s="14"/>
      <c r="I97" s="15">
        <f t="shared" si="203"/>
        <v>1600</v>
      </c>
      <c r="J97" s="15">
        <f t="shared" si="204"/>
        <v>0</v>
      </c>
      <c r="K97" s="15">
        <f t="shared" si="205"/>
        <v>0</v>
      </c>
      <c r="L97" s="15">
        <f t="shared" si="206"/>
        <v>1600</v>
      </c>
    </row>
    <row r="98" spans="1:12" ht="18.75">
      <c r="A98" s="13">
        <v>42724</v>
      </c>
      <c r="B98" s="14" t="s">
        <v>10</v>
      </c>
      <c r="C98" s="14">
        <v>75</v>
      </c>
      <c r="D98" s="14" t="s">
        <v>11</v>
      </c>
      <c r="E98" s="14">
        <v>8123</v>
      </c>
      <c r="F98" s="14">
        <v>8103</v>
      </c>
      <c r="G98" s="14">
        <v>8083</v>
      </c>
      <c r="H98" s="14"/>
      <c r="I98" s="15">
        <f t="shared" si="203"/>
        <v>1500</v>
      </c>
      <c r="J98" s="15">
        <f t="shared" si="204"/>
        <v>1500</v>
      </c>
      <c r="K98" s="15">
        <f t="shared" si="205"/>
        <v>0</v>
      </c>
      <c r="L98" s="15">
        <f t="shared" si="206"/>
        <v>3000</v>
      </c>
    </row>
    <row r="99" spans="1:12" ht="18.75">
      <c r="A99" s="13">
        <v>42723</v>
      </c>
      <c r="B99" s="14" t="s">
        <v>12</v>
      </c>
      <c r="C99" s="14">
        <v>40</v>
      </c>
      <c r="D99" s="14" t="s">
        <v>9</v>
      </c>
      <c r="E99" s="14">
        <v>18340</v>
      </c>
      <c r="F99" s="14">
        <v>18290</v>
      </c>
      <c r="G99" s="14"/>
      <c r="H99" s="14"/>
      <c r="I99" s="15">
        <f t="shared" si="203"/>
        <v>-2000</v>
      </c>
      <c r="J99" s="15">
        <f t="shared" si="204"/>
        <v>0</v>
      </c>
      <c r="K99" s="15">
        <f t="shared" si="205"/>
        <v>0</v>
      </c>
      <c r="L99" s="15">
        <f t="shared" si="206"/>
        <v>-2000</v>
      </c>
    </row>
    <row r="100" spans="1:12" ht="18.75">
      <c r="A100" s="13">
        <v>42720</v>
      </c>
      <c r="B100" s="14" t="s">
        <v>12</v>
      </c>
      <c r="C100" s="14">
        <v>40</v>
      </c>
      <c r="D100" s="14" t="s">
        <v>9</v>
      </c>
      <c r="E100" s="14">
        <v>18377</v>
      </c>
      <c r="F100" s="14">
        <v>18327</v>
      </c>
      <c r="G100" s="14"/>
      <c r="H100" s="14"/>
      <c r="I100" s="15">
        <f t="shared" si="203"/>
        <v>-2000</v>
      </c>
      <c r="J100" s="15">
        <f t="shared" si="204"/>
        <v>0</v>
      </c>
      <c r="K100" s="15">
        <f t="shared" si="205"/>
        <v>0</v>
      </c>
      <c r="L100" s="15">
        <f t="shared" si="206"/>
        <v>-2000</v>
      </c>
    </row>
    <row r="101" spans="1:12" ht="18.75">
      <c r="A101" s="13">
        <v>42719</v>
      </c>
      <c r="B101" s="14" t="s">
        <v>10</v>
      </c>
      <c r="C101" s="14">
        <v>75</v>
      </c>
      <c r="D101" s="14" t="s">
        <v>11</v>
      </c>
      <c r="E101" s="14">
        <v>8221</v>
      </c>
      <c r="F101" s="14">
        <v>8201</v>
      </c>
      <c r="G101" s="14">
        <v>8181</v>
      </c>
      <c r="H101" s="14"/>
      <c r="I101" s="15">
        <f t="shared" si="203"/>
        <v>1500</v>
      </c>
      <c r="J101" s="15">
        <f t="shared" si="204"/>
        <v>1500</v>
      </c>
      <c r="K101" s="15">
        <f t="shared" si="205"/>
        <v>0</v>
      </c>
      <c r="L101" s="15">
        <f t="shared" si="206"/>
        <v>3000</v>
      </c>
    </row>
    <row r="102" spans="1:12" ht="18.75">
      <c r="A102" s="13">
        <v>42718</v>
      </c>
      <c r="B102" s="14" t="s">
        <v>12</v>
      </c>
      <c r="C102" s="14">
        <v>40</v>
      </c>
      <c r="D102" s="14" t="s">
        <v>11</v>
      </c>
      <c r="E102" s="14">
        <v>18410</v>
      </c>
      <c r="F102" s="14">
        <v>18460</v>
      </c>
      <c r="G102" s="14"/>
      <c r="H102" s="14"/>
      <c r="I102" s="15">
        <f t="shared" si="203"/>
        <v>-2000</v>
      </c>
      <c r="J102" s="15">
        <f t="shared" si="204"/>
        <v>0</v>
      </c>
      <c r="K102" s="15">
        <f t="shared" si="205"/>
        <v>0</v>
      </c>
      <c r="L102" s="15">
        <f t="shared" si="206"/>
        <v>-2000</v>
      </c>
    </row>
    <row r="103" spans="1:12" ht="18.75">
      <c r="A103" s="13">
        <v>42717</v>
      </c>
      <c r="B103" s="14" t="s">
        <v>10</v>
      </c>
      <c r="C103" s="14">
        <v>75</v>
      </c>
      <c r="D103" s="14" t="s">
        <v>9</v>
      </c>
      <c r="E103" s="14">
        <v>8195</v>
      </c>
      <c r="F103" s="14">
        <v>8213</v>
      </c>
      <c r="G103" s="14">
        <v>8235</v>
      </c>
      <c r="H103" s="14"/>
      <c r="I103" s="15">
        <f t="shared" si="203"/>
        <v>1350</v>
      </c>
      <c r="J103" s="15">
        <f t="shared" si="204"/>
        <v>1650</v>
      </c>
      <c r="K103" s="15">
        <f t="shared" si="205"/>
        <v>0</v>
      </c>
      <c r="L103" s="15">
        <f t="shared" si="206"/>
        <v>3000</v>
      </c>
    </row>
    <row r="104" spans="1:12" ht="18.75">
      <c r="A104" s="13">
        <v>42716</v>
      </c>
      <c r="B104" s="14" t="s">
        <v>12</v>
      </c>
      <c r="C104" s="14">
        <v>40</v>
      </c>
      <c r="D104" s="14" t="s">
        <v>11</v>
      </c>
      <c r="E104" s="14">
        <v>18500</v>
      </c>
      <c r="F104" s="14">
        <v>18420</v>
      </c>
      <c r="G104" s="14">
        <v>0</v>
      </c>
      <c r="H104" s="14">
        <v>0</v>
      </c>
      <c r="I104" s="15">
        <f t="shared" ref="I104" si="207">IF(D104="LONG",(F104-E104)*C104,(E104-F104)*C104)</f>
        <v>3200</v>
      </c>
      <c r="J104" s="15">
        <v>0</v>
      </c>
      <c r="K104" s="15">
        <f t="shared" ref="K104" si="208">(IF(D104="SHORT",IF(H104="",0,G104-H104),IF(D104="LONG",IF(H104="",0,(H104-G104)))))*C104</f>
        <v>0</v>
      </c>
      <c r="L104" s="15">
        <f t="shared" ref="L104" si="209">K104+J104+I104</f>
        <v>3200</v>
      </c>
    </row>
    <row r="105" spans="1:12" ht="18.75">
      <c r="A105" s="13">
        <v>42713</v>
      </c>
      <c r="B105" s="14" t="s">
        <v>12</v>
      </c>
      <c r="C105" s="14">
        <v>40</v>
      </c>
      <c r="D105" s="14" t="s">
        <v>9</v>
      </c>
      <c r="E105" s="14">
        <v>18600</v>
      </c>
      <c r="F105" s="14">
        <v>18640</v>
      </c>
      <c r="G105" s="14">
        <v>18680</v>
      </c>
      <c r="H105" s="14">
        <v>18720</v>
      </c>
      <c r="I105" s="15">
        <f t="shared" ref="I105:I119" si="210">IF(D105="LONG",(F105-E105)*C105,(E105-F105)*C105)</f>
        <v>1600</v>
      </c>
      <c r="J105" s="15">
        <f t="shared" ref="J105:J119" si="211">(IF(D105="SHORT",IF(G105="",0,F105-G105),IF(D105="LONG",IF(G105="",0,G105-F105))))*C105</f>
        <v>1600</v>
      </c>
      <c r="K105" s="15">
        <f t="shared" ref="K105:K119" si="212">(IF(D105="SHORT",IF(H105="",0,G105-H105),IF(D105="LONG",IF(H105="",0,(H105-G105)))))*C105</f>
        <v>1600</v>
      </c>
      <c r="L105" s="15">
        <f t="shared" ref="L105:L119" si="213">K105+J105+I105</f>
        <v>4800</v>
      </c>
    </row>
    <row r="106" spans="1:12" ht="18.75">
      <c r="A106" s="13">
        <v>42712</v>
      </c>
      <c r="B106" s="14" t="s">
        <v>10</v>
      </c>
      <c r="C106" s="14">
        <v>75</v>
      </c>
      <c r="D106" s="14" t="s">
        <v>9</v>
      </c>
      <c r="E106" s="14">
        <v>8251</v>
      </c>
      <c r="F106" s="14">
        <v>8267.75</v>
      </c>
      <c r="G106" s="14"/>
      <c r="H106" s="14"/>
      <c r="I106" s="15">
        <f t="shared" si="210"/>
        <v>1256.25</v>
      </c>
      <c r="J106" s="15">
        <f t="shared" si="211"/>
        <v>0</v>
      </c>
      <c r="K106" s="15">
        <f t="shared" si="212"/>
        <v>0</v>
      </c>
      <c r="L106" s="15">
        <f t="shared" si="213"/>
        <v>1256.25</v>
      </c>
    </row>
    <row r="107" spans="1:12" ht="18.75">
      <c r="A107" s="13">
        <v>42711</v>
      </c>
      <c r="B107" s="14" t="s">
        <v>12</v>
      </c>
      <c r="C107" s="14">
        <v>40</v>
      </c>
      <c r="D107" s="14" t="s">
        <v>9</v>
      </c>
      <c r="E107" s="14">
        <v>18535</v>
      </c>
      <c r="F107" s="14">
        <v>18575</v>
      </c>
      <c r="G107" s="14">
        <v>18615</v>
      </c>
      <c r="H107" s="14"/>
      <c r="I107" s="15">
        <f t="shared" si="210"/>
        <v>1600</v>
      </c>
      <c r="J107" s="15">
        <f t="shared" si="211"/>
        <v>1600</v>
      </c>
      <c r="K107" s="15">
        <f t="shared" si="212"/>
        <v>0</v>
      </c>
      <c r="L107" s="15">
        <f t="shared" si="213"/>
        <v>3200</v>
      </c>
    </row>
    <row r="108" spans="1:12" ht="18.75">
      <c r="A108" s="13">
        <v>42710</v>
      </c>
      <c r="B108" s="14" t="s">
        <v>10</v>
      </c>
      <c r="C108" s="14">
        <v>75</v>
      </c>
      <c r="D108" s="14" t="s">
        <v>11</v>
      </c>
      <c r="E108" s="14">
        <v>8185</v>
      </c>
      <c r="F108" s="14">
        <v>8165</v>
      </c>
      <c r="G108" s="14"/>
      <c r="H108" s="14"/>
      <c r="I108" s="15">
        <f t="shared" si="210"/>
        <v>1500</v>
      </c>
      <c r="J108" s="15">
        <f t="shared" si="211"/>
        <v>0</v>
      </c>
      <c r="K108" s="15">
        <f t="shared" si="212"/>
        <v>0</v>
      </c>
      <c r="L108" s="15">
        <f t="shared" si="213"/>
        <v>1500</v>
      </c>
    </row>
    <row r="109" spans="1:12" ht="18.75">
      <c r="A109" s="13">
        <v>42709</v>
      </c>
      <c r="B109" s="14" t="s">
        <v>10</v>
      </c>
      <c r="C109" s="14">
        <v>75</v>
      </c>
      <c r="D109" s="14" t="s">
        <v>11</v>
      </c>
      <c r="E109" s="14">
        <v>8092</v>
      </c>
      <c r="F109" s="14">
        <v>8117</v>
      </c>
      <c r="G109" s="14"/>
      <c r="H109" s="14"/>
      <c r="I109" s="15">
        <f t="shared" si="210"/>
        <v>-1875</v>
      </c>
      <c r="J109" s="15">
        <f t="shared" si="211"/>
        <v>0</v>
      </c>
      <c r="K109" s="15">
        <f t="shared" si="212"/>
        <v>0</v>
      </c>
      <c r="L109" s="15">
        <f t="shared" si="213"/>
        <v>-1875</v>
      </c>
    </row>
    <row r="110" spans="1:12" ht="18.75">
      <c r="A110" s="13">
        <v>42709</v>
      </c>
      <c r="B110" s="14" t="s">
        <v>12</v>
      </c>
      <c r="C110" s="14">
        <v>40</v>
      </c>
      <c r="D110" s="14" t="s">
        <v>9</v>
      </c>
      <c r="E110" s="14">
        <v>18320</v>
      </c>
      <c r="F110" s="14">
        <v>18360</v>
      </c>
      <c r="G110" s="14">
        <v>18400</v>
      </c>
      <c r="H110" s="14">
        <v>18440</v>
      </c>
      <c r="I110" s="15">
        <f t="shared" si="210"/>
        <v>1600</v>
      </c>
      <c r="J110" s="15">
        <f t="shared" si="211"/>
        <v>1600</v>
      </c>
      <c r="K110" s="15">
        <f t="shared" si="212"/>
        <v>1600</v>
      </c>
      <c r="L110" s="15">
        <f t="shared" si="213"/>
        <v>4800</v>
      </c>
    </row>
    <row r="111" spans="1:12" ht="18.75">
      <c r="A111" s="13">
        <v>42706</v>
      </c>
      <c r="B111" s="14" t="s">
        <v>12</v>
      </c>
      <c r="C111" s="14">
        <v>40</v>
      </c>
      <c r="D111" s="14" t="s">
        <v>11</v>
      </c>
      <c r="E111" s="14">
        <v>18260</v>
      </c>
      <c r="F111" s="14">
        <v>18310</v>
      </c>
      <c r="G111" s="14"/>
      <c r="H111" s="14"/>
      <c r="I111" s="15">
        <f t="shared" si="210"/>
        <v>-2000</v>
      </c>
      <c r="J111" s="15">
        <f t="shared" si="211"/>
        <v>0</v>
      </c>
      <c r="K111" s="15">
        <f t="shared" si="212"/>
        <v>0</v>
      </c>
      <c r="L111" s="15">
        <f t="shared" si="213"/>
        <v>-2000</v>
      </c>
    </row>
    <row r="112" spans="1:12" ht="18.75">
      <c r="A112" s="13">
        <v>42705</v>
      </c>
      <c r="B112" s="14" t="s">
        <v>12</v>
      </c>
      <c r="C112" s="14">
        <v>40</v>
      </c>
      <c r="D112" s="14" t="s">
        <v>11</v>
      </c>
      <c r="E112" s="14">
        <v>18540</v>
      </c>
      <c r="F112" s="14">
        <v>18500</v>
      </c>
      <c r="G112" s="14">
        <v>18460</v>
      </c>
      <c r="H112" s="14"/>
      <c r="I112" s="15">
        <f t="shared" si="210"/>
        <v>1600</v>
      </c>
      <c r="J112" s="15">
        <f t="shared" si="211"/>
        <v>1600</v>
      </c>
      <c r="K112" s="15">
        <f t="shared" si="212"/>
        <v>0</v>
      </c>
      <c r="L112" s="15">
        <f t="shared" si="213"/>
        <v>3200</v>
      </c>
    </row>
    <row r="113" spans="1:12" ht="18.75">
      <c r="A113" s="13">
        <v>42705</v>
      </c>
      <c r="B113" s="14" t="s">
        <v>10</v>
      </c>
      <c r="C113" s="14">
        <v>75</v>
      </c>
      <c r="D113" s="14" t="s">
        <v>11</v>
      </c>
      <c r="E113" s="14">
        <v>8225</v>
      </c>
      <c r="F113" s="14">
        <v>8250</v>
      </c>
      <c r="G113" s="14"/>
      <c r="H113" s="14"/>
      <c r="I113" s="15">
        <f t="shared" si="210"/>
        <v>-1875</v>
      </c>
      <c r="J113" s="15">
        <f t="shared" si="211"/>
        <v>0</v>
      </c>
      <c r="K113" s="15">
        <f t="shared" si="212"/>
        <v>0</v>
      </c>
      <c r="L113" s="15">
        <f t="shared" si="213"/>
        <v>-1875</v>
      </c>
    </row>
    <row r="114" spans="1:12" ht="18.75">
      <c r="A114" s="13">
        <v>42704</v>
      </c>
      <c r="B114" s="14" t="s">
        <v>12</v>
      </c>
      <c r="C114" s="14">
        <v>40</v>
      </c>
      <c r="D114" s="14" t="s">
        <v>9</v>
      </c>
      <c r="E114" s="14">
        <v>18415</v>
      </c>
      <c r="F114" s="14">
        <v>18455</v>
      </c>
      <c r="G114" s="14">
        <v>18495</v>
      </c>
      <c r="H114" s="14">
        <v>18535</v>
      </c>
      <c r="I114" s="15">
        <f t="shared" si="210"/>
        <v>1600</v>
      </c>
      <c r="J114" s="15">
        <f t="shared" si="211"/>
        <v>1600</v>
      </c>
      <c r="K114" s="15">
        <f t="shared" si="212"/>
        <v>1600</v>
      </c>
      <c r="L114" s="15">
        <f t="shared" si="213"/>
        <v>4800</v>
      </c>
    </row>
    <row r="115" spans="1:12" ht="18.75">
      <c r="A115" s="13">
        <v>42702</v>
      </c>
      <c r="B115" s="14" t="s">
        <v>12</v>
      </c>
      <c r="C115" s="14">
        <v>40</v>
      </c>
      <c r="D115" s="14" t="s">
        <v>9</v>
      </c>
      <c r="E115" s="14">
        <v>18378</v>
      </c>
      <c r="F115" s="14">
        <v>18418</v>
      </c>
      <c r="G115" s="14">
        <v>18458</v>
      </c>
      <c r="H115" s="14">
        <v>18498</v>
      </c>
      <c r="I115" s="15">
        <f t="shared" si="210"/>
        <v>1600</v>
      </c>
      <c r="J115" s="15">
        <f t="shared" si="211"/>
        <v>1600</v>
      </c>
      <c r="K115" s="15">
        <f t="shared" si="212"/>
        <v>1600</v>
      </c>
      <c r="L115" s="15">
        <f t="shared" si="213"/>
        <v>4800</v>
      </c>
    </row>
    <row r="116" spans="1:12" ht="18.75">
      <c r="A116" s="13">
        <v>42699</v>
      </c>
      <c r="B116" s="14" t="s">
        <v>10</v>
      </c>
      <c r="C116" s="14">
        <v>75</v>
      </c>
      <c r="D116" s="14" t="s">
        <v>9</v>
      </c>
      <c r="E116" s="14">
        <v>8037.5</v>
      </c>
      <c r="F116" s="14">
        <v>8057.5</v>
      </c>
      <c r="G116" s="14">
        <v>8077.5</v>
      </c>
      <c r="H116" s="14">
        <v>8097.5</v>
      </c>
      <c r="I116" s="15">
        <f t="shared" si="210"/>
        <v>1500</v>
      </c>
      <c r="J116" s="15">
        <f t="shared" si="211"/>
        <v>1500</v>
      </c>
      <c r="K116" s="15">
        <f t="shared" si="212"/>
        <v>1500</v>
      </c>
      <c r="L116" s="15">
        <f t="shared" si="213"/>
        <v>4500</v>
      </c>
    </row>
    <row r="117" spans="1:12" ht="18.75">
      <c r="A117" s="13">
        <v>42697</v>
      </c>
      <c r="B117" s="14" t="s">
        <v>12</v>
      </c>
      <c r="C117" s="14">
        <v>40</v>
      </c>
      <c r="D117" s="14" t="s">
        <v>11</v>
      </c>
      <c r="E117" s="14">
        <v>18535</v>
      </c>
      <c r="F117" s="14">
        <v>18495</v>
      </c>
      <c r="G117" s="14"/>
      <c r="H117" s="14"/>
      <c r="I117" s="15">
        <f t="shared" si="210"/>
        <v>1600</v>
      </c>
      <c r="J117" s="15">
        <f t="shared" si="211"/>
        <v>0</v>
      </c>
      <c r="K117" s="15">
        <f t="shared" si="212"/>
        <v>0</v>
      </c>
      <c r="L117" s="15">
        <f t="shared" si="213"/>
        <v>1600</v>
      </c>
    </row>
    <row r="118" spans="1:12" ht="18.75">
      <c r="A118" s="13">
        <v>42696</v>
      </c>
      <c r="B118" s="14" t="s">
        <v>12</v>
      </c>
      <c r="C118" s="14">
        <v>40</v>
      </c>
      <c r="D118" s="14" t="s">
        <v>9</v>
      </c>
      <c r="E118" s="14">
        <v>18390</v>
      </c>
      <c r="F118" s="14">
        <v>18430</v>
      </c>
      <c r="G118" s="14"/>
      <c r="H118" s="14"/>
      <c r="I118" s="15">
        <f t="shared" si="210"/>
        <v>1600</v>
      </c>
      <c r="J118" s="15">
        <f t="shared" si="211"/>
        <v>0</v>
      </c>
      <c r="K118" s="15">
        <f t="shared" si="212"/>
        <v>0</v>
      </c>
      <c r="L118" s="15">
        <f t="shared" si="213"/>
        <v>1600</v>
      </c>
    </row>
    <row r="119" spans="1:12" ht="18.75">
      <c r="A119" s="13">
        <v>42696</v>
      </c>
      <c r="B119" s="14" t="s">
        <v>10</v>
      </c>
      <c r="C119" s="14">
        <v>75</v>
      </c>
      <c r="D119" s="14" t="s">
        <v>9</v>
      </c>
      <c r="E119" s="14">
        <v>7987</v>
      </c>
      <c r="F119" s="14">
        <v>8002</v>
      </c>
      <c r="G119" s="14"/>
      <c r="H119" s="14"/>
      <c r="I119" s="15">
        <f t="shared" si="210"/>
        <v>1125</v>
      </c>
      <c r="J119" s="15">
        <f t="shared" si="211"/>
        <v>0</v>
      </c>
      <c r="K119" s="15">
        <f t="shared" si="212"/>
        <v>0</v>
      </c>
      <c r="L119" s="15">
        <f t="shared" si="213"/>
        <v>1125</v>
      </c>
    </row>
    <row r="120" spans="1:12" ht="18.75">
      <c r="A120" s="13">
        <v>42695</v>
      </c>
      <c r="B120" s="14" t="s">
        <v>12</v>
      </c>
      <c r="C120" s="14">
        <v>40</v>
      </c>
      <c r="D120" s="14" t="s">
        <v>11</v>
      </c>
      <c r="E120" s="14">
        <v>18488</v>
      </c>
      <c r="F120" s="14">
        <v>18458</v>
      </c>
      <c r="G120" s="14">
        <v>18408</v>
      </c>
      <c r="H120" s="14">
        <v>18368</v>
      </c>
      <c r="I120" s="15">
        <f t="shared" ref="I120:I132" si="214">IF(D120="LONG",(F120-E120)*C120,(E120-F120)*C120)</f>
        <v>1200</v>
      </c>
      <c r="J120" s="15">
        <f t="shared" ref="J120:J132" si="215">(IF(D120="SHORT",IF(G120="",0,F120-G120),IF(D120="LONG",IF(G120="",0,G120-F120))))*C120</f>
        <v>2000</v>
      </c>
      <c r="K120" s="15">
        <f t="shared" ref="K120:K132" si="216">(IF(D120="SHORT",IF(H120="",0,G120-H120),IF(D120="LONG",IF(H120="",0,(H120-G120)))))*C120</f>
        <v>1600</v>
      </c>
      <c r="L120" s="15">
        <f t="shared" ref="L120:L132" si="217">K120+J120+I120</f>
        <v>4800</v>
      </c>
    </row>
    <row r="121" spans="1:12" ht="18.75">
      <c r="A121" s="13">
        <v>42692</v>
      </c>
      <c r="B121" s="14" t="s">
        <v>12</v>
      </c>
      <c r="C121" s="14">
        <v>40</v>
      </c>
      <c r="D121" s="14" t="s">
        <v>11</v>
      </c>
      <c r="E121" s="14">
        <v>19092</v>
      </c>
      <c r="F121" s="14">
        <v>19052</v>
      </c>
      <c r="G121" s="14">
        <v>19012</v>
      </c>
      <c r="H121" s="14">
        <v>18972</v>
      </c>
      <c r="I121" s="15">
        <f t="shared" si="214"/>
        <v>1600</v>
      </c>
      <c r="J121" s="15">
        <f t="shared" si="215"/>
        <v>1600</v>
      </c>
      <c r="K121" s="15">
        <f t="shared" si="216"/>
        <v>1600</v>
      </c>
      <c r="L121" s="15">
        <f t="shared" si="217"/>
        <v>4800</v>
      </c>
    </row>
    <row r="122" spans="1:12" ht="18.75">
      <c r="A122" s="13">
        <v>42690</v>
      </c>
      <c r="B122" s="14" t="s">
        <v>12</v>
      </c>
      <c r="C122" s="14">
        <v>40</v>
      </c>
      <c r="D122" s="14" t="s">
        <v>11</v>
      </c>
      <c r="E122" s="14">
        <v>19365</v>
      </c>
      <c r="F122" s="14">
        <v>19325</v>
      </c>
      <c r="G122" s="14">
        <v>19285</v>
      </c>
      <c r="H122" s="14">
        <v>19245</v>
      </c>
      <c r="I122" s="15">
        <f t="shared" si="214"/>
        <v>1600</v>
      </c>
      <c r="J122" s="15">
        <f t="shared" si="215"/>
        <v>1600</v>
      </c>
      <c r="K122" s="15">
        <f t="shared" si="216"/>
        <v>1600</v>
      </c>
      <c r="L122" s="15">
        <f t="shared" si="217"/>
        <v>4800</v>
      </c>
    </row>
    <row r="123" spans="1:12" ht="18.75">
      <c r="A123" s="13">
        <v>42689</v>
      </c>
      <c r="B123" s="14" t="s">
        <v>10</v>
      </c>
      <c r="C123" s="14">
        <v>75</v>
      </c>
      <c r="D123" s="14" t="s">
        <v>11</v>
      </c>
      <c r="E123" s="14">
        <v>8180</v>
      </c>
      <c r="F123" s="14">
        <v>8160</v>
      </c>
      <c r="G123" s="14"/>
      <c r="H123" s="14"/>
      <c r="I123" s="15">
        <f t="shared" si="214"/>
        <v>1500</v>
      </c>
      <c r="J123" s="15">
        <f t="shared" si="215"/>
        <v>0</v>
      </c>
      <c r="K123" s="15">
        <f t="shared" si="216"/>
        <v>0</v>
      </c>
      <c r="L123" s="15">
        <f t="shared" si="217"/>
        <v>1500</v>
      </c>
    </row>
    <row r="124" spans="1:12" ht="18.75">
      <c r="A124" s="13">
        <v>42685</v>
      </c>
      <c r="B124" s="14" t="s">
        <v>10</v>
      </c>
      <c r="C124" s="14">
        <v>75</v>
      </c>
      <c r="D124" s="14" t="s">
        <v>11</v>
      </c>
      <c r="E124" s="14">
        <v>8412</v>
      </c>
      <c r="F124" s="14">
        <v>8397</v>
      </c>
      <c r="G124" s="14">
        <v>8372</v>
      </c>
      <c r="H124" s="14">
        <v>8352</v>
      </c>
      <c r="I124" s="15">
        <f t="shared" si="214"/>
        <v>1125</v>
      </c>
      <c r="J124" s="15">
        <f t="shared" si="215"/>
        <v>1875</v>
      </c>
      <c r="K124" s="15">
        <f t="shared" si="216"/>
        <v>1500</v>
      </c>
      <c r="L124" s="15">
        <f t="shared" si="217"/>
        <v>4500</v>
      </c>
    </row>
    <row r="125" spans="1:12" ht="18.75">
      <c r="A125" s="13">
        <v>42684</v>
      </c>
      <c r="B125" s="14" t="s">
        <v>12</v>
      </c>
      <c r="C125" s="14">
        <v>40</v>
      </c>
      <c r="D125" s="14" t="s">
        <v>9</v>
      </c>
      <c r="E125" s="14">
        <v>19950</v>
      </c>
      <c r="F125" s="14">
        <v>19990</v>
      </c>
      <c r="G125" s="14">
        <v>20030</v>
      </c>
      <c r="H125" s="14">
        <v>20070</v>
      </c>
      <c r="I125" s="15">
        <f t="shared" si="214"/>
        <v>1600</v>
      </c>
      <c r="J125" s="15">
        <f t="shared" si="215"/>
        <v>1600</v>
      </c>
      <c r="K125" s="15">
        <f t="shared" si="216"/>
        <v>1600</v>
      </c>
      <c r="L125" s="15">
        <f t="shared" si="217"/>
        <v>4800</v>
      </c>
    </row>
    <row r="126" spans="1:12" ht="18.75">
      <c r="A126" s="13">
        <v>42683</v>
      </c>
      <c r="B126" s="14" t="s">
        <v>12</v>
      </c>
      <c r="C126" s="14">
        <v>40</v>
      </c>
      <c r="D126" s="14" t="s">
        <v>9</v>
      </c>
      <c r="E126" s="14">
        <v>19245</v>
      </c>
      <c r="F126" s="14">
        <v>19285</v>
      </c>
      <c r="G126" s="14">
        <v>19325</v>
      </c>
      <c r="H126" s="14">
        <v>19365</v>
      </c>
      <c r="I126" s="15">
        <f t="shared" si="214"/>
        <v>1600</v>
      </c>
      <c r="J126" s="15">
        <f t="shared" si="215"/>
        <v>1600</v>
      </c>
      <c r="K126" s="15">
        <f t="shared" si="216"/>
        <v>1600</v>
      </c>
      <c r="L126" s="15">
        <f t="shared" si="217"/>
        <v>4800</v>
      </c>
    </row>
    <row r="127" spans="1:12" ht="18.75">
      <c r="A127" s="13">
        <v>42682</v>
      </c>
      <c r="B127" s="14" t="s">
        <v>12</v>
      </c>
      <c r="C127" s="14">
        <v>40</v>
      </c>
      <c r="D127" s="14" t="s">
        <v>9</v>
      </c>
      <c r="E127" s="14">
        <v>19428</v>
      </c>
      <c r="F127" s="14">
        <v>19378</v>
      </c>
      <c r="G127" s="14"/>
      <c r="H127" s="14"/>
      <c r="I127" s="15">
        <f t="shared" si="214"/>
        <v>-2000</v>
      </c>
      <c r="J127" s="15">
        <f t="shared" si="215"/>
        <v>0</v>
      </c>
      <c r="K127" s="15">
        <f t="shared" si="216"/>
        <v>0</v>
      </c>
      <c r="L127" s="15">
        <f t="shared" si="217"/>
        <v>-2000</v>
      </c>
    </row>
    <row r="128" spans="1:12" ht="18.75">
      <c r="A128" s="13">
        <v>42681</v>
      </c>
      <c r="B128" s="14" t="s">
        <v>12</v>
      </c>
      <c r="C128" s="14">
        <v>40</v>
      </c>
      <c r="D128" s="14" t="s">
        <v>9</v>
      </c>
      <c r="E128" s="14">
        <v>19360</v>
      </c>
      <c r="F128" s="14">
        <v>19390</v>
      </c>
      <c r="G128" s="14"/>
      <c r="H128" s="14"/>
      <c r="I128" s="15">
        <f t="shared" si="214"/>
        <v>1200</v>
      </c>
      <c r="J128" s="15">
        <f t="shared" si="215"/>
        <v>0</v>
      </c>
      <c r="K128" s="15">
        <f t="shared" si="216"/>
        <v>0</v>
      </c>
      <c r="L128" s="15">
        <f t="shared" si="217"/>
        <v>1200</v>
      </c>
    </row>
    <row r="129" spans="1:12" ht="18.75">
      <c r="A129" s="13">
        <v>42677</v>
      </c>
      <c r="B129" s="14" t="s">
        <v>12</v>
      </c>
      <c r="C129" s="14">
        <v>40</v>
      </c>
      <c r="D129" s="14" t="s">
        <v>11</v>
      </c>
      <c r="E129" s="14">
        <v>19350</v>
      </c>
      <c r="F129" s="14">
        <v>19310</v>
      </c>
      <c r="G129" s="14">
        <v>19270</v>
      </c>
      <c r="H129" s="14">
        <v>19230</v>
      </c>
      <c r="I129" s="15">
        <f t="shared" si="214"/>
        <v>1600</v>
      </c>
      <c r="J129" s="15">
        <f t="shared" si="215"/>
        <v>1600</v>
      </c>
      <c r="K129" s="15">
        <f t="shared" si="216"/>
        <v>1600</v>
      </c>
      <c r="L129" s="15">
        <f t="shared" si="217"/>
        <v>4800</v>
      </c>
    </row>
    <row r="130" spans="1:12" ht="18.75">
      <c r="A130" s="13">
        <v>42677</v>
      </c>
      <c r="B130" s="14" t="s">
        <v>10</v>
      </c>
      <c r="C130" s="14">
        <v>75</v>
      </c>
      <c r="D130" s="14" t="s">
        <v>9</v>
      </c>
      <c r="E130" s="14">
        <v>8560</v>
      </c>
      <c r="F130" s="14">
        <v>8560</v>
      </c>
      <c r="G130" s="14"/>
      <c r="H130" s="14"/>
      <c r="I130" s="15">
        <f t="shared" si="214"/>
        <v>0</v>
      </c>
      <c r="J130" s="15">
        <f t="shared" si="215"/>
        <v>0</v>
      </c>
      <c r="K130" s="15">
        <f t="shared" si="216"/>
        <v>0</v>
      </c>
      <c r="L130" s="15">
        <f t="shared" si="217"/>
        <v>0</v>
      </c>
    </row>
    <row r="131" spans="1:12" ht="18.75">
      <c r="A131" s="13">
        <v>42676</v>
      </c>
      <c r="B131" s="14" t="s">
        <v>12</v>
      </c>
      <c r="C131" s="14">
        <v>40</v>
      </c>
      <c r="D131" s="14" t="s">
        <v>11</v>
      </c>
      <c r="E131" s="14">
        <v>19260</v>
      </c>
      <c r="F131" s="14">
        <v>19310</v>
      </c>
      <c r="G131" s="14"/>
      <c r="H131" s="14"/>
      <c r="I131" s="15">
        <f t="shared" si="214"/>
        <v>-2000</v>
      </c>
      <c r="J131" s="15">
        <f t="shared" si="215"/>
        <v>0</v>
      </c>
      <c r="K131" s="15">
        <f t="shared" si="216"/>
        <v>0</v>
      </c>
      <c r="L131" s="15">
        <f t="shared" si="217"/>
        <v>-2000</v>
      </c>
    </row>
    <row r="132" spans="1:12" ht="18.75">
      <c r="A132" s="13">
        <v>42675</v>
      </c>
      <c r="B132" s="14" t="s">
        <v>12</v>
      </c>
      <c r="C132" s="14">
        <v>40</v>
      </c>
      <c r="D132" s="14" t="s">
        <v>9</v>
      </c>
      <c r="E132" s="14">
        <v>19560</v>
      </c>
      <c r="F132" s="14">
        <v>19600</v>
      </c>
      <c r="G132" s="14">
        <v>19640</v>
      </c>
      <c r="H132" s="14"/>
      <c r="I132" s="15">
        <f t="shared" si="214"/>
        <v>1600</v>
      </c>
      <c r="J132" s="15">
        <f t="shared" si="215"/>
        <v>1600</v>
      </c>
      <c r="K132" s="15">
        <f t="shared" si="216"/>
        <v>0</v>
      </c>
      <c r="L132" s="15">
        <f t="shared" si="217"/>
        <v>3200</v>
      </c>
    </row>
    <row r="133" spans="1:12" ht="18.75">
      <c r="A133" s="13">
        <v>42671</v>
      </c>
      <c r="B133" s="14" t="s">
        <v>10</v>
      </c>
      <c r="C133" s="14">
        <v>75</v>
      </c>
      <c r="D133" s="14" t="s">
        <v>11</v>
      </c>
      <c r="E133" s="14">
        <v>8650</v>
      </c>
      <c r="F133" s="14">
        <v>8650</v>
      </c>
      <c r="G133" s="14"/>
      <c r="H133" s="14"/>
      <c r="I133" s="15">
        <f t="shared" ref="I133:I138" si="218">IF(D133="LONG",(F133-E133)*C133,(E133-F133)*C133)</f>
        <v>0</v>
      </c>
      <c r="J133" s="15">
        <f t="shared" ref="J133:J138" si="219">(IF(D133="SHORT",IF(G133="",0,F133-G133),IF(D133="LONG",IF(G133="",0,G133-F133))))*C133</f>
        <v>0</v>
      </c>
      <c r="K133" s="15">
        <f t="shared" ref="K133:K138" si="220">(IF(D133="SHORT",IF(H133="",0,G133-H133),IF(D133="LONG",IF(H133="",0,(H133-G133)))))*C133</f>
        <v>0</v>
      </c>
      <c r="L133" s="15">
        <f t="shared" ref="L133:L138" si="221">K133+J133+I133</f>
        <v>0</v>
      </c>
    </row>
    <row r="134" spans="1:12" ht="18.75">
      <c r="A134" s="13">
        <v>42671</v>
      </c>
      <c r="B134" s="14" t="s">
        <v>12</v>
      </c>
      <c r="C134" s="14">
        <v>40</v>
      </c>
      <c r="D134" s="14" t="s">
        <v>9</v>
      </c>
      <c r="E134" s="14">
        <v>19635</v>
      </c>
      <c r="F134" s="14">
        <v>19675</v>
      </c>
      <c r="G134" s="14"/>
      <c r="H134" s="14"/>
      <c r="I134" s="15">
        <f t="shared" si="218"/>
        <v>1600</v>
      </c>
      <c r="J134" s="15">
        <f t="shared" si="219"/>
        <v>0</v>
      </c>
      <c r="K134" s="15">
        <f t="shared" si="220"/>
        <v>0</v>
      </c>
      <c r="L134" s="15">
        <f t="shared" si="221"/>
        <v>1600</v>
      </c>
    </row>
    <row r="135" spans="1:12" ht="18.75">
      <c r="A135" s="13">
        <v>42670</v>
      </c>
      <c r="B135" s="14" t="s">
        <v>12</v>
      </c>
      <c r="C135" s="14">
        <v>40</v>
      </c>
      <c r="D135" s="14" t="s">
        <v>11</v>
      </c>
      <c r="E135" s="14">
        <v>19266</v>
      </c>
      <c r="F135" s="14">
        <v>19306</v>
      </c>
      <c r="G135" s="14"/>
      <c r="H135" s="14"/>
      <c r="I135" s="15">
        <f t="shared" si="218"/>
        <v>-1600</v>
      </c>
      <c r="J135" s="15">
        <f t="shared" si="219"/>
        <v>0</v>
      </c>
      <c r="K135" s="15">
        <f t="shared" si="220"/>
        <v>0</v>
      </c>
      <c r="L135" s="15">
        <f t="shared" si="221"/>
        <v>-1600</v>
      </c>
    </row>
    <row r="136" spans="1:12" ht="18.75">
      <c r="A136" s="13">
        <v>42669</v>
      </c>
      <c r="B136" s="14" t="s">
        <v>10</v>
      </c>
      <c r="C136" s="14">
        <v>75</v>
      </c>
      <c r="D136" s="14" t="s">
        <v>11</v>
      </c>
      <c r="E136" s="14">
        <v>8640</v>
      </c>
      <c r="F136" s="14">
        <v>8625</v>
      </c>
      <c r="G136" s="14">
        <v>8600</v>
      </c>
      <c r="H136" s="14"/>
      <c r="I136" s="15">
        <f t="shared" si="218"/>
        <v>1125</v>
      </c>
      <c r="J136" s="15">
        <f t="shared" si="219"/>
        <v>1875</v>
      </c>
      <c r="K136" s="15">
        <f t="shared" si="220"/>
        <v>0</v>
      </c>
      <c r="L136" s="15">
        <f t="shared" si="221"/>
        <v>3000</v>
      </c>
    </row>
    <row r="137" spans="1:12" ht="18.75">
      <c r="A137" s="13">
        <v>42668</v>
      </c>
      <c r="B137" s="14" t="s">
        <v>12</v>
      </c>
      <c r="C137" s="14">
        <v>40</v>
      </c>
      <c r="D137" s="14" t="s">
        <v>9</v>
      </c>
      <c r="E137" s="14">
        <v>19765</v>
      </c>
      <c r="F137" s="14">
        <v>19800</v>
      </c>
      <c r="G137" s="14">
        <v>19845</v>
      </c>
      <c r="H137" s="14"/>
      <c r="I137" s="15">
        <f t="shared" si="218"/>
        <v>1400</v>
      </c>
      <c r="J137" s="15">
        <f t="shared" si="219"/>
        <v>1800</v>
      </c>
      <c r="K137" s="15">
        <f t="shared" si="220"/>
        <v>0</v>
      </c>
      <c r="L137" s="15">
        <f t="shared" si="221"/>
        <v>3200</v>
      </c>
    </row>
    <row r="138" spans="1:12" ht="18.75">
      <c r="A138" s="13">
        <v>42667</v>
      </c>
      <c r="B138" s="14" t="s">
        <v>12</v>
      </c>
      <c r="C138" s="14">
        <v>40</v>
      </c>
      <c r="D138" s="14" t="s">
        <v>9</v>
      </c>
      <c r="E138" s="14">
        <v>19856</v>
      </c>
      <c r="F138" s="14">
        <v>19896</v>
      </c>
      <c r="G138" s="14"/>
      <c r="H138" s="14"/>
      <c r="I138" s="15">
        <f t="shared" si="218"/>
        <v>1600</v>
      </c>
      <c r="J138" s="15">
        <f t="shared" si="219"/>
        <v>0</v>
      </c>
      <c r="K138" s="15">
        <f t="shared" si="220"/>
        <v>0</v>
      </c>
      <c r="L138" s="15">
        <f t="shared" si="221"/>
        <v>1600</v>
      </c>
    </row>
    <row r="139" spans="1:12" ht="18.75">
      <c r="A139" s="13">
        <v>42664</v>
      </c>
      <c r="B139" s="14" t="s">
        <v>12</v>
      </c>
      <c r="C139" s="14">
        <v>40</v>
      </c>
      <c r="D139" s="14" t="s">
        <v>11</v>
      </c>
      <c r="E139" s="14">
        <v>19600</v>
      </c>
      <c r="F139" s="14">
        <v>19600</v>
      </c>
      <c r="G139" s="14"/>
      <c r="H139" s="14"/>
      <c r="I139" s="15">
        <f t="shared" ref="I139:I143" si="222">IF(D139="LONG",(F139-E139)*C139,(E139-F139)*C139)</f>
        <v>0</v>
      </c>
      <c r="J139" s="15">
        <f t="shared" ref="J139:J143" si="223">(IF(D139="SHORT",IF(G139="",0,F139-G139),IF(D139="LONG",IF(G139="",0,G139-F139))))*C139</f>
        <v>0</v>
      </c>
      <c r="K139" s="15">
        <f t="shared" ref="K139:K143" si="224">(IF(D139="SHORT",IF(H139="",0,G139-H139),IF(D139="LONG",IF(H139="",0,(H139-G139)))))*C139</f>
        <v>0</v>
      </c>
      <c r="L139" s="15">
        <f t="shared" ref="L139:L143" si="225">K139+J139+I139</f>
        <v>0</v>
      </c>
    </row>
    <row r="140" spans="1:12" ht="18.75">
      <c r="A140" s="13">
        <v>42662</v>
      </c>
      <c r="B140" s="14" t="s">
        <v>10</v>
      </c>
      <c r="C140" s="14">
        <v>75</v>
      </c>
      <c r="D140" s="14" t="s">
        <v>11</v>
      </c>
      <c r="E140" s="14">
        <v>8660</v>
      </c>
      <c r="F140" s="14">
        <v>8645</v>
      </c>
      <c r="G140" s="14"/>
      <c r="H140" s="14"/>
      <c r="I140" s="15">
        <f t="shared" si="222"/>
        <v>1125</v>
      </c>
      <c r="J140" s="15">
        <f t="shared" si="223"/>
        <v>0</v>
      </c>
      <c r="K140" s="15">
        <f t="shared" si="224"/>
        <v>0</v>
      </c>
      <c r="L140" s="15">
        <f t="shared" si="225"/>
        <v>1125</v>
      </c>
    </row>
    <row r="141" spans="1:12" ht="18.75">
      <c r="A141" s="13">
        <v>42662</v>
      </c>
      <c r="B141" s="14" t="s">
        <v>12</v>
      </c>
      <c r="C141" s="14">
        <v>40</v>
      </c>
      <c r="D141" s="14" t="s">
        <v>9</v>
      </c>
      <c r="E141" s="14">
        <v>19482</v>
      </c>
      <c r="F141" s="14">
        <v>19432</v>
      </c>
      <c r="G141" s="14"/>
      <c r="H141" s="14"/>
      <c r="I141" s="15">
        <f t="shared" si="222"/>
        <v>-2000</v>
      </c>
      <c r="J141" s="15">
        <f t="shared" si="223"/>
        <v>0</v>
      </c>
      <c r="K141" s="15">
        <f t="shared" si="224"/>
        <v>0</v>
      </c>
      <c r="L141" s="15">
        <f t="shared" si="225"/>
        <v>-2000</v>
      </c>
    </row>
    <row r="142" spans="1:12" ht="18.75">
      <c r="A142" s="13">
        <v>42661</v>
      </c>
      <c r="B142" s="14" t="s">
        <v>10</v>
      </c>
      <c r="C142" s="14">
        <v>75</v>
      </c>
      <c r="D142" s="14" t="s">
        <v>9</v>
      </c>
      <c r="E142" s="14">
        <v>8590</v>
      </c>
      <c r="F142" s="14">
        <v>8606</v>
      </c>
      <c r="G142" s="14">
        <v>8630</v>
      </c>
      <c r="H142" s="14">
        <v>8650</v>
      </c>
      <c r="I142" s="15">
        <f t="shared" si="222"/>
        <v>1200</v>
      </c>
      <c r="J142" s="15">
        <f t="shared" si="223"/>
        <v>1800</v>
      </c>
      <c r="K142" s="15">
        <f t="shared" si="224"/>
        <v>1500</v>
      </c>
      <c r="L142" s="15">
        <f t="shared" si="225"/>
        <v>4500</v>
      </c>
    </row>
    <row r="143" spans="1:12" ht="18.75">
      <c r="A143" s="13">
        <v>42660</v>
      </c>
      <c r="B143" s="14" t="s">
        <v>10</v>
      </c>
      <c r="C143" s="14">
        <v>75</v>
      </c>
      <c r="D143" s="14" t="s">
        <v>11</v>
      </c>
      <c r="E143" s="14">
        <v>8581.5</v>
      </c>
      <c r="F143" s="14">
        <v>8561.5</v>
      </c>
      <c r="G143" s="14">
        <v>8541.5</v>
      </c>
      <c r="H143" s="14">
        <v>8521.5</v>
      </c>
      <c r="I143" s="15">
        <f t="shared" si="222"/>
        <v>1500</v>
      </c>
      <c r="J143" s="15">
        <f t="shared" si="223"/>
        <v>1500</v>
      </c>
      <c r="K143" s="15">
        <f t="shared" si="224"/>
        <v>1500</v>
      </c>
      <c r="L143" s="15">
        <f t="shared" si="225"/>
        <v>4500</v>
      </c>
    </row>
    <row r="144" spans="1:12" ht="18.75">
      <c r="A144" s="13">
        <v>42656</v>
      </c>
      <c r="B144" s="14" t="s">
        <v>10</v>
      </c>
      <c r="C144" s="14">
        <v>75</v>
      </c>
      <c r="D144" s="14" t="s">
        <v>11</v>
      </c>
      <c r="E144" s="14">
        <v>8633</v>
      </c>
      <c r="F144" s="14">
        <v>8613</v>
      </c>
      <c r="G144" s="14">
        <v>8593</v>
      </c>
      <c r="H144" s="14">
        <v>8573</v>
      </c>
      <c r="I144" s="15">
        <f t="shared" ref="I144:I150" si="226">IF(D144="LONG",(F144-E144)*C144,(E144-F144)*C144)</f>
        <v>1500</v>
      </c>
      <c r="J144" s="15">
        <f t="shared" ref="J144:J150" si="227">(IF(D144="SHORT",IF(G144="",0,F144-G144),IF(D144="LONG",IF(G144="",0,G144-F144))))*C144</f>
        <v>1500</v>
      </c>
      <c r="K144" s="15">
        <f t="shared" ref="K144:K150" si="228">(IF(D144="SHORT",IF(H144="",0,G144-H144),IF(D144="LONG",IF(H144="",0,(H144-G144)))))*C144</f>
        <v>1500</v>
      </c>
      <c r="L144" s="15">
        <f t="shared" ref="L144:L150" si="229">K144+J144+I144</f>
        <v>4500</v>
      </c>
    </row>
    <row r="145" spans="1:12" ht="18.75">
      <c r="A145" s="13">
        <v>42653</v>
      </c>
      <c r="B145" s="14" t="s">
        <v>12</v>
      </c>
      <c r="C145" s="14">
        <v>40</v>
      </c>
      <c r="D145" s="14" t="s">
        <v>11</v>
      </c>
      <c r="E145" s="14">
        <v>19504</v>
      </c>
      <c r="F145" s="14">
        <v>19474</v>
      </c>
      <c r="G145" s="14">
        <v>19444</v>
      </c>
      <c r="H145" s="14"/>
      <c r="I145" s="15">
        <f t="shared" si="226"/>
        <v>1200</v>
      </c>
      <c r="J145" s="15">
        <f t="shared" si="227"/>
        <v>1200</v>
      </c>
      <c r="K145" s="15">
        <f t="shared" si="228"/>
        <v>0</v>
      </c>
      <c r="L145" s="15">
        <f t="shared" si="229"/>
        <v>2400</v>
      </c>
    </row>
    <row r="146" spans="1:12" ht="18.75">
      <c r="A146" s="13">
        <v>42650</v>
      </c>
      <c r="B146" s="14" t="s">
        <v>10</v>
      </c>
      <c r="C146" s="14">
        <v>75</v>
      </c>
      <c r="D146" s="14" t="s">
        <v>11</v>
      </c>
      <c r="E146" s="14">
        <v>8711</v>
      </c>
      <c r="F146" s="14">
        <v>8692</v>
      </c>
      <c r="G146" s="14"/>
      <c r="H146" s="14"/>
      <c r="I146" s="15">
        <f t="shared" si="226"/>
        <v>1425</v>
      </c>
      <c r="J146" s="15">
        <f t="shared" si="227"/>
        <v>0</v>
      </c>
      <c r="K146" s="15">
        <f t="shared" si="228"/>
        <v>0</v>
      </c>
      <c r="L146" s="15">
        <f t="shared" si="229"/>
        <v>1425</v>
      </c>
    </row>
    <row r="147" spans="1:12" ht="18.75">
      <c r="A147" s="13">
        <v>42649</v>
      </c>
      <c r="B147" s="14" t="s">
        <v>12</v>
      </c>
      <c r="C147" s="14">
        <v>40</v>
      </c>
      <c r="D147" s="14" t="s">
        <v>11</v>
      </c>
      <c r="E147" s="14">
        <v>19450</v>
      </c>
      <c r="F147" s="14">
        <v>19420</v>
      </c>
      <c r="G147" s="14"/>
      <c r="H147" s="14"/>
      <c r="I147" s="15">
        <f t="shared" si="226"/>
        <v>1200</v>
      </c>
      <c r="J147" s="15">
        <f t="shared" si="227"/>
        <v>0</v>
      </c>
      <c r="K147" s="15">
        <f t="shared" si="228"/>
        <v>0</v>
      </c>
      <c r="L147" s="15">
        <f t="shared" si="229"/>
        <v>1200</v>
      </c>
    </row>
    <row r="148" spans="1:12" ht="18.75">
      <c r="A148" s="13">
        <v>42648</v>
      </c>
      <c r="B148" s="14" t="s">
        <v>12</v>
      </c>
      <c r="C148" s="14">
        <v>40</v>
      </c>
      <c r="D148" s="14" t="s">
        <v>11</v>
      </c>
      <c r="E148" s="14">
        <v>19635</v>
      </c>
      <c r="F148" s="14">
        <v>19605</v>
      </c>
      <c r="G148" s="14"/>
      <c r="H148" s="14"/>
      <c r="I148" s="15">
        <f t="shared" si="226"/>
        <v>1200</v>
      </c>
      <c r="J148" s="15">
        <f t="shared" si="227"/>
        <v>0</v>
      </c>
      <c r="K148" s="15">
        <f t="shared" si="228"/>
        <v>0</v>
      </c>
      <c r="L148" s="15">
        <f t="shared" si="229"/>
        <v>1200</v>
      </c>
    </row>
    <row r="149" spans="1:12" ht="18.75">
      <c r="A149" s="13">
        <v>42647</v>
      </c>
      <c r="B149" s="14" t="s">
        <v>12</v>
      </c>
      <c r="C149" s="14">
        <v>40</v>
      </c>
      <c r="D149" s="14" t="s">
        <v>11</v>
      </c>
      <c r="E149" s="14">
        <v>19644</v>
      </c>
      <c r="F149" s="14">
        <v>19618</v>
      </c>
      <c r="G149" s="14"/>
      <c r="H149" s="14"/>
      <c r="I149" s="15">
        <f t="shared" si="226"/>
        <v>1040</v>
      </c>
      <c r="J149" s="15">
        <f t="shared" si="227"/>
        <v>0</v>
      </c>
      <c r="K149" s="15">
        <f t="shared" si="228"/>
        <v>0</v>
      </c>
      <c r="L149" s="15">
        <f t="shared" si="229"/>
        <v>1040</v>
      </c>
    </row>
    <row r="150" spans="1:12" ht="18.75">
      <c r="A150" s="13">
        <v>42646</v>
      </c>
      <c r="B150" s="14" t="s">
        <v>10</v>
      </c>
      <c r="C150" s="14">
        <v>75</v>
      </c>
      <c r="D150" s="14" t="s">
        <v>9</v>
      </c>
      <c r="E150" s="14">
        <v>8735</v>
      </c>
      <c r="F150" s="14">
        <v>8750</v>
      </c>
      <c r="G150" s="14">
        <v>8765</v>
      </c>
      <c r="H150" s="14">
        <v>8780</v>
      </c>
      <c r="I150" s="15">
        <f t="shared" si="226"/>
        <v>1125</v>
      </c>
      <c r="J150" s="15">
        <f t="shared" si="227"/>
        <v>1125</v>
      </c>
      <c r="K150" s="15">
        <f t="shared" si="228"/>
        <v>1125</v>
      </c>
      <c r="L150" s="15">
        <f t="shared" si="229"/>
        <v>3375</v>
      </c>
    </row>
    <row r="151" spans="1:12" ht="18.75">
      <c r="A151" s="13">
        <v>42643</v>
      </c>
      <c r="B151" s="14" t="s">
        <v>12</v>
      </c>
      <c r="C151" s="14">
        <v>40</v>
      </c>
      <c r="D151" s="14" t="s">
        <v>11</v>
      </c>
      <c r="E151" s="14">
        <v>19303</v>
      </c>
      <c r="F151" s="14">
        <v>19269</v>
      </c>
      <c r="G151" s="14"/>
      <c r="H151" s="14"/>
      <c r="I151" s="15">
        <f t="shared" ref="I151:I160" si="230">IF(D151="LONG",(F151-E151)*C151,(E151-F151)*C151)</f>
        <v>1360</v>
      </c>
      <c r="J151" s="15">
        <f t="shared" ref="J151:J160" si="231">(IF(D151="SHORT",IF(G151="",0,F151-G151),IF(D151="LONG",IF(G151="",0,G151-F151))))*C151</f>
        <v>0</v>
      </c>
      <c r="K151" s="15">
        <f t="shared" ref="K151:K160" si="232">(IF(D151="SHORT",IF(H151="",0,G151-H151),IF(D151="LONG",IF(H151="",0,(H151-G151)))))*C151</f>
        <v>0</v>
      </c>
      <c r="L151" s="15">
        <f t="shared" ref="L151:L160" si="233">K151+J151+I151</f>
        <v>1360</v>
      </c>
    </row>
    <row r="152" spans="1:12" ht="18.75">
      <c r="A152" s="13">
        <v>42641</v>
      </c>
      <c r="B152" s="14" t="s">
        <v>10</v>
      </c>
      <c r="C152" s="14">
        <v>75</v>
      </c>
      <c r="D152" s="14" t="s">
        <v>9</v>
      </c>
      <c r="E152" s="14">
        <v>8750</v>
      </c>
      <c r="F152" s="14">
        <v>8765</v>
      </c>
      <c r="G152" s="14">
        <v>8780</v>
      </c>
      <c r="H152" s="14"/>
      <c r="I152" s="15">
        <f t="shared" si="230"/>
        <v>1125</v>
      </c>
      <c r="J152" s="15">
        <f t="shared" si="231"/>
        <v>1125</v>
      </c>
      <c r="K152" s="15">
        <f t="shared" si="232"/>
        <v>0</v>
      </c>
      <c r="L152" s="15">
        <f t="shared" si="233"/>
        <v>2250</v>
      </c>
    </row>
    <row r="153" spans="1:12" ht="18.75">
      <c r="A153" s="13">
        <v>42640</v>
      </c>
      <c r="B153" s="14" t="s">
        <v>12</v>
      </c>
      <c r="C153" s="14">
        <v>40</v>
      </c>
      <c r="D153" s="14" t="s">
        <v>11</v>
      </c>
      <c r="E153" s="14">
        <v>19662</v>
      </c>
      <c r="F153" s="14">
        <v>19632</v>
      </c>
      <c r="G153" s="14"/>
      <c r="H153" s="14"/>
      <c r="I153" s="15">
        <f t="shared" si="230"/>
        <v>1200</v>
      </c>
      <c r="J153" s="15">
        <f t="shared" si="231"/>
        <v>0</v>
      </c>
      <c r="K153" s="15">
        <f t="shared" si="232"/>
        <v>0</v>
      </c>
      <c r="L153" s="15">
        <f t="shared" si="233"/>
        <v>1200</v>
      </c>
    </row>
    <row r="154" spans="1:12" ht="18.75">
      <c r="A154" s="13">
        <v>42639</v>
      </c>
      <c r="B154" s="14" t="s">
        <v>12</v>
      </c>
      <c r="C154" s="14">
        <v>40</v>
      </c>
      <c r="D154" s="14" t="s">
        <v>11</v>
      </c>
      <c r="E154" s="14">
        <v>19760</v>
      </c>
      <c r="F154" s="14">
        <v>19730</v>
      </c>
      <c r="G154" s="14">
        <v>19700</v>
      </c>
      <c r="H154" s="14">
        <v>19670</v>
      </c>
      <c r="I154" s="15">
        <f t="shared" si="230"/>
        <v>1200</v>
      </c>
      <c r="J154" s="15">
        <f t="shared" si="231"/>
        <v>1200</v>
      </c>
      <c r="K154" s="15">
        <f t="shared" si="232"/>
        <v>1200</v>
      </c>
      <c r="L154" s="15">
        <f t="shared" si="233"/>
        <v>3600</v>
      </c>
    </row>
    <row r="155" spans="1:12" ht="18.75">
      <c r="A155" s="13">
        <v>42636</v>
      </c>
      <c r="B155" s="14" t="s">
        <v>12</v>
      </c>
      <c r="C155" s="14">
        <v>40</v>
      </c>
      <c r="D155" s="14" t="s">
        <v>9</v>
      </c>
      <c r="E155" s="14">
        <v>20100</v>
      </c>
      <c r="F155" s="14">
        <v>20060</v>
      </c>
      <c r="G155" s="14"/>
      <c r="H155" s="14"/>
      <c r="I155" s="15">
        <f t="shared" si="230"/>
        <v>-1600</v>
      </c>
      <c r="J155" s="15">
        <f t="shared" si="231"/>
        <v>0</v>
      </c>
      <c r="K155" s="15">
        <f t="shared" si="232"/>
        <v>0</v>
      </c>
      <c r="L155" s="15">
        <f t="shared" si="233"/>
        <v>-1600</v>
      </c>
    </row>
    <row r="156" spans="1:12" ht="18.75">
      <c r="A156" s="13">
        <v>42635</v>
      </c>
      <c r="B156" s="14" t="s">
        <v>10</v>
      </c>
      <c r="C156" s="14">
        <v>75</v>
      </c>
      <c r="D156" s="14" t="s">
        <v>9</v>
      </c>
      <c r="E156" s="14">
        <v>8876</v>
      </c>
      <c r="F156" s="14">
        <v>8891</v>
      </c>
      <c r="G156" s="14"/>
      <c r="H156" s="14"/>
      <c r="I156" s="15">
        <f t="shared" si="230"/>
        <v>1125</v>
      </c>
      <c r="J156" s="15">
        <f t="shared" si="231"/>
        <v>0</v>
      </c>
      <c r="K156" s="15">
        <f t="shared" si="232"/>
        <v>0</v>
      </c>
      <c r="L156" s="15">
        <f t="shared" si="233"/>
        <v>1125</v>
      </c>
    </row>
    <row r="157" spans="1:12" ht="18.75">
      <c r="A157" s="13">
        <v>42634</v>
      </c>
      <c r="B157" s="14" t="s">
        <v>12</v>
      </c>
      <c r="C157" s="14">
        <v>40</v>
      </c>
      <c r="D157" s="14" t="s">
        <v>11</v>
      </c>
      <c r="E157" s="14">
        <v>19920</v>
      </c>
      <c r="F157" s="14">
        <v>19890</v>
      </c>
      <c r="G157" s="14">
        <v>19860</v>
      </c>
      <c r="H157" s="14">
        <v>19830</v>
      </c>
      <c r="I157" s="15">
        <f t="shared" si="230"/>
        <v>1200</v>
      </c>
      <c r="J157" s="15">
        <f t="shared" si="231"/>
        <v>1200</v>
      </c>
      <c r="K157" s="15">
        <f t="shared" si="232"/>
        <v>1200</v>
      </c>
      <c r="L157" s="15">
        <f t="shared" si="233"/>
        <v>3600</v>
      </c>
    </row>
    <row r="158" spans="1:12" ht="18.75">
      <c r="A158" s="13">
        <v>42633</v>
      </c>
      <c r="B158" s="14" t="s">
        <v>10</v>
      </c>
      <c r="C158" s="14">
        <v>75</v>
      </c>
      <c r="D158" s="14" t="s">
        <v>11</v>
      </c>
      <c r="E158" s="14">
        <v>8797</v>
      </c>
      <c r="F158" s="14">
        <v>8797</v>
      </c>
      <c r="G158" s="14"/>
      <c r="H158" s="14"/>
      <c r="I158" s="15">
        <f t="shared" si="230"/>
        <v>0</v>
      </c>
      <c r="J158" s="15">
        <f t="shared" si="231"/>
        <v>0</v>
      </c>
      <c r="K158" s="15">
        <f t="shared" si="232"/>
        <v>0</v>
      </c>
      <c r="L158" s="15">
        <f t="shared" si="233"/>
        <v>0</v>
      </c>
    </row>
    <row r="159" spans="1:12" ht="18.75">
      <c r="A159" s="13">
        <v>42633</v>
      </c>
      <c r="B159" s="14" t="s">
        <v>12</v>
      </c>
      <c r="C159" s="14">
        <v>40</v>
      </c>
      <c r="D159" s="14" t="s">
        <v>9</v>
      </c>
      <c r="E159" s="14">
        <v>19900</v>
      </c>
      <c r="F159" s="14">
        <v>19930</v>
      </c>
      <c r="G159" s="14"/>
      <c r="H159" s="14"/>
      <c r="I159" s="15">
        <f t="shared" si="230"/>
        <v>1200</v>
      </c>
      <c r="J159" s="15">
        <f t="shared" si="231"/>
        <v>0</v>
      </c>
      <c r="K159" s="15">
        <f t="shared" si="232"/>
        <v>0</v>
      </c>
      <c r="L159" s="15">
        <f t="shared" si="233"/>
        <v>1200</v>
      </c>
    </row>
    <row r="160" spans="1:12" ht="18.75">
      <c r="A160" s="13">
        <v>42632</v>
      </c>
      <c r="B160" s="14" t="s">
        <v>12</v>
      </c>
      <c r="C160" s="14">
        <v>40</v>
      </c>
      <c r="D160" s="14" t="s">
        <v>11</v>
      </c>
      <c r="E160" s="14">
        <v>19965</v>
      </c>
      <c r="F160" s="14">
        <v>20015</v>
      </c>
      <c r="G160" s="14"/>
      <c r="H160" s="14"/>
      <c r="I160" s="15">
        <f t="shared" si="230"/>
        <v>-2000</v>
      </c>
      <c r="J160" s="15">
        <f t="shared" si="231"/>
        <v>0</v>
      </c>
      <c r="K160" s="15">
        <f t="shared" si="232"/>
        <v>0</v>
      </c>
      <c r="L160" s="15">
        <f t="shared" si="233"/>
        <v>-2000</v>
      </c>
    </row>
    <row r="161" spans="1:12" ht="18.75">
      <c r="A161" s="13">
        <v>42629</v>
      </c>
      <c r="B161" s="14" t="s">
        <v>10</v>
      </c>
      <c r="C161" s="14">
        <v>75</v>
      </c>
      <c r="D161" s="14" t="s">
        <v>9</v>
      </c>
      <c r="E161" s="14">
        <v>8871</v>
      </c>
      <c r="F161" s="14">
        <v>8846</v>
      </c>
      <c r="G161" s="14"/>
      <c r="H161" s="14"/>
      <c r="I161" s="15">
        <f t="shared" ref="I161:I182" si="234">IF(D161="LONG",(F161-E161)*C161,(E161-F161)*C161)</f>
        <v>-1875</v>
      </c>
      <c r="J161" s="15">
        <f t="shared" ref="J161:J182" si="235">(IF(D161="SHORT",IF(G161="",0,F161-G161),IF(D161="LONG",IF(G161="",0,G161-F161))))*C161</f>
        <v>0</v>
      </c>
      <c r="K161" s="15">
        <f t="shared" ref="K161:K182" si="236">(IF(D161="SHORT",IF(H161="",0,G161-H161),IF(D161="LONG",IF(H161="",0,(H161-G161)))))*C161</f>
        <v>0</v>
      </c>
      <c r="L161" s="15">
        <f t="shared" ref="L161:L182" si="237">K161+J161+I161</f>
        <v>-1875</v>
      </c>
    </row>
    <row r="162" spans="1:12" ht="18.75">
      <c r="A162" s="13">
        <v>42628</v>
      </c>
      <c r="B162" s="14" t="s">
        <v>10</v>
      </c>
      <c r="C162" s="14">
        <v>75</v>
      </c>
      <c r="D162" s="14" t="s">
        <v>11</v>
      </c>
      <c r="E162" s="14">
        <v>8750</v>
      </c>
      <c r="F162" s="14">
        <v>8735</v>
      </c>
      <c r="G162" s="14"/>
      <c r="H162" s="14"/>
      <c r="I162" s="15">
        <f t="shared" si="234"/>
        <v>1125</v>
      </c>
      <c r="J162" s="15">
        <f t="shared" si="235"/>
        <v>0</v>
      </c>
      <c r="K162" s="15">
        <f t="shared" si="236"/>
        <v>0</v>
      </c>
      <c r="L162" s="15">
        <f t="shared" si="237"/>
        <v>1125</v>
      </c>
    </row>
    <row r="163" spans="1:12" ht="18.75">
      <c r="A163" s="13">
        <v>42627</v>
      </c>
      <c r="B163" s="14" t="s">
        <v>12</v>
      </c>
      <c r="C163" s="14">
        <v>40</v>
      </c>
      <c r="D163" s="14" t="s">
        <v>9</v>
      </c>
      <c r="E163" s="14">
        <v>19934</v>
      </c>
      <c r="F163" s="14">
        <v>19964</v>
      </c>
      <c r="G163" s="14">
        <v>19994</v>
      </c>
      <c r="H163" s="14">
        <v>20024</v>
      </c>
      <c r="I163" s="15">
        <f t="shared" si="234"/>
        <v>1200</v>
      </c>
      <c r="J163" s="15">
        <f t="shared" si="235"/>
        <v>1200</v>
      </c>
      <c r="K163" s="15">
        <f t="shared" si="236"/>
        <v>1200</v>
      </c>
      <c r="L163" s="15">
        <f t="shared" si="237"/>
        <v>3600</v>
      </c>
    </row>
    <row r="164" spans="1:12" ht="18.75">
      <c r="A164" s="13">
        <v>42627</v>
      </c>
      <c r="B164" s="14" t="s">
        <v>10</v>
      </c>
      <c r="C164" s="14">
        <v>75</v>
      </c>
      <c r="D164" s="14" t="s">
        <v>11</v>
      </c>
      <c r="E164" s="14">
        <v>8725</v>
      </c>
      <c r="F164" s="14">
        <v>8750</v>
      </c>
      <c r="G164" s="14"/>
      <c r="H164" s="14"/>
      <c r="I164" s="15">
        <f t="shared" si="234"/>
        <v>-1875</v>
      </c>
      <c r="J164" s="15">
        <f t="shared" si="235"/>
        <v>0</v>
      </c>
      <c r="K164" s="15">
        <f t="shared" si="236"/>
        <v>0</v>
      </c>
      <c r="L164" s="15">
        <f t="shared" si="237"/>
        <v>-1875</v>
      </c>
    </row>
    <row r="165" spans="1:12" ht="18.75">
      <c r="A165" s="13">
        <v>42625</v>
      </c>
      <c r="B165" s="14" t="s">
        <v>10</v>
      </c>
      <c r="C165" s="14">
        <v>75</v>
      </c>
      <c r="D165" s="14" t="s">
        <v>11</v>
      </c>
      <c r="E165" s="14">
        <v>8748</v>
      </c>
      <c r="F165" s="14">
        <v>8733</v>
      </c>
      <c r="G165" s="14"/>
      <c r="H165" s="14"/>
      <c r="I165" s="15">
        <f t="shared" si="234"/>
        <v>1125</v>
      </c>
      <c r="J165" s="15">
        <f t="shared" si="235"/>
        <v>0</v>
      </c>
      <c r="K165" s="15">
        <f t="shared" si="236"/>
        <v>0</v>
      </c>
      <c r="L165" s="15">
        <f t="shared" si="237"/>
        <v>1125</v>
      </c>
    </row>
    <row r="166" spans="1:12" ht="18.75">
      <c r="A166" s="13">
        <v>42622</v>
      </c>
      <c r="B166" s="14" t="s">
        <v>10</v>
      </c>
      <c r="C166" s="14">
        <v>75</v>
      </c>
      <c r="D166" s="14" t="s">
        <v>11</v>
      </c>
      <c r="E166" s="14">
        <v>8940</v>
      </c>
      <c r="F166" s="14">
        <v>8925</v>
      </c>
      <c r="G166" s="14">
        <v>8910</v>
      </c>
      <c r="H166" s="14">
        <v>8895</v>
      </c>
      <c r="I166" s="15">
        <f t="shared" si="234"/>
        <v>1125</v>
      </c>
      <c r="J166" s="15">
        <f t="shared" si="235"/>
        <v>1125</v>
      </c>
      <c r="K166" s="15">
        <f t="shared" si="236"/>
        <v>1125</v>
      </c>
      <c r="L166" s="15">
        <f t="shared" si="237"/>
        <v>3375</v>
      </c>
    </row>
    <row r="167" spans="1:12" ht="18.75">
      <c r="A167" s="13">
        <v>42621</v>
      </c>
      <c r="B167" s="14" t="s">
        <v>10</v>
      </c>
      <c r="C167" s="14">
        <v>75</v>
      </c>
      <c r="D167" s="14" t="s">
        <v>11</v>
      </c>
      <c r="E167" s="14">
        <v>8960</v>
      </c>
      <c r="F167" s="14">
        <v>8945</v>
      </c>
      <c r="G167" s="14"/>
      <c r="H167" s="14"/>
      <c r="I167" s="15">
        <f t="shared" si="234"/>
        <v>1125</v>
      </c>
      <c r="J167" s="15">
        <f t="shared" si="235"/>
        <v>0</v>
      </c>
      <c r="K167" s="15">
        <f t="shared" si="236"/>
        <v>0</v>
      </c>
      <c r="L167" s="15">
        <f t="shared" si="237"/>
        <v>1125</v>
      </c>
    </row>
    <row r="168" spans="1:12" ht="18.75">
      <c r="A168" s="13">
        <v>42621</v>
      </c>
      <c r="B168" s="14" t="s">
        <v>12</v>
      </c>
      <c r="C168" s="14">
        <v>40</v>
      </c>
      <c r="D168" s="14" t="s">
        <v>11</v>
      </c>
      <c r="E168" s="14">
        <v>20525</v>
      </c>
      <c r="F168" s="14">
        <v>20525</v>
      </c>
      <c r="G168" s="14"/>
      <c r="H168" s="14"/>
      <c r="I168" s="15">
        <f t="shared" si="234"/>
        <v>0</v>
      </c>
      <c r="J168" s="15">
        <f t="shared" si="235"/>
        <v>0</v>
      </c>
      <c r="K168" s="15">
        <f t="shared" si="236"/>
        <v>0</v>
      </c>
      <c r="L168" s="15">
        <f t="shared" si="237"/>
        <v>0</v>
      </c>
    </row>
    <row r="169" spans="1:12" ht="18.75">
      <c r="A169" s="13">
        <v>42620</v>
      </c>
      <c r="B169" s="14" t="s">
        <v>10</v>
      </c>
      <c r="C169" s="14">
        <v>75</v>
      </c>
      <c r="D169" s="14" t="s">
        <v>9</v>
      </c>
      <c r="E169" s="14">
        <v>8967</v>
      </c>
      <c r="F169" s="14">
        <v>8982</v>
      </c>
      <c r="G169" s="14"/>
      <c r="H169" s="14"/>
      <c r="I169" s="15">
        <f t="shared" si="234"/>
        <v>1125</v>
      </c>
      <c r="J169" s="15">
        <f t="shared" si="235"/>
        <v>0</v>
      </c>
      <c r="K169" s="15">
        <f t="shared" si="236"/>
        <v>0</v>
      </c>
      <c r="L169" s="15">
        <f t="shared" si="237"/>
        <v>1125</v>
      </c>
    </row>
    <row r="170" spans="1:12" ht="18.75">
      <c r="A170" s="13">
        <v>42619</v>
      </c>
      <c r="B170" s="16" t="s">
        <v>12</v>
      </c>
      <c r="C170" s="14">
        <v>40</v>
      </c>
      <c r="D170" s="14" t="s">
        <v>9</v>
      </c>
      <c r="E170" s="14">
        <v>20230</v>
      </c>
      <c r="F170" s="14">
        <v>20260</v>
      </c>
      <c r="G170" s="14">
        <v>20290</v>
      </c>
      <c r="H170" s="14">
        <v>20320</v>
      </c>
      <c r="I170" s="15">
        <f t="shared" si="234"/>
        <v>1200</v>
      </c>
      <c r="J170" s="15">
        <f t="shared" si="235"/>
        <v>1200</v>
      </c>
      <c r="K170" s="15">
        <f t="shared" si="236"/>
        <v>1200</v>
      </c>
      <c r="L170" s="15">
        <f t="shared" si="237"/>
        <v>3600</v>
      </c>
    </row>
    <row r="171" spans="1:12" ht="18.75">
      <c r="A171" s="13">
        <v>42615</v>
      </c>
      <c r="B171" s="16" t="s">
        <v>12</v>
      </c>
      <c r="C171" s="14">
        <v>40</v>
      </c>
      <c r="D171" s="14" t="s">
        <v>9</v>
      </c>
      <c r="E171" s="14">
        <v>19948</v>
      </c>
      <c r="F171" s="14">
        <v>19974</v>
      </c>
      <c r="G171" s="14"/>
      <c r="H171" s="14"/>
      <c r="I171" s="15">
        <f t="shared" si="234"/>
        <v>1040</v>
      </c>
      <c r="J171" s="15">
        <f t="shared" si="235"/>
        <v>0</v>
      </c>
      <c r="K171" s="15">
        <f t="shared" si="236"/>
        <v>0</v>
      </c>
      <c r="L171" s="15">
        <f t="shared" si="237"/>
        <v>1040</v>
      </c>
    </row>
    <row r="172" spans="1:12" ht="18.75">
      <c r="A172" s="13">
        <v>42615</v>
      </c>
      <c r="B172" s="16" t="s">
        <v>12</v>
      </c>
      <c r="C172" s="14">
        <v>40</v>
      </c>
      <c r="D172" s="14" t="s">
        <v>9</v>
      </c>
      <c r="E172" s="14">
        <v>19933</v>
      </c>
      <c r="F172" s="14">
        <v>19883</v>
      </c>
      <c r="G172" s="14"/>
      <c r="H172" s="14"/>
      <c r="I172" s="15">
        <f t="shared" si="234"/>
        <v>-2000</v>
      </c>
      <c r="J172" s="15">
        <f t="shared" si="235"/>
        <v>0</v>
      </c>
      <c r="K172" s="15">
        <f t="shared" si="236"/>
        <v>0</v>
      </c>
      <c r="L172" s="15">
        <f t="shared" si="237"/>
        <v>-2000</v>
      </c>
    </row>
    <row r="173" spans="1:12" ht="18.75">
      <c r="A173" s="13">
        <v>42614</v>
      </c>
      <c r="B173" s="16" t="s">
        <v>12</v>
      </c>
      <c r="C173" s="14">
        <v>40</v>
      </c>
      <c r="D173" s="14" t="s">
        <v>11</v>
      </c>
      <c r="E173" s="14">
        <v>19910</v>
      </c>
      <c r="F173" s="14">
        <v>19880</v>
      </c>
      <c r="G173" s="14">
        <v>19850</v>
      </c>
      <c r="H173" s="14"/>
      <c r="I173" s="15">
        <f t="shared" si="234"/>
        <v>1200</v>
      </c>
      <c r="J173" s="15">
        <f t="shared" si="235"/>
        <v>1200</v>
      </c>
      <c r="K173" s="15">
        <f t="shared" si="236"/>
        <v>0</v>
      </c>
      <c r="L173" s="15">
        <f t="shared" si="237"/>
        <v>2400</v>
      </c>
    </row>
    <row r="174" spans="1:12" ht="18.75">
      <c r="A174" s="13">
        <v>42613</v>
      </c>
      <c r="B174" s="16" t="s">
        <v>10</v>
      </c>
      <c r="C174" s="14">
        <v>75</v>
      </c>
      <c r="D174" s="14" t="s">
        <v>11</v>
      </c>
      <c r="E174" s="14">
        <v>8820</v>
      </c>
      <c r="F174" s="14">
        <v>8845</v>
      </c>
      <c r="G174" s="14"/>
      <c r="H174" s="14"/>
      <c r="I174" s="15">
        <f t="shared" si="234"/>
        <v>-1875</v>
      </c>
      <c r="J174" s="15">
        <f t="shared" si="235"/>
        <v>0</v>
      </c>
      <c r="K174" s="15">
        <f t="shared" si="236"/>
        <v>0</v>
      </c>
      <c r="L174" s="15">
        <f t="shared" si="237"/>
        <v>-1875</v>
      </c>
    </row>
    <row r="175" spans="1:12" ht="18.75">
      <c r="A175" s="13">
        <v>42612</v>
      </c>
      <c r="B175" s="16" t="s">
        <v>10</v>
      </c>
      <c r="C175" s="14">
        <v>75</v>
      </c>
      <c r="D175" s="14" t="s">
        <v>9</v>
      </c>
      <c r="E175" s="14">
        <v>8710</v>
      </c>
      <c r="F175" s="14">
        <v>8725</v>
      </c>
      <c r="G175" s="14">
        <v>8740</v>
      </c>
      <c r="H175" s="14">
        <v>8755</v>
      </c>
      <c r="I175" s="15">
        <f t="shared" si="234"/>
        <v>1125</v>
      </c>
      <c r="J175" s="15">
        <f t="shared" si="235"/>
        <v>1125</v>
      </c>
      <c r="K175" s="15">
        <f t="shared" si="236"/>
        <v>1125</v>
      </c>
      <c r="L175" s="15">
        <f t="shared" si="237"/>
        <v>3375</v>
      </c>
    </row>
    <row r="176" spans="1:12" ht="18.75">
      <c r="A176" s="13">
        <v>42612</v>
      </c>
      <c r="B176" s="16" t="s">
        <v>12</v>
      </c>
      <c r="C176" s="14">
        <v>40</v>
      </c>
      <c r="D176" s="14" t="s">
        <v>9</v>
      </c>
      <c r="E176" s="14">
        <v>19496</v>
      </c>
      <c r="F176" s="14">
        <v>19526</v>
      </c>
      <c r="G176" s="14">
        <v>19556</v>
      </c>
      <c r="H176" s="14"/>
      <c r="I176" s="15">
        <f t="shared" si="234"/>
        <v>1200</v>
      </c>
      <c r="J176" s="15">
        <f t="shared" si="235"/>
        <v>1200</v>
      </c>
      <c r="K176" s="15">
        <f t="shared" si="236"/>
        <v>0</v>
      </c>
      <c r="L176" s="15">
        <f t="shared" si="237"/>
        <v>2400</v>
      </c>
    </row>
    <row r="177" spans="1:12" ht="18.75">
      <c r="A177" s="13">
        <v>42611</v>
      </c>
      <c r="B177" s="16" t="s">
        <v>12</v>
      </c>
      <c r="C177" s="14">
        <v>40</v>
      </c>
      <c r="D177" s="14" t="s">
        <v>11</v>
      </c>
      <c r="E177" s="14">
        <v>19235</v>
      </c>
      <c r="F177" s="14">
        <v>19205</v>
      </c>
      <c r="G177" s="14"/>
      <c r="H177" s="14"/>
      <c r="I177" s="15">
        <f t="shared" si="234"/>
        <v>1200</v>
      </c>
      <c r="J177" s="15">
        <f t="shared" si="235"/>
        <v>0</v>
      </c>
      <c r="K177" s="15">
        <f t="shared" si="236"/>
        <v>0</v>
      </c>
      <c r="L177" s="15">
        <f t="shared" si="237"/>
        <v>1200</v>
      </c>
    </row>
    <row r="178" spans="1:12" ht="18.75">
      <c r="A178" s="13">
        <v>42608</v>
      </c>
      <c r="B178" s="16" t="s">
        <v>10</v>
      </c>
      <c r="C178" s="14">
        <v>75</v>
      </c>
      <c r="D178" s="14" t="s">
        <v>11</v>
      </c>
      <c r="E178" s="14">
        <v>8612</v>
      </c>
      <c r="F178" s="14">
        <v>8597</v>
      </c>
      <c r="G178" s="14"/>
      <c r="H178" s="14"/>
      <c r="I178" s="15">
        <f t="shared" si="234"/>
        <v>1125</v>
      </c>
      <c r="J178" s="15">
        <f t="shared" si="235"/>
        <v>0</v>
      </c>
      <c r="K178" s="15">
        <f t="shared" si="236"/>
        <v>0</v>
      </c>
      <c r="L178" s="15">
        <f t="shared" si="237"/>
        <v>1125</v>
      </c>
    </row>
    <row r="179" spans="1:12" ht="18.75">
      <c r="A179" s="13">
        <v>42608</v>
      </c>
      <c r="B179" s="16" t="s">
        <v>12</v>
      </c>
      <c r="C179" s="14">
        <v>40</v>
      </c>
      <c r="D179" s="14" t="s">
        <v>11</v>
      </c>
      <c r="E179" s="14">
        <v>19281</v>
      </c>
      <c r="F179" s="14">
        <v>19251</v>
      </c>
      <c r="G179" s="14"/>
      <c r="H179" s="14"/>
      <c r="I179" s="15">
        <f t="shared" si="234"/>
        <v>1200</v>
      </c>
      <c r="J179" s="15">
        <f t="shared" si="235"/>
        <v>0</v>
      </c>
      <c r="K179" s="15">
        <f t="shared" si="236"/>
        <v>0</v>
      </c>
      <c r="L179" s="15">
        <f t="shared" si="237"/>
        <v>1200</v>
      </c>
    </row>
    <row r="180" spans="1:12" ht="18.75">
      <c r="A180" s="13">
        <v>42606</v>
      </c>
      <c r="B180" s="16" t="s">
        <v>12</v>
      </c>
      <c r="C180" s="14">
        <v>40</v>
      </c>
      <c r="D180" s="14" t="s">
        <v>11</v>
      </c>
      <c r="E180" s="14">
        <v>19300</v>
      </c>
      <c r="F180" s="14">
        <v>19350</v>
      </c>
      <c r="G180" s="14"/>
      <c r="H180" s="14"/>
      <c r="I180" s="15">
        <f t="shared" si="234"/>
        <v>-2000</v>
      </c>
      <c r="J180" s="15">
        <f t="shared" si="235"/>
        <v>0</v>
      </c>
      <c r="K180" s="15">
        <f t="shared" si="236"/>
        <v>0</v>
      </c>
      <c r="L180" s="15">
        <f t="shared" si="237"/>
        <v>-2000</v>
      </c>
    </row>
    <row r="181" spans="1:12" ht="18.75">
      <c r="A181" s="13">
        <v>42605</v>
      </c>
      <c r="B181" s="16" t="s">
        <v>12</v>
      </c>
      <c r="C181" s="14">
        <v>40</v>
      </c>
      <c r="D181" s="14" t="s">
        <v>9</v>
      </c>
      <c r="E181" s="14">
        <v>19306</v>
      </c>
      <c r="F181" s="14">
        <v>19336</v>
      </c>
      <c r="G181" s="14"/>
      <c r="H181" s="14"/>
      <c r="I181" s="15">
        <f t="shared" si="234"/>
        <v>1200</v>
      </c>
      <c r="J181" s="15">
        <f t="shared" si="235"/>
        <v>0</v>
      </c>
      <c r="K181" s="15">
        <f t="shared" si="236"/>
        <v>0</v>
      </c>
      <c r="L181" s="15">
        <f t="shared" si="237"/>
        <v>1200</v>
      </c>
    </row>
    <row r="182" spans="1:12" ht="18.75">
      <c r="A182" s="13">
        <v>42605</v>
      </c>
      <c r="B182" s="16" t="s">
        <v>10</v>
      </c>
      <c r="C182" s="14">
        <v>75</v>
      </c>
      <c r="D182" s="14" t="s">
        <v>9</v>
      </c>
      <c r="E182" s="14">
        <v>8638</v>
      </c>
      <c r="F182" s="14">
        <v>8613</v>
      </c>
      <c r="G182" s="14"/>
      <c r="H182" s="14"/>
      <c r="I182" s="15">
        <f t="shared" si="234"/>
        <v>-1875</v>
      </c>
      <c r="J182" s="15">
        <f t="shared" si="235"/>
        <v>0</v>
      </c>
      <c r="K182" s="15">
        <f t="shared" si="236"/>
        <v>0</v>
      </c>
      <c r="L182" s="15">
        <f t="shared" si="237"/>
        <v>-1875</v>
      </c>
    </row>
    <row r="183" spans="1:12" ht="18.75">
      <c r="A183" s="13">
        <v>42601</v>
      </c>
      <c r="B183" s="14" t="s">
        <v>10</v>
      </c>
      <c r="C183" s="14">
        <v>75</v>
      </c>
      <c r="D183" s="14" t="s">
        <v>11</v>
      </c>
      <c r="E183" s="14">
        <v>8683</v>
      </c>
      <c r="F183" s="14">
        <v>8668</v>
      </c>
      <c r="G183" s="14"/>
      <c r="H183" s="14"/>
      <c r="I183" s="15">
        <f t="shared" ref="I183:I224" si="238">IF(D183="LONG",(F183-E183)*C183,(E183-F183)*C183)</f>
        <v>1125</v>
      </c>
      <c r="J183" s="15">
        <f t="shared" ref="J183:J224" si="239">(IF(D183="SHORT",IF(G183="",0,F183-G183),IF(D183="LONG",IF(G183="",0,G183-F183))))*C183</f>
        <v>0</v>
      </c>
      <c r="K183" s="15">
        <f t="shared" ref="K183:K224" si="240">(IF(D183="SHORT",IF(H183="",0,G183-H183),IF(D183="LONG",IF(H183="",0,(H183-G183)))))*C183</f>
        <v>0</v>
      </c>
      <c r="L183" s="15">
        <f t="shared" ref="L183:L224" si="241">K183+J183+I183</f>
        <v>1125</v>
      </c>
    </row>
    <row r="184" spans="1:12" ht="18.75">
      <c r="A184" s="13">
        <v>42599</v>
      </c>
      <c r="B184" s="14" t="s">
        <v>12</v>
      </c>
      <c r="C184" s="14">
        <v>40</v>
      </c>
      <c r="D184" s="14" t="s">
        <v>9</v>
      </c>
      <c r="E184" s="14">
        <v>19025</v>
      </c>
      <c r="F184" s="14">
        <v>19055</v>
      </c>
      <c r="G184" s="14">
        <v>19085</v>
      </c>
      <c r="H184" s="14">
        <v>19115</v>
      </c>
      <c r="I184" s="15">
        <f t="shared" si="238"/>
        <v>1200</v>
      </c>
      <c r="J184" s="15">
        <f t="shared" si="239"/>
        <v>1200</v>
      </c>
      <c r="K184" s="15">
        <f t="shared" si="240"/>
        <v>1200</v>
      </c>
      <c r="L184" s="15">
        <f t="shared" si="241"/>
        <v>3600</v>
      </c>
    </row>
    <row r="185" spans="1:12" ht="18.75">
      <c r="A185" s="13">
        <v>42598</v>
      </c>
      <c r="B185" s="14" t="s">
        <v>10</v>
      </c>
      <c r="C185" s="14">
        <v>75</v>
      </c>
      <c r="D185" s="14" t="s">
        <v>11</v>
      </c>
      <c r="E185" s="14">
        <v>8650</v>
      </c>
      <c r="F185" s="14">
        <v>8635</v>
      </c>
      <c r="G185" s="14">
        <v>8620</v>
      </c>
      <c r="H185" s="14">
        <v>8605</v>
      </c>
      <c r="I185" s="15">
        <f t="shared" si="238"/>
        <v>1125</v>
      </c>
      <c r="J185" s="15">
        <f t="shared" si="239"/>
        <v>1125</v>
      </c>
      <c r="K185" s="15">
        <f t="shared" si="240"/>
        <v>1125</v>
      </c>
      <c r="L185" s="15">
        <f t="shared" si="241"/>
        <v>3375</v>
      </c>
    </row>
    <row r="186" spans="1:12" ht="18.75">
      <c r="A186" s="13">
        <v>42594</v>
      </c>
      <c r="B186" s="14" t="s">
        <v>10</v>
      </c>
      <c r="C186" s="14">
        <v>75</v>
      </c>
      <c r="D186" s="14" t="s">
        <v>9</v>
      </c>
      <c r="E186" s="14">
        <v>8672</v>
      </c>
      <c r="F186" s="14">
        <v>8686</v>
      </c>
      <c r="G186" s="14">
        <v>8702</v>
      </c>
      <c r="H186" s="14"/>
      <c r="I186" s="15">
        <f t="shared" si="238"/>
        <v>1050</v>
      </c>
      <c r="J186" s="15">
        <f t="shared" si="239"/>
        <v>1200</v>
      </c>
      <c r="K186" s="15">
        <f t="shared" si="240"/>
        <v>0</v>
      </c>
      <c r="L186" s="15">
        <f t="shared" si="241"/>
        <v>2250</v>
      </c>
    </row>
    <row r="187" spans="1:12" ht="18.75">
      <c r="A187" s="13">
        <v>42594</v>
      </c>
      <c r="B187" s="14" t="s">
        <v>12</v>
      </c>
      <c r="C187" s="14">
        <v>40</v>
      </c>
      <c r="D187" s="14" t="s">
        <v>9</v>
      </c>
      <c r="E187" s="14">
        <v>18846</v>
      </c>
      <c r="F187" s="14">
        <v>18796</v>
      </c>
      <c r="G187" s="14"/>
      <c r="H187" s="14"/>
      <c r="I187" s="15">
        <f t="shared" si="238"/>
        <v>-2000</v>
      </c>
      <c r="J187" s="15">
        <f t="shared" si="239"/>
        <v>0</v>
      </c>
      <c r="K187" s="15">
        <f t="shared" si="240"/>
        <v>0</v>
      </c>
      <c r="L187" s="15">
        <f t="shared" si="241"/>
        <v>-2000</v>
      </c>
    </row>
    <row r="188" spans="1:12" ht="18.75">
      <c r="A188" s="13">
        <v>42592</v>
      </c>
      <c r="B188" s="14" t="s">
        <v>10</v>
      </c>
      <c r="C188" s="14">
        <v>75</v>
      </c>
      <c r="D188" s="14" t="s">
        <v>11</v>
      </c>
      <c r="E188" s="14">
        <v>8625</v>
      </c>
      <c r="F188" s="14">
        <v>8610</v>
      </c>
      <c r="G188" s="14">
        <v>8595</v>
      </c>
      <c r="H188" s="14"/>
      <c r="I188" s="15">
        <f t="shared" si="238"/>
        <v>1125</v>
      </c>
      <c r="J188" s="15">
        <f t="shared" si="239"/>
        <v>1125</v>
      </c>
      <c r="K188" s="15">
        <f t="shared" si="240"/>
        <v>0</v>
      </c>
      <c r="L188" s="15">
        <f t="shared" si="241"/>
        <v>2250</v>
      </c>
    </row>
    <row r="189" spans="1:12" ht="18.75">
      <c r="A189" s="13">
        <v>42592</v>
      </c>
      <c r="B189" s="14" t="s">
        <v>12</v>
      </c>
      <c r="C189" s="14">
        <v>40</v>
      </c>
      <c r="D189" s="14" t="s">
        <v>11</v>
      </c>
      <c r="E189" s="14">
        <v>18730</v>
      </c>
      <c r="F189" s="14">
        <v>18702</v>
      </c>
      <c r="G189" s="14"/>
      <c r="H189" s="14"/>
      <c r="I189" s="15">
        <f t="shared" si="238"/>
        <v>1120</v>
      </c>
      <c r="J189" s="15">
        <f t="shared" si="239"/>
        <v>0</v>
      </c>
      <c r="K189" s="15">
        <f t="shared" si="240"/>
        <v>0</v>
      </c>
      <c r="L189" s="15">
        <f t="shared" si="241"/>
        <v>1120</v>
      </c>
    </row>
    <row r="190" spans="1:12" ht="18.75">
      <c r="A190" s="13">
        <v>42590</v>
      </c>
      <c r="B190" s="14" t="s">
        <v>10</v>
      </c>
      <c r="C190" s="14">
        <v>75</v>
      </c>
      <c r="D190" s="14" t="s">
        <v>9</v>
      </c>
      <c r="E190" s="14">
        <v>8755</v>
      </c>
      <c r="F190" s="14">
        <v>8755</v>
      </c>
      <c r="G190" s="14"/>
      <c r="H190" s="14"/>
      <c r="I190" s="15">
        <f t="shared" si="238"/>
        <v>0</v>
      </c>
      <c r="J190" s="15">
        <f t="shared" si="239"/>
        <v>0</v>
      </c>
      <c r="K190" s="15">
        <f t="shared" si="240"/>
        <v>0</v>
      </c>
      <c r="L190" s="15">
        <f t="shared" si="241"/>
        <v>0</v>
      </c>
    </row>
    <row r="191" spans="1:12" ht="18.75">
      <c r="A191" s="13">
        <v>42590</v>
      </c>
      <c r="B191" s="14" t="s">
        <v>12</v>
      </c>
      <c r="C191" s="14">
        <v>40</v>
      </c>
      <c r="D191" s="14" t="s">
        <v>9</v>
      </c>
      <c r="E191" s="14">
        <v>19050</v>
      </c>
      <c r="F191" s="14">
        <v>19050</v>
      </c>
      <c r="G191" s="14"/>
      <c r="H191" s="14"/>
      <c r="I191" s="15">
        <f t="shared" si="238"/>
        <v>0</v>
      </c>
      <c r="J191" s="15">
        <f t="shared" si="239"/>
        <v>0</v>
      </c>
      <c r="K191" s="15">
        <f t="shared" si="240"/>
        <v>0</v>
      </c>
      <c r="L191" s="15">
        <f t="shared" si="241"/>
        <v>0</v>
      </c>
    </row>
    <row r="192" spans="1:12" ht="18.75">
      <c r="A192" s="13">
        <v>42585</v>
      </c>
      <c r="B192" s="14" t="s">
        <v>10</v>
      </c>
      <c r="C192" s="14">
        <v>75</v>
      </c>
      <c r="D192" s="14" t="s">
        <v>11</v>
      </c>
      <c r="E192" s="14">
        <v>8610</v>
      </c>
      <c r="F192" s="14">
        <v>8595</v>
      </c>
      <c r="G192" s="14">
        <v>8580</v>
      </c>
      <c r="H192" s="14"/>
      <c r="I192" s="15">
        <f t="shared" si="238"/>
        <v>1125</v>
      </c>
      <c r="J192" s="15">
        <f t="shared" si="239"/>
        <v>1125</v>
      </c>
      <c r="K192" s="15">
        <f t="shared" si="240"/>
        <v>0</v>
      </c>
      <c r="L192" s="15">
        <f t="shared" si="241"/>
        <v>2250</v>
      </c>
    </row>
    <row r="193" spans="1:12" ht="18.75">
      <c r="A193" s="13">
        <v>42584</v>
      </c>
      <c r="B193" s="14" t="s">
        <v>10</v>
      </c>
      <c r="C193" s="14">
        <v>75</v>
      </c>
      <c r="D193" s="14" t="s">
        <v>11</v>
      </c>
      <c r="E193" s="14">
        <v>8685</v>
      </c>
      <c r="F193" s="14">
        <v>8670</v>
      </c>
      <c r="G193" s="14">
        <v>8655</v>
      </c>
      <c r="H193" s="14">
        <v>8640</v>
      </c>
      <c r="I193" s="15">
        <f t="shared" si="238"/>
        <v>1125</v>
      </c>
      <c r="J193" s="15">
        <f t="shared" si="239"/>
        <v>1125</v>
      </c>
      <c r="K193" s="15">
        <f t="shared" si="240"/>
        <v>1125</v>
      </c>
      <c r="L193" s="15">
        <f t="shared" si="241"/>
        <v>3375</v>
      </c>
    </row>
    <row r="194" spans="1:12" ht="18.75">
      <c r="A194" s="13">
        <v>42583</v>
      </c>
      <c r="B194" s="14" t="s">
        <v>10</v>
      </c>
      <c r="C194" s="14">
        <v>75</v>
      </c>
      <c r="D194" s="14" t="s">
        <v>9</v>
      </c>
      <c r="E194" s="14">
        <v>8740</v>
      </c>
      <c r="F194" s="14">
        <v>8715</v>
      </c>
      <c r="G194" s="14"/>
      <c r="H194" s="14"/>
      <c r="I194" s="15">
        <f t="shared" si="238"/>
        <v>-1875</v>
      </c>
      <c r="J194" s="15">
        <f t="shared" si="239"/>
        <v>0</v>
      </c>
      <c r="K194" s="15">
        <f t="shared" si="240"/>
        <v>0</v>
      </c>
      <c r="L194" s="15">
        <f t="shared" si="241"/>
        <v>-1875</v>
      </c>
    </row>
    <row r="195" spans="1:12" ht="18.75">
      <c r="A195" s="13">
        <v>42579</v>
      </c>
      <c r="B195" s="14" t="s">
        <v>10</v>
      </c>
      <c r="C195" s="14">
        <v>75</v>
      </c>
      <c r="D195" s="14" t="s">
        <v>9</v>
      </c>
      <c r="E195" s="14">
        <v>8650</v>
      </c>
      <c r="F195" s="14">
        <v>8665</v>
      </c>
      <c r="G195" s="14"/>
      <c r="H195" s="14"/>
      <c r="I195" s="15">
        <f t="shared" si="238"/>
        <v>1125</v>
      </c>
      <c r="J195" s="15">
        <f t="shared" si="239"/>
        <v>0</v>
      </c>
      <c r="K195" s="15">
        <f t="shared" si="240"/>
        <v>0</v>
      </c>
      <c r="L195" s="15">
        <f t="shared" si="241"/>
        <v>1125</v>
      </c>
    </row>
    <row r="196" spans="1:12" ht="18.75">
      <c r="A196" s="13">
        <v>42578</v>
      </c>
      <c r="B196" s="14" t="s">
        <v>12</v>
      </c>
      <c r="C196" s="14">
        <v>40</v>
      </c>
      <c r="D196" s="14" t="s">
        <v>9</v>
      </c>
      <c r="E196" s="14">
        <v>19080</v>
      </c>
      <c r="F196" s="14">
        <v>19110</v>
      </c>
      <c r="G196" s="14"/>
      <c r="H196" s="14"/>
      <c r="I196" s="15">
        <f t="shared" si="238"/>
        <v>1200</v>
      </c>
      <c r="J196" s="15">
        <f t="shared" si="239"/>
        <v>0</v>
      </c>
      <c r="K196" s="15">
        <f t="shared" si="240"/>
        <v>0</v>
      </c>
      <c r="L196" s="15">
        <f t="shared" si="241"/>
        <v>1200</v>
      </c>
    </row>
    <row r="197" spans="1:12" ht="18.75">
      <c r="A197" s="13">
        <v>42577</v>
      </c>
      <c r="B197" s="14" t="s">
        <v>12</v>
      </c>
      <c r="C197" s="14">
        <v>40</v>
      </c>
      <c r="D197" s="14" t="s">
        <v>11</v>
      </c>
      <c r="E197" s="14">
        <v>18992</v>
      </c>
      <c r="F197" s="14">
        <v>18965</v>
      </c>
      <c r="G197" s="14"/>
      <c r="H197" s="14"/>
      <c r="I197" s="15">
        <f t="shared" si="238"/>
        <v>1080</v>
      </c>
      <c r="J197" s="15">
        <f t="shared" si="239"/>
        <v>0</v>
      </c>
      <c r="K197" s="15">
        <f t="shared" si="240"/>
        <v>0</v>
      </c>
      <c r="L197" s="15">
        <f t="shared" si="241"/>
        <v>1080</v>
      </c>
    </row>
    <row r="198" spans="1:12" ht="18.75">
      <c r="A198" s="13">
        <v>42577</v>
      </c>
      <c r="B198" s="14" t="s">
        <v>10</v>
      </c>
      <c r="C198" s="14">
        <v>75</v>
      </c>
      <c r="D198" s="14" t="s">
        <v>9</v>
      </c>
      <c r="E198" s="14">
        <v>8650</v>
      </c>
      <c r="F198" s="14">
        <v>8625</v>
      </c>
      <c r="G198" s="14"/>
      <c r="H198" s="14"/>
      <c r="I198" s="15">
        <f t="shared" si="238"/>
        <v>-1875</v>
      </c>
      <c r="J198" s="15">
        <f t="shared" si="239"/>
        <v>0</v>
      </c>
      <c r="K198" s="15">
        <f t="shared" si="240"/>
        <v>0</v>
      </c>
      <c r="L198" s="15">
        <f t="shared" si="241"/>
        <v>-1875</v>
      </c>
    </row>
    <row r="199" spans="1:12" ht="18.75">
      <c r="A199" s="13">
        <v>42576</v>
      </c>
      <c r="B199" s="14" t="s">
        <v>10</v>
      </c>
      <c r="C199" s="14">
        <v>75</v>
      </c>
      <c r="D199" s="14" t="s">
        <v>9</v>
      </c>
      <c r="E199" s="14">
        <v>8560</v>
      </c>
      <c r="F199" s="14">
        <v>8575</v>
      </c>
      <c r="G199" s="14">
        <v>8590</v>
      </c>
      <c r="H199" s="14">
        <v>8605</v>
      </c>
      <c r="I199" s="15">
        <f t="shared" si="238"/>
        <v>1125</v>
      </c>
      <c r="J199" s="15">
        <f t="shared" si="239"/>
        <v>1125</v>
      </c>
      <c r="K199" s="15">
        <f t="shared" si="240"/>
        <v>1125</v>
      </c>
      <c r="L199" s="15">
        <f t="shared" si="241"/>
        <v>3375</v>
      </c>
    </row>
    <row r="200" spans="1:12" ht="18.75">
      <c r="A200" s="13">
        <v>42573</v>
      </c>
      <c r="B200" s="14" t="s">
        <v>12</v>
      </c>
      <c r="C200" s="14">
        <v>40</v>
      </c>
      <c r="D200" s="14" t="s">
        <v>11</v>
      </c>
      <c r="E200" s="14">
        <v>18690</v>
      </c>
      <c r="F200" s="14">
        <v>18660</v>
      </c>
      <c r="G200" s="14"/>
      <c r="H200" s="14"/>
      <c r="I200" s="15">
        <f t="shared" si="238"/>
        <v>1200</v>
      </c>
      <c r="J200" s="15">
        <f t="shared" si="239"/>
        <v>0</v>
      </c>
      <c r="K200" s="15">
        <f t="shared" si="240"/>
        <v>0</v>
      </c>
      <c r="L200" s="15">
        <f t="shared" si="241"/>
        <v>1200</v>
      </c>
    </row>
    <row r="201" spans="1:12" ht="18.75">
      <c r="A201" s="13">
        <v>42572</v>
      </c>
      <c r="B201" s="14" t="s">
        <v>12</v>
      </c>
      <c r="C201" s="14">
        <v>40</v>
      </c>
      <c r="D201" s="14" t="s">
        <v>11</v>
      </c>
      <c r="E201" s="14">
        <v>18950</v>
      </c>
      <c r="F201" s="14">
        <v>18920</v>
      </c>
      <c r="G201" s="14">
        <v>18890</v>
      </c>
      <c r="H201" s="14">
        <v>18860</v>
      </c>
      <c r="I201" s="15">
        <f t="shared" si="238"/>
        <v>1200</v>
      </c>
      <c r="J201" s="15">
        <f t="shared" si="239"/>
        <v>1200</v>
      </c>
      <c r="K201" s="15">
        <f t="shared" si="240"/>
        <v>1200</v>
      </c>
      <c r="L201" s="15">
        <f t="shared" si="241"/>
        <v>3600</v>
      </c>
    </row>
    <row r="202" spans="1:12" ht="18.75">
      <c r="A202" s="13">
        <v>42571</v>
      </c>
      <c r="B202" s="14" t="s">
        <v>12</v>
      </c>
      <c r="C202" s="14">
        <v>40</v>
      </c>
      <c r="D202" s="14" t="s">
        <v>9</v>
      </c>
      <c r="E202" s="14">
        <v>19040</v>
      </c>
      <c r="F202" s="14">
        <v>19070</v>
      </c>
      <c r="G202" s="14"/>
      <c r="H202" s="14"/>
      <c r="I202" s="15">
        <f t="shared" si="238"/>
        <v>1200</v>
      </c>
      <c r="J202" s="15">
        <f t="shared" si="239"/>
        <v>0</v>
      </c>
      <c r="K202" s="15">
        <f t="shared" si="240"/>
        <v>0</v>
      </c>
      <c r="L202" s="15">
        <f t="shared" si="241"/>
        <v>1200</v>
      </c>
    </row>
    <row r="203" spans="1:12" ht="18.75">
      <c r="A203" s="13">
        <v>42570</v>
      </c>
      <c r="B203" s="14" t="s">
        <v>10</v>
      </c>
      <c r="C203" s="14">
        <v>75</v>
      </c>
      <c r="D203" s="14" t="s">
        <v>9</v>
      </c>
      <c r="E203" s="14">
        <v>8540</v>
      </c>
      <c r="F203" s="14">
        <v>8555</v>
      </c>
      <c r="G203" s="14"/>
      <c r="H203" s="14"/>
      <c r="I203" s="15">
        <f t="shared" si="238"/>
        <v>1125</v>
      </c>
      <c r="J203" s="15">
        <f t="shared" si="239"/>
        <v>0</v>
      </c>
      <c r="K203" s="15">
        <f t="shared" si="240"/>
        <v>0</v>
      </c>
      <c r="L203" s="15">
        <f t="shared" si="241"/>
        <v>1125</v>
      </c>
    </row>
    <row r="204" spans="1:12" ht="18.75">
      <c r="A204" s="13">
        <v>42570</v>
      </c>
      <c r="B204" s="14" t="s">
        <v>12</v>
      </c>
      <c r="C204" s="14">
        <v>40</v>
      </c>
      <c r="D204" s="14" t="s">
        <v>11</v>
      </c>
      <c r="E204" s="14">
        <v>18920</v>
      </c>
      <c r="F204" s="14">
        <v>18970</v>
      </c>
      <c r="G204" s="14"/>
      <c r="H204" s="14"/>
      <c r="I204" s="15">
        <f t="shared" si="238"/>
        <v>-2000</v>
      </c>
      <c r="J204" s="15">
        <f t="shared" si="239"/>
        <v>0</v>
      </c>
      <c r="K204" s="15">
        <f t="shared" si="240"/>
        <v>0</v>
      </c>
      <c r="L204" s="15">
        <f t="shared" si="241"/>
        <v>-2000</v>
      </c>
    </row>
    <row r="205" spans="1:12" ht="18.75">
      <c r="A205" s="13">
        <v>42566</v>
      </c>
      <c r="B205" s="14" t="s">
        <v>10</v>
      </c>
      <c r="C205" s="14">
        <v>75</v>
      </c>
      <c r="D205" s="14" t="s">
        <v>9</v>
      </c>
      <c r="E205" s="14">
        <v>8550</v>
      </c>
      <c r="F205" s="14">
        <v>8565</v>
      </c>
      <c r="G205" s="14"/>
      <c r="H205" s="14"/>
      <c r="I205" s="15">
        <f t="shared" si="238"/>
        <v>1125</v>
      </c>
      <c r="J205" s="15">
        <f t="shared" si="239"/>
        <v>0</v>
      </c>
      <c r="K205" s="15">
        <f t="shared" si="240"/>
        <v>0</v>
      </c>
      <c r="L205" s="15">
        <f t="shared" si="241"/>
        <v>1125</v>
      </c>
    </row>
    <row r="206" spans="1:12" ht="18.75">
      <c r="A206" s="13">
        <v>42565</v>
      </c>
      <c r="B206" s="14" t="s">
        <v>10</v>
      </c>
      <c r="C206" s="14">
        <v>75</v>
      </c>
      <c r="D206" s="14" t="s">
        <v>9</v>
      </c>
      <c r="E206" s="14">
        <v>8526.5</v>
      </c>
      <c r="F206" s="14">
        <v>8541.5</v>
      </c>
      <c r="G206" s="14">
        <v>8556.5</v>
      </c>
      <c r="H206" s="14">
        <v>8571.5</v>
      </c>
      <c r="I206" s="15">
        <f t="shared" si="238"/>
        <v>1125</v>
      </c>
      <c r="J206" s="15">
        <f t="shared" si="239"/>
        <v>1125</v>
      </c>
      <c r="K206" s="15">
        <f t="shared" si="240"/>
        <v>1125</v>
      </c>
      <c r="L206" s="15">
        <f t="shared" si="241"/>
        <v>3375</v>
      </c>
    </row>
    <row r="207" spans="1:12" ht="18.75">
      <c r="A207" s="13">
        <v>42564</v>
      </c>
      <c r="B207" s="14" t="s">
        <v>10</v>
      </c>
      <c r="C207" s="14">
        <v>75</v>
      </c>
      <c r="D207" s="14" t="s">
        <v>9</v>
      </c>
      <c r="E207" s="14">
        <v>8517</v>
      </c>
      <c r="F207" s="14">
        <v>8531.7000000000007</v>
      </c>
      <c r="G207" s="14"/>
      <c r="H207" s="14"/>
      <c r="I207" s="15">
        <f t="shared" si="238"/>
        <v>1102.5000000000546</v>
      </c>
      <c r="J207" s="15">
        <f t="shared" si="239"/>
        <v>0</v>
      </c>
      <c r="K207" s="15">
        <f t="shared" si="240"/>
        <v>0</v>
      </c>
      <c r="L207" s="15">
        <f t="shared" si="241"/>
        <v>1102.5000000000546</v>
      </c>
    </row>
    <row r="208" spans="1:12" ht="18.75">
      <c r="A208" s="13">
        <v>42563</v>
      </c>
      <c r="B208" s="14" t="s">
        <v>12</v>
      </c>
      <c r="C208" s="14">
        <v>40</v>
      </c>
      <c r="D208" s="14" t="s">
        <v>9</v>
      </c>
      <c r="E208" s="14">
        <v>18565</v>
      </c>
      <c r="F208" s="14">
        <v>18594.25</v>
      </c>
      <c r="G208" s="14">
        <v>18625</v>
      </c>
      <c r="H208" s="14">
        <v>18655</v>
      </c>
      <c r="I208" s="15">
        <f t="shared" si="238"/>
        <v>1170</v>
      </c>
      <c r="J208" s="15">
        <f t="shared" si="239"/>
        <v>1230</v>
      </c>
      <c r="K208" s="15">
        <f t="shared" si="240"/>
        <v>1200</v>
      </c>
      <c r="L208" s="15">
        <f t="shared" si="241"/>
        <v>3600</v>
      </c>
    </row>
    <row r="209" spans="1:12" ht="18.75">
      <c r="A209" s="13">
        <v>42562</v>
      </c>
      <c r="B209" s="14" t="s">
        <v>10</v>
      </c>
      <c r="C209" s="14">
        <v>75</v>
      </c>
      <c r="D209" s="14" t="s">
        <v>9</v>
      </c>
      <c r="E209" s="14">
        <v>8485</v>
      </c>
      <c r="F209" s="14">
        <v>8500</v>
      </c>
      <c r="G209" s="14">
        <v>8515</v>
      </c>
      <c r="H209" s="14"/>
      <c r="I209" s="15">
        <f t="shared" si="238"/>
        <v>1125</v>
      </c>
      <c r="J209" s="15">
        <f t="shared" si="239"/>
        <v>1125</v>
      </c>
      <c r="K209" s="15">
        <f t="shared" si="240"/>
        <v>0</v>
      </c>
      <c r="L209" s="15">
        <f t="shared" si="241"/>
        <v>2250</v>
      </c>
    </row>
    <row r="210" spans="1:12" ht="18.75">
      <c r="A210" s="13">
        <v>42558</v>
      </c>
      <c r="B210" s="14" t="s">
        <v>12</v>
      </c>
      <c r="C210" s="14">
        <v>40</v>
      </c>
      <c r="D210" s="14" t="s">
        <v>9</v>
      </c>
      <c r="E210" s="14">
        <v>18187</v>
      </c>
      <c r="F210" s="14">
        <v>18127</v>
      </c>
      <c r="G210" s="14"/>
      <c r="H210" s="14"/>
      <c r="I210" s="15">
        <f t="shared" si="238"/>
        <v>-2400</v>
      </c>
      <c r="J210" s="15">
        <f t="shared" si="239"/>
        <v>0</v>
      </c>
      <c r="K210" s="15">
        <f t="shared" si="240"/>
        <v>0</v>
      </c>
      <c r="L210" s="15">
        <f t="shared" si="241"/>
        <v>-2400</v>
      </c>
    </row>
    <row r="211" spans="1:12" ht="18.75">
      <c r="A211" s="13">
        <v>42556</v>
      </c>
      <c r="B211" s="14" t="s">
        <v>10</v>
      </c>
      <c r="C211" s="14">
        <v>75</v>
      </c>
      <c r="D211" s="14" t="s">
        <v>11</v>
      </c>
      <c r="E211" s="14">
        <v>8358</v>
      </c>
      <c r="F211" s="14">
        <v>8343</v>
      </c>
      <c r="G211" s="14"/>
      <c r="H211" s="14"/>
      <c r="I211" s="15">
        <f t="shared" si="238"/>
        <v>1125</v>
      </c>
      <c r="J211" s="15">
        <f t="shared" si="239"/>
        <v>0</v>
      </c>
      <c r="K211" s="15">
        <f t="shared" si="240"/>
        <v>0</v>
      </c>
      <c r="L211" s="15">
        <f t="shared" si="241"/>
        <v>1125</v>
      </c>
    </row>
    <row r="212" spans="1:12" ht="18.75">
      <c r="A212" s="13">
        <v>42551</v>
      </c>
      <c r="B212" s="14" t="s">
        <v>10</v>
      </c>
      <c r="C212" s="14">
        <v>75</v>
      </c>
      <c r="D212" s="14" t="s">
        <v>11</v>
      </c>
      <c r="E212" s="14">
        <v>8247.5</v>
      </c>
      <c r="F212" s="14">
        <v>8272.5</v>
      </c>
      <c r="G212" s="14"/>
      <c r="H212" s="14"/>
      <c r="I212" s="15">
        <f t="shared" si="238"/>
        <v>-1875</v>
      </c>
      <c r="J212" s="15">
        <f t="shared" si="239"/>
        <v>0</v>
      </c>
      <c r="K212" s="15">
        <f t="shared" si="240"/>
        <v>0</v>
      </c>
      <c r="L212" s="15">
        <f t="shared" si="241"/>
        <v>-1875</v>
      </c>
    </row>
    <row r="213" spans="1:12" ht="18.75">
      <c r="A213" s="13">
        <v>42550</v>
      </c>
      <c r="B213" s="14" t="s">
        <v>12</v>
      </c>
      <c r="C213" s="14">
        <v>30</v>
      </c>
      <c r="D213" s="14" t="s">
        <v>9</v>
      </c>
      <c r="E213" s="14">
        <v>17630</v>
      </c>
      <c r="F213" s="14">
        <v>17670</v>
      </c>
      <c r="G213" s="14">
        <v>17710</v>
      </c>
      <c r="H213" s="14"/>
      <c r="I213" s="15">
        <f t="shared" si="238"/>
        <v>1200</v>
      </c>
      <c r="J213" s="15">
        <f t="shared" si="239"/>
        <v>1200</v>
      </c>
      <c r="K213" s="15">
        <f t="shared" si="240"/>
        <v>0</v>
      </c>
      <c r="L213" s="15">
        <f t="shared" si="241"/>
        <v>2400</v>
      </c>
    </row>
    <row r="214" spans="1:12" ht="18.75">
      <c r="A214" s="13">
        <v>42549</v>
      </c>
      <c r="B214" s="14" t="s">
        <v>10</v>
      </c>
      <c r="C214" s="14">
        <v>75</v>
      </c>
      <c r="D214" s="14" t="s">
        <v>9</v>
      </c>
      <c r="E214" s="14">
        <v>8130</v>
      </c>
      <c r="F214" s="14">
        <v>8145</v>
      </c>
      <c r="G214" s="14"/>
      <c r="H214" s="14"/>
      <c r="I214" s="15">
        <f t="shared" si="238"/>
        <v>1125</v>
      </c>
      <c r="J214" s="15">
        <f t="shared" si="239"/>
        <v>0</v>
      </c>
      <c r="K214" s="15">
        <f t="shared" si="240"/>
        <v>0</v>
      </c>
      <c r="L214" s="15">
        <f t="shared" si="241"/>
        <v>1125</v>
      </c>
    </row>
    <row r="215" spans="1:12" ht="18.75">
      <c r="A215" s="13">
        <v>42548</v>
      </c>
      <c r="B215" s="14" t="s">
        <v>12</v>
      </c>
      <c r="C215" s="14">
        <v>30</v>
      </c>
      <c r="D215" s="14" t="s">
        <v>9</v>
      </c>
      <c r="E215" s="14">
        <v>17466</v>
      </c>
      <c r="F215" s="14">
        <v>17506</v>
      </c>
      <c r="G215" s="14">
        <v>17546</v>
      </c>
      <c r="H215" s="14"/>
      <c r="I215" s="15">
        <f t="shared" si="238"/>
        <v>1200</v>
      </c>
      <c r="J215" s="15">
        <f t="shared" si="239"/>
        <v>1200</v>
      </c>
      <c r="K215" s="15">
        <f t="shared" si="240"/>
        <v>0</v>
      </c>
      <c r="L215" s="15">
        <f t="shared" si="241"/>
        <v>2400</v>
      </c>
    </row>
    <row r="216" spans="1:12" ht="18.75">
      <c r="A216" s="13">
        <v>42544</v>
      </c>
      <c r="B216" s="14" t="s">
        <v>10</v>
      </c>
      <c r="C216" s="14">
        <v>75</v>
      </c>
      <c r="D216" s="14" t="s">
        <v>9</v>
      </c>
      <c r="E216" s="14">
        <v>8205</v>
      </c>
      <c r="F216" s="14">
        <v>8220</v>
      </c>
      <c r="G216" s="14">
        <v>8235</v>
      </c>
      <c r="H216" s="14">
        <v>8250</v>
      </c>
      <c r="I216" s="15">
        <f t="shared" si="238"/>
        <v>1125</v>
      </c>
      <c r="J216" s="15">
        <f t="shared" si="239"/>
        <v>1125</v>
      </c>
      <c r="K216" s="15">
        <f t="shared" si="240"/>
        <v>1125</v>
      </c>
      <c r="L216" s="15">
        <f t="shared" si="241"/>
        <v>3375</v>
      </c>
    </row>
    <row r="217" spans="1:12" ht="18.75">
      <c r="A217" s="13">
        <v>42542</v>
      </c>
      <c r="B217" s="14" t="s">
        <v>12</v>
      </c>
      <c r="C217" s="14">
        <v>30</v>
      </c>
      <c r="D217" s="14" t="s">
        <v>11</v>
      </c>
      <c r="E217" s="14">
        <v>17671</v>
      </c>
      <c r="F217" s="14">
        <v>17631</v>
      </c>
      <c r="G217" s="14"/>
      <c r="H217" s="14"/>
      <c r="I217" s="15">
        <f t="shared" si="238"/>
        <v>1200</v>
      </c>
      <c r="J217" s="15">
        <f t="shared" si="239"/>
        <v>0</v>
      </c>
      <c r="K217" s="15">
        <f t="shared" si="240"/>
        <v>0</v>
      </c>
      <c r="L217" s="15">
        <f t="shared" si="241"/>
        <v>1200</v>
      </c>
    </row>
    <row r="218" spans="1:12" ht="18.75">
      <c r="A218" s="13">
        <v>42541</v>
      </c>
      <c r="B218" s="14" t="s">
        <v>10</v>
      </c>
      <c r="C218" s="14">
        <v>75</v>
      </c>
      <c r="D218" s="14" t="s">
        <v>9</v>
      </c>
      <c r="E218" s="14">
        <v>8212</v>
      </c>
      <c r="F218" s="14">
        <v>8227</v>
      </c>
      <c r="G218" s="14">
        <v>8242</v>
      </c>
      <c r="H218" s="14">
        <v>8257</v>
      </c>
      <c r="I218" s="15">
        <f t="shared" si="238"/>
        <v>1125</v>
      </c>
      <c r="J218" s="15">
        <f t="shared" si="239"/>
        <v>1125</v>
      </c>
      <c r="K218" s="15">
        <f t="shared" si="240"/>
        <v>1125</v>
      </c>
      <c r="L218" s="15">
        <f t="shared" si="241"/>
        <v>3375</v>
      </c>
    </row>
    <row r="219" spans="1:12" ht="18.75">
      <c r="A219" s="13">
        <v>42538</v>
      </c>
      <c r="B219" s="14" t="s">
        <v>12</v>
      </c>
      <c r="C219" s="14">
        <v>30</v>
      </c>
      <c r="D219" s="14" t="s">
        <v>11</v>
      </c>
      <c r="E219" s="14">
        <v>17780</v>
      </c>
      <c r="F219" s="14">
        <v>17740</v>
      </c>
      <c r="G219" s="14">
        <v>17700</v>
      </c>
      <c r="H219" s="14">
        <v>17660</v>
      </c>
      <c r="I219" s="15">
        <f t="shared" si="238"/>
        <v>1200</v>
      </c>
      <c r="J219" s="15">
        <f t="shared" si="239"/>
        <v>1200</v>
      </c>
      <c r="K219" s="15">
        <f t="shared" si="240"/>
        <v>1200</v>
      </c>
      <c r="L219" s="15">
        <f t="shared" si="241"/>
        <v>3600</v>
      </c>
    </row>
    <row r="220" spans="1:12" ht="18.75">
      <c r="A220" s="13">
        <v>42537</v>
      </c>
      <c r="B220" s="14" t="s">
        <v>12</v>
      </c>
      <c r="C220" s="14">
        <v>30</v>
      </c>
      <c r="D220" s="14" t="s">
        <v>9</v>
      </c>
      <c r="E220" s="14">
        <v>17680</v>
      </c>
      <c r="F220" s="14">
        <v>17620</v>
      </c>
      <c r="G220" s="14"/>
      <c r="H220" s="14"/>
      <c r="I220" s="15">
        <f t="shared" si="238"/>
        <v>-1800</v>
      </c>
      <c r="J220" s="15">
        <f t="shared" si="239"/>
        <v>0</v>
      </c>
      <c r="K220" s="15">
        <f t="shared" si="240"/>
        <v>0</v>
      </c>
      <c r="L220" s="15">
        <f t="shared" si="241"/>
        <v>-1800</v>
      </c>
    </row>
    <row r="221" spans="1:12" ht="18.75">
      <c r="A221" s="13">
        <v>42536</v>
      </c>
      <c r="B221" s="14" t="s">
        <v>12</v>
      </c>
      <c r="C221" s="14">
        <v>30</v>
      </c>
      <c r="D221" s="14" t="s">
        <v>9</v>
      </c>
      <c r="E221" s="14">
        <v>17660</v>
      </c>
      <c r="F221" s="14">
        <v>17700</v>
      </c>
      <c r="G221" s="14">
        <v>17740</v>
      </c>
      <c r="H221" s="14">
        <v>17780</v>
      </c>
      <c r="I221" s="15">
        <f t="shared" si="238"/>
        <v>1200</v>
      </c>
      <c r="J221" s="15">
        <f t="shared" si="239"/>
        <v>1200</v>
      </c>
      <c r="K221" s="15">
        <f t="shared" si="240"/>
        <v>1200</v>
      </c>
      <c r="L221" s="15">
        <f t="shared" si="241"/>
        <v>3600</v>
      </c>
    </row>
    <row r="222" spans="1:12" ht="18.75">
      <c r="A222" s="13">
        <v>42535</v>
      </c>
      <c r="B222" s="14" t="s">
        <v>12</v>
      </c>
      <c r="C222" s="14">
        <v>30</v>
      </c>
      <c r="D222" s="14" t="s">
        <v>9</v>
      </c>
      <c r="E222" s="14">
        <v>17584</v>
      </c>
      <c r="F222" s="14">
        <v>17624</v>
      </c>
      <c r="G222" s="14">
        <v>17664</v>
      </c>
      <c r="H222" s="14"/>
      <c r="I222" s="15">
        <f t="shared" si="238"/>
        <v>1200</v>
      </c>
      <c r="J222" s="15">
        <f t="shared" si="239"/>
        <v>1200</v>
      </c>
      <c r="K222" s="15">
        <f t="shared" si="240"/>
        <v>0</v>
      </c>
      <c r="L222" s="15">
        <f t="shared" si="241"/>
        <v>2400</v>
      </c>
    </row>
    <row r="223" spans="1:12" ht="18.75">
      <c r="A223" s="13">
        <v>42534</v>
      </c>
      <c r="B223" s="14" t="s">
        <v>12</v>
      </c>
      <c r="C223" s="14">
        <v>30</v>
      </c>
      <c r="D223" s="14" t="s">
        <v>11</v>
      </c>
      <c r="E223" s="14">
        <v>17522</v>
      </c>
      <c r="F223" s="14">
        <v>17482.099999999999</v>
      </c>
      <c r="G223" s="14"/>
      <c r="H223" s="14"/>
      <c r="I223" s="15">
        <f t="shared" si="238"/>
        <v>1197.0000000000437</v>
      </c>
      <c r="J223" s="15">
        <f t="shared" si="239"/>
        <v>0</v>
      </c>
      <c r="K223" s="15">
        <f t="shared" si="240"/>
        <v>0</v>
      </c>
      <c r="L223" s="15">
        <f t="shared" si="241"/>
        <v>1197.0000000000437</v>
      </c>
    </row>
    <row r="224" spans="1:12" ht="18.75">
      <c r="A224" s="13">
        <v>42530</v>
      </c>
      <c r="B224" s="14" t="s">
        <v>12</v>
      </c>
      <c r="C224" s="14">
        <v>30</v>
      </c>
      <c r="D224" s="14" t="s">
        <v>9</v>
      </c>
      <c r="E224" s="14">
        <v>17900</v>
      </c>
      <c r="F224" s="14">
        <v>17840</v>
      </c>
      <c r="G224" s="14"/>
      <c r="H224" s="14"/>
      <c r="I224" s="15">
        <f t="shared" si="238"/>
        <v>-1800</v>
      </c>
      <c r="J224" s="15">
        <f t="shared" si="239"/>
        <v>0</v>
      </c>
      <c r="K224" s="15">
        <f t="shared" si="240"/>
        <v>0</v>
      </c>
      <c r="L224" s="15">
        <f t="shared" si="241"/>
        <v>-1800</v>
      </c>
    </row>
    <row r="225" spans="1:12" ht="18.75">
      <c r="A225" s="13">
        <v>42529</v>
      </c>
      <c r="B225" s="17" t="s">
        <v>12</v>
      </c>
      <c r="C225" s="17">
        <v>30</v>
      </c>
      <c r="D225" s="17" t="s">
        <v>9</v>
      </c>
      <c r="E225" s="17">
        <v>17870</v>
      </c>
      <c r="F225" s="17">
        <v>17910</v>
      </c>
      <c r="G225" s="17">
        <v>17950</v>
      </c>
      <c r="H225" s="17"/>
      <c r="I225" s="15">
        <f t="shared" ref="I225:I230" si="242">IF(D225="LONG",(F225-E225)*C225,(E225-F225)*C225)</f>
        <v>1200</v>
      </c>
      <c r="J225" s="15">
        <f t="shared" ref="J225:J230" si="243">(IF(D225="SHORT",IF(G225="",0,F225-G225),IF(D225="LONG",IF(G225="",0,G225-F225))))*C225</f>
        <v>1200</v>
      </c>
      <c r="K225" s="15">
        <f t="shared" ref="K225:K230" si="244">(IF(D225="SHORT",IF(H225="",0,G225-H225),IF(D225="LONG",IF(H225="",0,(H225-G225)))))*C225</f>
        <v>0</v>
      </c>
      <c r="L225" s="15">
        <f t="shared" ref="L225:L230" si="245">K225+J225+I225</f>
        <v>2400</v>
      </c>
    </row>
    <row r="226" spans="1:12" ht="18.75">
      <c r="A226" s="13">
        <v>42529</v>
      </c>
      <c r="B226" s="17" t="s">
        <v>10</v>
      </c>
      <c r="C226" s="17">
        <v>75</v>
      </c>
      <c r="D226" s="17" t="s">
        <v>9</v>
      </c>
      <c r="E226" s="17">
        <v>8283</v>
      </c>
      <c r="F226" s="17">
        <v>8295.5</v>
      </c>
      <c r="G226" s="17"/>
      <c r="H226" s="17"/>
      <c r="I226" s="15">
        <f t="shared" si="242"/>
        <v>937.5</v>
      </c>
      <c r="J226" s="15">
        <f t="shared" si="243"/>
        <v>0</v>
      </c>
      <c r="K226" s="15">
        <f t="shared" si="244"/>
        <v>0</v>
      </c>
      <c r="L226" s="15">
        <f t="shared" si="245"/>
        <v>937.5</v>
      </c>
    </row>
    <row r="227" spans="1:12" ht="18.75">
      <c r="A227" s="13">
        <v>42528</v>
      </c>
      <c r="B227" s="17" t="s">
        <v>12</v>
      </c>
      <c r="C227" s="17">
        <v>30</v>
      </c>
      <c r="D227" s="17" t="s">
        <v>9</v>
      </c>
      <c r="E227" s="17">
        <v>17750</v>
      </c>
      <c r="F227" s="17">
        <v>17750</v>
      </c>
      <c r="G227" s="17"/>
      <c r="H227" s="17"/>
      <c r="I227" s="15">
        <f t="shared" si="242"/>
        <v>0</v>
      </c>
      <c r="J227" s="15">
        <f t="shared" si="243"/>
        <v>0</v>
      </c>
      <c r="K227" s="15">
        <f t="shared" si="244"/>
        <v>0</v>
      </c>
      <c r="L227" s="15">
        <f t="shared" si="245"/>
        <v>0</v>
      </c>
    </row>
    <row r="228" spans="1:12" ht="18.75">
      <c r="A228" s="13">
        <v>42527</v>
      </c>
      <c r="B228" s="17" t="s">
        <v>12</v>
      </c>
      <c r="C228" s="17">
        <v>30</v>
      </c>
      <c r="D228" s="17" t="s">
        <v>9</v>
      </c>
      <c r="E228" s="17">
        <v>17714</v>
      </c>
      <c r="F228" s="17">
        <v>17654</v>
      </c>
      <c r="G228" s="17"/>
      <c r="H228" s="17"/>
      <c r="I228" s="15">
        <f t="shared" si="242"/>
        <v>-1800</v>
      </c>
      <c r="J228" s="15">
        <f t="shared" si="243"/>
        <v>0</v>
      </c>
      <c r="K228" s="15">
        <f t="shared" si="244"/>
        <v>0</v>
      </c>
      <c r="L228" s="15">
        <f t="shared" si="245"/>
        <v>-1800</v>
      </c>
    </row>
    <row r="229" spans="1:12" ht="18.75">
      <c r="A229" s="13">
        <v>42524</v>
      </c>
      <c r="B229" s="17" t="s">
        <v>12</v>
      </c>
      <c r="C229" s="17">
        <v>30</v>
      </c>
      <c r="D229" s="17" t="s">
        <v>9</v>
      </c>
      <c r="E229" s="17">
        <v>17700</v>
      </c>
      <c r="F229" s="17">
        <v>17736</v>
      </c>
      <c r="G229" s="17"/>
      <c r="H229" s="17"/>
      <c r="I229" s="15">
        <f t="shared" si="242"/>
        <v>1080</v>
      </c>
      <c r="J229" s="15">
        <f t="shared" si="243"/>
        <v>0</v>
      </c>
      <c r="K229" s="15">
        <f t="shared" si="244"/>
        <v>0</v>
      </c>
      <c r="L229" s="15">
        <f t="shared" si="245"/>
        <v>1080</v>
      </c>
    </row>
    <row r="230" spans="1:12" ht="18.75">
      <c r="A230" s="13">
        <v>42522</v>
      </c>
      <c r="B230" s="17" t="s">
        <v>10</v>
      </c>
      <c r="C230" s="17">
        <v>75</v>
      </c>
      <c r="D230" s="17" t="s">
        <v>9</v>
      </c>
      <c r="E230" s="17">
        <v>8210</v>
      </c>
      <c r="F230" s="17">
        <v>8224.75</v>
      </c>
      <c r="G230" s="17"/>
      <c r="H230" s="17"/>
      <c r="I230" s="15">
        <f t="shared" si="242"/>
        <v>1106.25</v>
      </c>
      <c r="J230" s="15">
        <f t="shared" si="243"/>
        <v>0</v>
      </c>
      <c r="K230" s="15">
        <f t="shared" si="244"/>
        <v>0</v>
      </c>
      <c r="L230" s="15">
        <f t="shared" si="245"/>
        <v>1106.25</v>
      </c>
    </row>
    <row r="231" spans="1:12" ht="18.75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>
      <c r="A476" s="13"/>
      <c r="B476" s="17"/>
      <c r="C476" s="17"/>
      <c r="D476" s="17"/>
      <c r="E476" s="17"/>
      <c r="F476" s="17"/>
      <c r="G476" s="17"/>
      <c r="H476" s="17"/>
      <c r="I476" s="15"/>
      <c r="J476" s="15"/>
      <c r="K476" s="15"/>
      <c r="L476" s="15"/>
    </row>
    <row r="477" spans="1:12" ht="18.75">
      <c r="A477" s="13"/>
      <c r="B477" s="17"/>
      <c r="C477" s="17"/>
      <c r="D477" s="17"/>
      <c r="E477" s="17"/>
      <c r="F477" s="17"/>
      <c r="G477" s="17"/>
      <c r="H477" s="17"/>
      <c r="I477" s="15"/>
      <c r="J477" s="15"/>
      <c r="K477" s="15"/>
      <c r="L477" s="15"/>
    </row>
    <row r="478" spans="1:12" ht="18.75">
      <c r="A478" s="13"/>
      <c r="B478" s="17"/>
      <c r="C478" s="17"/>
      <c r="D478" s="17"/>
      <c r="E478" s="17"/>
      <c r="F478" s="17"/>
      <c r="G478" s="17"/>
      <c r="H478" s="17"/>
      <c r="I478" s="15"/>
      <c r="J478" s="15"/>
      <c r="K478" s="15"/>
      <c r="L478" s="15"/>
    </row>
    <row r="479" spans="1:12" ht="18.75">
      <c r="A479" s="13"/>
      <c r="B479" s="17"/>
      <c r="C479" s="17"/>
      <c r="D479" s="17"/>
      <c r="E479" s="17"/>
      <c r="F479" s="17"/>
      <c r="G479" s="17"/>
      <c r="H479" s="17"/>
      <c r="I479" s="15"/>
      <c r="J479" s="15"/>
      <c r="K479" s="15"/>
      <c r="L479" s="15"/>
    </row>
    <row r="480" spans="1:12" ht="18.75">
      <c r="A480" s="13"/>
      <c r="B480" s="17"/>
      <c r="C480" s="17"/>
      <c r="D480" s="17"/>
      <c r="E480" s="17"/>
      <c r="F480" s="17"/>
      <c r="G480" s="17"/>
      <c r="H480" s="17"/>
      <c r="I480" s="15"/>
      <c r="J480" s="15"/>
      <c r="K480" s="15"/>
      <c r="L480" s="15"/>
    </row>
    <row r="481" spans="1:12" ht="18.75">
      <c r="A481" s="13"/>
      <c r="B481" s="17"/>
      <c r="C481" s="17"/>
      <c r="D481" s="17"/>
      <c r="E481" s="17"/>
      <c r="F481" s="17"/>
      <c r="G481" s="17"/>
      <c r="H481" s="17"/>
      <c r="I481" s="15"/>
      <c r="J481" s="15"/>
      <c r="K481" s="15"/>
      <c r="L481" s="15"/>
    </row>
    <row r="482" spans="1:12" ht="18.75">
      <c r="A482" s="13"/>
      <c r="B482" s="17"/>
      <c r="C482" s="17"/>
      <c r="D482" s="17"/>
      <c r="E482" s="17"/>
      <c r="F482" s="17"/>
      <c r="G482" s="17"/>
      <c r="H482" s="17"/>
      <c r="I482" s="15"/>
      <c r="J482" s="15"/>
      <c r="K482" s="15"/>
      <c r="L482" s="15"/>
    </row>
    <row r="483" spans="1:12" ht="18.75">
      <c r="A483" s="13"/>
      <c r="B483" s="17"/>
      <c r="C483" s="17"/>
      <c r="D483" s="17"/>
      <c r="E483" s="17"/>
      <c r="F483" s="17"/>
      <c r="G483" s="17"/>
      <c r="H483" s="17"/>
      <c r="I483" s="15"/>
      <c r="J483" s="15"/>
      <c r="K483" s="15"/>
      <c r="L483" s="15"/>
    </row>
    <row r="484" spans="1:12" ht="18.75">
      <c r="A484" s="13"/>
      <c r="B484" s="17"/>
      <c r="C484" s="17"/>
      <c r="D484" s="17"/>
      <c r="E484" s="17"/>
      <c r="F484" s="17"/>
      <c r="G484" s="17"/>
      <c r="H484" s="17"/>
      <c r="I484" s="15"/>
      <c r="J484" s="15"/>
      <c r="K484" s="15"/>
      <c r="L484" s="15"/>
    </row>
    <row r="485" spans="1:12" ht="18.75">
      <c r="A485" s="13"/>
      <c r="B485" s="17"/>
      <c r="C485" s="17"/>
      <c r="D485" s="17"/>
      <c r="E485" s="17"/>
      <c r="F485" s="17"/>
      <c r="G485" s="17"/>
      <c r="H485" s="17"/>
      <c r="I485" s="15"/>
      <c r="J485" s="15"/>
      <c r="K485" s="15"/>
      <c r="L485" s="15"/>
    </row>
    <row r="486" spans="1:12" ht="18.75">
      <c r="A486" s="13"/>
      <c r="B486" s="17"/>
      <c r="C486" s="17"/>
      <c r="D486" s="17"/>
      <c r="E486" s="17"/>
      <c r="F486" s="17"/>
      <c r="G486" s="17"/>
      <c r="H486" s="17"/>
      <c r="I486" s="15"/>
      <c r="J486" s="15"/>
      <c r="K486" s="15"/>
      <c r="L486" s="15"/>
    </row>
    <row r="487" spans="1:12" ht="18.75">
      <c r="A487" s="13"/>
      <c r="B487" s="17"/>
      <c r="C487" s="17"/>
      <c r="D487" s="17"/>
      <c r="E487" s="17"/>
      <c r="F487" s="17"/>
      <c r="G487" s="17"/>
      <c r="H487" s="17"/>
      <c r="I487" s="15"/>
      <c r="J487" s="15"/>
      <c r="K487" s="15"/>
      <c r="L487" s="15"/>
    </row>
    <row r="488" spans="1:12" ht="18.75">
      <c r="A488" s="13"/>
      <c r="B488" s="17"/>
      <c r="C488" s="17"/>
      <c r="D488" s="17"/>
      <c r="E488" s="17"/>
      <c r="F488" s="17"/>
      <c r="G488" s="17"/>
      <c r="H488" s="17"/>
      <c r="I488" s="15"/>
      <c r="J488" s="15"/>
      <c r="K488" s="15"/>
      <c r="L488" s="15"/>
    </row>
    <row r="489" spans="1:12" ht="18.75">
      <c r="A489" s="13"/>
      <c r="B489" s="17"/>
      <c r="C489" s="17"/>
      <c r="D489" s="17"/>
      <c r="E489" s="17"/>
      <c r="F489" s="17"/>
      <c r="G489" s="17"/>
      <c r="H489" s="17"/>
      <c r="I489" s="15"/>
      <c r="J489" s="15"/>
      <c r="K489" s="15"/>
      <c r="L489" s="15"/>
    </row>
    <row r="490" spans="1:12" ht="18.75">
      <c r="A490" s="13"/>
      <c r="B490" s="17"/>
      <c r="C490" s="17"/>
      <c r="D490" s="17"/>
      <c r="E490" s="17"/>
      <c r="F490" s="17"/>
      <c r="G490" s="17"/>
      <c r="H490" s="17"/>
      <c r="I490" s="15"/>
      <c r="J490" s="15"/>
      <c r="K490" s="15"/>
      <c r="L490" s="15"/>
    </row>
    <row r="491" spans="1:12" ht="18.75">
      <c r="A491" s="13"/>
      <c r="B491" s="17"/>
      <c r="C491" s="17"/>
      <c r="D491" s="17"/>
      <c r="E491" s="17"/>
      <c r="F491" s="17"/>
      <c r="G491" s="17"/>
      <c r="H491" s="17"/>
      <c r="I491" s="15"/>
      <c r="J491" s="15"/>
      <c r="K491" s="15"/>
      <c r="L491" s="15"/>
    </row>
    <row r="492" spans="1:12" ht="18.75">
      <c r="A492" s="13"/>
      <c r="B492" s="17"/>
      <c r="C492" s="17"/>
      <c r="D492" s="17"/>
      <c r="E492" s="17"/>
      <c r="F492" s="17"/>
      <c r="G492" s="17"/>
      <c r="H492" s="17"/>
      <c r="I492" s="15"/>
      <c r="J492" s="15"/>
      <c r="K492" s="15"/>
      <c r="L492" s="15"/>
    </row>
    <row r="493" spans="1:12" ht="18.75">
      <c r="A493" s="13"/>
      <c r="B493" s="17"/>
      <c r="C493" s="17"/>
      <c r="D493" s="17"/>
      <c r="E493" s="17"/>
      <c r="F493" s="17"/>
      <c r="G493" s="17"/>
      <c r="H493" s="17"/>
      <c r="I493" s="15"/>
      <c r="J493" s="15"/>
      <c r="K493" s="15"/>
      <c r="L493" s="15"/>
    </row>
    <row r="494" spans="1:12" ht="18.75">
      <c r="A494" s="13"/>
      <c r="B494" s="17"/>
      <c r="C494" s="17"/>
      <c r="D494" s="17"/>
      <c r="E494" s="17"/>
      <c r="F494" s="17"/>
      <c r="G494" s="17"/>
      <c r="H494" s="17"/>
      <c r="I494" s="15"/>
      <c r="J494" s="15"/>
      <c r="K494" s="15"/>
      <c r="L494" s="15"/>
    </row>
    <row r="495" spans="1:12" ht="18.75">
      <c r="A495" s="13"/>
      <c r="B495" s="17"/>
      <c r="C495" s="17"/>
      <c r="D495" s="17"/>
      <c r="E495" s="17"/>
      <c r="F495" s="17"/>
      <c r="G495" s="17"/>
      <c r="H495" s="17"/>
      <c r="I495" s="15"/>
      <c r="J495" s="15"/>
      <c r="K495" s="15"/>
      <c r="L495" s="15"/>
    </row>
    <row r="496" spans="1:12" ht="18.75">
      <c r="A496" s="13"/>
      <c r="B496" s="17"/>
      <c r="C496" s="17"/>
      <c r="D496" s="17"/>
      <c r="E496" s="17"/>
      <c r="F496" s="17"/>
      <c r="G496" s="17"/>
      <c r="H496" s="17"/>
      <c r="I496" s="15"/>
      <c r="J496" s="15"/>
      <c r="K496" s="15"/>
      <c r="L496" s="15"/>
    </row>
    <row r="497" spans="1:12" ht="18.75">
      <c r="A497" s="13"/>
      <c r="B497" s="17"/>
      <c r="C497" s="17"/>
      <c r="D497" s="17"/>
      <c r="E497" s="17"/>
      <c r="F497" s="17"/>
      <c r="G497" s="17"/>
      <c r="H497" s="17"/>
      <c r="I497" s="15"/>
      <c r="J497" s="15"/>
      <c r="K497" s="15"/>
      <c r="L497" s="15"/>
    </row>
    <row r="498" spans="1:12" ht="18.75">
      <c r="A498" s="13"/>
      <c r="B498" s="17"/>
      <c r="C498" s="17"/>
      <c r="D498" s="17"/>
      <c r="E498" s="17"/>
      <c r="F498" s="17"/>
      <c r="G498" s="17"/>
      <c r="H498" s="17"/>
      <c r="I498" s="15"/>
      <c r="J498" s="15"/>
      <c r="K498" s="15"/>
      <c r="L498" s="15"/>
    </row>
    <row r="499" spans="1:12" ht="18.75">
      <c r="A499" s="13"/>
      <c r="B499" s="17"/>
      <c r="C499" s="17"/>
      <c r="D499" s="17"/>
      <c r="E499" s="17"/>
      <c r="F499" s="17"/>
      <c r="G499" s="17"/>
      <c r="H499" s="17"/>
      <c r="I499" s="15"/>
      <c r="J499" s="15"/>
      <c r="K499" s="15"/>
      <c r="L499" s="15"/>
    </row>
    <row r="500" spans="1:12" ht="18.75">
      <c r="A500" s="13"/>
      <c r="B500" s="17"/>
      <c r="C500" s="17"/>
      <c r="D500" s="17"/>
      <c r="E500" s="17"/>
      <c r="F500" s="17"/>
      <c r="G500" s="17"/>
      <c r="H500" s="17"/>
      <c r="I500" s="15"/>
      <c r="J500" s="15"/>
      <c r="K500" s="15"/>
      <c r="L500" s="15"/>
    </row>
    <row r="501" spans="1:12" ht="18.75">
      <c r="A501" s="13"/>
      <c r="B501" s="17"/>
      <c r="C501" s="17"/>
      <c r="D501" s="17"/>
      <c r="E501" s="17"/>
      <c r="F501" s="17"/>
      <c r="G501" s="17"/>
      <c r="H501" s="17"/>
      <c r="I501" s="15"/>
      <c r="J501" s="15"/>
      <c r="K501" s="15"/>
      <c r="L501" s="15"/>
    </row>
    <row r="502" spans="1:12" ht="18.75">
      <c r="A502" s="13"/>
      <c r="B502" s="17"/>
      <c r="C502" s="17"/>
      <c r="D502" s="17"/>
      <c r="E502" s="17"/>
      <c r="F502" s="17"/>
      <c r="G502" s="17"/>
      <c r="H502" s="17"/>
      <c r="I502" s="15"/>
      <c r="J502" s="15"/>
      <c r="K502" s="15"/>
      <c r="L502" s="15"/>
    </row>
    <row r="503" spans="1:12" ht="18.75">
      <c r="A503" s="13"/>
      <c r="B503" s="17"/>
      <c r="C503" s="17"/>
      <c r="D503" s="17"/>
      <c r="E503" s="17"/>
      <c r="F503" s="17"/>
      <c r="G503" s="17"/>
      <c r="H503" s="17"/>
      <c r="I503" s="15"/>
      <c r="J503" s="15"/>
      <c r="K503" s="15"/>
      <c r="L503" s="15"/>
    </row>
    <row r="504" spans="1:12" ht="18.75">
      <c r="A504" s="13"/>
      <c r="B504" s="17"/>
      <c r="C504" s="17"/>
      <c r="D504" s="17"/>
      <c r="E504" s="17"/>
      <c r="F504" s="17"/>
      <c r="G504" s="17"/>
      <c r="H504" s="17"/>
      <c r="I504" s="15"/>
      <c r="J504" s="15"/>
      <c r="K504" s="15"/>
      <c r="L504" s="15"/>
    </row>
    <row r="505" spans="1:12" ht="18.75">
      <c r="A505" s="13"/>
      <c r="B505" s="17"/>
      <c r="C505" s="17"/>
      <c r="D505" s="17"/>
      <c r="E505" s="17"/>
      <c r="F505" s="17"/>
      <c r="G505" s="17"/>
      <c r="H505" s="17"/>
      <c r="I505" s="15"/>
      <c r="J505" s="15"/>
      <c r="K505" s="15"/>
      <c r="L505" s="15"/>
    </row>
    <row r="506" spans="1:12" ht="18.75">
      <c r="A506" s="13"/>
      <c r="B506" s="17"/>
      <c r="C506" s="17"/>
      <c r="D506" s="17"/>
      <c r="E506" s="17"/>
      <c r="F506" s="17"/>
      <c r="G506" s="17"/>
      <c r="H506" s="17"/>
      <c r="I506" s="15"/>
      <c r="J506" s="15"/>
      <c r="K506" s="15"/>
      <c r="L506" s="15"/>
    </row>
    <row r="507" spans="1:12" ht="18.75">
      <c r="A507" s="13"/>
      <c r="B507" s="17"/>
      <c r="C507" s="17"/>
      <c r="D507" s="17"/>
      <c r="E507" s="17"/>
      <c r="F507" s="17"/>
      <c r="G507" s="17"/>
      <c r="H507" s="17"/>
      <c r="I507" s="15"/>
      <c r="J507" s="15"/>
      <c r="K507" s="15"/>
      <c r="L507" s="15"/>
    </row>
    <row r="508" spans="1:12" ht="18.75">
      <c r="A508" s="13"/>
      <c r="B508" s="17"/>
      <c r="C508" s="17"/>
      <c r="D508" s="17"/>
      <c r="E508" s="17"/>
      <c r="F508" s="17"/>
      <c r="G508" s="17"/>
      <c r="H508" s="17"/>
      <c r="I508" s="15"/>
      <c r="J508" s="15"/>
      <c r="K508" s="15"/>
      <c r="L508" s="15"/>
    </row>
    <row r="509" spans="1:12" ht="18.75">
      <c r="A509" s="13"/>
      <c r="B509" s="17"/>
      <c r="C509" s="17"/>
      <c r="D509" s="17"/>
      <c r="E509" s="17"/>
      <c r="F509" s="17"/>
      <c r="G509" s="17"/>
      <c r="H509" s="17"/>
      <c r="I509" s="15"/>
      <c r="J509" s="15"/>
      <c r="K509" s="15"/>
      <c r="L509" s="15"/>
    </row>
    <row r="510" spans="1:12" ht="18.75">
      <c r="A510" s="13"/>
      <c r="B510" s="17"/>
      <c r="C510" s="17"/>
      <c r="D510" s="17"/>
      <c r="E510" s="17"/>
      <c r="F510" s="17"/>
      <c r="G510" s="17"/>
      <c r="H510" s="17"/>
      <c r="I510" s="15"/>
      <c r="J510" s="15"/>
      <c r="K510" s="15"/>
      <c r="L510" s="15"/>
    </row>
    <row r="511" spans="1:12" ht="18.75">
      <c r="A511" s="13"/>
      <c r="B511" s="17"/>
      <c r="C511" s="17"/>
      <c r="D511" s="17"/>
      <c r="E511" s="17"/>
      <c r="F511" s="17"/>
      <c r="G511" s="17"/>
      <c r="H511" s="17"/>
      <c r="I511" s="15"/>
      <c r="J511" s="15"/>
      <c r="K511" s="15"/>
      <c r="L511" s="15"/>
    </row>
    <row r="512" spans="1:12" ht="18.75">
      <c r="A512" s="13"/>
      <c r="B512" s="17"/>
      <c r="C512" s="17"/>
      <c r="D512" s="17"/>
      <c r="E512" s="17"/>
      <c r="F512" s="17"/>
      <c r="G512" s="17"/>
      <c r="H512" s="17"/>
      <c r="I512" s="15"/>
      <c r="J512" s="15"/>
      <c r="K512" s="15"/>
      <c r="L512" s="15"/>
    </row>
    <row r="513" spans="1:12" ht="18.75">
      <c r="A513" s="13"/>
      <c r="B513" s="17"/>
      <c r="C513" s="17"/>
      <c r="D513" s="17"/>
      <c r="E513" s="17"/>
      <c r="F513" s="17"/>
      <c r="G513" s="17"/>
      <c r="H513" s="17"/>
      <c r="I513" s="15"/>
      <c r="J513" s="15"/>
      <c r="K513" s="15"/>
      <c r="L513" s="15"/>
    </row>
    <row r="514" spans="1:12" ht="18.75">
      <c r="A514" s="13"/>
      <c r="B514" s="17"/>
      <c r="C514" s="17"/>
      <c r="D514" s="17"/>
      <c r="E514" s="17"/>
      <c r="F514" s="17"/>
      <c r="G514" s="17"/>
      <c r="H514" s="17"/>
      <c r="I514" s="15"/>
      <c r="J514" s="15"/>
      <c r="K514" s="15"/>
      <c r="L514" s="15"/>
    </row>
    <row r="515" spans="1:12" ht="18.75">
      <c r="A515" s="13"/>
      <c r="B515" s="17"/>
      <c r="C515" s="17"/>
      <c r="D515" s="17"/>
      <c r="E515" s="17"/>
      <c r="F515" s="17"/>
      <c r="G515" s="17"/>
      <c r="H515" s="17"/>
      <c r="I515" s="15"/>
      <c r="J515" s="15"/>
      <c r="K515" s="15"/>
      <c r="L515" s="15"/>
    </row>
    <row r="516" spans="1:12" ht="18.75">
      <c r="A516" s="18"/>
      <c r="B516" s="17"/>
      <c r="C516" s="17"/>
      <c r="D516" s="17"/>
      <c r="E516" s="14"/>
      <c r="F516" s="17"/>
      <c r="G516" s="17"/>
      <c r="H516" s="17"/>
      <c r="I516" s="15"/>
      <c r="J516" s="15"/>
      <c r="K516" s="15"/>
      <c r="L516" s="17"/>
    </row>
    <row r="517" spans="1:12" ht="18.75">
      <c r="A517" s="18"/>
      <c r="B517" s="17"/>
      <c r="C517" s="17"/>
      <c r="D517" s="17"/>
      <c r="E517" s="14"/>
      <c r="F517" s="17"/>
      <c r="G517" s="17"/>
      <c r="H517" s="17"/>
      <c r="I517" s="15"/>
      <c r="J517" s="15"/>
      <c r="K517" s="15"/>
      <c r="L517" s="17"/>
    </row>
    <row r="518" spans="1:12" ht="18.75">
      <c r="A518" s="18"/>
      <c r="B518" s="17"/>
      <c r="C518" s="17"/>
      <c r="D518" s="17"/>
      <c r="E518" s="14"/>
      <c r="F518" s="17"/>
      <c r="G518" s="17"/>
      <c r="H518" s="17"/>
      <c r="I518" s="15"/>
      <c r="J518" s="15"/>
      <c r="K518" s="15"/>
      <c r="L518" s="17"/>
    </row>
    <row r="519" spans="1:12" ht="18.75">
      <c r="A519" s="18"/>
      <c r="B519" s="17"/>
      <c r="C519" s="17"/>
      <c r="D519" s="17"/>
      <c r="E519" s="14"/>
      <c r="F519" s="17"/>
      <c r="G519" s="17"/>
      <c r="H519" s="17"/>
      <c r="I519" s="15"/>
      <c r="J519" s="15"/>
      <c r="K519" s="15"/>
      <c r="L519" s="17"/>
    </row>
    <row r="520" spans="1:12" ht="18.75">
      <c r="A520" s="18"/>
      <c r="B520" s="17"/>
      <c r="C520" s="17"/>
      <c r="D520" s="17"/>
      <c r="E520" s="14"/>
      <c r="F520" s="17"/>
      <c r="G520" s="17"/>
      <c r="H520" s="17"/>
      <c r="I520" s="15"/>
      <c r="J520" s="15"/>
      <c r="K520" s="15"/>
      <c r="L520" s="17"/>
    </row>
    <row r="521" spans="1:12" ht="18.75">
      <c r="A521" s="18"/>
      <c r="B521" s="17"/>
      <c r="C521" s="17"/>
      <c r="D521" s="17"/>
      <c r="E521" s="14"/>
      <c r="F521" s="17"/>
      <c r="G521" s="17"/>
      <c r="H521" s="17"/>
      <c r="I521" s="15"/>
      <c r="J521" s="15"/>
      <c r="K521" s="15"/>
      <c r="L521" s="17"/>
    </row>
    <row r="522" spans="1:12" ht="18.75">
      <c r="A522" s="18"/>
      <c r="B522" s="17"/>
      <c r="C522" s="17"/>
      <c r="D522" s="17"/>
      <c r="E522" s="14"/>
      <c r="F522" s="17"/>
      <c r="G522" s="17"/>
      <c r="H522" s="17"/>
      <c r="I522" s="15"/>
      <c r="J522" s="15"/>
      <c r="K522" s="15"/>
      <c r="L522" s="17"/>
    </row>
    <row r="523" spans="1:12" ht="18.75">
      <c r="A523" s="18"/>
      <c r="B523" s="17"/>
      <c r="C523" s="17"/>
      <c r="D523" s="17"/>
      <c r="E523" s="14"/>
      <c r="F523" s="17"/>
      <c r="G523" s="17"/>
      <c r="H523" s="17"/>
      <c r="I523" s="15"/>
      <c r="J523" s="15"/>
      <c r="K523" s="15"/>
      <c r="L523" s="17"/>
    </row>
    <row r="524" spans="1:12" ht="18.75">
      <c r="A524" s="18"/>
      <c r="B524" s="17"/>
      <c r="C524" s="17"/>
      <c r="D524" s="17"/>
      <c r="E524" s="14"/>
      <c r="F524" s="17"/>
      <c r="G524" s="17"/>
      <c r="H524" s="17"/>
      <c r="I524" s="15"/>
      <c r="J524" s="15"/>
      <c r="K524" s="15"/>
      <c r="L524" s="17"/>
    </row>
    <row r="525" spans="1:12" ht="18.75">
      <c r="A525" s="18"/>
      <c r="B525" s="17"/>
      <c r="C525" s="17"/>
      <c r="D525" s="17"/>
      <c r="E525" s="14"/>
      <c r="F525" s="17"/>
      <c r="G525" s="17"/>
      <c r="H525" s="17"/>
      <c r="I525" s="15"/>
      <c r="J525" s="15"/>
      <c r="K525" s="15"/>
      <c r="L525" s="17"/>
    </row>
    <row r="526" spans="1:12" ht="18.75">
      <c r="A526" s="18"/>
      <c r="B526" s="17"/>
      <c r="C526" s="17"/>
      <c r="D526" s="17"/>
      <c r="E526" s="14"/>
      <c r="F526" s="17"/>
      <c r="G526" s="17"/>
      <c r="H526" s="17"/>
      <c r="I526" s="15"/>
      <c r="J526" s="15"/>
      <c r="K526" s="15"/>
      <c r="L526" s="17"/>
    </row>
    <row r="527" spans="1:12" ht="18.75">
      <c r="A527" s="18"/>
      <c r="B527" s="17"/>
      <c r="C527" s="17"/>
      <c r="D527" s="17"/>
      <c r="E527" s="14"/>
      <c r="F527" s="17"/>
      <c r="G527" s="17"/>
      <c r="H527" s="17"/>
      <c r="I527" s="15"/>
      <c r="J527" s="15"/>
      <c r="K527" s="15"/>
      <c r="L527" s="17"/>
    </row>
    <row r="528" spans="1:12" ht="18.75">
      <c r="A528" s="18"/>
      <c r="B528" s="17"/>
      <c r="C528" s="17"/>
      <c r="D528" s="17"/>
      <c r="E528" s="14"/>
      <c r="F528" s="17"/>
      <c r="G528" s="17"/>
      <c r="H528" s="17"/>
      <c r="I528" s="15"/>
      <c r="J528" s="15"/>
      <c r="K528" s="15"/>
      <c r="L528" s="17"/>
    </row>
    <row r="529" spans="1:12" ht="18.75">
      <c r="A529" s="18"/>
      <c r="B529" s="17"/>
      <c r="C529" s="17"/>
      <c r="D529" s="17"/>
      <c r="E529" s="14"/>
      <c r="F529" s="17"/>
      <c r="G529" s="17"/>
      <c r="H529" s="17"/>
      <c r="I529" s="15"/>
      <c r="J529" s="15"/>
      <c r="K529" s="15"/>
      <c r="L529" s="17"/>
    </row>
    <row r="530" spans="1:12" ht="18.75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8.75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8.75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8.75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8.75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8.75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8.75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8.75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8.75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8.75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8.75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8.75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8.75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8.75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8.75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8.75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8.75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8.75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8.75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8.75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8.75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8.75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8.75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8.75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8.75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8.75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8.75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8.75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8.75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8.75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8.75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8.75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8.75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8.75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8.75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8.75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8.75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8.75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8.75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8.75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5.75" customHeight="1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5.75" customHeight="1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5.75" customHeight="1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5.75" customHeight="1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5.75" customHeight="1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5.75" customHeight="1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5.75" customHeight="1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5.75" customHeight="1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5.75" customHeight="1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5.75" customHeight="1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5.75" customHeight="1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5.75" customHeight="1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5.75" customHeight="1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5.75" customHeight="1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5.75" customHeight="1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5.75" customHeight="1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5.75" customHeight="1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5.75" customHeight="1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5.75" customHeight="1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5.75" customHeight="1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5.75" customHeight="1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5.75" customHeight="1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5.75" customHeight="1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5.75" customHeight="1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5.75" customHeight="1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5.75" customHeight="1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5.75" customHeight="1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5.75" customHeight="1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5.75" customHeight="1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5.75" customHeight="1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5.75" customHeight="1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5.75" customHeight="1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5.75" customHeight="1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5.75" customHeight="1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5.75" customHeight="1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5.75" customHeight="1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5.75" customHeight="1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5.75" customHeight="1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5.75" customHeight="1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2.75" customHeight="1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8.75">
      <c r="A1115" s="19"/>
      <c r="B1115" s="20"/>
      <c r="C1115" s="20"/>
      <c r="D1115" s="20"/>
      <c r="E1115" s="20"/>
      <c r="F1115" s="20"/>
      <c r="G1115" s="20"/>
      <c r="H1115" s="20"/>
      <c r="I1115" s="15"/>
      <c r="J1115" s="15"/>
      <c r="K1115" s="15"/>
      <c r="L1115" s="15"/>
    </row>
    <row r="1116" spans="1:12" ht="18.75">
      <c r="A1116" s="19"/>
      <c r="B1116" s="20"/>
      <c r="C1116" s="20"/>
      <c r="D1116" s="20"/>
      <c r="E1116" s="20"/>
      <c r="F1116" s="20"/>
      <c r="G1116" s="20"/>
      <c r="H1116" s="20"/>
      <c r="I1116" s="15"/>
      <c r="J1116" s="15"/>
      <c r="K1116" s="15"/>
      <c r="L1116" s="15"/>
    </row>
    <row r="1117" spans="1:12" ht="18.75">
      <c r="A1117" s="19"/>
      <c r="B1117" s="20"/>
      <c r="C1117" s="20"/>
      <c r="D1117" s="20"/>
      <c r="E1117" s="20"/>
      <c r="F1117" s="20"/>
      <c r="G1117" s="20"/>
      <c r="H1117" s="20"/>
      <c r="I1117" s="15"/>
      <c r="J1117" s="15"/>
      <c r="K1117" s="15"/>
      <c r="L1117" s="15"/>
    </row>
    <row r="1118" spans="1:12" ht="18.75">
      <c r="A1118" s="19"/>
      <c r="B1118" s="20"/>
      <c r="C1118" s="20"/>
      <c r="D1118" s="20"/>
      <c r="E1118" s="20"/>
      <c r="F1118" s="20"/>
      <c r="G1118" s="20"/>
      <c r="H1118" s="20"/>
      <c r="I1118" s="15"/>
      <c r="J1118" s="15"/>
      <c r="K1118" s="15"/>
      <c r="L1118" s="15"/>
    </row>
    <row r="1119" spans="1:12" ht="18.75">
      <c r="A1119" s="19"/>
      <c r="B1119" s="20"/>
      <c r="C1119" s="20"/>
      <c r="D1119" s="20"/>
      <c r="E1119" s="20"/>
      <c r="F1119" s="20"/>
      <c r="G1119" s="20"/>
      <c r="H1119" s="20"/>
      <c r="I1119" s="15"/>
      <c r="J1119" s="15"/>
      <c r="K1119" s="15"/>
      <c r="L1119" s="15"/>
    </row>
    <row r="1120" spans="1:12" ht="18.75">
      <c r="A1120" s="19"/>
      <c r="B1120" s="20"/>
      <c r="C1120" s="20"/>
      <c r="D1120" s="20"/>
      <c r="E1120" s="20"/>
      <c r="F1120" s="20"/>
      <c r="G1120" s="20"/>
      <c r="H1120" s="20"/>
      <c r="I1120" s="15"/>
      <c r="J1120" s="15"/>
      <c r="K1120" s="15"/>
      <c r="L1120" s="15"/>
    </row>
    <row r="1121" spans="1:12" ht="18.75">
      <c r="A1121" s="19"/>
      <c r="B1121" s="20"/>
      <c r="C1121" s="20"/>
      <c r="D1121" s="20"/>
      <c r="E1121" s="20"/>
      <c r="F1121" s="20"/>
      <c r="G1121" s="20"/>
      <c r="H1121" s="20"/>
      <c r="I1121" s="15"/>
      <c r="J1121" s="15"/>
      <c r="K1121" s="15"/>
      <c r="L1121" s="15"/>
    </row>
    <row r="1122" spans="1:12" ht="18.75">
      <c r="A1122" s="19"/>
      <c r="B1122" s="20"/>
      <c r="C1122" s="20"/>
      <c r="D1122" s="20"/>
      <c r="E1122" s="20"/>
      <c r="F1122" s="20"/>
      <c r="G1122" s="20"/>
      <c r="H1122" s="20"/>
      <c r="I1122" s="15"/>
      <c r="J1122" s="15"/>
      <c r="K1122" s="15"/>
      <c r="L1122" s="15"/>
    </row>
    <row r="1123" spans="1:12" ht="18.75">
      <c r="A1123" s="19"/>
      <c r="B1123" s="20"/>
      <c r="C1123" s="20"/>
      <c r="D1123" s="20"/>
      <c r="E1123" s="20"/>
      <c r="F1123" s="20"/>
      <c r="G1123" s="20"/>
      <c r="H1123" s="20"/>
      <c r="I1123" s="15"/>
      <c r="J1123" s="15"/>
      <c r="K1123" s="15"/>
      <c r="L1123" s="15"/>
    </row>
    <row r="1124" spans="1:12" ht="18.75">
      <c r="A1124" s="19"/>
      <c r="B1124" s="20"/>
      <c r="C1124" s="20"/>
      <c r="D1124" s="20"/>
      <c r="E1124" s="20"/>
      <c r="F1124" s="20"/>
      <c r="G1124" s="20"/>
      <c r="H1124" s="20"/>
      <c r="I1124" s="15"/>
      <c r="J1124" s="15"/>
      <c r="K1124" s="15"/>
      <c r="L1124" s="15"/>
    </row>
    <row r="1125" spans="1:12" ht="18.75">
      <c r="A1125" s="19"/>
      <c r="B1125" s="20"/>
      <c r="C1125" s="20"/>
      <c r="D1125" s="20"/>
      <c r="E1125" s="20"/>
      <c r="F1125" s="20"/>
      <c r="G1125" s="20"/>
      <c r="H1125" s="20"/>
      <c r="I1125" s="15"/>
      <c r="J1125" s="15"/>
      <c r="K1125" s="15"/>
      <c r="L1125" s="15"/>
    </row>
    <row r="1126" spans="1:12" ht="18.75">
      <c r="A1126" s="19"/>
      <c r="B1126" s="20"/>
      <c r="C1126" s="20"/>
      <c r="D1126" s="20"/>
      <c r="E1126" s="20"/>
      <c r="F1126" s="20"/>
      <c r="G1126" s="20"/>
      <c r="H1126" s="20"/>
      <c r="I1126" s="15"/>
      <c r="J1126" s="15"/>
      <c r="K1126" s="15"/>
      <c r="L1126" s="15"/>
    </row>
    <row r="1127" spans="1:12" ht="18.75">
      <c r="A1127" s="19"/>
      <c r="B1127" s="20"/>
      <c r="C1127" s="20"/>
      <c r="D1127" s="20"/>
      <c r="E1127" s="20"/>
      <c r="F1127" s="20"/>
      <c r="G1127" s="20"/>
      <c r="H1127" s="20"/>
      <c r="I1127" s="15"/>
      <c r="J1127" s="15"/>
      <c r="K1127" s="15"/>
      <c r="L1127" s="15"/>
    </row>
    <row r="1128" spans="1:12" ht="18.75">
      <c r="A1128" s="19"/>
      <c r="B1128" s="20"/>
      <c r="C1128" s="20"/>
      <c r="D1128" s="20"/>
      <c r="E1128" s="20"/>
      <c r="F1128" s="20"/>
      <c r="G1128" s="20"/>
      <c r="H1128" s="20"/>
      <c r="I1128" s="15"/>
      <c r="J1128" s="15"/>
      <c r="K1128" s="15"/>
      <c r="L1128" s="15"/>
    </row>
    <row r="1129" spans="1:12" ht="18.75">
      <c r="A1129" s="19"/>
      <c r="B1129" s="20"/>
      <c r="C1129" s="20"/>
      <c r="D1129" s="20"/>
      <c r="E1129" s="20"/>
      <c r="F1129" s="20"/>
      <c r="G1129" s="20"/>
      <c r="H1129" s="20"/>
      <c r="I1129" s="15"/>
      <c r="J1129" s="15"/>
      <c r="K1129" s="15"/>
      <c r="L1129" s="15"/>
    </row>
    <row r="1130" spans="1:12" ht="18.75">
      <c r="A1130" s="19"/>
      <c r="B1130" s="20"/>
      <c r="C1130" s="20"/>
      <c r="D1130" s="20"/>
      <c r="E1130" s="20"/>
      <c r="F1130" s="20"/>
      <c r="G1130" s="20"/>
      <c r="H1130" s="20"/>
      <c r="I1130" s="15"/>
      <c r="J1130" s="15"/>
      <c r="K1130" s="15"/>
      <c r="L1130" s="15"/>
    </row>
    <row r="1131" spans="1:12" ht="18.75">
      <c r="A1131" s="19"/>
      <c r="B1131" s="20"/>
      <c r="C1131" s="20"/>
      <c r="D1131" s="20"/>
      <c r="E1131" s="20"/>
      <c r="F1131" s="20"/>
      <c r="G1131" s="20"/>
      <c r="H1131" s="20"/>
      <c r="I1131" s="15"/>
      <c r="J1131" s="15"/>
      <c r="K1131" s="15"/>
      <c r="L1131" s="15"/>
    </row>
    <row r="1132" spans="1:12" ht="18.75">
      <c r="A1132" s="19"/>
      <c r="B1132" s="20"/>
      <c r="C1132" s="20"/>
      <c r="D1132" s="20"/>
      <c r="E1132" s="20"/>
      <c r="F1132" s="20"/>
      <c r="G1132" s="20"/>
      <c r="H1132" s="20"/>
      <c r="I1132" s="15"/>
      <c r="J1132" s="15"/>
      <c r="K1132" s="15"/>
      <c r="L1132" s="15"/>
    </row>
    <row r="1133" spans="1:12" ht="18.75">
      <c r="A1133" s="19"/>
      <c r="B1133" s="20"/>
      <c r="C1133" s="20"/>
      <c r="D1133" s="20"/>
      <c r="E1133" s="20"/>
      <c r="F1133" s="20"/>
      <c r="G1133" s="20"/>
      <c r="H1133" s="20"/>
      <c r="I1133" s="15"/>
      <c r="J1133" s="15"/>
      <c r="K1133" s="15"/>
      <c r="L1133" s="15"/>
    </row>
    <row r="1134" spans="1:12" ht="18.75">
      <c r="A1134" s="19"/>
      <c r="B1134" s="20"/>
      <c r="C1134" s="20"/>
      <c r="D1134" s="20"/>
      <c r="E1134" s="20"/>
      <c r="F1134" s="20"/>
      <c r="G1134" s="20"/>
      <c r="H1134" s="20"/>
      <c r="I1134" s="15"/>
      <c r="J1134" s="15"/>
      <c r="K1134" s="15"/>
      <c r="L1134" s="15"/>
    </row>
    <row r="1135" spans="1:12" ht="18.75">
      <c r="A1135" s="19"/>
      <c r="B1135" s="20"/>
      <c r="C1135" s="20"/>
      <c r="D1135" s="20"/>
      <c r="E1135" s="20"/>
      <c r="F1135" s="20"/>
      <c r="G1135" s="20"/>
      <c r="H1135" s="20"/>
      <c r="I1135" s="15"/>
      <c r="J1135" s="15"/>
      <c r="K1135" s="15"/>
      <c r="L1135" s="15"/>
    </row>
    <row r="1136" spans="1:12" ht="18.75">
      <c r="A1136" s="19"/>
      <c r="B1136" s="20"/>
      <c r="C1136" s="20"/>
      <c r="D1136" s="20"/>
      <c r="E1136" s="20"/>
      <c r="F1136" s="20"/>
      <c r="G1136" s="20"/>
      <c r="H1136" s="20"/>
      <c r="I1136" s="15"/>
      <c r="J1136" s="15"/>
      <c r="K1136" s="15"/>
      <c r="L1136" s="15"/>
    </row>
    <row r="1137" spans="1:12" ht="18.75">
      <c r="A1137" s="19"/>
      <c r="B1137" s="20"/>
      <c r="C1137" s="20"/>
      <c r="D1137" s="20"/>
      <c r="E1137" s="20"/>
      <c r="F1137" s="20"/>
      <c r="G1137" s="20"/>
      <c r="H1137" s="20"/>
      <c r="I1137" s="15"/>
      <c r="J1137" s="15"/>
      <c r="K1137" s="15"/>
      <c r="L1137" s="15"/>
    </row>
    <row r="1138" spans="1:12" ht="18.75">
      <c r="A1138" s="19"/>
      <c r="B1138" s="20"/>
      <c r="C1138" s="20"/>
      <c r="D1138" s="20"/>
      <c r="E1138" s="20"/>
      <c r="F1138" s="20"/>
      <c r="G1138" s="20"/>
      <c r="H1138" s="20"/>
      <c r="I1138" s="15"/>
      <c r="J1138" s="15"/>
      <c r="K1138" s="15"/>
      <c r="L1138" s="15"/>
    </row>
    <row r="1139" spans="1:12" ht="18.75">
      <c r="A1139" s="19"/>
      <c r="B1139" s="20"/>
      <c r="C1139" s="20"/>
      <c r="D1139" s="20"/>
      <c r="E1139" s="20"/>
      <c r="F1139" s="20"/>
      <c r="G1139" s="20"/>
      <c r="H1139" s="20"/>
      <c r="I1139" s="15"/>
      <c r="J1139" s="15"/>
      <c r="K1139" s="15"/>
      <c r="L1139" s="15"/>
    </row>
    <row r="1140" spans="1:12" ht="18.75">
      <c r="A1140" s="19"/>
      <c r="B1140" s="20"/>
      <c r="C1140" s="20"/>
      <c r="D1140" s="20"/>
      <c r="E1140" s="20"/>
      <c r="F1140" s="20"/>
      <c r="G1140" s="20"/>
      <c r="H1140" s="20"/>
      <c r="I1140" s="15"/>
      <c r="J1140" s="15"/>
      <c r="K1140" s="15"/>
      <c r="L1140" s="15"/>
    </row>
    <row r="1141" spans="1:12" ht="18.75">
      <c r="A1141" s="19"/>
      <c r="B1141" s="20"/>
      <c r="C1141" s="20"/>
      <c r="D1141" s="20"/>
      <c r="E1141" s="20"/>
      <c r="F1141" s="20"/>
      <c r="G1141" s="20"/>
      <c r="H1141" s="20"/>
      <c r="I1141" s="15"/>
      <c r="J1141" s="15"/>
      <c r="K1141" s="15"/>
      <c r="L1141" s="15"/>
    </row>
    <row r="1142" spans="1:12" ht="18.75">
      <c r="A1142" s="19"/>
      <c r="B1142" s="20"/>
      <c r="C1142" s="20"/>
      <c r="D1142" s="20"/>
      <c r="E1142" s="20"/>
      <c r="F1142" s="20"/>
      <c r="G1142" s="20"/>
      <c r="H1142" s="20"/>
      <c r="I1142" s="15"/>
      <c r="J1142" s="15"/>
      <c r="K1142" s="15"/>
      <c r="L1142" s="15"/>
    </row>
    <row r="1143" spans="1:12" ht="18.75">
      <c r="A1143" s="19"/>
      <c r="B1143" s="20"/>
      <c r="C1143" s="20"/>
      <c r="D1143" s="20"/>
      <c r="E1143" s="20"/>
      <c r="F1143" s="20"/>
      <c r="G1143" s="20"/>
      <c r="H1143" s="20"/>
      <c r="I1143" s="15"/>
      <c r="J1143" s="15"/>
      <c r="K1143" s="15"/>
      <c r="L1143" s="15"/>
    </row>
    <row r="1144" spans="1:12" ht="18.75">
      <c r="A1144" s="19"/>
      <c r="B1144" s="20"/>
      <c r="C1144" s="20"/>
      <c r="D1144" s="20"/>
      <c r="E1144" s="20"/>
      <c r="F1144" s="20"/>
      <c r="G1144" s="20"/>
      <c r="H1144" s="20"/>
      <c r="I1144" s="15"/>
      <c r="J1144" s="15"/>
      <c r="K1144" s="15"/>
      <c r="L1144" s="15"/>
    </row>
    <row r="1145" spans="1:12" ht="18.75">
      <c r="A1145" s="19"/>
      <c r="B1145" s="20"/>
      <c r="C1145" s="20"/>
      <c r="D1145" s="20"/>
      <c r="E1145" s="20"/>
      <c r="F1145" s="20"/>
      <c r="G1145" s="20"/>
      <c r="H1145" s="20"/>
      <c r="I1145" s="15"/>
      <c r="J1145" s="15"/>
      <c r="K1145" s="15"/>
      <c r="L1145" s="15"/>
    </row>
    <row r="1146" spans="1:12" ht="18.75">
      <c r="A1146" s="19"/>
      <c r="B1146" s="20"/>
      <c r="C1146" s="20"/>
      <c r="D1146" s="20"/>
      <c r="E1146" s="20"/>
      <c r="F1146" s="20"/>
      <c r="G1146" s="20"/>
      <c r="H1146" s="20"/>
      <c r="I1146" s="15"/>
      <c r="J1146" s="15"/>
      <c r="K1146" s="15"/>
      <c r="L1146" s="15"/>
    </row>
    <row r="1147" spans="1:12" ht="18.75">
      <c r="A1147" s="19"/>
      <c r="B1147" s="20"/>
      <c r="C1147" s="20"/>
      <c r="D1147" s="20"/>
      <c r="E1147" s="20"/>
      <c r="F1147" s="20"/>
      <c r="G1147" s="20"/>
      <c r="H1147" s="20"/>
      <c r="I1147" s="15"/>
      <c r="J1147" s="15"/>
      <c r="K1147" s="15"/>
      <c r="L1147" s="15"/>
    </row>
    <row r="1148" spans="1:12" ht="18.75">
      <c r="A1148" s="19"/>
      <c r="B1148" s="20"/>
      <c r="C1148" s="20"/>
      <c r="D1148" s="20"/>
      <c r="E1148" s="20"/>
      <c r="F1148" s="20"/>
      <c r="G1148" s="20"/>
      <c r="H1148" s="20"/>
      <c r="I1148" s="15"/>
      <c r="J1148" s="15"/>
      <c r="K1148" s="15"/>
      <c r="L1148" s="15"/>
    </row>
    <row r="1149" spans="1:12" ht="18.75">
      <c r="A1149" s="19"/>
      <c r="B1149" s="20"/>
      <c r="C1149" s="20"/>
      <c r="D1149" s="20"/>
      <c r="E1149" s="20"/>
      <c r="F1149" s="20"/>
      <c r="G1149" s="20"/>
      <c r="H1149" s="20"/>
      <c r="I1149" s="15"/>
      <c r="J1149" s="15"/>
      <c r="K1149" s="15"/>
      <c r="L1149" s="15"/>
    </row>
    <row r="1150" spans="1:12" ht="18.75">
      <c r="A1150" s="19"/>
      <c r="B1150" s="20"/>
      <c r="C1150" s="20"/>
      <c r="D1150" s="20"/>
      <c r="E1150" s="20"/>
      <c r="F1150" s="20"/>
      <c r="G1150" s="20"/>
      <c r="H1150" s="20"/>
      <c r="I1150" s="15"/>
      <c r="J1150" s="15"/>
      <c r="K1150" s="15"/>
      <c r="L1150" s="15"/>
    </row>
    <row r="1151" spans="1:12" ht="18.75">
      <c r="A1151" s="19"/>
      <c r="B1151" s="20"/>
      <c r="C1151" s="20"/>
      <c r="D1151" s="20"/>
      <c r="E1151" s="20"/>
      <c r="F1151" s="20"/>
      <c r="G1151" s="20"/>
      <c r="H1151" s="20"/>
      <c r="I1151" s="15"/>
      <c r="J1151" s="15"/>
      <c r="K1151" s="15"/>
      <c r="L1151" s="15"/>
    </row>
    <row r="1152" spans="1:12" ht="18.75">
      <c r="A1152" s="19"/>
      <c r="B1152" s="20"/>
      <c r="C1152" s="20"/>
      <c r="D1152" s="20"/>
      <c r="E1152" s="20"/>
      <c r="F1152" s="20"/>
      <c r="G1152" s="20"/>
      <c r="H1152" s="20"/>
      <c r="I1152" s="15"/>
      <c r="J1152" s="15"/>
      <c r="K1152" s="15"/>
      <c r="L1152" s="15"/>
    </row>
    <row r="1153" spans="1:12" ht="18.75">
      <c r="A1153" s="19"/>
      <c r="B1153" s="20"/>
      <c r="C1153" s="20"/>
      <c r="D1153" s="20"/>
      <c r="E1153" s="20"/>
      <c r="F1153" s="20"/>
      <c r="G1153" s="20"/>
      <c r="H1153" s="20"/>
      <c r="I1153" s="15"/>
      <c r="J1153" s="15"/>
      <c r="K1153" s="15"/>
      <c r="L1153" s="15"/>
    </row>
    <row r="1154" spans="1:12" ht="18.75">
      <c r="A1154" s="19"/>
      <c r="B1154" s="20"/>
      <c r="C1154" s="20"/>
      <c r="D1154" s="20"/>
      <c r="E1154" s="20"/>
      <c r="F1154" s="20"/>
      <c r="G1154" s="20"/>
      <c r="H1154" s="20"/>
      <c r="I1154" s="15"/>
      <c r="J1154" s="15"/>
      <c r="K1154" s="15"/>
      <c r="L1154" s="15"/>
    </row>
    <row r="1155" spans="1:12" ht="15.7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>
      <c r="A1252" s="5"/>
      <c r="B1252" s="6"/>
      <c r="C1252" s="6"/>
      <c r="D1252" s="6"/>
      <c r="E1252" s="6"/>
      <c r="F1252" s="6"/>
      <c r="G1252" s="6"/>
      <c r="H1252" s="6"/>
      <c r="I1252" s="3"/>
      <c r="J1252" s="3"/>
      <c r="K1252" s="3"/>
      <c r="L1252" s="3"/>
    </row>
    <row r="1253" spans="1:12" ht="15.75">
      <c r="A1253" s="5"/>
      <c r="B1253" s="6"/>
      <c r="C1253" s="6"/>
      <c r="D1253" s="6"/>
      <c r="E1253" s="6"/>
      <c r="F1253" s="6"/>
      <c r="G1253" s="6"/>
      <c r="H1253" s="6"/>
      <c r="I1253" s="3"/>
      <c r="J1253" s="3"/>
      <c r="K1253" s="3"/>
      <c r="L1253" s="3"/>
    </row>
    <row r="1254" spans="1:12" ht="15.7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>
      <c r="A1255" s="5"/>
      <c r="B1255" s="6"/>
      <c r="C1255" s="6"/>
      <c r="D1255" s="6"/>
      <c r="E1255" s="6"/>
      <c r="F1255" s="6"/>
      <c r="G1255" s="6"/>
      <c r="H1255" s="6"/>
      <c r="I1255" s="3"/>
      <c r="J1255" s="3"/>
      <c r="K1255" s="3"/>
      <c r="L1255" s="3"/>
    </row>
    <row r="1256" spans="1:12" ht="15.75">
      <c r="A1256" s="5"/>
      <c r="B1256" s="6"/>
      <c r="C1256" s="6"/>
      <c r="D1256" s="6"/>
      <c r="E1256" s="6"/>
      <c r="F1256" s="6"/>
      <c r="G1256" s="6"/>
      <c r="H1256" s="6"/>
      <c r="I1256" s="3"/>
      <c r="J1256" s="3"/>
      <c r="K1256" s="3"/>
      <c r="L1256" s="3"/>
    </row>
    <row r="1257" spans="1:12" ht="15.75">
      <c r="A1257" s="5"/>
      <c r="B1257" s="6"/>
      <c r="C1257" s="6"/>
      <c r="D1257" s="6"/>
      <c r="E1257" s="6"/>
      <c r="F1257" s="6"/>
      <c r="G1257" s="6"/>
      <c r="H1257" s="6"/>
      <c r="I1257" s="3"/>
      <c r="J1257" s="3"/>
      <c r="K1257" s="3"/>
      <c r="L1257" s="3"/>
    </row>
    <row r="1258" spans="1:12" ht="15.75">
      <c r="A1258" s="5"/>
      <c r="B1258" s="6"/>
      <c r="C1258" s="6"/>
      <c r="D1258" s="6"/>
      <c r="E1258" s="6"/>
      <c r="F1258" s="6"/>
      <c r="G1258" s="6"/>
      <c r="H1258" s="6"/>
      <c r="I1258" s="3"/>
      <c r="J1258" s="3"/>
      <c r="K1258" s="3"/>
      <c r="L1258" s="3"/>
    </row>
    <row r="1259" spans="1:12" ht="15.75">
      <c r="A1259" s="5"/>
      <c r="B1259" s="6"/>
      <c r="C1259" s="6"/>
      <c r="D1259" s="6"/>
      <c r="E1259" s="6"/>
      <c r="F1259" s="6"/>
      <c r="G1259" s="6"/>
      <c r="H1259" s="6"/>
      <c r="I1259" s="3"/>
      <c r="J1259" s="3"/>
      <c r="K1259" s="3"/>
      <c r="L1259" s="3"/>
    </row>
    <row r="1260" spans="1:12" ht="15.75">
      <c r="A1260" s="5"/>
      <c r="B1260" s="6"/>
      <c r="C1260" s="6"/>
      <c r="D1260" s="6"/>
      <c r="E1260" s="6"/>
      <c r="F1260" s="6"/>
      <c r="G1260" s="6"/>
      <c r="H1260" s="6"/>
      <c r="I1260" s="3"/>
      <c r="J1260" s="3"/>
      <c r="K1260" s="3"/>
      <c r="L1260" s="3"/>
    </row>
    <row r="1261" spans="1:12" ht="15.75">
      <c r="A1261" s="5"/>
      <c r="B1261" s="6"/>
      <c r="C1261" s="6"/>
      <c r="D1261" s="6"/>
      <c r="E1261" s="6"/>
      <c r="F1261" s="6"/>
      <c r="G1261" s="6"/>
      <c r="H1261" s="6"/>
      <c r="I1261" s="3"/>
      <c r="J1261" s="3"/>
      <c r="K1261" s="3"/>
      <c r="L1261" s="3"/>
    </row>
    <row r="1262" spans="1:12" ht="15.75">
      <c r="A1262" s="5"/>
      <c r="B1262" s="6"/>
      <c r="C1262" s="6"/>
      <c r="D1262" s="6"/>
      <c r="E1262" s="6"/>
      <c r="F1262" s="6"/>
      <c r="G1262" s="6"/>
      <c r="H1262" s="6"/>
      <c r="I1262" s="3"/>
      <c r="J1262" s="3"/>
      <c r="K1262" s="3"/>
      <c r="L1262" s="3"/>
    </row>
    <row r="1263" spans="1:12" ht="15.75">
      <c r="A1263" s="5"/>
      <c r="B1263" s="6"/>
      <c r="C1263" s="6"/>
      <c r="D1263" s="6"/>
      <c r="E1263" s="6"/>
      <c r="F1263" s="6"/>
      <c r="G1263" s="6"/>
      <c r="H1263" s="6"/>
      <c r="I1263" s="3"/>
      <c r="J1263" s="3"/>
      <c r="K1263" s="3"/>
      <c r="L1263" s="3"/>
    </row>
    <row r="1264" spans="1:12" ht="15.75">
      <c r="A1264" s="5"/>
      <c r="B1264" s="6"/>
      <c r="C1264" s="6"/>
      <c r="D1264" s="6"/>
      <c r="E1264" s="6"/>
      <c r="F1264" s="6"/>
      <c r="G1264" s="6"/>
      <c r="H1264" s="6"/>
      <c r="I1264" s="3"/>
      <c r="J1264" s="3"/>
      <c r="K1264" s="3"/>
      <c r="L1264" s="3"/>
    </row>
    <row r="1265" spans="1:12" ht="15.75">
      <c r="A1265" s="5"/>
      <c r="B1265" s="6"/>
      <c r="C1265" s="6"/>
      <c r="D1265" s="6"/>
      <c r="E1265" s="6"/>
      <c r="F1265" s="6"/>
      <c r="G1265" s="6"/>
      <c r="H1265" s="6"/>
      <c r="I1265" s="3"/>
      <c r="J1265" s="3"/>
      <c r="K1265" s="3"/>
      <c r="L1265" s="3"/>
    </row>
    <row r="1266" spans="1:12" ht="15.75">
      <c r="A1266" s="5"/>
      <c r="B1266" s="6"/>
      <c r="C1266" s="6"/>
      <c r="D1266" s="6"/>
      <c r="E1266" s="6"/>
      <c r="F1266" s="6"/>
      <c r="G1266" s="6"/>
      <c r="H1266" s="6"/>
      <c r="I1266" s="3"/>
      <c r="J1266" s="3"/>
      <c r="K1266" s="3"/>
      <c r="L1266" s="3"/>
    </row>
    <row r="1267" spans="1:12" ht="15.75">
      <c r="A1267" s="5"/>
      <c r="B1267" s="6"/>
      <c r="C1267" s="6"/>
      <c r="D1267" s="6"/>
      <c r="E1267" s="6"/>
      <c r="F1267" s="6"/>
      <c r="G1267" s="6"/>
      <c r="H1267" s="6"/>
      <c r="I1267" s="3"/>
      <c r="J1267" s="3"/>
      <c r="K1267" s="3"/>
      <c r="L1267" s="3"/>
    </row>
    <row r="1268" spans="1:12" ht="15.75">
      <c r="A1268" s="5"/>
      <c r="B1268" s="6"/>
      <c r="C1268" s="6"/>
      <c r="D1268" s="6"/>
      <c r="E1268" s="6"/>
      <c r="F1268" s="6"/>
      <c r="G1268" s="6"/>
      <c r="H1268" s="6"/>
      <c r="I1268" s="3"/>
      <c r="J1268" s="3"/>
      <c r="K1268" s="3"/>
      <c r="L1268" s="3"/>
    </row>
    <row r="1269" spans="1:12" ht="15.75">
      <c r="A1269" s="5"/>
      <c r="B1269" s="6"/>
      <c r="C1269" s="6"/>
      <c r="D1269" s="6"/>
      <c r="E1269" s="6"/>
      <c r="F1269" s="6"/>
      <c r="G1269" s="6"/>
      <c r="H1269" s="6"/>
      <c r="I1269" s="3"/>
      <c r="J1269" s="3"/>
      <c r="K1269" s="3"/>
      <c r="L1269" s="3"/>
    </row>
    <row r="1270" spans="1:12" ht="15.75">
      <c r="A1270" s="5"/>
      <c r="B1270" s="6"/>
      <c r="C1270" s="6"/>
      <c r="D1270" s="6"/>
      <c r="E1270" s="6"/>
      <c r="F1270" s="6"/>
      <c r="G1270" s="6"/>
      <c r="H1270" s="6"/>
      <c r="I1270" s="3"/>
      <c r="J1270" s="3"/>
      <c r="K1270" s="3"/>
      <c r="L1270" s="3"/>
    </row>
    <row r="1271" spans="1:12" ht="15.75">
      <c r="A1271" s="5"/>
      <c r="B1271" s="6"/>
      <c r="C1271" s="6"/>
      <c r="D1271" s="6"/>
      <c r="E1271" s="6"/>
      <c r="F1271" s="6"/>
      <c r="G1271" s="6"/>
      <c r="H1271" s="6"/>
      <c r="I1271" s="3"/>
      <c r="J1271" s="3"/>
      <c r="K1271" s="3"/>
      <c r="L1271" s="3"/>
    </row>
    <row r="1272" spans="1:12" ht="15.75">
      <c r="A1272" s="5"/>
      <c r="B1272" s="6"/>
      <c r="C1272" s="6"/>
      <c r="D1272" s="6"/>
      <c r="E1272" s="6"/>
      <c r="F1272" s="6"/>
      <c r="G1272" s="6"/>
      <c r="H1272" s="6"/>
      <c r="I1272" s="3"/>
      <c r="J1272" s="3"/>
      <c r="K1272" s="3"/>
      <c r="L1272" s="3"/>
    </row>
    <row r="1273" spans="1:12" ht="15.75">
      <c r="A1273" s="5"/>
      <c r="B1273" s="6"/>
      <c r="C1273" s="6"/>
      <c r="D1273" s="6"/>
      <c r="E1273" s="6"/>
      <c r="F1273" s="6"/>
      <c r="G1273" s="6"/>
      <c r="H1273" s="6"/>
      <c r="I1273" s="3"/>
      <c r="J1273" s="3"/>
      <c r="K1273" s="3"/>
      <c r="L1273" s="3"/>
    </row>
    <row r="1274" spans="1:12" ht="15.75">
      <c r="A1274" s="5"/>
      <c r="B1274" s="6"/>
      <c r="C1274" s="6"/>
      <c r="D1274" s="6"/>
      <c r="E1274" s="6"/>
      <c r="F1274" s="6"/>
      <c r="G1274" s="6"/>
      <c r="H1274" s="6"/>
      <c r="I1274" s="3"/>
      <c r="J1274" s="3"/>
      <c r="K1274" s="3"/>
      <c r="L1274" s="3"/>
    </row>
    <row r="1275" spans="1:12" ht="15.75">
      <c r="A1275" s="5"/>
      <c r="B1275" s="6"/>
      <c r="C1275" s="6"/>
      <c r="D1275" s="6"/>
      <c r="E1275" s="6"/>
      <c r="F1275" s="6"/>
      <c r="G1275" s="6"/>
      <c r="H1275" s="6"/>
      <c r="I1275" s="3"/>
      <c r="J1275" s="3"/>
      <c r="K1275" s="3"/>
      <c r="L1275" s="3"/>
    </row>
    <row r="1276" spans="1:12" ht="15.75">
      <c r="A1276" s="5"/>
      <c r="B1276" s="6"/>
      <c r="C1276" s="6"/>
      <c r="D1276" s="6"/>
      <c r="E1276" s="6"/>
      <c r="F1276" s="6"/>
      <c r="G1276" s="6"/>
      <c r="H1276" s="6"/>
      <c r="I1276" s="3"/>
      <c r="J1276" s="3"/>
      <c r="K1276" s="3"/>
      <c r="L1276" s="3"/>
    </row>
    <row r="1277" spans="1:12" ht="15.75">
      <c r="A1277" s="5"/>
      <c r="B1277" s="6"/>
      <c r="C1277" s="6"/>
      <c r="D1277" s="6"/>
      <c r="E1277" s="6"/>
      <c r="F1277" s="6"/>
      <c r="G1277" s="6"/>
      <c r="H1277" s="6"/>
      <c r="I1277" s="3"/>
      <c r="J1277" s="3"/>
      <c r="K1277" s="3"/>
      <c r="L1277" s="3"/>
    </row>
    <row r="1278" spans="1:12" ht="15.75">
      <c r="A1278" s="5"/>
      <c r="B1278" s="6"/>
      <c r="C1278" s="6"/>
      <c r="D1278" s="6"/>
      <c r="E1278" s="6"/>
      <c r="F1278" s="6"/>
      <c r="G1278" s="6"/>
      <c r="H1278" s="6"/>
      <c r="I1278" s="3"/>
      <c r="J1278" s="3"/>
      <c r="K1278" s="3"/>
      <c r="L1278" s="3"/>
    </row>
    <row r="1279" spans="1:12" ht="15.75">
      <c r="A1279" s="5"/>
      <c r="B1279" s="6"/>
      <c r="C1279" s="6"/>
      <c r="D1279" s="6"/>
      <c r="E1279" s="6"/>
      <c r="F1279" s="6"/>
      <c r="G1279" s="6"/>
      <c r="H1279" s="6"/>
      <c r="I1279" s="3"/>
      <c r="J1279" s="3"/>
      <c r="K1279" s="3"/>
      <c r="L1279" s="3"/>
    </row>
    <row r="1280" spans="1:12" ht="15.75">
      <c r="A1280" s="5"/>
      <c r="B1280" s="6"/>
      <c r="C1280" s="6"/>
      <c r="D1280" s="6"/>
      <c r="E1280" s="6"/>
      <c r="F1280" s="6"/>
      <c r="G1280" s="6"/>
      <c r="H1280" s="6"/>
      <c r="I1280" s="3"/>
      <c r="J1280" s="3"/>
      <c r="K1280" s="3"/>
      <c r="L1280" s="3"/>
    </row>
    <row r="1281" spans="1:12" ht="15.75">
      <c r="A1281" s="5"/>
      <c r="B1281" s="6"/>
      <c r="C1281" s="6"/>
      <c r="D1281" s="6"/>
      <c r="E1281" s="6"/>
      <c r="F1281" s="6"/>
      <c r="G1281" s="6"/>
      <c r="H1281" s="6"/>
      <c r="I1281" s="3"/>
      <c r="J1281" s="3"/>
      <c r="K1281" s="3"/>
      <c r="L1281" s="3"/>
    </row>
    <row r="1282" spans="1:12" ht="15.75">
      <c r="A1282" s="5"/>
      <c r="B1282" s="6"/>
      <c r="C1282" s="6"/>
      <c r="D1282" s="6"/>
      <c r="E1282" s="6"/>
      <c r="F1282" s="6"/>
      <c r="G1282" s="6"/>
      <c r="H1282" s="6"/>
      <c r="I1282" s="3"/>
      <c r="J1282" s="3"/>
      <c r="K1282" s="3"/>
      <c r="L1282" s="3"/>
    </row>
    <row r="1283" spans="1:12" ht="15.75">
      <c r="A1283" s="5"/>
      <c r="B1283" s="6"/>
      <c r="C1283" s="6"/>
      <c r="D1283" s="6"/>
      <c r="E1283" s="6"/>
      <c r="F1283" s="6"/>
      <c r="G1283" s="6"/>
      <c r="H1283" s="6"/>
      <c r="I1283" s="3"/>
      <c r="J1283" s="3"/>
      <c r="K1283" s="3"/>
      <c r="L1283" s="3"/>
    </row>
    <row r="1284" spans="1:12" ht="15.75">
      <c r="A1284" s="5"/>
      <c r="B1284" s="6"/>
      <c r="C1284" s="6"/>
      <c r="D1284" s="6"/>
      <c r="E1284" s="6"/>
      <c r="F1284" s="6"/>
      <c r="G1284" s="6"/>
      <c r="H1284" s="6"/>
      <c r="I1284" s="3"/>
      <c r="J1284" s="3"/>
      <c r="K1284" s="3"/>
      <c r="L1284" s="3"/>
    </row>
    <row r="1285" spans="1:12" ht="15.75">
      <c r="A1285" s="5"/>
      <c r="B1285" s="6"/>
      <c r="C1285" s="6"/>
      <c r="D1285" s="6"/>
      <c r="E1285" s="6"/>
      <c r="F1285" s="6"/>
      <c r="G1285" s="6"/>
      <c r="H1285" s="6"/>
      <c r="I1285" s="3"/>
      <c r="J1285" s="3"/>
      <c r="K1285" s="3"/>
      <c r="L1285" s="3"/>
    </row>
    <row r="1286" spans="1:12" ht="15.75">
      <c r="A1286" s="5"/>
      <c r="B1286" s="6"/>
      <c r="C1286" s="6"/>
      <c r="D1286" s="6"/>
      <c r="E1286" s="6"/>
      <c r="F1286" s="6"/>
      <c r="G1286" s="6"/>
      <c r="H1286" s="6"/>
      <c r="I1286" s="3"/>
      <c r="J1286" s="3"/>
      <c r="K1286" s="3"/>
      <c r="L1286" s="3"/>
    </row>
    <row r="1287" spans="1:12" ht="15.75">
      <c r="A1287" s="5"/>
      <c r="B1287" s="6"/>
      <c r="C1287" s="6"/>
      <c r="D1287" s="6"/>
      <c r="E1287" s="6"/>
      <c r="F1287" s="6"/>
      <c r="G1287" s="6"/>
      <c r="H1287" s="6"/>
      <c r="I1287" s="3"/>
      <c r="J1287" s="3"/>
      <c r="K1287" s="3"/>
      <c r="L1287" s="3"/>
    </row>
    <row r="1288" spans="1:12" ht="15.75">
      <c r="A1288" s="5"/>
      <c r="B1288" s="6"/>
      <c r="C1288" s="6"/>
      <c r="D1288" s="6"/>
      <c r="E1288" s="6"/>
      <c r="F1288" s="6"/>
      <c r="G1288" s="6"/>
      <c r="H1288" s="6"/>
      <c r="I1288" s="3"/>
      <c r="J1288" s="3"/>
      <c r="K1288" s="3"/>
      <c r="L1288" s="3"/>
    </row>
    <row r="1289" spans="1:12" ht="15.75">
      <c r="A1289" s="5"/>
      <c r="B1289" s="6"/>
      <c r="C1289" s="6"/>
      <c r="D1289" s="6"/>
      <c r="E1289" s="6"/>
      <c r="F1289" s="6"/>
      <c r="G1289" s="6"/>
      <c r="H1289" s="6"/>
      <c r="I1289" s="3"/>
      <c r="J1289" s="3"/>
      <c r="K1289" s="3"/>
      <c r="L1289" s="3"/>
    </row>
    <row r="1290" spans="1:12" ht="15.75">
      <c r="A1290" s="5"/>
      <c r="B1290" s="6"/>
      <c r="C1290" s="6"/>
      <c r="D1290" s="6"/>
      <c r="E1290" s="6"/>
      <c r="F1290" s="6"/>
      <c r="G1290" s="6"/>
      <c r="H1290" s="6"/>
      <c r="I1290" s="3"/>
      <c r="J1290" s="3"/>
      <c r="K1290" s="3"/>
      <c r="L1290" s="3"/>
    </row>
    <row r="1291" spans="1:12" ht="15.75">
      <c r="A1291" s="5"/>
      <c r="B1291" s="6"/>
      <c r="C1291" s="6"/>
      <c r="D1291" s="6"/>
      <c r="E1291" s="6"/>
      <c r="F1291" s="6"/>
      <c r="G1291" s="6"/>
      <c r="H1291" s="6"/>
      <c r="I1291" s="3"/>
      <c r="J1291" s="3"/>
      <c r="K1291" s="3"/>
      <c r="L1291" s="3"/>
    </row>
    <row r="1292" spans="1:12" ht="15.75">
      <c r="A1292" s="5"/>
      <c r="B1292" s="6"/>
      <c r="C1292" s="6"/>
      <c r="D1292" s="6"/>
      <c r="E1292" s="6"/>
      <c r="F1292" s="6"/>
      <c r="G1292" s="6"/>
      <c r="H1292" s="6"/>
      <c r="I1292" s="6"/>
      <c r="J1292" s="4"/>
      <c r="K1292" s="4"/>
      <c r="L1292" s="4"/>
    </row>
    <row r="1293" spans="1:12" ht="15.75">
      <c r="A1293" s="5"/>
      <c r="B1293" s="6"/>
      <c r="C1293" s="6"/>
      <c r="D1293" s="6"/>
      <c r="E1293" s="6"/>
      <c r="F1293" s="6"/>
      <c r="G1293" s="6"/>
      <c r="H1293" s="6"/>
      <c r="I1293" s="6"/>
      <c r="J1293" s="4"/>
      <c r="K1293" s="4"/>
      <c r="L1293" s="4"/>
    </row>
    <row r="1294" spans="1:12" ht="15.75">
      <c r="A1294" s="5"/>
      <c r="B1294" s="6"/>
      <c r="C1294" s="6"/>
      <c r="D1294" s="6"/>
      <c r="E1294" s="6"/>
      <c r="F1294" s="6"/>
      <c r="G1294" s="6"/>
      <c r="H1294" s="6"/>
      <c r="I1294" s="3"/>
      <c r="J1294" s="3"/>
      <c r="K1294" s="3"/>
      <c r="L1294" s="3"/>
    </row>
    <row r="1295" spans="1:12" ht="15.75">
      <c r="A1295" s="5"/>
      <c r="B1295" s="6"/>
      <c r="C1295" s="6"/>
      <c r="D1295" s="6"/>
      <c r="E1295" s="6"/>
      <c r="F1295" s="6"/>
      <c r="G1295" s="6"/>
      <c r="H1295" s="6"/>
      <c r="I1295" s="6"/>
      <c r="J1295" s="4"/>
      <c r="K1295" s="4"/>
      <c r="L1295" s="4"/>
    </row>
    <row r="1296" spans="1:12" ht="15.75">
      <c r="A1296" s="5"/>
      <c r="B1296" s="6"/>
      <c r="C1296" s="6"/>
      <c r="D1296" s="6"/>
      <c r="E1296" s="6"/>
      <c r="F1296" s="6"/>
      <c r="G1296" s="4"/>
      <c r="H1296" s="4"/>
      <c r="I1296" s="6"/>
      <c r="J1296" s="4"/>
      <c r="K1296" s="4"/>
      <c r="L1296" s="4"/>
    </row>
    <row r="1297" spans="1:12" ht="15.75">
      <c r="A1297" s="5"/>
      <c r="B1297" s="6"/>
      <c r="C1297" s="6"/>
      <c r="D1297" s="6"/>
      <c r="E1297" s="6"/>
      <c r="F1297" s="6"/>
      <c r="G1297" s="6"/>
      <c r="H1297" s="4"/>
      <c r="I1297" s="6"/>
      <c r="J1297" s="4"/>
      <c r="K1297" s="4"/>
      <c r="L1297" s="4"/>
    </row>
    <row r="1298" spans="1:12" ht="15.75">
      <c r="A1298" s="5"/>
      <c r="B1298" s="6"/>
      <c r="C1298" s="6"/>
      <c r="D1298" s="6"/>
      <c r="E1298" s="6"/>
      <c r="F1298" s="6"/>
      <c r="G1298" s="6"/>
      <c r="H1298" s="4"/>
      <c r="I1298" s="6"/>
      <c r="J1298" s="4"/>
      <c r="K1298" s="4"/>
      <c r="L1298" s="4"/>
    </row>
    <row r="1299" spans="1:12" ht="15.75">
      <c r="A1299" s="5"/>
      <c r="B1299" s="6"/>
      <c r="C1299" s="6"/>
      <c r="D1299" s="6"/>
      <c r="E1299" s="6"/>
      <c r="F1299" s="6"/>
      <c r="G1299" s="4"/>
      <c r="H1299" s="4"/>
      <c r="I1299" s="6"/>
      <c r="J1299" s="4"/>
      <c r="K1299" s="4"/>
      <c r="L1299" s="4"/>
    </row>
    <row r="1300" spans="1:12" ht="15.75">
      <c r="A1300" s="5"/>
      <c r="B1300" s="6"/>
      <c r="C1300" s="6"/>
      <c r="D1300" s="6"/>
      <c r="E1300" s="6"/>
      <c r="F1300" s="6"/>
      <c r="G1300" s="4"/>
      <c r="H1300" s="4"/>
      <c r="I1300" s="6"/>
      <c r="J1300" s="4"/>
      <c r="K1300" s="4"/>
      <c r="L1300" s="4"/>
    </row>
    <row r="1301" spans="1:12" ht="15.75">
      <c r="A1301" s="5"/>
      <c r="B1301" s="6"/>
      <c r="C1301" s="6"/>
      <c r="D1301" s="6"/>
      <c r="E1301" s="6"/>
      <c r="F1301" s="6"/>
      <c r="G1301" s="4"/>
      <c r="H1301" s="4"/>
      <c r="I1301" s="6"/>
      <c r="J1301" s="4"/>
      <c r="K1301" s="4"/>
      <c r="L1301" s="4"/>
    </row>
    <row r="1302" spans="1:12" ht="15.75">
      <c r="A1302" s="5"/>
      <c r="B1302" s="6"/>
      <c r="C1302" s="6"/>
      <c r="D1302" s="6"/>
      <c r="E1302" s="6"/>
      <c r="F1302" s="6"/>
      <c r="G1302" s="4"/>
      <c r="H1302" s="4"/>
      <c r="I1302" s="6"/>
      <c r="J1302" s="4"/>
      <c r="K1302" s="4"/>
      <c r="L1302" s="6"/>
    </row>
    <row r="1303" spans="1:12" ht="15.75">
      <c r="A1303" s="5"/>
      <c r="B1303" s="6"/>
      <c r="C1303" s="6"/>
      <c r="D1303" s="6"/>
      <c r="E1303" s="6"/>
      <c r="F1303" s="6"/>
      <c r="G1303" s="6"/>
      <c r="H1303" s="4"/>
      <c r="I1303" s="6"/>
      <c r="J1303" s="6"/>
      <c r="K1303" s="4"/>
      <c r="L1303" s="6"/>
    </row>
    <row r="1304" spans="1:12" ht="15.75">
      <c r="A1304" s="5"/>
      <c r="B1304" s="6"/>
      <c r="C1304" s="6"/>
      <c r="D1304" s="6"/>
      <c r="E1304" s="6"/>
      <c r="F1304" s="6"/>
      <c r="G1304" s="6"/>
      <c r="H1304" s="4"/>
      <c r="I1304" s="6"/>
      <c r="J1304" s="6"/>
      <c r="K1304" s="4"/>
      <c r="L1304" s="6"/>
    </row>
    <row r="1305" spans="1:12" ht="15.75">
      <c r="A1305" s="7"/>
      <c r="B1305" s="8"/>
      <c r="C1305" s="8"/>
      <c r="D1305" s="8"/>
      <c r="E1305" s="4"/>
      <c r="F1305" s="4"/>
      <c r="G1305" s="4"/>
      <c r="H1305" s="4"/>
      <c r="I1305" s="4"/>
      <c r="J1305" s="4"/>
      <c r="K1305" s="4"/>
      <c r="L1305" s="4"/>
    </row>
    <row r="1306" spans="1:12" ht="15.75">
      <c r="A1306" s="7"/>
      <c r="B1306" s="8"/>
      <c r="C1306" s="8"/>
      <c r="D1306" s="8"/>
      <c r="E1306" s="4"/>
      <c r="F1306" s="4"/>
      <c r="G1306" s="4"/>
      <c r="H1306" s="4"/>
      <c r="I1306" s="4"/>
      <c r="J1306" s="4"/>
      <c r="K1306" s="4"/>
      <c r="L1306" s="4"/>
    </row>
    <row r="1307" spans="1:12" ht="15.75">
      <c r="A1307" s="7"/>
      <c r="B1307" s="8"/>
      <c r="C1307" s="8"/>
      <c r="D1307" s="8"/>
      <c r="E1307" s="4"/>
      <c r="F1307" s="4"/>
      <c r="G1307" s="4"/>
      <c r="H1307" s="4"/>
      <c r="I1307" s="4"/>
      <c r="J1307" s="4"/>
      <c r="K1307" s="4"/>
      <c r="L1307" s="4"/>
    </row>
    <row r="1308" spans="1:12" ht="15.75">
      <c r="A1308" s="7"/>
      <c r="B1308" s="8"/>
      <c r="C1308" s="8"/>
      <c r="D1308" s="8"/>
      <c r="E1308" s="4"/>
      <c r="F1308" s="4"/>
      <c r="G1308" s="4"/>
      <c r="H1308" s="4"/>
      <c r="I1308" s="4"/>
      <c r="J1308" s="4"/>
      <c r="K1308" s="4"/>
      <c r="L1308" s="4"/>
    </row>
    <row r="1309" spans="1:12" ht="15.75">
      <c r="A1309" s="7"/>
      <c r="B1309" s="8"/>
      <c r="C1309" s="8"/>
      <c r="D1309" s="8"/>
      <c r="E1309" s="4"/>
      <c r="F1309" s="4"/>
      <c r="G1309" s="4"/>
      <c r="H1309" s="4"/>
      <c r="I1309" s="4"/>
      <c r="J1309" s="4"/>
      <c r="K1309" s="4"/>
      <c r="L1309" s="4"/>
    </row>
    <row r="1310" spans="1:12" ht="15.75">
      <c r="A1310" s="7"/>
      <c r="B1310" s="8"/>
      <c r="C1310" s="8"/>
      <c r="D1310" s="8"/>
      <c r="E1310" s="4"/>
      <c r="F1310" s="4"/>
      <c r="G1310" s="4"/>
      <c r="H1310" s="4"/>
      <c r="I1310" s="4"/>
      <c r="J1310" s="4"/>
      <c r="K1310" s="4"/>
      <c r="L1310" s="4"/>
    </row>
  </sheetData>
  <mergeCells count="4">
    <mergeCell ref="A1:T5"/>
    <mergeCell ref="I6:K6"/>
    <mergeCell ref="L6:L7"/>
    <mergeCell ref="A8:L8"/>
  </mergeCells>
  <conditionalFormatting sqref="L516:L52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30" t="s">
        <v>32</v>
      </c>
      <c r="B1" s="131"/>
      <c r="C1" s="131"/>
      <c r="D1" s="131"/>
      <c r="E1" s="67"/>
      <c r="F1" s="67"/>
    </row>
    <row r="2" spans="1:6" ht="15.75">
      <c r="A2" s="58" t="s">
        <v>33</v>
      </c>
      <c r="B2" s="58" t="s">
        <v>34</v>
      </c>
      <c r="C2" s="58" t="s">
        <v>35</v>
      </c>
      <c r="D2" s="58" t="s">
        <v>36</v>
      </c>
      <c r="E2" s="58" t="s">
        <v>33</v>
      </c>
      <c r="F2" s="58" t="s">
        <v>50</v>
      </c>
    </row>
    <row r="3" spans="1:6" ht="15.75">
      <c r="A3" s="59" t="s">
        <v>37</v>
      </c>
      <c r="B3" s="60">
        <v>100000</v>
      </c>
      <c r="C3" s="59">
        <v>172357</v>
      </c>
      <c r="D3" s="68">
        <f t="shared" ref="D3:D5" si="0">C3/B3</f>
        <v>1.72357</v>
      </c>
      <c r="E3" s="59" t="s">
        <v>47</v>
      </c>
      <c r="F3" s="69">
        <v>0.56999999999999995</v>
      </c>
    </row>
    <row r="4" spans="1:6" ht="15.75">
      <c r="A4" s="59" t="s">
        <v>38</v>
      </c>
      <c r="B4" s="60">
        <v>100000</v>
      </c>
      <c r="C4" s="59">
        <v>173565</v>
      </c>
      <c r="D4" s="68">
        <f t="shared" si="0"/>
        <v>1.7356499999999999</v>
      </c>
      <c r="E4" s="59" t="s">
        <v>48</v>
      </c>
      <c r="F4" s="69">
        <v>0.9</v>
      </c>
    </row>
    <row r="5" spans="1:6" ht="15.75">
      <c r="A5" s="59" t="s">
        <v>39</v>
      </c>
      <c r="B5" s="60">
        <v>100000</v>
      </c>
      <c r="C5" s="59">
        <v>154755</v>
      </c>
      <c r="D5" s="68">
        <f t="shared" si="0"/>
        <v>1.54755</v>
      </c>
      <c r="E5" s="59" t="s">
        <v>49</v>
      </c>
      <c r="F5" s="69">
        <v>0.88</v>
      </c>
    </row>
    <row r="6" spans="1:6" ht="15.75">
      <c r="A6" s="59" t="s">
        <v>40</v>
      </c>
      <c r="B6" s="60">
        <v>100000</v>
      </c>
      <c r="C6" s="59">
        <v>135705</v>
      </c>
      <c r="D6" s="68">
        <f t="shared" ref="D6:D13" si="1">C6/B6</f>
        <v>1.3570500000000001</v>
      </c>
      <c r="E6" s="59" t="s">
        <v>57</v>
      </c>
      <c r="F6" s="69">
        <v>0.69</v>
      </c>
    </row>
    <row r="7" spans="1:6" ht="15.75">
      <c r="A7" s="59" t="s">
        <v>41</v>
      </c>
      <c r="B7" s="60">
        <v>100000</v>
      </c>
      <c r="C7" s="59">
        <v>372639</v>
      </c>
      <c r="D7" s="68">
        <f t="shared" si="1"/>
        <v>3.7263899999999999</v>
      </c>
      <c r="E7" s="70"/>
      <c r="F7" s="70"/>
    </row>
    <row r="8" spans="1:6" ht="15.75">
      <c r="A8" s="59" t="s">
        <v>42</v>
      </c>
      <c r="B8" s="60">
        <v>100000</v>
      </c>
      <c r="C8" s="59">
        <v>145925</v>
      </c>
      <c r="D8" s="68">
        <f t="shared" si="1"/>
        <v>1.4592499999999999</v>
      </c>
      <c r="E8" s="70"/>
      <c r="F8" s="70"/>
    </row>
    <row r="9" spans="1:6" ht="15.75">
      <c r="A9" s="59" t="s">
        <v>43</v>
      </c>
      <c r="B9" s="60">
        <v>100000</v>
      </c>
      <c r="C9" s="59">
        <v>168357</v>
      </c>
      <c r="D9" s="68">
        <f t="shared" si="1"/>
        <v>1.68357</v>
      </c>
      <c r="E9" s="70"/>
      <c r="F9" s="70"/>
    </row>
    <row r="10" spans="1:6" ht="15.75">
      <c r="A10" s="59" t="s">
        <v>47</v>
      </c>
      <c r="B10" s="60">
        <v>100000</v>
      </c>
      <c r="C10" s="59">
        <v>16385</v>
      </c>
      <c r="D10" s="68">
        <f t="shared" si="1"/>
        <v>0.16385</v>
      </c>
      <c r="E10" s="70"/>
      <c r="F10" s="70"/>
    </row>
    <row r="11" spans="1:6" ht="15.75">
      <c r="A11" s="59" t="s">
        <v>48</v>
      </c>
      <c r="B11" s="60">
        <v>100000</v>
      </c>
      <c r="C11" s="59">
        <v>81750</v>
      </c>
      <c r="D11" s="68">
        <f t="shared" si="1"/>
        <v>0.8175</v>
      </c>
      <c r="E11" s="70"/>
      <c r="F11" s="70"/>
    </row>
    <row r="12" spans="1:6" ht="15.75">
      <c r="A12" s="59" t="s">
        <v>49</v>
      </c>
      <c r="B12" s="60">
        <v>100000</v>
      </c>
      <c r="C12" s="59">
        <v>102850</v>
      </c>
      <c r="D12" s="68">
        <f t="shared" si="1"/>
        <v>1.0285</v>
      </c>
      <c r="E12" s="70"/>
      <c r="F12" s="70"/>
    </row>
    <row r="13" spans="1:6" ht="15.75">
      <c r="A13" s="59" t="s">
        <v>57</v>
      </c>
      <c r="B13" s="60">
        <v>100000</v>
      </c>
      <c r="C13" s="59">
        <v>136550</v>
      </c>
      <c r="D13" s="68">
        <f t="shared" si="1"/>
        <v>1.3654999999999999</v>
      </c>
      <c r="E13" s="70"/>
      <c r="F13" s="70"/>
    </row>
    <row r="14" spans="1:6">
      <c r="A14" s="3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FUTURE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vt</cp:lastModifiedBy>
  <cp:lastPrinted>2014-11-07T10:10:47Z</cp:lastPrinted>
  <dcterms:created xsi:type="dcterms:W3CDTF">2010-09-13T11:31:08Z</dcterms:created>
  <dcterms:modified xsi:type="dcterms:W3CDTF">2019-10-18T11:20:34Z</dcterms:modified>
</cp:coreProperties>
</file>