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5" r:id="rId1"/>
    <sheet name="2018" sheetId="3" r:id="rId2"/>
    <sheet name="till Feb-18" sheetId="1" r:id="rId3"/>
    <sheet name="ROI Statement" sheetId="4" r:id="rId4"/>
  </sheets>
  <calcPr calcId="124519"/>
</workbook>
</file>

<file path=xl/calcChain.xml><?xml version="1.0" encoding="utf-8"?>
<calcChain xmlns="http://schemas.openxmlformats.org/spreadsheetml/2006/main">
  <c r="K13" i="5"/>
  <c r="H13"/>
  <c r="I9"/>
  <c r="H9"/>
  <c r="I8"/>
  <c r="H8"/>
  <c r="I10"/>
  <c r="H10"/>
  <c r="I11"/>
  <c r="H11"/>
  <c r="H14"/>
  <c r="K14" s="1"/>
  <c r="H15"/>
  <c r="K15" s="1"/>
  <c r="H16"/>
  <c r="K16" s="1"/>
  <c r="H17"/>
  <c r="K17" s="1"/>
  <c r="H18"/>
  <c r="K18" s="1"/>
  <c r="H19"/>
  <c r="K19" s="1"/>
  <c r="H20"/>
  <c r="K20" s="1"/>
  <c r="H22"/>
  <c r="K22" s="1"/>
  <c r="H23"/>
  <c r="K23" s="1"/>
  <c r="I24"/>
  <c r="H24"/>
  <c r="K24" s="1"/>
  <c r="I25"/>
  <c r="H25"/>
  <c r="H26"/>
  <c r="K26" s="1"/>
  <c r="H27"/>
  <c r="I28"/>
  <c r="H28"/>
  <c r="H29"/>
  <c r="K29" s="1"/>
  <c r="H30"/>
  <c r="K30" s="1"/>
  <c r="H31"/>
  <c r="K31" s="1"/>
  <c r="H32"/>
  <c r="K32" s="1"/>
  <c r="H33"/>
  <c r="I34"/>
  <c r="H34"/>
  <c r="H35"/>
  <c r="K35" s="1"/>
  <c r="H36"/>
  <c r="I40"/>
  <c r="H40"/>
  <c r="H41"/>
  <c r="K41" s="1"/>
  <c r="H42"/>
  <c r="K42" s="1"/>
  <c r="I43"/>
  <c r="H43"/>
  <c r="H44"/>
  <c r="K44" s="1"/>
  <c r="H45"/>
  <c r="K45" s="1"/>
  <c r="H46"/>
  <c r="K46" s="1"/>
  <c r="H47"/>
  <c r="K47" s="1"/>
  <c r="H48"/>
  <c r="H49"/>
  <c r="K49" s="1"/>
  <c r="I50"/>
  <c r="H50"/>
  <c r="K9" l="1"/>
  <c r="K8"/>
  <c r="K10"/>
  <c r="K11"/>
  <c r="H37"/>
  <c r="K25"/>
  <c r="K27"/>
  <c r="K28"/>
  <c r="K34"/>
  <c r="K33"/>
  <c r="H51"/>
  <c r="K36"/>
  <c r="K40"/>
  <c r="K43"/>
  <c r="K48"/>
  <c r="K50"/>
  <c r="H55"/>
  <c r="K55" s="1"/>
  <c r="K37" l="1"/>
  <c r="K51"/>
  <c r="H56"/>
  <c r="K56" s="1"/>
  <c r="H57" l="1"/>
  <c r="K57" s="1"/>
  <c r="I58" l="1"/>
  <c r="H58"/>
  <c r="I59"/>
  <c r="H59"/>
  <c r="H60"/>
  <c r="K60" s="1"/>
  <c r="K58" l="1"/>
  <c r="K59"/>
  <c r="H61"/>
  <c r="K61" s="1"/>
  <c r="H62" l="1"/>
  <c r="K62" s="1"/>
  <c r="H63" l="1"/>
  <c r="K63" s="1"/>
  <c r="H64" l="1"/>
  <c r="K64" l="1"/>
  <c r="I65"/>
  <c r="H65"/>
  <c r="K65" l="1"/>
  <c r="H66"/>
  <c r="K66" s="1"/>
  <c r="H67" l="1"/>
  <c r="K67" l="1"/>
  <c r="I69"/>
  <c r="H69"/>
  <c r="H68"/>
  <c r="K69" l="1"/>
  <c r="K68"/>
  <c r="H73"/>
  <c r="K70" l="1"/>
  <c r="K73"/>
  <c r="H74"/>
  <c r="K74" l="1"/>
  <c r="I75"/>
  <c r="H75"/>
  <c r="K75" l="1"/>
  <c r="H76"/>
  <c r="K76" s="1"/>
  <c r="I77" l="1"/>
  <c r="H77"/>
  <c r="K77" l="1"/>
  <c r="H78"/>
  <c r="K78" s="1"/>
  <c r="I79" l="1"/>
  <c r="H79"/>
  <c r="K79" l="1"/>
  <c r="I80"/>
  <c r="H80"/>
  <c r="K80" l="1"/>
  <c r="H81"/>
  <c r="K81" s="1"/>
  <c r="H82" l="1"/>
  <c r="K82" s="1"/>
  <c r="I83" l="1"/>
  <c r="H83"/>
  <c r="K83" l="1"/>
  <c r="H84"/>
  <c r="K84" s="1"/>
  <c r="H85"/>
  <c r="K85" s="1"/>
  <c r="H86" l="1"/>
  <c r="K86" s="1"/>
  <c r="H87" l="1"/>
  <c r="K87" s="1"/>
  <c r="H88" l="1"/>
  <c r="K88" s="1"/>
  <c r="H89" l="1"/>
  <c r="K89" s="1"/>
  <c r="H90" l="1"/>
  <c r="K90" s="1"/>
  <c r="H91"/>
  <c r="H93" l="1"/>
  <c r="K91"/>
  <c r="K93" s="1"/>
  <c r="H95"/>
  <c r="K95" s="1"/>
  <c r="H96" l="1"/>
  <c r="K96" s="1"/>
  <c r="H97" l="1"/>
  <c r="K97" l="1"/>
  <c r="I98"/>
  <c r="H98"/>
  <c r="K98" l="1"/>
  <c r="I99"/>
  <c r="H99"/>
  <c r="I100"/>
  <c r="H100"/>
  <c r="H101"/>
  <c r="K101" s="1"/>
  <c r="I102"/>
  <c r="H102"/>
  <c r="H103"/>
  <c r="K103" s="1"/>
  <c r="H104"/>
  <c r="K104" s="1"/>
  <c r="H105"/>
  <c r="K105" s="1"/>
  <c r="H106"/>
  <c r="K106" s="1"/>
  <c r="H107"/>
  <c r="K107" s="1"/>
  <c r="H108"/>
  <c r="K108" s="1"/>
  <c r="H109"/>
  <c r="K109" s="1"/>
  <c r="H110"/>
  <c r="K110" s="1"/>
  <c r="H113"/>
  <c r="K113" s="1"/>
  <c r="H114"/>
  <c r="K114" s="1"/>
  <c r="H115"/>
  <c r="K115" s="1"/>
  <c r="H116"/>
  <c r="K116" s="1"/>
  <c r="I118"/>
  <c r="I117"/>
  <c r="H117"/>
  <c r="H118"/>
  <c r="H119"/>
  <c r="I120"/>
  <c r="H120"/>
  <c r="H121"/>
  <c r="K121" s="1"/>
  <c r="H122"/>
  <c r="K122" s="1"/>
  <c r="H123"/>
  <c r="D12" i="4"/>
  <c r="I124" i="5"/>
  <c r="H125"/>
  <c r="K125" s="1"/>
  <c r="H124"/>
  <c r="H130"/>
  <c r="K130" s="1"/>
  <c r="C144"/>
  <c r="E144" s="1"/>
  <c r="F144" s="1"/>
  <c r="H131"/>
  <c r="K131" s="1"/>
  <c r="I132"/>
  <c r="H132"/>
  <c r="H133"/>
  <c r="J133" s="1"/>
  <c r="H134"/>
  <c r="J134" s="1"/>
  <c r="H135"/>
  <c r="J135" s="1"/>
  <c r="H136"/>
  <c r="J136" s="1"/>
  <c r="H137"/>
  <c r="J137" s="1"/>
  <c r="H138"/>
  <c r="J138" s="1"/>
  <c r="I139"/>
  <c r="H139"/>
  <c r="D11" i="4"/>
  <c r="D10"/>
  <c r="D9"/>
  <c r="H111" i="5" l="1"/>
  <c r="K99"/>
  <c r="K100"/>
  <c r="K102"/>
  <c r="K120"/>
  <c r="K117"/>
  <c r="K118"/>
  <c r="K119"/>
  <c r="K123"/>
  <c r="K124"/>
  <c r="K132"/>
  <c r="J132"/>
  <c r="K133"/>
  <c r="K134"/>
  <c r="K135"/>
  <c r="K136"/>
  <c r="K137"/>
  <c r="K138"/>
  <c r="J139"/>
  <c r="K139"/>
  <c r="I140"/>
  <c r="H140"/>
  <c r="H141" s="1"/>
  <c r="H148"/>
  <c r="J148" s="1"/>
  <c r="H149"/>
  <c r="I150"/>
  <c r="H150"/>
  <c r="I151"/>
  <c r="H151"/>
  <c r="H152"/>
  <c r="I153"/>
  <c r="H153"/>
  <c r="H154"/>
  <c r="J154" s="1"/>
  <c r="H155"/>
  <c r="I156"/>
  <c r="H156"/>
  <c r="H157"/>
  <c r="I157"/>
  <c r="I158"/>
  <c r="H158"/>
  <c r="H159"/>
  <c r="I159"/>
  <c r="K111" l="1"/>
  <c r="K127"/>
  <c r="H161"/>
  <c r="J140"/>
  <c r="K140"/>
  <c r="K141" s="1"/>
  <c r="K148"/>
  <c r="J149"/>
  <c r="K149"/>
  <c r="J150"/>
  <c r="K150"/>
  <c r="J151"/>
  <c r="K151"/>
  <c r="J152"/>
  <c r="K152"/>
  <c r="J153"/>
  <c r="K153"/>
  <c r="K154"/>
  <c r="K155"/>
  <c r="J155"/>
  <c r="J156"/>
  <c r="K156"/>
  <c r="J157"/>
  <c r="K157"/>
  <c r="J158"/>
  <c r="K158"/>
  <c r="J159"/>
  <c r="K159"/>
  <c r="K161" l="1"/>
  <c r="H165"/>
  <c r="H164"/>
  <c r="I167"/>
  <c r="H167"/>
  <c r="I166"/>
  <c r="H166"/>
  <c r="H168"/>
  <c r="K168" s="1"/>
  <c r="H173"/>
  <c r="K173" s="1"/>
  <c r="H172"/>
  <c r="I174"/>
  <c r="H174"/>
  <c r="H175"/>
  <c r="K175" s="1"/>
  <c r="H176"/>
  <c r="J176" s="1"/>
  <c r="H178"/>
  <c r="J178" s="1"/>
  <c r="H177"/>
  <c r="K177" s="1"/>
  <c r="H180"/>
  <c r="I179"/>
  <c r="H179"/>
  <c r="H181"/>
  <c r="K181" s="1"/>
  <c r="I182"/>
  <c r="H182"/>
  <c r="H183"/>
  <c r="K183" s="1"/>
  <c r="H184"/>
  <c r="J184" s="1"/>
  <c r="H185"/>
  <c r="K185" s="1"/>
  <c r="H186"/>
  <c r="K186" s="1"/>
  <c r="H187"/>
  <c r="K187" s="1"/>
  <c r="H189"/>
  <c r="K189" s="1"/>
  <c r="I188"/>
  <c r="H188"/>
  <c r="H190"/>
  <c r="J190" s="1"/>
  <c r="H191"/>
  <c r="J191" s="1"/>
  <c r="D7" i="4"/>
  <c r="H6" i="3"/>
  <c r="J6" s="1"/>
  <c r="I8"/>
  <c r="H8"/>
  <c r="I7"/>
  <c r="H7"/>
  <c r="H9"/>
  <c r="J9" s="1"/>
  <c r="K9"/>
  <c r="I10"/>
  <c r="H10"/>
  <c r="I11"/>
  <c r="H11"/>
  <c r="H13"/>
  <c r="K13" s="1"/>
  <c r="H12"/>
  <c r="J12" s="1"/>
  <c r="I15"/>
  <c r="H15"/>
  <c r="H14"/>
  <c r="H16"/>
  <c r="K16" s="1"/>
  <c r="H18"/>
  <c r="K18" s="1"/>
  <c r="H17"/>
  <c r="K17" s="1"/>
  <c r="H20"/>
  <c r="K20" s="1"/>
  <c r="H19"/>
  <c r="K19" s="1"/>
  <c r="I22"/>
  <c r="H22"/>
  <c r="I21"/>
  <c r="H21"/>
  <c r="I23"/>
  <c r="H23"/>
  <c r="J23" s="1"/>
  <c r="H25"/>
  <c r="K25" s="1"/>
  <c r="H24"/>
  <c r="K24" s="1"/>
  <c r="H26"/>
  <c r="J26" s="1"/>
  <c r="I28"/>
  <c r="H28"/>
  <c r="H27"/>
  <c r="H30"/>
  <c r="K30" s="1"/>
  <c r="H29"/>
  <c r="J29" s="1"/>
  <c r="H32"/>
  <c r="J32" s="1"/>
  <c r="H31"/>
  <c r="K31" s="1"/>
  <c r="H34"/>
  <c r="K34" s="1"/>
  <c r="H36"/>
  <c r="K36" s="1"/>
  <c r="H35"/>
  <c r="J35" s="1"/>
  <c r="H38"/>
  <c r="I37"/>
  <c r="J37" s="1"/>
  <c r="H37"/>
  <c r="I40"/>
  <c r="H40"/>
  <c r="K40" s="1"/>
  <c r="I39"/>
  <c r="H39"/>
  <c r="I42"/>
  <c r="H42"/>
  <c r="H41"/>
  <c r="J41" s="1"/>
  <c r="I43"/>
  <c r="H43"/>
  <c r="K43" s="1"/>
  <c r="H44"/>
  <c r="J44" s="1"/>
  <c r="H45"/>
  <c r="K45" s="1"/>
  <c r="H46"/>
  <c r="J46" s="1"/>
  <c r="H47"/>
  <c r="I48"/>
  <c r="H48"/>
  <c r="I49"/>
  <c r="H49"/>
  <c r="H51"/>
  <c r="I50"/>
  <c r="H50"/>
  <c r="D6" i="4"/>
  <c r="H53" i="3"/>
  <c r="J53" s="1"/>
  <c r="H52"/>
  <c r="K52" s="1"/>
  <c r="J54"/>
  <c r="H54"/>
  <c r="I57"/>
  <c r="H57"/>
  <c r="K57" s="1"/>
  <c r="I56"/>
  <c r="H56"/>
  <c r="H59"/>
  <c r="H58"/>
  <c r="I60"/>
  <c r="H60"/>
  <c r="H62"/>
  <c r="K62" s="1"/>
  <c r="H61"/>
  <c r="J61" s="1"/>
  <c r="H64"/>
  <c r="J64" s="1"/>
  <c r="H63"/>
  <c r="K63" s="1"/>
  <c r="I65"/>
  <c r="H65"/>
  <c r="H66"/>
  <c r="K66" s="1"/>
  <c r="H68"/>
  <c r="J68" s="1"/>
  <c r="H67"/>
  <c r="K67" s="1"/>
  <c r="I69"/>
  <c r="H69"/>
  <c r="H71"/>
  <c r="J71" s="1"/>
  <c r="H70"/>
  <c r="H73"/>
  <c r="J73" s="1"/>
  <c r="I72"/>
  <c r="H72"/>
  <c r="H74"/>
  <c r="K74" s="1"/>
  <c r="I76"/>
  <c r="H76"/>
  <c r="H75"/>
  <c r="H77"/>
  <c r="J77" s="1"/>
  <c r="H79"/>
  <c r="J79" s="1"/>
  <c r="H78"/>
  <c r="K78" s="1"/>
  <c r="H80"/>
  <c r="K80" s="1"/>
  <c r="H81"/>
  <c r="J81" s="1"/>
  <c r="I82"/>
  <c r="H82"/>
  <c r="H83"/>
  <c r="K83" s="1"/>
  <c r="H86"/>
  <c r="K86" s="1"/>
  <c r="H85"/>
  <c r="J85" s="1"/>
  <c r="H84"/>
  <c r="H87"/>
  <c r="J87" s="1"/>
  <c r="D8" i="4"/>
  <c r="H88" i="3"/>
  <c r="H97"/>
  <c r="I90"/>
  <c r="H90"/>
  <c r="I91"/>
  <c r="H91"/>
  <c r="H92"/>
  <c r="I96"/>
  <c r="I95"/>
  <c r="H96"/>
  <c r="H95"/>
  <c r="I94"/>
  <c r="H94"/>
  <c r="I93"/>
  <c r="H93"/>
  <c r="I98"/>
  <c r="H98"/>
  <c r="D5" i="4"/>
  <c r="H100" i="3"/>
  <c r="J100" s="1"/>
  <c r="H99"/>
  <c r="K99" s="1"/>
  <c r="I102"/>
  <c r="H102"/>
  <c r="H101"/>
  <c r="J101" s="1"/>
  <c r="H103"/>
  <c r="J103" s="1"/>
  <c r="H105"/>
  <c r="J105" s="1"/>
  <c r="H106"/>
  <c r="J106" s="1"/>
  <c r="H107"/>
  <c r="J107" s="1"/>
  <c r="H108"/>
  <c r="J108" s="1"/>
  <c r="H110"/>
  <c r="I109"/>
  <c r="H109"/>
  <c r="H111"/>
  <c r="I111"/>
  <c r="H112"/>
  <c r="J112" s="1"/>
  <c r="H113"/>
  <c r="J113" s="1"/>
  <c r="H114"/>
  <c r="K114" s="1"/>
  <c r="H116"/>
  <c r="J116" s="1"/>
  <c r="H115"/>
  <c r="J115" s="1"/>
  <c r="H117"/>
  <c r="J117" s="1"/>
  <c r="H119"/>
  <c r="J119" s="1"/>
  <c r="H118"/>
  <c r="K118" s="1"/>
  <c r="J63" l="1"/>
  <c r="K56"/>
  <c r="J56"/>
  <c r="K46"/>
  <c r="J45"/>
  <c r="K32"/>
  <c r="J25"/>
  <c r="K23"/>
  <c r="J20"/>
  <c r="K12"/>
  <c r="K6"/>
  <c r="J74"/>
  <c r="J57"/>
  <c r="K39"/>
  <c r="J30"/>
  <c r="J22"/>
  <c r="J17"/>
  <c r="J164" i="5"/>
  <c r="H169"/>
  <c r="K172"/>
  <c r="H192"/>
  <c r="J183"/>
  <c r="K176"/>
  <c r="J185"/>
  <c r="J181"/>
  <c r="J187"/>
  <c r="J174"/>
  <c r="J173"/>
  <c r="K165"/>
  <c r="J165"/>
  <c r="K164"/>
  <c r="J166"/>
  <c r="K166"/>
  <c r="J167"/>
  <c r="K167"/>
  <c r="J168"/>
  <c r="J172"/>
  <c r="K174"/>
  <c r="J175"/>
  <c r="J177"/>
  <c r="K178"/>
  <c r="J179"/>
  <c r="K179"/>
  <c r="J180"/>
  <c r="K180"/>
  <c r="K182"/>
  <c r="J182"/>
  <c r="K184"/>
  <c r="J186"/>
  <c r="J189"/>
  <c r="K188"/>
  <c r="J188"/>
  <c r="K190"/>
  <c r="K191"/>
  <c r="J7" i="3"/>
  <c r="K7"/>
  <c r="J8"/>
  <c r="K8"/>
  <c r="J10"/>
  <c r="K10"/>
  <c r="J11"/>
  <c r="K11"/>
  <c r="J13"/>
  <c r="J14"/>
  <c r="J15"/>
  <c r="K14"/>
  <c r="K15"/>
  <c r="J16"/>
  <c r="J18"/>
  <c r="J19"/>
  <c r="K21"/>
  <c r="J21"/>
  <c r="K22"/>
  <c r="J24"/>
  <c r="K26"/>
  <c r="K27"/>
  <c r="J27"/>
  <c r="K28"/>
  <c r="J28"/>
  <c r="K29"/>
  <c r="J31"/>
  <c r="J34"/>
  <c r="J36"/>
  <c r="K35"/>
  <c r="K37"/>
  <c r="J38"/>
  <c r="K38"/>
  <c r="J39"/>
  <c r="J40"/>
  <c r="K41"/>
  <c r="K42"/>
  <c r="J42"/>
  <c r="J43"/>
  <c r="K44"/>
  <c r="J76"/>
  <c r="J47"/>
  <c r="K47"/>
  <c r="J48"/>
  <c r="K48"/>
  <c r="J49"/>
  <c r="K49"/>
  <c r="J50"/>
  <c r="J51"/>
  <c r="K50"/>
  <c r="K51"/>
  <c r="J52"/>
  <c r="K53"/>
  <c r="K54"/>
  <c r="J58"/>
  <c r="K58"/>
  <c r="J59"/>
  <c r="K59"/>
  <c r="K65"/>
  <c r="J60"/>
  <c r="K60"/>
  <c r="J62"/>
  <c r="K61"/>
  <c r="K64"/>
  <c r="J65"/>
  <c r="J66"/>
  <c r="J67"/>
  <c r="K68"/>
  <c r="J91"/>
  <c r="K87"/>
  <c r="J90"/>
  <c r="J69"/>
  <c r="K69"/>
  <c r="K70"/>
  <c r="J70"/>
  <c r="K71"/>
  <c r="K82"/>
  <c r="J80"/>
  <c r="K91"/>
  <c r="J72"/>
  <c r="K72"/>
  <c r="K73"/>
  <c r="K75"/>
  <c r="J75"/>
  <c r="K76"/>
  <c r="K77"/>
  <c r="J78"/>
  <c r="K79"/>
  <c r="K81"/>
  <c r="J82"/>
  <c r="J83"/>
  <c r="J84"/>
  <c r="K85"/>
  <c r="K84"/>
  <c r="J86"/>
  <c r="J88"/>
  <c r="K88"/>
  <c r="K97"/>
  <c r="J97"/>
  <c r="K90"/>
  <c r="J92"/>
  <c r="K92"/>
  <c r="K111"/>
  <c r="J96"/>
  <c r="K96"/>
  <c r="J95"/>
  <c r="K95"/>
  <c r="K94"/>
  <c r="J94"/>
  <c r="K93"/>
  <c r="J93"/>
  <c r="J98"/>
  <c r="K98"/>
  <c r="J99"/>
  <c r="K100"/>
  <c r="K119"/>
  <c r="J118"/>
  <c r="K117"/>
  <c r="K101"/>
  <c r="J102"/>
  <c r="K102"/>
  <c r="K103"/>
  <c r="K105"/>
  <c r="K106"/>
  <c r="K107"/>
  <c r="K108"/>
  <c r="J109"/>
  <c r="K109"/>
  <c r="J110"/>
  <c r="K110"/>
  <c r="J111"/>
  <c r="K112"/>
  <c r="K113"/>
  <c r="J114"/>
  <c r="K115"/>
  <c r="K116"/>
  <c r="D4" i="4"/>
  <c r="D3"/>
  <c r="H120" i="3"/>
  <c r="K120" s="1"/>
  <c r="H123"/>
  <c r="J123" s="1"/>
  <c r="H122"/>
  <c r="J122" s="1"/>
  <c r="H121"/>
  <c r="J121" s="1"/>
  <c r="H124"/>
  <c r="K124" s="1"/>
  <c r="H125"/>
  <c r="J125" s="1"/>
  <c r="I127"/>
  <c r="H127"/>
  <c r="H126"/>
  <c r="H129"/>
  <c r="I128"/>
  <c r="H128"/>
  <c r="H130"/>
  <c r="K130" s="1"/>
  <c r="H131"/>
  <c r="K131" s="1"/>
  <c r="H133"/>
  <c r="K133" s="1"/>
  <c r="H135"/>
  <c r="K135" s="1"/>
  <c r="H134"/>
  <c r="K134" s="1"/>
  <c r="I136"/>
  <c r="H136"/>
  <c r="H137"/>
  <c r="J137" s="1"/>
  <c r="H138"/>
  <c r="I139"/>
  <c r="H139"/>
  <c r="H141"/>
  <c r="K141" s="1"/>
  <c r="H140"/>
  <c r="J140" s="1"/>
  <c r="H142"/>
  <c r="K142" s="1"/>
  <c r="I144"/>
  <c r="H144"/>
  <c r="H143"/>
  <c r="I146"/>
  <c r="H146"/>
  <c r="I145"/>
  <c r="H145"/>
  <c r="H147"/>
  <c r="J147" s="1"/>
  <c r="H149"/>
  <c r="J149" s="1"/>
  <c r="H148"/>
  <c r="J148" s="1"/>
  <c r="I151"/>
  <c r="H151"/>
  <c r="H150"/>
  <c r="H152"/>
  <c r="J152" s="1"/>
  <c r="H154"/>
  <c r="K154" s="1"/>
  <c r="H153"/>
  <c r="J153" s="1"/>
  <c r="I156"/>
  <c r="H156"/>
  <c r="H155"/>
  <c r="J155" s="1"/>
  <c r="H157"/>
  <c r="K157" s="1"/>
  <c r="H158"/>
  <c r="K158" s="1"/>
  <c r="H161"/>
  <c r="K161" s="1"/>
  <c r="H160"/>
  <c r="J160" s="1"/>
  <c r="I162"/>
  <c r="H162"/>
  <c r="H163"/>
  <c r="K163" s="1"/>
  <c r="H165"/>
  <c r="K165" s="1"/>
  <c r="H164"/>
  <c r="J164" s="1"/>
  <c r="H166"/>
  <c r="K166" s="1"/>
  <c r="H169"/>
  <c r="J169" s="1"/>
  <c r="I168"/>
  <c r="H168"/>
  <c r="I167"/>
  <c r="H167"/>
  <c r="H173"/>
  <c r="I172"/>
  <c r="H172"/>
  <c r="I171"/>
  <c r="H171"/>
  <c r="I170"/>
  <c r="H170"/>
  <c r="H175"/>
  <c r="J175" s="1"/>
  <c r="H174"/>
  <c r="K174" s="1"/>
  <c r="H176"/>
  <c r="J176" s="1"/>
  <c r="H179"/>
  <c r="H178"/>
  <c r="I177"/>
  <c r="H177"/>
  <c r="H180"/>
  <c r="K180" s="1"/>
  <c r="I182"/>
  <c r="H182"/>
  <c r="I181"/>
  <c r="H181"/>
  <c r="H183"/>
  <c r="K183" s="1"/>
  <c r="H184"/>
  <c r="K184" s="1"/>
  <c r="H186"/>
  <c r="K186" s="1"/>
  <c r="I187"/>
  <c r="H187"/>
  <c r="I188"/>
  <c r="H188"/>
  <c r="H189"/>
  <c r="K189" s="1"/>
  <c r="H190"/>
  <c r="K190" s="1"/>
  <c r="H191"/>
  <c r="I191"/>
  <c r="H192"/>
  <c r="J192" s="1"/>
  <c r="I193"/>
  <c r="H193"/>
  <c r="I194"/>
  <c r="H194"/>
  <c r="H195"/>
  <c r="K195" s="1"/>
  <c r="H196"/>
  <c r="K196" s="1"/>
  <c r="H198"/>
  <c r="J198" s="1"/>
  <c r="I197"/>
  <c r="H197"/>
  <c r="I199"/>
  <c r="H199"/>
  <c r="I200"/>
  <c r="H200"/>
  <c r="H202"/>
  <c r="J202" s="1"/>
  <c r="H201"/>
  <c r="K201" s="1"/>
  <c r="H203"/>
  <c r="J203" s="1"/>
  <c r="H205"/>
  <c r="K205" s="1"/>
  <c r="H206"/>
  <c r="K206" s="1"/>
  <c r="H207"/>
  <c r="K207" s="1"/>
  <c r="I208"/>
  <c r="H208"/>
  <c r="H209"/>
  <c r="K209" s="1"/>
  <c r="H210"/>
  <c r="K210" s="1"/>
  <c r="H211"/>
  <c r="K211" s="1"/>
  <c r="H212"/>
  <c r="J212" s="1"/>
  <c r="H213"/>
  <c r="K213" s="1"/>
  <c r="H214"/>
  <c r="K214" s="1"/>
  <c r="H216"/>
  <c r="J216" s="1"/>
  <c r="H215"/>
  <c r="J215" s="1"/>
  <c r="I218"/>
  <c r="H218"/>
  <c r="I217"/>
  <c r="H217"/>
  <c r="H219"/>
  <c r="J219" s="1"/>
  <c r="I220"/>
  <c r="H220"/>
  <c r="H221"/>
  <c r="K221" s="1"/>
  <c r="H222"/>
  <c r="K222" s="1"/>
  <c r="H223"/>
  <c r="K223" s="1"/>
  <c r="I224"/>
  <c r="H224"/>
  <c r="H227"/>
  <c r="J227" s="1"/>
  <c r="H225"/>
  <c r="K225" s="1"/>
  <c r="I228"/>
  <c r="H228"/>
  <c r="H229"/>
  <c r="K229" s="1"/>
  <c r="I230"/>
  <c r="H230"/>
  <c r="H231"/>
  <c r="I233"/>
  <c r="H233"/>
  <c r="I232"/>
  <c r="H232"/>
  <c r="I236"/>
  <c r="H236"/>
  <c r="H235"/>
  <c r="J235" s="1"/>
  <c r="H237"/>
  <c r="K237" s="1"/>
  <c r="H238"/>
  <c r="K238" s="1"/>
  <c r="I239"/>
  <c r="H239"/>
  <c r="H247"/>
  <c r="H246"/>
  <c r="H245"/>
  <c r="K245" s="1"/>
  <c r="I244"/>
  <c r="H244"/>
  <c r="I243"/>
  <c r="H243"/>
  <c r="H242"/>
  <c r="H241"/>
  <c r="H240"/>
  <c r="K192" i="5" l="1"/>
  <c r="K169"/>
  <c r="J128" i="3"/>
  <c r="J167"/>
  <c r="J190"/>
  <c r="J174"/>
  <c r="J171"/>
  <c r="K122"/>
  <c r="K152"/>
  <c r="K147"/>
  <c r="J139"/>
  <c r="K144"/>
  <c r="K137"/>
  <c r="J161"/>
  <c r="J195"/>
  <c r="J142"/>
  <c r="K125"/>
  <c r="J166"/>
  <c r="J163"/>
  <c r="J157"/>
  <c r="J135"/>
  <c r="K192"/>
  <c r="J233"/>
  <c r="J187"/>
  <c r="J165"/>
  <c r="J162"/>
  <c r="J130"/>
  <c r="J120"/>
  <c r="K121"/>
  <c r="K123"/>
  <c r="J124"/>
  <c r="K126"/>
  <c r="J126"/>
  <c r="K127"/>
  <c r="J127"/>
  <c r="K128"/>
  <c r="K129"/>
  <c r="J129"/>
  <c r="J131"/>
  <c r="J133"/>
  <c r="J134"/>
  <c r="K136"/>
  <c r="J136"/>
  <c r="J138"/>
  <c r="K138"/>
  <c r="K139"/>
  <c r="J141"/>
  <c r="K140"/>
  <c r="J143"/>
  <c r="J144"/>
  <c r="K143"/>
  <c r="J145"/>
  <c r="J146"/>
  <c r="K145"/>
  <c r="K146"/>
  <c r="K148"/>
  <c r="K149"/>
  <c r="J150"/>
  <c r="K150"/>
  <c r="J151"/>
  <c r="K151"/>
  <c r="J154"/>
  <c r="K153"/>
  <c r="K155"/>
  <c r="K156"/>
  <c r="J156"/>
  <c r="J158"/>
  <c r="K160"/>
  <c r="K162"/>
  <c r="K164"/>
  <c r="K167"/>
  <c r="K168"/>
  <c r="J168"/>
  <c r="K169"/>
  <c r="K170"/>
  <c r="J170"/>
  <c r="K171"/>
  <c r="K172"/>
  <c r="J172"/>
  <c r="K173"/>
  <c r="J173"/>
  <c r="K175"/>
  <c r="K176"/>
  <c r="J177"/>
  <c r="J178"/>
  <c r="J179"/>
  <c r="K177"/>
  <c r="K178"/>
  <c r="K179"/>
  <c r="J180"/>
  <c r="K181"/>
  <c r="J181"/>
  <c r="J182"/>
  <c r="K182"/>
  <c r="J183"/>
  <c r="J184"/>
  <c r="J186"/>
  <c r="K187"/>
  <c r="J188"/>
  <c r="J223"/>
  <c r="J220"/>
  <c r="J200"/>
  <c r="J196"/>
  <c r="K191"/>
  <c r="K188"/>
  <c r="J189"/>
  <c r="J191"/>
  <c r="K202"/>
  <c r="J237"/>
  <c r="J225"/>
  <c r="K216"/>
  <c r="J238"/>
  <c r="J218"/>
  <c r="J213"/>
  <c r="J201"/>
  <c r="J197"/>
  <c r="K193"/>
  <c r="J193"/>
  <c r="J194"/>
  <c r="K194"/>
  <c r="K197"/>
  <c r="K198"/>
  <c r="J199"/>
  <c r="K199"/>
  <c r="K200"/>
  <c r="K203"/>
  <c r="J205"/>
  <c r="J206"/>
  <c r="J207"/>
  <c r="J208"/>
  <c r="K208"/>
  <c r="J209"/>
  <c r="J210"/>
  <c r="J211"/>
  <c r="K212"/>
  <c r="J214"/>
  <c r="K215"/>
  <c r="J217"/>
  <c r="K217"/>
  <c r="K218"/>
  <c r="K219"/>
  <c r="K220"/>
  <c r="J221"/>
  <c r="J222"/>
  <c r="J224"/>
  <c r="K224"/>
  <c r="K227"/>
  <c r="J228"/>
  <c r="K228"/>
  <c r="J229"/>
  <c r="J230"/>
  <c r="K230"/>
  <c r="J231"/>
  <c r="K231"/>
  <c r="K236"/>
  <c r="J232"/>
  <c r="K232"/>
  <c r="K233"/>
  <c r="J236"/>
  <c r="K235"/>
  <c r="J239"/>
  <c r="K239"/>
  <c r="K240"/>
  <c r="J240"/>
  <c r="K241"/>
  <c r="J241"/>
  <c r="K242"/>
  <c r="J242"/>
  <c r="K243"/>
  <c r="J243"/>
  <c r="K244"/>
  <c r="J244"/>
  <c r="J245"/>
  <c r="K246"/>
  <c r="J246"/>
  <c r="K247"/>
  <c r="J247"/>
  <c r="I9" i="1" l="1"/>
  <c r="H9"/>
  <c r="J9" s="1"/>
  <c r="H10"/>
  <c r="I11"/>
  <c r="H11"/>
  <c r="I12"/>
  <c r="H12"/>
  <c r="H13"/>
  <c r="J13" s="1"/>
  <c r="H14"/>
  <c r="I15"/>
  <c r="H15"/>
  <c r="H16"/>
  <c r="I17"/>
  <c r="H17"/>
  <c r="I18"/>
  <c r="H18"/>
  <c r="I19"/>
  <c r="H19"/>
  <c r="H20"/>
  <c r="J20" s="1"/>
  <c r="H21"/>
  <c r="J21" s="1"/>
  <c r="H22"/>
  <c r="J22" s="1"/>
  <c r="H23"/>
  <c r="I24"/>
  <c r="H24"/>
  <c r="H25"/>
  <c r="J25" s="1"/>
  <c r="H26"/>
  <c r="J26" s="1"/>
  <c r="H27"/>
  <c r="J27" s="1"/>
  <c r="H28"/>
  <c r="J28" s="1"/>
  <c r="H29"/>
  <c r="J29" s="1"/>
  <c r="H30"/>
  <c r="J30" s="1"/>
  <c r="H31"/>
  <c r="J31" s="1"/>
  <c r="H32"/>
  <c r="J32" s="1"/>
  <c r="H33"/>
  <c r="J33" s="1"/>
  <c r="H34"/>
  <c r="J34" s="1"/>
  <c r="H35"/>
  <c r="J35" s="1"/>
  <c r="H36"/>
  <c r="J36" s="1"/>
  <c r="H37"/>
  <c r="J37" s="1"/>
  <c r="H38"/>
  <c r="J38" s="1"/>
  <c r="H39"/>
  <c r="J39" s="1"/>
  <c r="H40"/>
  <c r="J40" s="1"/>
  <c r="J10" l="1"/>
  <c r="J11"/>
  <c r="J12"/>
  <c r="J17"/>
  <c r="J14"/>
  <c r="J15"/>
  <c r="J16"/>
  <c r="J18"/>
  <c r="J19"/>
  <c r="J23"/>
  <c r="J24"/>
</calcChain>
</file>

<file path=xl/sharedStrings.xml><?xml version="1.0" encoding="utf-8"?>
<sst xmlns="http://schemas.openxmlformats.org/spreadsheetml/2006/main" count="890" uniqueCount="240">
  <si>
    <t>PROFIT &amp; LOSS</t>
  </si>
  <si>
    <t>DATE</t>
  </si>
  <si>
    <t>SCRIPT</t>
  </si>
  <si>
    <t>LOT</t>
  </si>
  <si>
    <t>POSITION</t>
  </si>
  <si>
    <t>LEVEL</t>
  </si>
  <si>
    <t>TG-1</t>
  </si>
  <si>
    <t>TG-2</t>
  </si>
  <si>
    <t>TG-1  AMOUNT</t>
  </si>
  <si>
    <t>TG-2  AMOUNT</t>
  </si>
  <si>
    <t>(In Rupees)</t>
  </si>
  <si>
    <t>LONG</t>
  </si>
  <si>
    <t xml:space="preserve"> </t>
  </si>
  <si>
    <t xml:space="preserve">NIFTY-9700 PUT OPTION </t>
  </si>
  <si>
    <t xml:space="preserve">NIFTY-9600 CALL OPTION </t>
  </si>
  <si>
    <t xml:space="preserve">NIFTY-9700 CALL OPTION </t>
  </si>
  <si>
    <t xml:space="preserve">NIFTY-9400 PUT OPTION </t>
  </si>
  <si>
    <t xml:space="preserve">NIFTY-9600 PUT OPTION </t>
  </si>
  <si>
    <t xml:space="preserve">NIFTY-9800 CALL OPTION </t>
  </si>
  <si>
    <t xml:space="preserve">BANKNIFTY 23800 CALL OPTION </t>
  </si>
  <si>
    <t xml:space="preserve">NIFTY-9900 CALL OPTION </t>
  </si>
  <si>
    <t xml:space="preserve">NIFTY-10000 PUT  OPTION </t>
  </si>
  <si>
    <t xml:space="preserve">NIFTY-9800 CALLOPTION </t>
  </si>
  <si>
    <t xml:space="preserve">NIFTY-1000 CALLOPTION </t>
  </si>
  <si>
    <t xml:space="preserve">NIFTY-9900 CALLOPTION </t>
  </si>
  <si>
    <t xml:space="preserve">BANKNIFTY-24700 CALL OPTION </t>
  </si>
  <si>
    <t xml:space="preserve">NIFTY-10500 PUT OPTION </t>
  </si>
  <si>
    <t xml:space="preserve">NIFTY-10000 CALL OPTION </t>
  </si>
  <si>
    <t xml:space="preserve">BANKNIFTY-25300 CALL OPTION </t>
  </si>
  <si>
    <t xml:space="preserve">NIFTY 10500 CALL OPTION </t>
  </si>
  <si>
    <t>NIFTY-10700 CALL OPTION</t>
  </si>
  <si>
    <t xml:space="preserve">NIFTY-10700CALL OPTION </t>
  </si>
  <si>
    <t xml:space="preserve">BANKNIFTY-26800 (JAN)CALL OPTION </t>
  </si>
  <si>
    <t>NIFTY-10600 CALL OPTION</t>
  </si>
  <si>
    <t>PRODUCT : INDEX OPTION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</si>
  <si>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</si>
  <si>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</si>
  <si>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</si>
  <si>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</si>
  <si>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</si>
  <si>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</si>
  <si>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</si>
  <si>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</si>
  <si>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</si>
  <si>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</si>
  <si>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NIFTY 10400 CE</t>
  </si>
  <si>
    <t>NIFTY 10650 CE</t>
  </si>
  <si>
    <t>NIFTY 10550 CE</t>
  </si>
  <si>
    <t>NIFTY 10600 CE</t>
  </si>
  <si>
    <t>NIFTY 10450 PE</t>
  </si>
  <si>
    <t>NIFTY 10350 PE</t>
  </si>
  <si>
    <t>NIFTY 10500 CE</t>
  </si>
  <si>
    <t>NIFTY 10550 PE</t>
  </si>
  <si>
    <t>BANKNIFTY 25100 CE</t>
  </si>
  <si>
    <t>NIFTY 10300 PE</t>
  </si>
  <si>
    <t>NIFTY 10150 PE</t>
  </si>
  <si>
    <t>NIFTY 9950 PE</t>
  </si>
  <si>
    <t>NIFTY 10200 CE</t>
  </si>
  <si>
    <t>NIFTY 10250 CE</t>
  </si>
  <si>
    <t>NIFTY 10150 CE</t>
  </si>
  <si>
    <t>NIFTY 10250 PE</t>
  </si>
  <si>
    <t>NIFTY 10300 CE</t>
  </si>
  <si>
    <t>NIFTY 10450 CE</t>
  </si>
  <si>
    <t>BANKNIFTY 25200 CE</t>
  </si>
  <si>
    <t>NIFTY 10500 PE</t>
  </si>
  <si>
    <t>BANKNIFTY 25200 PE</t>
  </si>
  <si>
    <t>BANKNIFTY 24900 CE</t>
  </si>
  <si>
    <t>NIFTY 10750 CE</t>
  </si>
  <si>
    <t>NIFTY 10800 CE</t>
  </si>
  <si>
    <t>NIFTY 10650 PE</t>
  </si>
  <si>
    <t>BANKNIFTY 25700 CE</t>
  </si>
  <si>
    <t>NIFTY 10700 CE</t>
  </si>
  <si>
    <t>BANKNIFTY 26200 CE</t>
  </si>
  <si>
    <t>NIFTY 10700 PE</t>
  </si>
  <si>
    <t>BANKNIFTY 26300 CE</t>
  </si>
  <si>
    <t>NIFTY 10850 CE</t>
  </si>
  <si>
    <t>NIFTY 10600 PE</t>
  </si>
  <si>
    <t>BANKNIFTY 26800 CE</t>
  </si>
  <si>
    <t>NIFTY 10900 CE</t>
  </si>
  <si>
    <t>NIFTY 10750 PE</t>
  </si>
  <si>
    <t>NIFTY 10800 PE</t>
  </si>
  <si>
    <t>BANKNIFTY 26200 PE</t>
  </si>
  <si>
    <t>BANKNIFTY 26600 CE</t>
  </si>
  <si>
    <t>BANKNIFTY 26400 PE</t>
  </si>
  <si>
    <t>BANKNIFTY 26400 CE</t>
  </si>
  <si>
    <t>BANKNIFTY 26700 CE</t>
  </si>
  <si>
    <t>NIFTY 10950 CE</t>
  </si>
  <si>
    <t>BANKNIFTY 27000 CE</t>
  </si>
  <si>
    <t>NIFTY 11050 CE</t>
  </si>
  <si>
    <t>NIFTY 11000 CE</t>
  </si>
  <si>
    <t>NIFTY 11000 PE</t>
  </si>
  <si>
    <t>BANKNIFTY 26800 PE</t>
  </si>
  <si>
    <t>NIFTY 11100 CE</t>
  </si>
  <si>
    <t>NIFTY 11200 CE</t>
  </si>
  <si>
    <t>BANKNIFTY 27400 CE</t>
  </si>
  <si>
    <t>NIFTY 11300 CE</t>
  </si>
  <si>
    <t>NIFTY 11350 CE</t>
  </si>
  <si>
    <t>NIFTY 11300 PE</t>
  </si>
  <si>
    <t>NIFTY 11350 PE</t>
  </si>
  <si>
    <t>NIFTY 11400 CE</t>
  </si>
  <si>
    <t>BANKNIFTY 27700 CE</t>
  </si>
  <si>
    <t>NIFTY 11500 CE</t>
  </si>
  <si>
    <t>NIFTY 11550 CE</t>
  </si>
  <si>
    <t>BANKNIFTY 28100 PE</t>
  </si>
  <si>
    <t>NIFTY11450 CE</t>
  </si>
  <si>
    <t>NIFTY 11450 CE</t>
  </si>
  <si>
    <t>BANKNIFTY 28000 CE</t>
  </si>
  <si>
    <t>RETURN ON INVESTMENT</t>
  </si>
  <si>
    <t>MONTH</t>
  </si>
  <si>
    <t xml:space="preserve">INVESTMENT </t>
  </si>
  <si>
    <t>PROFIT</t>
  </si>
  <si>
    <t>PERCENTAGE</t>
  </si>
  <si>
    <t>July</t>
  </si>
  <si>
    <t>August</t>
  </si>
  <si>
    <t>NIFTYB 11550 CE</t>
  </si>
  <si>
    <t>NIFTY 11600 CE</t>
  </si>
  <si>
    <t>BANKNIFTY 28400 CE</t>
  </si>
  <si>
    <t>BANKNIFTY 27900 CE</t>
  </si>
  <si>
    <t>NIFTY 11700 CE</t>
  </si>
  <si>
    <t>NIFTY 11800 CE</t>
  </si>
  <si>
    <t>NIFTY 11600 PE</t>
  </si>
  <si>
    <t>NIFTY 11500 PE</t>
  </si>
  <si>
    <t>NIFTY 11450 PE</t>
  </si>
  <si>
    <t>BANKNIFTY 27000 PE</t>
  </si>
  <si>
    <t>BANKNIFTY 27600 CE</t>
  </si>
  <si>
    <t>September</t>
  </si>
  <si>
    <t>NIFTY 11400 PE</t>
  </si>
  <si>
    <t>NIFTY 10950 PE</t>
  </si>
  <si>
    <t>BANKNIFTY 24700 PE</t>
  </si>
  <si>
    <t>October</t>
  </si>
  <si>
    <t>NIFTY 10900 PE</t>
  </si>
  <si>
    <t>BANKNIFTY 25000 PE</t>
  </si>
  <si>
    <t>BANKNIFTY 24500 PE</t>
  </si>
  <si>
    <t>NIFTY 10400 PE</t>
  </si>
  <si>
    <t>NIFTY 10100 PE</t>
  </si>
  <si>
    <t>BANKNIFTY 25400 CE</t>
  </si>
  <si>
    <t>BANKNIFTY 25500 PE</t>
  </si>
  <si>
    <t>NIFTY 10000 PE</t>
  </si>
  <si>
    <t>BANKNIFTY 25000 CE</t>
  </si>
  <si>
    <t>NIFTY 10200 PE</t>
  </si>
  <si>
    <t>BANKNIFTY 24800 PE</t>
  </si>
  <si>
    <t>BANKNIFTY 26000 CE</t>
  </si>
  <si>
    <t>November</t>
  </si>
  <si>
    <t>BANKNIFTY 26000 PE</t>
  </si>
  <si>
    <t>BANKNIFTY 25900 PE</t>
  </si>
  <si>
    <t>BANKNIFTY 26500 CE</t>
  </si>
  <si>
    <t>BANKNIFTY 26300 PE</t>
  </si>
  <si>
    <t>BANKNIFTY 26700 PE</t>
  </si>
  <si>
    <t>BANKNIFTY 27200 CE</t>
  </si>
  <si>
    <t>NIFTY 10850 PE</t>
  </si>
  <si>
    <t>December</t>
  </si>
  <si>
    <t>BANKNIFTY 27500 CE</t>
  </si>
  <si>
    <t>BANKNIFTY 27100 CE</t>
  </si>
  <si>
    <t xml:space="preserve">NIFTY-11000 (28MAR19)CALL OPTION </t>
  </si>
  <si>
    <t xml:space="preserve">BANKNIFTY-27500 CALL OPTION-(28MAR19) </t>
  </si>
  <si>
    <t xml:space="preserve">BANKNIFTY-27500 CALL OPTION </t>
  </si>
  <si>
    <t xml:space="preserve">BANKNIFTY-28500 CALL OPTION </t>
  </si>
  <si>
    <t xml:space="preserve">NIFTY-11500 CALL OPTION </t>
  </si>
  <si>
    <t xml:space="preserve">BANKNIFTY-29000(28MAR) CALL OPTION </t>
  </si>
  <si>
    <t xml:space="preserve">BANKNIFTY-29500 CALL OPTION </t>
  </si>
  <si>
    <t xml:space="preserve">BANKNIFTY-30000 CALL OPTION </t>
  </si>
  <si>
    <t xml:space="preserve">BANKNIFTY-29800 CALL OPTION </t>
  </si>
  <si>
    <t xml:space="preserve">BANKNIFTY-29400 (28MAR)CALL OPTION </t>
  </si>
  <si>
    <t xml:space="preserve">BANKNIFTY-30400 CALL OPTION </t>
  </si>
  <si>
    <t xml:space="preserve">BANKNIFTY-30600-25APR19 CALL OPTION </t>
  </si>
  <si>
    <t>1ST TGT PROFIT</t>
  </si>
  <si>
    <t xml:space="preserve">January </t>
  </si>
  <si>
    <t>February</t>
  </si>
  <si>
    <t>March</t>
  </si>
  <si>
    <t xml:space="preserve">BANKNIFTY-30500C-25APR19 CALL OPTION </t>
  </si>
  <si>
    <t xml:space="preserve">BANKNIFTY-30000 PUT OPTION </t>
  </si>
  <si>
    <t>BANKNIFTY-30400 CALL OPTION</t>
  </si>
  <si>
    <t>BANKNIFTY-30200 CALL OPTION</t>
  </si>
  <si>
    <t>ACCURACY</t>
  </si>
  <si>
    <t xml:space="preserve">BANKNIFTY-30500 CALL OPTION </t>
  </si>
  <si>
    <t xml:space="preserve"> BANKNIFTY-29000PUT OPTION </t>
  </si>
  <si>
    <t>TOTAL CALLS</t>
  </si>
  <si>
    <t>COST TO COST</t>
  </si>
  <si>
    <t>ACTUAL CALLS</t>
  </si>
  <si>
    <t xml:space="preserve">SL </t>
  </si>
  <si>
    <t>PROFITABLE CALLS</t>
  </si>
  <si>
    <t>11</t>
  </si>
  <si>
    <t>April</t>
  </si>
  <si>
    <t xml:space="preserve">BANKNIFTY-29200 CALL OPTION </t>
  </si>
  <si>
    <t xml:space="preserve">BANKNIFTY-29000 CALL OPTION </t>
  </si>
  <si>
    <t xml:space="preserve">BANKNIFTY-28600 CALL OPTION </t>
  </si>
  <si>
    <t>BANKNIFTY-31000 CALL OPTION (23MAY19</t>
  </si>
  <si>
    <t xml:space="preserve">NIFTY-12000 CALL OPTION </t>
  </si>
  <si>
    <t>BANKNIFTY-31500 CALL OPTION (23MAY19</t>
  </si>
  <si>
    <t xml:space="preserve">NIFTY-12200 CALL OPTION </t>
  </si>
  <si>
    <t xml:space="preserve">BANKNIFTY-31000 CALL OPTION </t>
  </si>
  <si>
    <t>BANKNIFTY-31400 CALL OPTION (13JUN</t>
  </si>
  <si>
    <t>BANKNIFTY-31400 CALL OPTION (20JUN19</t>
  </si>
  <si>
    <t>BANKNIFTY-31200 CALL OPTION (20JUN19</t>
  </si>
  <si>
    <t>BANKNIFTY-30500 PUT OPTION (20JUN19</t>
  </si>
  <si>
    <t>NIFTY-11800CALL OPTION</t>
  </si>
  <si>
    <t xml:space="preserve">NIFTY-11700 PUT OPTION </t>
  </si>
  <si>
    <t xml:space="preserve">BANKNIFTY-30400 (20 JUN)PUT OPTION </t>
  </si>
  <si>
    <t xml:space="preserve">BANKNIFTY-30600 PUT OPTION (20JUN19) </t>
  </si>
  <si>
    <t xml:space="preserve">NIFTY-11800 CALL OPTION </t>
  </si>
  <si>
    <t xml:space="preserve">BANKNIFTY-30800 CALL OPTION </t>
  </si>
  <si>
    <t xml:space="preserve">BANKNIFTY-31500CALLOPTION </t>
  </si>
  <si>
    <t>NIFTY-11800CALL OPTION (04JUL)</t>
  </si>
  <si>
    <t>BANKNIFTY-31500 CALL OPTION</t>
  </si>
  <si>
    <t xml:space="preserve">BANKNIFTY-30600 CALL OPTION </t>
  </si>
  <si>
    <t xml:space="preserve">BANKNIFTY 30700 CALL OPTION </t>
  </si>
  <si>
    <t xml:space="preserve">NIFTY-11600 CALL OPTION </t>
  </si>
  <si>
    <t xml:space="preserve">BANKNIFTY-30200 PUT OPTION </t>
  </si>
  <si>
    <t xml:space="preserve">BANKNIFTY-29400 CALL OPTION </t>
  </si>
  <si>
    <t>BANKNIFTY-29400 CALL OPTION</t>
  </si>
  <si>
    <t>BANKNIFTY-28500 PUT OPTION</t>
  </si>
  <si>
    <t xml:space="preserve">BANKNIFTY-28000 PUT OPTION </t>
  </si>
  <si>
    <t xml:space="preserve">BANKNIFTY-28000 CALL OPTION </t>
  </si>
  <si>
    <t xml:space="preserve">BANKNIFTY-28200 CALL OPTION </t>
  </si>
  <si>
    <t xml:space="preserve">BANKNIFTY-28000 (14AUG19) PUT OPTION </t>
  </si>
  <si>
    <t xml:space="preserve">BANKNIFTY-28200C-(22AUG19) </t>
  </si>
  <si>
    <t>BANKNIFTY-28200C-(22AUG19</t>
  </si>
  <si>
    <t xml:space="preserve">NIFTY-11000 PUT OPTION </t>
  </si>
  <si>
    <t xml:space="preserve">BANKNIFTY-27900 CALL OPTION </t>
  </si>
  <si>
    <t xml:space="preserve">NIFTY-10800 CALL OPTION </t>
  </si>
  <si>
    <t xml:space="preserve">BANKNIFTY-27800 CALL OPTION </t>
  </si>
  <si>
    <t xml:space="preserve">NIFTY-10900 CALL OPTION </t>
  </si>
  <si>
    <t xml:space="preserve">BANKNIFTY-30500 CALLOPTION </t>
  </si>
  <si>
    <t xml:space="preserve">BANKNIFTY-30300 CALL OPTION </t>
  </si>
  <si>
    <t>BANKNIFTY-29800CALL OPTION</t>
  </si>
  <si>
    <t xml:space="preserve"> BANKNIFTY-30000 CALL OPTION </t>
  </si>
  <si>
    <t xml:space="preserve">BANKNIFTY 28000 PUT OPTION </t>
  </si>
  <si>
    <t xml:space="preserve">BANKNIFTY-29000 CALLOPTION </t>
  </si>
  <si>
    <t xml:space="preserve"> NIFTY-11400 CALL OPTION </t>
  </si>
  <si>
    <t xml:space="preserve">BANKNIFTY-29500 CALLOPTION </t>
  </si>
  <si>
    <t xml:space="preserve">BANKNIFTY-30000 CAL OPTION </t>
  </si>
  <si>
    <t xml:space="preserve">BANKNIFTY-29900 CALL OPTION </t>
  </si>
  <si>
    <t>BANKNIFTY-31000 CALL OPTION</t>
  </si>
  <si>
    <t xml:space="preserve">BANKNIFTY 31000 CALL OPTION </t>
  </si>
  <si>
    <t xml:space="preserve">BANKNIFTY-31000 CAL OPTION </t>
  </si>
  <si>
    <t xml:space="preserve">BANKNIFTY-32000 CALL OPTION </t>
  </si>
  <si>
    <t>BANKNIFTY 31600PUTOPTION</t>
  </si>
  <si>
    <t>BANKNIFTY 31500 PUTOPTION</t>
  </si>
  <si>
    <t xml:space="preserve">BANKNIFTY 31300 PUT OPTION </t>
  </si>
  <si>
    <t xml:space="preserve">BANKNIFTY 31200 PUT OPTION </t>
  </si>
</sst>
</file>

<file path=xl/styles.xml><?xml version="1.0" encoding="utf-8"?>
<styleSheet xmlns="http://schemas.openxmlformats.org/spreadsheetml/2006/main">
  <numFmts count="5">
    <numFmt numFmtId="164" formatCode="d\-mmm\-yyyy;@"/>
    <numFmt numFmtId="165" formatCode="d\-mmm\-yy;@"/>
    <numFmt numFmtId="166" formatCode="[$-409]d\-mmm\-yyyy;@"/>
    <numFmt numFmtId="167" formatCode="0.00;[Red]0.00"/>
    <numFmt numFmtId="168" formatCode="0.00_);[Red]\(0.00\)"/>
  </numFmts>
  <fonts count="33">
    <font>
      <sz val="11"/>
      <color theme="1"/>
      <name val="Calibri"/>
      <family val="2"/>
      <scheme val="minor"/>
    </font>
    <font>
      <b/>
      <sz val="11"/>
      <name val="Cambria"/>
      <family val="1"/>
    </font>
    <font>
      <b/>
      <sz val="18"/>
      <name val="Cambria"/>
      <family val="1"/>
    </font>
    <font>
      <b/>
      <sz val="16"/>
      <name val="Cambria"/>
      <family val="1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charset val="1"/>
    </font>
    <font>
      <b/>
      <sz val="12"/>
      <color theme="5" tint="-0.249977111117893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154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/>
    <xf numFmtId="2" fontId="6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4" borderId="0" xfId="0" applyNumberFormat="1" applyFont="1" applyFill="1" applyBorder="1" applyAlignment="1">
      <alignment horizontal="center" vertical="center"/>
    </xf>
    <xf numFmtId="0" fontId="15" fillId="4" borderId="0" xfId="0" applyNumberFormat="1" applyFont="1" applyFill="1" applyBorder="1" applyAlignment="1">
      <alignment horizontal="center" vertical="center"/>
    </xf>
    <xf numFmtId="166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2" fontId="17" fillId="0" borderId="8" xfId="0" applyNumberFormat="1" applyFont="1" applyFill="1" applyBorder="1" applyAlignment="1">
      <alignment horizontal="center"/>
    </xf>
    <xf numFmtId="167" fontId="10" fillId="0" borderId="8" xfId="0" applyNumberFormat="1" applyFont="1" applyFill="1" applyBorder="1" applyAlignment="1">
      <alignment horizontal="center"/>
    </xf>
    <xf numFmtId="168" fontId="17" fillId="0" borderId="8" xfId="0" applyNumberFormat="1" applyFont="1" applyFill="1" applyBorder="1" applyAlignment="1">
      <alignment horizontal="center"/>
    </xf>
    <xf numFmtId="0" fontId="10" fillId="0" borderId="0" xfId="0" applyFont="1"/>
    <xf numFmtId="166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18" fillId="0" borderId="8" xfId="0" applyNumberFormat="1" applyFont="1" applyFill="1" applyBorder="1" applyAlignment="1">
      <alignment horizontal="center"/>
    </xf>
    <xf numFmtId="167" fontId="0" fillId="0" borderId="8" xfId="0" applyNumberFormat="1" applyFont="1" applyFill="1" applyBorder="1" applyAlignment="1">
      <alignment horizontal="center"/>
    </xf>
    <xf numFmtId="168" fontId="18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5" fontId="19" fillId="6" borderId="5" xfId="0" applyNumberFormat="1" applyFont="1" applyFill="1" applyBorder="1" applyAlignment="1">
      <alignment horizontal="center" vertical="center"/>
    </xf>
    <xf numFmtId="0" fontId="19" fillId="6" borderId="5" xfId="0" applyNumberFormat="1" applyFont="1" applyFill="1" applyBorder="1" applyAlignment="1">
      <alignment horizontal="center" vertical="center"/>
    </xf>
    <xf numFmtId="0" fontId="20" fillId="6" borderId="6" xfId="0" applyNumberFormat="1" applyFont="1" applyFill="1" applyBorder="1" applyAlignment="1">
      <alignment horizontal="center" vertical="center"/>
    </xf>
    <xf numFmtId="0" fontId="20" fillId="6" borderId="7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17" fontId="16" fillId="5" borderId="5" xfId="0" applyNumberFormat="1" applyFont="1" applyFill="1" applyBorder="1" applyAlignment="1">
      <alignment horizontal="center" vertical="center"/>
    </xf>
    <xf numFmtId="9" fontId="0" fillId="0" borderId="0" xfId="1" applyFont="1" applyAlignment="1">
      <alignment horizont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6" fontId="28" fillId="0" borderId="8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2" fontId="28" fillId="0" borderId="8" xfId="0" applyNumberFormat="1" applyFont="1" applyBorder="1" applyAlignment="1">
      <alignment horizontal="center"/>
    </xf>
    <xf numFmtId="2" fontId="28" fillId="0" borderId="8" xfId="0" applyNumberFormat="1" applyFont="1" applyFill="1" applyBorder="1" applyAlignment="1">
      <alignment horizontal="center"/>
    </xf>
    <xf numFmtId="2" fontId="29" fillId="0" borderId="8" xfId="0" applyNumberFormat="1" applyFont="1" applyFill="1" applyBorder="1" applyAlignment="1">
      <alignment horizontal="center"/>
    </xf>
    <xf numFmtId="167" fontId="28" fillId="0" borderId="8" xfId="0" applyNumberFormat="1" applyFont="1" applyFill="1" applyBorder="1" applyAlignment="1">
      <alignment horizontal="center"/>
    </xf>
    <xf numFmtId="168" fontId="29" fillId="0" borderId="8" xfId="0" applyNumberFormat="1" applyFont="1" applyFill="1" applyBorder="1" applyAlignment="1">
      <alignment horizontal="center"/>
    </xf>
    <xf numFmtId="165" fontId="30" fillId="5" borderId="5" xfId="0" applyNumberFormat="1" applyFont="1" applyFill="1" applyBorder="1" applyAlignment="1">
      <alignment horizontal="center" vertical="center"/>
    </xf>
    <xf numFmtId="0" fontId="30" fillId="5" borderId="5" xfId="0" applyNumberFormat="1" applyFont="1" applyFill="1" applyBorder="1" applyAlignment="1">
      <alignment horizontal="center" vertical="center"/>
    </xf>
    <xf numFmtId="166" fontId="28" fillId="0" borderId="5" xfId="0" applyNumberFormat="1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2" fontId="28" fillId="0" borderId="5" xfId="0" applyNumberFormat="1" applyFont="1" applyBorder="1" applyAlignment="1">
      <alignment horizontal="center"/>
    </xf>
    <xf numFmtId="2" fontId="28" fillId="0" borderId="6" xfId="0" applyNumberFormat="1" applyFont="1" applyFill="1" applyBorder="1" applyAlignment="1">
      <alignment horizontal="center"/>
    </xf>
    <xf numFmtId="2" fontId="29" fillId="0" borderId="7" xfId="0" applyNumberFormat="1" applyFont="1" applyFill="1" applyBorder="1" applyAlignment="1">
      <alignment horizontal="center"/>
    </xf>
    <xf numFmtId="167" fontId="28" fillId="0" borderId="5" xfId="0" applyNumberFormat="1" applyFont="1" applyFill="1" applyBorder="1" applyAlignment="1">
      <alignment horizontal="center"/>
    </xf>
    <xf numFmtId="168" fontId="29" fillId="0" borderId="6" xfId="0" applyNumberFormat="1" applyFont="1" applyFill="1" applyBorder="1" applyAlignment="1">
      <alignment horizontal="center"/>
    </xf>
    <xf numFmtId="17" fontId="30" fillId="5" borderId="5" xfId="0" applyNumberFormat="1" applyFont="1" applyFill="1" applyBorder="1" applyAlignment="1">
      <alignment horizontal="center" vertical="center"/>
    </xf>
    <xf numFmtId="0" fontId="28" fillId="0" borderId="0" xfId="0" applyFont="1"/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166" fontId="31" fillId="0" borderId="8" xfId="0" applyNumberFormat="1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8" xfId="0" applyNumberFormat="1" applyFont="1" applyFill="1" applyBorder="1" applyAlignment="1">
      <alignment horizontal="center"/>
    </xf>
    <xf numFmtId="2" fontId="32" fillId="0" borderId="8" xfId="0" applyNumberFormat="1" applyFont="1" applyFill="1" applyBorder="1" applyAlignment="1">
      <alignment horizontal="center"/>
    </xf>
    <xf numFmtId="167" fontId="31" fillId="0" borderId="8" xfId="0" applyNumberFormat="1" applyFont="1" applyFill="1" applyBorder="1" applyAlignment="1">
      <alignment horizontal="center"/>
    </xf>
    <xf numFmtId="168" fontId="32" fillId="0" borderId="8" xfId="0" applyNumberFormat="1" applyFont="1" applyFill="1" applyBorder="1" applyAlignment="1">
      <alignment horizontal="center"/>
    </xf>
    <xf numFmtId="0" fontId="31" fillId="0" borderId="0" xfId="0" applyFont="1"/>
    <xf numFmtId="9" fontId="30" fillId="5" borderId="5" xfId="0" applyNumberFormat="1" applyFont="1" applyFill="1" applyBorder="1" applyAlignment="1">
      <alignment horizontal="center" vertical="center"/>
    </xf>
    <xf numFmtId="2" fontId="30" fillId="5" borderId="6" xfId="0" applyNumberFormat="1" applyFont="1" applyFill="1" applyBorder="1" applyAlignment="1">
      <alignment horizontal="center" vertical="center"/>
    </xf>
    <xf numFmtId="0" fontId="30" fillId="5" borderId="7" xfId="0" applyNumberFormat="1" applyFont="1" applyFill="1" applyBorder="1" applyAlignment="1">
      <alignment horizontal="center" vertical="center"/>
    </xf>
    <xf numFmtId="0" fontId="30" fillId="5" borderId="6" xfId="0" applyNumberFormat="1" applyFont="1" applyFill="1" applyBorder="1" applyAlignment="1">
      <alignment horizontal="center" vertical="center"/>
    </xf>
    <xf numFmtId="49" fontId="30" fillId="5" borderId="8" xfId="0" applyNumberFormat="1" applyFont="1" applyFill="1" applyBorder="1" applyAlignment="1">
      <alignment horizontal="center" vertical="center"/>
    </xf>
    <xf numFmtId="0" fontId="30" fillId="5" borderId="8" xfId="0" applyFont="1" applyFill="1" applyBorder="1" applyAlignment="1">
      <alignment horizontal="center"/>
    </xf>
    <xf numFmtId="2" fontId="30" fillId="5" borderId="8" xfId="0" applyNumberFormat="1" applyFont="1" applyFill="1" applyBorder="1" applyAlignment="1">
      <alignment horizontal="center"/>
    </xf>
    <xf numFmtId="0" fontId="30" fillId="5" borderId="8" xfId="0" applyNumberFormat="1" applyFont="1" applyFill="1" applyBorder="1" applyAlignment="1">
      <alignment horizont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2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3" xfId="0" applyNumberFormat="1" applyFont="1" applyFill="1" applyBorder="1" applyAlignment="1">
      <alignment horizontal="center" vertical="center"/>
    </xf>
    <xf numFmtId="0" fontId="13" fillId="5" borderId="4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4" borderId="0" xfId="0" applyNumberFormat="1" applyFont="1" applyFill="1" applyBorder="1" applyAlignment="1">
      <alignment horizontal="center" vertical="center"/>
    </xf>
    <xf numFmtId="0" fontId="25" fillId="4" borderId="0" xfId="0" applyNumberFormat="1" applyFont="1" applyFill="1" applyBorder="1" applyAlignment="1">
      <alignment horizontal="center" vertical="center"/>
    </xf>
    <xf numFmtId="3" fontId="26" fillId="4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4" fillId="4" borderId="0" xfId="0" applyNumberFormat="1" applyFont="1" applyFill="1" applyBorder="1" applyAlignment="1">
      <alignment horizontal="center" vertical="center"/>
    </xf>
    <xf numFmtId="165" fontId="16" fillId="5" borderId="2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22" fillId="7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140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Statement'!$A$3:$A$11</c:f>
              <c:strCache>
                <c:ptCount val="9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 </c:v>
                </c:pt>
                <c:pt idx="7">
                  <c:v>February</c:v>
                </c:pt>
                <c:pt idx="8">
                  <c:v>March</c:v>
                </c:pt>
              </c:strCache>
            </c:strRef>
          </c:cat>
          <c:val>
            <c:numRef>
              <c:f>'ROI Statement'!$B$3:$B$11</c:f>
              <c:numCache>
                <c:formatCode>#,##0</c:formatCode>
                <c:ptCount val="9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  <c:pt idx="5">
                  <c:v>50000</c:v>
                </c:pt>
                <c:pt idx="6">
                  <c:v>50000</c:v>
                </c:pt>
                <c:pt idx="7">
                  <c:v>50000</c:v>
                </c:pt>
                <c:pt idx="8">
                  <c:v>50000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Statement'!$A$3:$A$12</c:f>
              <c:strCache>
                <c:ptCount val="10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 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</c:strCache>
            </c:strRef>
          </c:cat>
          <c:val>
            <c:numRef>
              <c:f>'ROI Statement'!$C$3:$C$12</c:f>
              <c:numCache>
                <c:formatCode>General</c:formatCode>
                <c:ptCount val="10"/>
                <c:pt idx="0">
                  <c:v>127679</c:v>
                </c:pt>
                <c:pt idx="1">
                  <c:v>154994</c:v>
                </c:pt>
                <c:pt idx="2">
                  <c:v>127951</c:v>
                </c:pt>
                <c:pt idx="3">
                  <c:v>214845</c:v>
                </c:pt>
                <c:pt idx="4">
                  <c:v>128050</c:v>
                </c:pt>
                <c:pt idx="5">
                  <c:v>153141</c:v>
                </c:pt>
                <c:pt idx="6">
                  <c:v>59177</c:v>
                </c:pt>
                <c:pt idx="7">
                  <c:v>76860</c:v>
                </c:pt>
                <c:pt idx="8">
                  <c:v>123000</c:v>
                </c:pt>
                <c:pt idx="9">
                  <c:v>52000</c:v>
                </c:pt>
              </c:numCache>
            </c:numRef>
          </c:val>
        </c:ser>
        <c:axId val="66066304"/>
        <c:axId val="66067840"/>
      </c:barChart>
      <c:catAx>
        <c:axId val="66066304"/>
        <c:scaling>
          <c:orientation val="minMax"/>
        </c:scaling>
        <c:axPos val="b"/>
        <c:majorTickMark val="none"/>
        <c:tickLblPos val="nextTo"/>
        <c:crossAx val="66067840"/>
        <c:crosses val="autoZero"/>
        <c:auto val="1"/>
        <c:lblAlgn val="ctr"/>
        <c:lblOffset val="100"/>
      </c:catAx>
      <c:valAx>
        <c:axId val="6606784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6606630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/>
    <c:plotArea>
      <c:layout>
        <c:manualLayout>
          <c:layoutTarget val="inner"/>
          <c:xMode val="edge"/>
          <c:yMode val="edge"/>
          <c:x val="3.3264033264033266E-2"/>
          <c:y val="0.2035153424003919"/>
          <c:w val="0.93901593901593849"/>
          <c:h val="0.63900167024581289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1601683178766284E-2"/>
                  <c:y val="0.11579311409603329"/>
                </c:manualLayout>
              </c:layout>
              <c:showVal val="1"/>
            </c:dLbl>
            <c:dLbl>
              <c:idx val="1"/>
              <c:layout>
                <c:manualLayout>
                  <c:x val="-8.870408870409649E-2"/>
                  <c:y val="-6.78787878787879E-2"/>
                </c:manualLayout>
              </c:layout>
              <c:showVal val="1"/>
            </c:dLbl>
            <c:dLbl>
              <c:idx val="2"/>
              <c:layout>
                <c:manualLayout>
                  <c:x val="-5.3616603837252134E-2"/>
                  <c:y val="-7.7955843754824769E-2"/>
                </c:manualLayout>
              </c:layout>
              <c:showVal val="1"/>
            </c:dLbl>
            <c:dLbl>
              <c:idx val="3"/>
              <c:layout>
                <c:manualLayout>
                  <c:x val="-7.8298093051879934E-4"/>
                  <c:y val="-3.213298337707788E-2"/>
                </c:manualLayout>
              </c:layout>
              <c:showVal val="1"/>
            </c:dLbl>
            <c:dLbl>
              <c:idx val="4"/>
              <c:layout>
                <c:manualLayout>
                  <c:x val="-5.3110640860037514E-2"/>
                  <c:y val="0.11769440584632809"/>
                </c:manualLayout>
              </c:layout>
              <c:showVal val="1"/>
            </c:dLbl>
            <c:dLbl>
              <c:idx val="5"/>
              <c:layout>
                <c:manualLayout>
                  <c:x val="-3.326403326403337E-2"/>
                  <c:y val="-7.2727272727272724E-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Statement'!$A$3:$A$12</c:f>
              <c:strCache>
                <c:ptCount val="10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 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</c:strCache>
            </c:strRef>
          </c:cat>
          <c:val>
            <c:numRef>
              <c:f>'ROI Statement'!$D$3:$D$12</c:f>
              <c:numCache>
                <c:formatCode>0%</c:formatCode>
                <c:ptCount val="10"/>
                <c:pt idx="0">
                  <c:v>2.5535800000000002</c:v>
                </c:pt>
                <c:pt idx="1">
                  <c:v>3.0998800000000002</c:v>
                </c:pt>
                <c:pt idx="2">
                  <c:v>2.5590199999999999</c:v>
                </c:pt>
                <c:pt idx="3">
                  <c:v>4.2968999999999999</c:v>
                </c:pt>
                <c:pt idx="4">
                  <c:v>2.5609999999999999</c:v>
                </c:pt>
                <c:pt idx="5">
                  <c:v>3.0628199999999999</c:v>
                </c:pt>
                <c:pt idx="6">
                  <c:v>1.18354</c:v>
                </c:pt>
                <c:pt idx="7">
                  <c:v>1.5371999999999999</c:v>
                </c:pt>
                <c:pt idx="8">
                  <c:v>2.46</c:v>
                </c:pt>
                <c:pt idx="9">
                  <c:v>1.04</c:v>
                </c:pt>
              </c:numCache>
            </c:numRef>
          </c:val>
        </c:ser>
        <c:dLbls>
          <c:showVal val="1"/>
        </c:dLbls>
        <c:marker val="1"/>
        <c:axId val="66093824"/>
        <c:axId val="66095360"/>
      </c:lineChart>
      <c:catAx>
        <c:axId val="66093824"/>
        <c:scaling>
          <c:orientation val="minMax"/>
        </c:scaling>
        <c:axPos val="b"/>
        <c:majorTickMark val="none"/>
        <c:tickLblPos val="nextTo"/>
        <c:crossAx val="66095360"/>
        <c:crosses val="autoZero"/>
        <c:auto val="1"/>
        <c:lblAlgn val="ctr"/>
        <c:lblOffset val="100"/>
      </c:catAx>
      <c:valAx>
        <c:axId val="66095360"/>
        <c:scaling>
          <c:orientation val="minMax"/>
        </c:scaling>
        <c:delete val="1"/>
        <c:axPos val="l"/>
        <c:numFmt formatCode="0%" sourceLinked="1"/>
        <c:tickLblPos val="nextTo"/>
        <c:crossAx val="6609382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1</xdr:col>
      <xdr:colOff>2838450</xdr:colOff>
      <xdr:row>0</xdr:row>
      <xdr:rowOff>583552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9525"/>
          <a:ext cx="3924300" cy="57402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3</xdr:col>
      <xdr:colOff>123825</xdr:colOff>
      <xdr:row>0</xdr:row>
      <xdr:rowOff>583552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9525"/>
          <a:ext cx="3924300" cy="57402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12</xdr:col>
      <xdr:colOff>9526</xdr:colOff>
      <xdr:row>4</xdr:row>
      <xdr:rowOff>0</xdr:rowOff>
    </xdr:to>
    <xdr:sp macro="" textlink="">
      <xdr:nvSpPr>
        <xdr:cNvPr id="4" name="TextBox 3"/>
        <xdr:cNvSpPr txBox="1"/>
      </xdr:nvSpPr>
      <xdr:spPr>
        <a:xfrm>
          <a:off x="0" y="28575"/>
          <a:ext cx="10744201" cy="1085850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			INDEX OPTION TRACKSHEET</a:t>
          </a:r>
        </a:p>
      </xdr:txBody>
    </xdr:sp>
    <xdr:clientData/>
  </xdr:twoCellAnchor>
  <xdr:twoCellAnchor editAs="oneCell">
    <xdr:from>
      <xdr:col>0</xdr:col>
      <xdr:colOff>9525</xdr:colOff>
      <xdr:row>1</xdr:row>
      <xdr:rowOff>133350</xdr:rowOff>
    </xdr:from>
    <xdr:to>
      <xdr:col>3</xdr:col>
      <xdr:colOff>271949</xdr:colOff>
      <xdr:row>3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19100"/>
          <a:ext cx="3920024" cy="57402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14</xdr:row>
      <xdr:rowOff>9524</xdr:rowOff>
    </xdr:from>
    <xdr:to>
      <xdr:col>4</xdr:col>
      <xdr:colOff>523875</xdr:colOff>
      <xdr:row>27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47624</xdr:colOff>
      <xdr:row>13</xdr:row>
      <xdr:rowOff>190499</xdr:rowOff>
    </xdr:from>
    <xdr:to>
      <xdr:col>13</xdr:col>
      <xdr:colOff>600075</xdr:colOff>
      <xdr:row>26</xdr:row>
      <xdr:rowOff>171449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topLeftCell="A4" zoomScale="85" zoomScaleNormal="85" workbookViewId="0">
      <selection activeCell="A8" sqref="A8"/>
    </sheetView>
  </sheetViews>
  <sheetFormatPr defaultRowHeight="15"/>
  <cols>
    <col min="1" max="1" width="16.7109375" customWidth="1"/>
    <col min="2" max="2" width="44.5703125" bestFit="1" customWidth="1"/>
    <col min="3" max="3" width="15.140625" bestFit="1" customWidth="1"/>
    <col min="4" max="4" width="8.28515625" customWidth="1"/>
    <col min="5" max="5" width="19.42578125" bestFit="1" customWidth="1"/>
    <col min="6" max="6" width="11.28515625" bestFit="1" customWidth="1"/>
    <col min="7" max="7" width="14.85546875" bestFit="1" customWidth="1"/>
    <col min="8" max="8" width="11.42578125" bestFit="1" customWidth="1"/>
    <col min="9" max="9" width="13" customWidth="1"/>
    <col min="10" max="10" width="12.42578125" customWidth="1"/>
    <col min="11" max="11" width="12.140625" bestFit="1" customWidth="1"/>
  </cols>
  <sheetData>
    <row r="1" spans="1:11" ht="46.5" customHeight="1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7.25" customHeight="1">
      <c r="A2" s="145" t="s">
        <v>34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24" customHeight="1">
      <c r="A3" s="146" t="s">
        <v>35</v>
      </c>
      <c r="B3" s="146"/>
      <c r="C3" s="147">
        <v>50000</v>
      </c>
      <c r="D3" s="148"/>
      <c r="E3" s="17"/>
      <c r="F3" s="17"/>
      <c r="G3" s="17"/>
      <c r="H3" s="149"/>
      <c r="I3" s="149"/>
      <c r="J3" s="18"/>
      <c r="K3" s="18"/>
    </row>
    <row r="4" spans="1:11" ht="15" customHeight="1">
      <c r="A4" s="150" t="s">
        <v>1</v>
      </c>
      <c r="B4" s="137" t="s">
        <v>36</v>
      </c>
      <c r="C4" s="137" t="s">
        <v>37</v>
      </c>
      <c r="D4" s="137" t="s">
        <v>38</v>
      </c>
      <c r="E4" s="137" t="s">
        <v>39</v>
      </c>
      <c r="F4" s="137" t="s">
        <v>40</v>
      </c>
      <c r="G4" s="137" t="s">
        <v>41</v>
      </c>
      <c r="H4" s="139" t="s">
        <v>42</v>
      </c>
      <c r="I4" s="140"/>
      <c r="J4" s="137" t="s">
        <v>43</v>
      </c>
      <c r="K4" s="137" t="s">
        <v>44</v>
      </c>
    </row>
    <row r="5" spans="1:11" ht="15" customHeight="1">
      <c r="A5" s="151"/>
      <c r="B5" s="138"/>
      <c r="C5" s="138"/>
      <c r="D5" s="138"/>
      <c r="E5" s="138"/>
      <c r="F5" s="138"/>
      <c r="G5" s="138"/>
      <c r="H5" s="141"/>
      <c r="I5" s="142"/>
      <c r="J5" s="138"/>
      <c r="K5" s="138"/>
    </row>
    <row r="6" spans="1:11" ht="15" customHeight="1">
      <c r="A6" s="73"/>
      <c r="B6" s="70"/>
      <c r="C6" s="70"/>
      <c r="D6" s="70"/>
      <c r="E6" s="70"/>
      <c r="F6" s="70"/>
      <c r="G6" s="70"/>
      <c r="H6" s="71"/>
      <c r="I6" s="72"/>
      <c r="J6" s="70"/>
      <c r="K6" s="70"/>
    </row>
    <row r="7" spans="1:11" s="14" customFormat="1"/>
    <row r="8" spans="1:11" s="14" customFormat="1">
      <c r="A8" s="79">
        <v>43810</v>
      </c>
      <c r="B8" s="80" t="s">
        <v>238</v>
      </c>
      <c r="C8" s="80">
        <v>200</v>
      </c>
      <c r="D8" s="80" t="s">
        <v>11</v>
      </c>
      <c r="E8" s="81">
        <v>310</v>
      </c>
      <c r="F8" s="81">
        <v>350</v>
      </c>
      <c r="G8" s="81">
        <v>400</v>
      </c>
      <c r="H8" s="82">
        <f t="shared" ref="H8" si="0">(F8-E8)*C8</f>
        <v>8000</v>
      </c>
      <c r="I8" s="83">
        <f>(G8-F8)*C8</f>
        <v>10000</v>
      </c>
      <c r="J8" s="84">
        <v>0</v>
      </c>
      <c r="K8" s="85">
        <f t="shared" ref="K8" si="1">SUM(H8:I8)</f>
        <v>18000</v>
      </c>
    </row>
    <row r="9" spans="1:11" s="14" customFormat="1">
      <c r="A9" s="79">
        <v>43809</v>
      </c>
      <c r="B9" s="80" t="s">
        <v>239</v>
      </c>
      <c r="C9" s="80">
        <v>200</v>
      </c>
      <c r="D9" s="80" t="s">
        <v>11</v>
      </c>
      <c r="E9" s="81">
        <v>180</v>
      </c>
      <c r="F9" s="81">
        <v>220</v>
      </c>
      <c r="G9" s="81">
        <v>260</v>
      </c>
      <c r="H9" s="82">
        <f t="shared" ref="H9" si="2">(F9-E9)*C9</f>
        <v>8000</v>
      </c>
      <c r="I9" s="83">
        <f>(G9-F9)*C9</f>
        <v>8000</v>
      </c>
      <c r="J9" s="84">
        <v>0</v>
      </c>
      <c r="K9" s="85">
        <f t="shared" ref="K9" si="3">SUM(H9:I9)</f>
        <v>16000</v>
      </c>
    </row>
    <row r="10" spans="1:11" s="14" customFormat="1">
      <c r="A10" s="79">
        <v>43804</v>
      </c>
      <c r="B10" s="80" t="s">
        <v>237</v>
      </c>
      <c r="C10" s="80">
        <v>200</v>
      </c>
      <c r="D10" s="80" t="s">
        <v>11</v>
      </c>
      <c r="E10" s="81">
        <v>210</v>
      </c>
      <c r="F10" s="81">
        <v>240</v>
      </c>
      <c r="G10" s="81">
        <v>280</v>
      </c>
      <c r="H10" s="82">
        <f t="shared" ref="H10" si="4">(F10-E10)*C10</f>
        <v>6000</v>
      </c>
      <c r="I10" s="83">
        <f>(G10-F10)*C10</f>
        <v>8000</v>
      </c>
      <c r="J10" s="84">
        <v>0</v>
      </c>
      <c r="K10" s="85">
        <f t="shared" ref="K10" si="5">SUM(H10:I10)</f>
        <v>14000</v>
      </c>
    </row>
    <row r="11" spans="1:11" s="14" customFormat="1">
      <c r="A11" s="79">
        <v>43802</v>
      </c>
      <c r="B11" s="80" t="s">
        <v>236</v>
      </c>
      <c r="C11" s="80">
        <v>200</v>
      </c>
      <c r="D11" s="80" t="s">
        <v>11</v>
      </c>
      <c r="E11" s="81">
        <v>155</v>
      </c>
      <c r="F11" s="81">
        <v>170</v>
      </c>
      <c r="G11" s="81">
        <v>190</v>
      </c>
      <c r="H11" s="82">
        <f t="shared" ref="H11" si="6">(F11-E11)*C11</f>
        <v>3000</v>
      </c>
      <c r="I11" s="83">
        <f>(G11-F11)*C11</f>
        <v>4000</v>
      </c>
      <c r="J11" s="84">
        <v>0</v>
      </c>
      <c r="K11" s="85">
        <f t="shared" ref="K11" si="7">SUM(H11:I11)</f>
        <v>7000</v>
      </c>
    </row>
    <row r="12" spans="1:11" s="14" customFormat="1"/>
    <row r="13" spans="1:11" s="14" customFormat="1" ht="15.75">
      <c r="A13" s="136"/>
      <c r="B13" s="134"/>
      <c r="C13" s="134"/>
      <c r="D13" s="134"/>
      <c r="E13" s="134"/>
      <c r="F13" s="134"/>
      <c r="G13" s="134"/>
      <c r="H13" s="110">
        <f>SUM(H8:H11)</f>
        <v>25000</v>
      </c>
      <c r="I13" s="135"/>
      <c r="J13" s="134"/>
      <c r="K13" s="110">
        <f>SUM(K8:K11)</f>
        <v>55000</v>
      </c>
    </row>
    <row r="14" spans="1:11" s="14" customFormat="1">
      <c r="A14" s="79">
        <v>43798</v>
      </c>
      <c r="B14" s="80" t="s">
        <v>235</v>
      </c>
      <c r="C14" s="80">
        <v>200</v>
      </c>
      <c r="D14" s="80" t="s">
        <v>11</v>
      </c>
      <c r="E14" s="81">
        <v>240</v>
      </c>
      <c r="F14" s="81">
        <v>200</v>
      </c>
      <c r="G14" s="81">
        <v>0</v>
      </c>
      <c r="H14" s="82">
        <f t="shared" ref="H14" si="8">(F14-E14)*C14</f>
        <v>-8000</v>
      </c>
      <c r="I14" s="83">
        <v>0</v>
      </c>
      <c r="J14" s="84">
        <v>0</v>
      </c>
      <c r="K14" s="85">
        <f t="shared" ref="K14" si="9">SUM(H14:I14)</f>
        <v>-8000</v>
      </c>
    </row>
    <row r="15" spans="1:11" s="14" customFormat="1">
      <c r="A15" s="79">
        <v>43782</v>
      </c>
      <c r="B15" s="80" t="s">
        <v>190</v>
      </c>
      <c r="C15" s="80">
        <v>200</v>
      </c>
      <c r="D15" s="80" t="s">
        <v>11</v>
      </c>
      <c r="E15" s="81">
        <v>355</v>
      </c>
      <c r="F15" s="81">
        <v>310</v>
      </c>
      <c r="G15" s="81">
        <v>0</v>
      </c>
      <c r="H15" s="82">
        <f t="shared" ref="H15" si="10">(F15-E15)*C15</f>
        <v>-9000</v>
      </c>
      <c r="I15" s="83">
        <v>0</v>
      </c>
      <c r="J15" s="84">
        <v>0</v>
      </c>
      <c r="K15" s="85">
        <f t="shared" ref="K15" si="11">SUM(H15:I15)</f>
        <v>-9000</v>
      </c>
    </row>
    <row r="16" spans="1:11" s="14" customFormat="1">
      <c r="A16" s="79">
        <v>43780</v>
      </c>
      <c r="B16" s="80" t="s">
        <v>234</v>
      </c>
      <c r="C16" s="80">
        <v>200</v>
      </c>
      <c r="D16" s="80" t="s">
        <v>11</v>
      </c>
      <c r="E16" s="81">
        <v>210</v>
      </c>
      <c r="F16" s="81">
        <v>170</v>
      </c>
      <c r="G16" s="81">
        <v>0</v>
      </c>
      <c r="H16" s="82">
        <f t="shared" ref="H16" si="12">(F16-E16)*C16</f>
        <v>-8000</v>
      </c>
      <c r="I16" s="83">
        <v>0</v>
      </c>
      <c r="J16" s="84">
        <v>0</v>
      </c>
      <c r="K16" s="85">
        <f t="shared" ref="K16" si="13">SUM(H16:I16)</f>
        <v>-8000</v>
      </c>
    </row>
    <row r="17" spans="1:11" s="14" customFormat="1">
      <c r="A17" s="79">
        <v>43777</v>
      </c>
      <c r="B17" s="80" t="s">
        <v>233</v>
      </c>
      <c r="C17" s="80">
        <v>200</v>
      </c>
      <c r="D17" s="80" t="s">
        <v>11</v>
      </c>
      <c r="E17" s="81">
        <v>310</v>
      </c>
      <c r="F17" s="81">
        <v>260</v>
      </c>
      <c r="G17" s="81">
        <v>0</v>
      </c>
      <c r="H17" s="82">
        <f t="shared" ref="H17" si="14">(F17-E17)*C17</f>
        <v>-10000</v>
      </c>
      <c r="I17" s="83">
        <v>0</v>
      </c>
      <c r="J17" s="84">
        <v>0</v>
      </c>
      <c r="K17" s="85">
        <f t="shared" ref="K17" si="15">SUM(H17:I17)</f>
        <v>-10000</v>
      </c>
    </row>
    <row r="18" spans="1:11" s="14" customFormat="1">
      <c r="A18" s="79">
        <v>43776</v>
      </c>
      <c r="B18" s="80" t="s">
        <v>190</v>
      </c>
      <c r="C18" s="80">
        <v>200</v>
      </c>
      <c r="D18" s="80" t="s">
        <v>11</v>
      </c>
      <c r="E18" s="81">
        <v>170</v>
      </c>
      <c r="F18" s="81">
        <v>190</v>
      </c>
      <c r="G18" s="81">
        <v>0</v>
      </c>
      <c r="H18" s="82">
        <f t="shared" ref="H18" si="16">(F18-E18)*C18</f>
        <v>4000</v>
      </c>
      <c r="I18" s="83">
        <v>0</v>
      </c>
      <c r="J18" s="84">
        <v>0</v>
      </c>
      <c r="K18" s="85">
        <f t="shared" ref="K18" si="17">SUM(H18:I18)</f>
        <v>4000</v>
      </c>
    </row>
    <row r="19" spans="1:11" s="14" customFormat="1">
      <c r="A19" s="79">
        <v>43775</v>
      </c>
      <c r="B19" s="80" t="s">
        <v>232</v>
      </c>
      <c r="C19" s="80">
        <v>200</v>
      </c>
      <c r="D19" s="80" t="s">
        <v>11</v>
      </c>
      <c r="E19" s="81">
        <v>210</v>
      </c>
      <c r="F19" s="81">
        <v>170</v>
      </c>
      <c r="G19" s="81">
        <v>0</v>
      </c>
      <c r="H19" s="82">
        <f t="shared" ref="H19" si="18">(F19-E19)*C19</f>
        <v>-8000</v>
      </c>
      <c r="I19" s="83">
        <v>0</v>
      </c>
      <c r="J19" s="84">
        <v>0</v>
      </c>
      <c r="K19" s="85">
        <f t="shared" ref="K19" si="19">SUM(H19:I19)</f>
        <v>-8000</v>
      </c>
    </row>
    <row r="20" spans="1:11" s="14" customFormat="1">
      <c r="A20" s="79">
        <v>43773</v>
      </c>
      <c r="B20" s="80" t="s">
        <v>170</v>
      </c>
      <c r="C20" s="80">
        <v>200</v>
      </c>
      <c r="D20" s="80" t="s">
        <v>11</v>
      </c>
      <c r="E20" s="81">
        <v>160</v>
      </c>
      <c r="F20" s="81">
        <v>130</v>
      </c>
      <c r="G20" s="81">
        <v>0</v>
      </c>
      <c r="H20" s="82">
        <f t="shared" ref="H20" si="20">(F20-E20)*C20</f>
        <v>-6000</v>
      </c>
      <c r="I20" s="83">
        <v>0</v>
      </c>
      <c r="J20" s="84">
        <v>0</v>
      </c>
      <c r="K20" s="85">
        <f t="shared" ref="K20" si="21">SUM(H20:I20)</f>
        <v>-6000</v>
      </c>
    </row>
    <row r="21" spans="1:11" s="14" customFormat="1" ht="15.75">
      <c r="A21" s="136"/>
      <c r="B21" s="134"/>
      <c r="C21" s="134"/>
      <c r="D21" s="134"/>
      <c r="E21" s="134"/>
      <c r="F21" s="134"/>
      <c r="G21" s="134"/>
      <c r="H21" s="110"/>
      <c r="I21" s="135"/>
      <c r="J21" s="134"/>
      <c r="K21" s="110"/>
    </row>
    <row r="22" spans="1:11" s="14" customFormat="1">
      <c r="A22" s="79">
        <v>43769</v>
      </c>
      <c r="B22" s="80" t="s">
        <v>190</v>
      </c>
      <c r="C22" s="80">
        <v>200</v>
      </c>
      <c r="D22" s="80" t="s">
        <v>11</v>
      </c>
      <c r="E22" s="81">
        <v>105</v>
      </c>
      <c r="F22" s="81">
        <v>130</v>
      </c>
      <c r="G22" s="81">
        <v>0</v>
      </c>
      <c r="H22" s="82">
        <f t="shared" ref="H22" si="22">(F22-E22)*C22</f>
        <v>5000</v>
      </c>
      <c r="I22" s="83">
        <v>0</v>
      </c>
      <c r="J22" s="84">
        <v>0</v>
      </c>
      <c r="K22" s="85">
        <f t="shared" ref="K22" si="23">SUM(H22:I22)</f>
        <v>5000</v>
      </c>
    </row>
    <row r="23" spans="1:11" s="14" customFormat="1">
      <c r="A23" s="79">
        <v>43768</v>
      </c>
      <c r="B23" s="80" t="s">
        <v>231</v>
      </c>
      <c r="C23" s="80">
        <v>200</v>
      </c>
      <c r="D23" s="80" t="s">
        <v>11</v>
      </c>
      <c r="E23" s="81">
        <v>310</v>
      </c>
      <c r="F23" s="81">
        <v>340</v>
      </c>
      <c r="G23" s="81">
        <v>0</v>
      </c>
      <c r="H23" s="82">
        <f t="shared" ref="H23" si="24">(F23-E23)*C23</f>
        <v>6000</v>
      </c>
      <c r="I23" s="83">
        <v>0</v>
      </c>
      <c r="J23" s="84">
        <v>0</v>
      </c>
      <c r="K23" s="85">
        <f t="shared" ref="K23" si="25">SUM(H23:I23)</f>
        <v>6000</v>
      </c>
    </row>
    <row r="24" spans="1:11" s="14" customFormat="1">
      <c r="A24" s="79">
        <v>43767</v>
      </c>
      <c r="B24" s="80" t="s">
        <v>160</v>
      </c>
      <c r="C24" s="80">
        <v>200</v>
      </c>
      <c r="D24" s="80" t="s">
        <v>11</v>
      </c>
      <c r="E24" s="81">
        <v>90</v>
      </c>
      <c r="F24" s="81">
        <v>120</v>
      </c>
      <c r="G24" s="81">
        <v>150</v>
      </c>
      <c r="H24" s="82">
        <f t="shared" ref="H24" si="26">(F24-E24)*C24</f>
        <v>6000</v>
      </c>
      <c r="I24" s="83">
        <f>(G24-F24)*C24</f>
        <v>6000</v>
      </c>
      <c r="J24" s="84">
        <v>0</v>
      </c>
      <c r="K24" s="85">
        <f t="shared" ref="K24" si="27">SUM(H24:I24)</f>
        <v>12000</v>
      </c>
    </row>
    <row r="25" spans="1:11" s="14" customFormat="1">
      <c r="A25" s="79">
        <v>43763</v>
      </c>
      <c r="B25" s="80" t="s">
        <v>160</v>
      </c>
      <c r="C25" s="80">
        <v>200</v>
      </c>
      <c r="D25" s="80" t="s">
        <v>11</v>
      </c>
      <c r="E25" s="81">
        <v>90</v>
      </c>
      <c r="F25" s="81">
        <v>120</v>
      </c>
      <c r="G25" s="81">
        <v>150</v>
      </c>
      <c r="H25" s="82">
        <f t="shared" ref="H25" si="28">(F25-E25)*C25</f>
        <v>6000</v>
      </c>
      <c r="I25" s="83">
        <f>(G25-F25)*C25</f>
        <v>6000</v>
      </c>
      <c r="J25" s="84">
        <v>0</v>
      </c>
      <c r="K25" s="85">
        <f t="shared" ref="K25" si="29">SUM(H25:I25)</f>
        <v>12000</v>
      </c>
    </row>
    <row r="26" spans="1:11" s="14" customFormat="1">
      <c r="A26" s="79">
        <v>43761</v>
      </c>
      <c r="B26" s="80" t="s">
        <v>230</v>
      </c>
      <c r="C26" s="80">
        <v>200</v>
      </c>
      <c r="D26" s="80" t="s">
        <v>11</v>
      </c>
      <c r="E26" s="81">
        <v>310</v>
      </c>
      <c r="F26" s="81">
        <v>260</v>
      </c>
      <c r="G26" s="81">
        <v>0</v>
      </c>
      <c r="H26" s="82">
        <f t="shared" ref="H26" si="30">(F26-E26)*C26</f>
        <v>-10000</v>
      </c>
      <c r="I26" s="83">
        <v>0</v>
      </c>
      <c r="J26" s="84">
        <v>0</v>
      </c>
      <c r="K26" s="85">
        <f t="shared" ref="K26" si="31">SUM(H26:I26)</f>
        <v>-10000</v>
      </c>
    </row>
    <row r="27" spans="1:11" s="14" customFormat="1">
      <c r="A27" s="79">
        <v>43760</v>
      </c>
      <c r="B27" s="80" t="s">
        <v>160</v>
      </c>
      <c r="C27" s="80">
        <v>200</v>
      </c>
      <c r="D27" s="80" t="s">
        <v>11</v>
      </c>
      <c r="E27" s="81">
        <v>280</v>
      </c>
      <c r="F27" s="81">
        <v>280</v>
      </c>
      <c r="G27" s="81">
        <v>0</v>
      </c>
      <c r="H27" s="82">
        <f t="shared" ref="H27" si="32">(F27-E27)*C27</f>
        <v>0</v>
      </c>
      <c r="I27" s="83">
        <v>0</v>
      </c>
      <c r="J27" s="84">
        <v>0</v>
      </c>
      <c r="K27" s="85">
        <f t="shared" ref="K27" si="33">SUM(H27:I27)</f>
        <v>0</v>
      </c>
    </row>
    <row r="28" spans="1:11" s="14" customFormat="1">
      <c r="A28" s="79">
        <v>43756</v>
      </c>
      <c r="B28" s="80" t="s">
        <v>229</v>
      </c>
      <c r="C28" s="80">
        <v>200</v>
      </c>
      <c r="D28" s="80" t="s">
        <v>11</v>
      </c>
      <c r="E28" s="81">
        <v>200</v>
      </c>
      <c r="F28" s="81">
        <v>230</v>
      </c>
      <c r="G28" s="81">
        <v>260</v>
      </c>
      <c r="H28" s="82">
        <f t="shared" ref="H28" si="34">(F28-E28)*C28</f>
        <v>6000</v>
      </c>
      <c r="I28" s="83">
        <f>(G28-F28)*C28</f>
        <v>6000</v>
      </c>
      <c r="J28" s="84">
        <v>0</v>
      </c>
      <c r="K28" s="85">
        <f t="shared" ref="K28" si="35">SUM(H28:I28)</f>
        <v>12000</v>
      </c>
    </row>
    <row r="29" spans="1:11" s="14" customFormat="1">
      <c r="A29" s="79">
        <v>43755</v>
      </c>
      <c r="B29" s="80" t="s">
        <v>184</v>
      </c>
      <c r="C29" s="80">
        <v>200</v>
      </c>
      <c r="D29" s="80" t="s">
        <v>11</v>
      </c>
      <c r="E29" s="81">
        <v>325</v>
      </c>
      <c r="F29" s="81">
        <v>375</v>
      </c>
      <c r="G29" s="81">
        <v>0</v>
      </c>
      <c r="H29" s="82">
        <f t="shared" ref="H29" si="36">(F29-E29)*C29</f>
        <v>10000</v>
      </c>
      <c r="I29" s="83">
        <v>0</v>
      </c>
      <c r="J29" s="84">
        <v>0</v>
      </c>
      <c r="K29" s="85">
        <f t="shared" ref="K29" si="37">SUM(H29:I29)</f>
        <v>10000</v>
      </c>
    </row>
    <row r="30" spans="1:11" s="14" customFormat="1">
      <c r="A30" s="79">
        <v>43754</v>
      </c>
      <c r="B30" s="80" t="s">
        <v>184</v>
      </c>
      <c r="C30" s="80">
        <v>200</v>
      </c>
      <c r="D30" s="80" t="s">
        <v>11</v>
      </c>
      <c r="E30" s="81">
        <v>225</v>
      </c>
      <c r="F30" s="81">
        <v>260</v>
      </c>
      <c r="G30" s="81">
        <v>0</v>
      </c>
      <c r="H30" s="82">
        <f t="shared" ref="H30" si="38">(F30-E30)*C30</f>
        <v>7000</v>
      </c>
      <c r="I30" s="83">
        <v>0</v>
      </c>
      <c r="J30" s="84">
        <v>0</v>
      </c>
      <c r="K30" s="85">
        <f t="shared" ref="K30" si="39">SUM(H30:I30)</f>
        <v>7000</v>
      </c>
    </row>
    <row r="31" spans="1:11" s="14" customFormat="1">
      <c r="A31" s="79">
        <v>43752</v>
      </c>
      <c r="B31" s="80" t="s">
        <v>184</v>
      </c>
      <c r="C31" s="80">
        <v>200</v>
      </c>
      <c r="D31" s="80" t="s">
        <v>11</v>
      </c>
      <c r="E31" s="81">
        <v>190</v>
      </c>
      <c r="F31" s="81">
        <v>140</v>
      </c>
      <c r="G31" s="81">
        <v>0</v>
      </c>
      <c r="H31" s="82">
        <f t="shared" ref="H31" si="40">(F31-E31)*C31</f>
        <v>-10000</v>
      </c>
      <c r="I31" s="83">
        <v>0</v>
      </c>
      <c r="J31" s="84">
        <v>0</v>
      </c>
      <c r="K31" s="85">
        <f t="shared" ref="K31" si="41">SUM(H31:I31)</f>
        <v>-10000</v>
      </c>
    </row>
    <row r="32" spans="1:11" s="14" customFormat="1">
      <c r="A32" s="79">
        <v>43752</v>
      </c>
      <c r="B32" s="80" t="s">
        <v>228</v>
      </c>
      <c r="C32" s="80">
        <v>375</v>
      </c>
      <c r="D32" s="80" t="s">
        <v>11</v>
      </c>
      <c r="E32" s="81">
        <v>70</v>
      </c>
      <c r="F32" s="81">
        <v>85</v>
      </c>
      <c r="G32" s="81">
        <v>0</v>
      </c>
      <c r="H32" s="82">
        <f t="shared" ref="H32" si="42">(F32-E32)*C32</f>
        <v>5625</v>
      </c>
      <c r="I32" s="83">
        <v>0</v>
      </c>
      <c r="J32" s="84">
        <v>0</v>
      </c>
      <c r="K32" s="85">
        <f t="shared" ref="K32" si="43">SUM(H32:I32)</f>
        <v>5625</v>
      </c>
    </row>
    <row r="33" spans="1:11" s="14" customFormat="1">
      <c r="A33" s="79">
        <v>43749</v>
      </c>
      <c r="B33" s="80" t="s">
        <v>227</v>
      </c>
      <c r="C33" s="80">
        <v>200</v>
      </c>
      <c r="D33" s="80" t="s">
        <v>11</v>
      </c>
      <c r="E33" s="81">
        <v>150</v>
      </c>
      <c r="F33" s="81">
        <v>200</v>
      </c>
      <c r="G33" s="81">
        <v>0</v>
      </c>
      <c r="H33" s="82">
        <f t="shared" ref="H33" si="44">(F33-E33)*C33</f>
        <v>10000</v>
      </c>
      <c r="I33" s="83">
        <v>0</v>
      </c>
      <c r="J33" s="84">
        <v>0</v>
      </c>
      <c r="K33" s="85">
        <f t="shared" ref="K33" si="45">SUM(H33:I33)</f>
        <v>10000</v>
      </c>
    </row>
    <row r="34" spans="1:11" s="14" customFormat="1">
      <c r="A34" s="79">
        <v>43747</v>
      </c>
      <c r="B34" s="80" t="s">
        <v>213</v>
      </c>
      <c r="C34" s="80">
        <v>200</v>
      </c>
      <c r="D34" s="80" t="s">
        <v>11</v>
      </c>
      <c r="E34" s="81">
        <v>330</v>
      </c>
      <c r="F34" s="81">
        <v>370</v>
      </c>
      <c r="G34" s="81">
        <v>420</v>
      </c>
      <c r="H34" s="82">
        <f t="shared" ref="H34" si="46">(F34-E34)*C34</f>
        <v>8000</v>
      </c>
      <c r="I34" s="83">
        <f>(G34-F34)*C34</f>
        <v>10000</v>
      </c>
      <c r="J34" s="84">
        <v>0</v>
      </c>
      <c r="K34" s="85">
        <f t="shared" ref="K34" si="47">SUM(H34:I34)</f>
        <v>18000</v>
      </c>
    </row>
    <row r="35" spans="1:11" s="14" customFormat="1">
      <c r="A35" s="79">
        <v>43745</v>
      </c>
      <c r="B35" s="80" t="s">
        <v>213</v>
      </c>
      <c r="C35" s="80">
        <v>200</v>
      </c>
      <c r="D35" s="80" t="s">
        <v>11</v>
      </c>
      <c r="E35" s="81">
        <v>370</v>
      </c>
      <c r="F35" s="81">
        <v>320</v>
      </c>
      <c r="G35" s="81">
        <v>0</v>
      </c>
      <c r="H35" s="82">
        <f t="shared" ref="H35" si="48">(F35-E35)*C35</f>
        <v>-10000</v>
      </c>
      <c r="I35" s="83">
        <v>0</v>
      </c>
      <c r="J35" s="84">
        <v>0</v>
      </c>
      <c r="K35" s="85">
        <f t="shared" ref="K35" si="49">SUM(H35:I35)</f>
        <v>-10000</v>
      </c>
    </row>
    <row r="36" spans="1:11" s="14" customFormat="1">
      <c r="A36" s="79">
        <v>43741</v>
      </c>
      <c r="B36" s="80" t="s">
        <v>226</v>
      </c>
      <c r="C36" s="80">
        <v>200</v>
      </c>
      <c r="D36" s="80" t="s">
        <v>11</v>
      </c>
      <c r="E36" s="81">
        <v>380</v>
      </c>
      <c r="F36" s="81">
        <v>340</v>
      </c>
      <c r="G36" s="81">
        <v>0</v>
      </c>
      <c r="H36" s="82">
        <f t="shared" ref="H36" si="50">(F36-E36)*C36</f>
        <v>-8000</v>
      </c>
      <c r="I36" s="83">
        <v>0</v>
      </c>
      <c r="J36" s="84">
        <v>0</v>
      </c>
      <c r="K36" s="85">
        <f t="shared" ref="K36" si="51">SUM(H36:I36)</f>
        <v>-8000</v>
      </c>
    </row>
    <row r="37" spans="1:11" s="14" customFormat="1" ht="15.75">
      <c r="A37" s="131"/>
      <c r="B37" s="128"/>
      <c r="C37" s="128"/>
      <c r="D37" s="128"/>
      <c r="E37" s="128"/>
      <c r="F37" s="128"/>
      <c r="G37" s="128"/>
      <c r="H37" s="110">
        <f>SUM(H22:H36)</f>
        <v>31625</v>
      </c>
      <c r="I37" s="133"/>
      <c r="J37" s="132"/>
      <c r="K37" s="110">
        <f>SUM(K22:K36)</f>
        <v>59625</v>
      </c>
    </row>
    <row r="38" spans="1:11" s="14" customFormat="1"/>
    <row r="39" spans="1:11" s="14" customFormat="1" ht="15.75">
      <c r="A39" s="131"/>
      <c r="B39" s="128"/>
      <c r="C39" s="128"/>
      <c r="D39" s="128"/>
      <c r="E39" s="74">
        <v>43709</v>
      </c>
      <c r="F39" s="128"/>
      <c r="G39" s="128"/>
      <c r="H39" s="129"/>
      <c r="I39" s="130"/>
      <c r="J39" s="128"/>
      <c r="K39" s="128"/>
    </row>
    <row r="40" spans="1:11" s="14" customFormat="1">
      <c r="A40" s="79">
        <v>43735</v>
      </c>
      <c r="B40" s="80" t="s">
        <v>160</v>
      </c>
      <c r="C40" s="80">
        <v>200</v>
      </c>
      <c r="D40" s="80" t="s">
        <v>11</v>
      </c>
      <c r="E40" s="81">
        <v>450</v>
      </c>
      <c r="F40" s="81">
        <v>500</v>
      </c>
      <c r="G40" s="81">
        <v>550</v>
      </c>
      <c r="H40" s="82">
        <f t="shared" ref="H40" si="52">(F40-E40)*C40</f>
        <v>10000</v>
      </c>
      <c r="I40" s="83">
        <f>(G40-F40)*C40</f>
        <v>10000</v>
      </c>
      <c r="J40" s="84">
        <v>0</v>
      </c>
      <c r="K40" s="85">
        <f t="shared" ref="K40" si="53">SUM(H40:I40)</f>
        <v>20000</v>
      </c>
    </row>
    <row r="41" spans="1:11" s="14" customFormat="1">
      <c r="A41" s="79">
        <v>43734</v>
      </c>
      <c r="B41" s="80" t="s">
        <v>225</v>
      </c>
      <c r="C41" s="80">
        <v>200</v>
      </c>
      <c r="D41" s="80" t="s">
        <v>11</v>
      </c>
      <c r="E41" s="81">
        <v>525</v>
      </c>
      <c r="F41" s="81">
        <v>475</v>
      </c>
      <c r="G41" s="81">
        <v>0</v>
      </c>
      <c r="H41" s="82">
        <f t="shared" ref="H41" si="54">(F41-E41)*C41</f>
        <v>-10000</v>
      </c>
      <c r="I41" s="83">
        <v>0</v>
      </c>
      <c r="J41" s="84">
        <v>0</v>
      </c>
      <c r="K41" s="85">
        <f t="shared" ref="K41" si="55">SUM(H41:I41)</f>
        <v>-10000</v>
      </c>
    </row>
    <row r="42" spans="1:11" s="14" customFormat="1">
      <c r="A42" s="79">
        <v>43733</v>
      </c>
      <c r="B42" s="80" t="s">
        <v>224</v>
      </c>
      <c r="C42" s="80">
        <v>200</v>
      </c>
      <c r="D42" s="80" t="s">
        <v>11</v>
      </c>
      <c r="E42" s="81">
        <v>200</v>
      </c>
      <c r="F42" s="81">
        <v>250</v>
      </c>
      <c r="G42" s="81">
        <v>0</v>
      </c>
      <c r="H42" s="82">
        <f t="shared" ref="H42" si="56">(F42-E42)*C42</f>
        <v>10000</v>
      </c>
      <c r="I42" s="83">
        <v>0</v>
      </c>
      <c r="J42" s="84">
        <v>0</v>
      </c>
      <c r="K42" s="85">
        <f t="shared" ref="K42" si="57">SUM(H42:I42)</f>
        <v>10000</v>
      </c>
    </row>
    <row r="43" spans="1:11" s="14" customFormat="1">
      <c r="A43" s="79">
        <v>43732</v>
      </c>
      <c r="B43" s="80" t="s">
        <v>223</v>
      </c>
      <c r="C43" s="80">
        <v>200</v>
      </c>
      <c r="D43" s="80" t="s">
        <v>11</v>
      </c>
      <c r="E43" s="81">
        <v>250</v>
      </c>
      <c r="F43" s="81">
        <v>300</v>
      </c>
      <c r="G43" s="81">
        <v>350</v>
      </c>
      <c r="H43" s="82">
        <f t="shared" ref="H43" si="58">(F43-E43)*C43</f>
        <v>10000</v>
      </c>
      <c r="I43" s="83">
        <f>(G43-F43)*C43</f>
        <v>10000</v>
      </c>
      <c r="J43" s="84">
        <v>0</v>
      </c>
      <c r="K43" s="85">
        <f t="shared" ref="K43" si="59">SUM(H43:I43)</f>
        <v>20000</v>
      </c>
    </row>
    <row r="44" spans="1:11" s="14" customFormat="1">
      <c r="A44" s="79">
        <v>43731</v>
      </c>
      <c r="B44" s="80" t="s">
        <v>222</v>
      </c>
      <c r="C44" s="80">
        <v>200</v>
      </c>
      <c r="D44" s="80" t="s">
        <v>11</v>
      </c>
      <c r="E44" s="81">
        <v>320</v>
      </c>
      <c r="F44" s="81">
        <v>360</v>
      </c>
      <c r="G44" s="81">
        <v>0</v>
      </c>
      <c r="H44" s="82">
        <f t="shared" ref="H44" si="60">(F44-E44)*C44</f>
        <v>8000</v>
      </c>
      <c r="I44" s="83">
        <v>0</v>
      </c>
      <c r="J44" s="84">
        <v>0</v>
      </c>
      <c r="K44" s="85">
        <f t="shared" ref="K44" si="61">SUM(H44:I44)</f>
        <v>8000</v>
      </c>
    </row>
    <row r="45" spans="1:11" s="14" customFormat="1">
      <c r="A45" s="79">
        <v>43726</v>
      </c>
      <c r="B45" s="80" t="s">
        <v>221</v>
      </c>
      <c r="C45" s="80">
        <v>375</v>
      </c>
      <c r="D45" s="80" t="s">
        <v>11</v>
      </c>
      <c r="E45" s="81">
        <v>90</v>
      </c>
      <c r="F45" s="81">
        <v>70</v>
      </c>
      <c r="G45" s="81">
        <v>0</v>
      </c>
      <c r="H45" s="82">
        <f t="shared" ref="H45" si="62">(F45-E45)*C45</f>
        <v>-7500</v>
      </c>
      <c r="I45" s="83">
        <v>0</v>
      </c>
      <c r="J45" s="84">
        <v>0</v>
      </c>
      <c r="K45" s="85">
        <f t="shared" ref="K45" si="63">SUM(H45:I45)</f>
        <v>-7500</v>
      </c>
    </row>
    <row r="46" spans="1:11" s="14" customFormat="1">
      <c r="A46" s="79">
        <v>43721</v>
      </c>
      <c r="B46" s="80" t="s">
        <v>220</v>
      </c>
      <c r="C46" s="80">
        <v>200</v>
      </c>
      <c r="D46" s="80" t="s">
        <v>11</v>
      </c>
      <c r="E46" s="81">
        <v>260</v>
      </c>
      <c r="F46" s="81">
        <v>220</v>
      </c>
      <c r="G46" s="81">
        <v>0</v>
      </c>
      <c r="H46" s="82">
        <f t="shared" ref="H46" si="64">(F46-E46)*C46</f>
        <v>-8000</v>
      </c>
      <c r="I46" s="83">
        <v>0</v>
      </c>
      <c r="J46" s="84">
        <v>0</v>
      </c>
      <c r="K46" s="85">
        <f t="shared" ref="K46" si="65">SUM(H46:I46)</f>
        <v>-8000</v>
      </c>
    </row>
    <row r="47" spans="1:11" s="14" customFormat="1">
      <c r="A47" s="79">
        <v>43719</v>
      </c>
      <c r="B47" s="80" t="s">
        <v>220</v>
      </c>
      <c r="C47" s="80">
        <v>200</v>
      </c>
      <c r="D47" s="80" t="s">
        <v>11</v>
      </c>
      <c r="E47" s="81">
        <v>300</v>
      </c>
      <c r="F47" s="81">
        <v>300</v>
      </c>
      <c r="G47" s="81">
        <v>0</v>
      </c>
      <c r="H47" s="82">
        <f t="shared" ref="H47" si="66">(F47-E47)*C47</f>
        <v>0</v>
      </c>
      <c r="I47" s="83">
        <v>0</v>
      </c>
      <c r="J47" s="84">
        <v>0</v>
      </c>
      <c r="K47" s="85">
        <f t="shared" ref="K47" si="67">SUM(H47:I47)</f>
        <v>0</v>
      </c>
    </row>
    <row r="48" spans="1:11" s="14" customFormat="1">
      <c r="A48" s="79">
        <v>43717</v>
      </c>
      <c r="B48" s="80" t="s">
        <v>155</v>
      </c>
      <c r="C48" s="80">
        <v>200</v>
      </c>
      <c r="D48" s="80" t="s">
        <v>11</v>
      </c>
      <c r="E48" s="81">
        <v>205</v>
      </c>
      <c r="F48" s="81">
        <v>230</v>
      </c>
      <c r="G48" s="81">
        <v>0</v>
      </c>
      <c r="H48" s="82">
        <f t="shared" ref="H48" si="68">(F48-E48)*C48</f>
        <v>5000</v>
      </c>
      <c r="I48" s="83">
        <v>0</v>
      </c>
      <c r="J48" s="84">
        <v>0</v>
      </c>
      <c r="K48" s="85">
        <f t="shared" ref="K48" si="69">SUM(H48:I48)</f>
        <v>5000</v>
      </c>
    </row>
    <row r="49" spans="1:11" s="14" customFormat="1">
      <c r="A49" s="79">
        <v>43714</v>
      </c>
      <c r="B49" s="80" t="s">
        <v>155</v>
      </c>
      <c r="C49" s="80">
        <v>200</v>
      </c>
      <c r="D49" s="80" t="s">
        <v>11</v>
      </c>
      <c r="E49" s="81">
        <v>190</v>
      </c>
      <c r="F49" s="81">
        <v>168</v>
      </c>
      <c r="G49" s="81">
        <v>0</v>
      </c>
      <c r="H49" s="82">
        <f t="shared" ref="H49" si="70">(F49-E49)*C49</f>
        <v>-4400</v>
      </c>
      <c r="I49" s="83">
        <v>0</v>
      </c>
      <c r="J49" s="84">
        <v>0</v>
      </c>
      <c r="K49" s="85">
        <f t="shared" ref="K49" si="71">SUM(H49:I49)</f>
        <v>-4400</v>
      </c>
    </row>
    <row r="50" spans="1:11" s="14" customFormat="1">
      <c r="A50" s="79">
        <v>43713</v>
      </c>
      <c r="B50" s="80" t="s">
        <v>219</v>
      </c>
      <c r="C50" s="80">
        <v>375</v>
      </c>
      <c r="D50" s="80" t="s">
        <v>11</v>
      </c>
      <c r="E50" s="81">
        <v>135</v>
      </c>
      <c r="F50" s="81">
        <v>145</v>
      </c>
      <c r="G50" s="81">
        <v>155</v>
      </c>
      <c r="H50" s="82">
        <f t="shared" ref="H50" si="72">(F50-E50)*C50</f>
        <v>3750</v>
      </c>
      <c r="I50" s="83">
        <f>(G50-F50)*C50</f>
        <v>3750</v>
      </c>
      <c r="J50" s="84">
        <v>0</v>
      </c>
      <c r="K50" s="85">
        <f t="shared" ref="K50" si="73">SUM(H50:I50)</f>
        <v>7500</v>
      </c>
    </row>
    <row r="51" spans="1:11" s="14" customFormat="1" ht="15.75">
      <c r="A51" s="127"/>
      <c r="B51" s="125"/>
      <c r="C51" s="125"/>
      <c r="D51" s="125"/>
      <c r="E51" s="125"/>
      <c r="F51" s="125"/>
      <c r="G51" s="125"/>
      <c r="H51" s="110">
        <f>SUM(H40:H50)</f>
        <v>16850</v>
      </c>
      <c r="I51" s="126"/>
      <c r="J51" s="125"/>
      <c r="K51" s="110">
        <f>SUM(K40:K50)</f>
        <v>40600</v>
      </c>
    </row>
    <row r="52" spans="1:11" s="14" customFormat="1"/>
    <row r="53" spans="1:11" s="14" customFormat="1" ht="15.75">
      <c r="A53" s="117"/>
      <c r="B53" s="118"/>
      <c r="C53" s="118"/>
      <c r="D53" s="118"/>
      <c r="E53" s="74">
        <v>43678</v>
      </c>
      <c r="F53" s="118"/>
      <c r="G53" s="118"/>
      <c r="H53" s="119"/>
      <c r="I53" s="120"/>
      <c r="J53" s="118"/>
      <c r="K53" s="118"/>
    </row>
    <row r="54" spans="1:11" s="14" customFormat="1"/>
    <row r="55" spans="1:11" s="14" customFormat="1">
      <c r="A55" s="79">
        <v>43707</v>
      </c>
      <c r="B55" s="80" t="s">
        <v>212</v>
      </c>
      <c r="C55" s="80">
        <v>200</v>
      </c>
      <c r="D55" s="80" t="s">
        <v>11</v>
      </c>
      <c r="E55" s="81">
        <v>345</v>
      </c>
      <c r="F55" s="81">
        <v>360</v>
      </c>
      <c r="G55" s="81">
        <v>0</v>
      </c>
      <c r="H55" s="82">
        <f t="shared" ref="H55" si="74">(F55-E55)*C55</f>
        <v>3000</v>
      </c>
      <c r="I55" s="83">
        <v>0</v>
      </c>
      <c r="J55" s="84">
        <v>0</v>
      </c>
      <c r="K55" s="85">
        <f t="shared" ref="K55" si="75">SUM(H55:I55)</f>
        <v>3000</v>
      </c>
    </row>
    <row r="56" spans="1:11" s="14" customFormat="1">
      <c r="A56" s="79">
        <v>43705</v>
      </c>
      <c r="B56" s="80" t="s">
        <v>218</v>
      </c>
      <c r="C56" s="80">
        <v>200</v>
      </c>
      <c r="D56" s="80" t="s">
        <v>11</v>
      </c>
      <c r="E56" s="81">
        <v>120</v>
      </c>
      <c r="F56" s="81">
        <v>130</v>
      </c>
      <c r="G56" s="81">
        <v>0</v>
      </c>
      <c r="H56" s="82">
        <f t="shared" ref="H56" si="76">(F56-E56)*C56</f>
        <v>2000</v>
      </c>
      <c r="I56" s="83">
        <v>0</v>
      </c>
      <c r="J56" s="84">
        <v>0</v>
      </c>
      <c r="K56" s="85">
        <f t="shared" ref="K56" si="77">SUM(H56:I56)</f>
        <v>2000</v>
      </c>
    </row>
    <row r="57" spans="1:11" s="14" customFormat="1">
      <c r="A57" s="79">
        <v>43704</v>
      </c>
      <c r="B57" s="80" t="s">
        <v>213</v>
      </c>
      <c r="C57" s="80">
        <v>200</v>
      </c>
      <c r="D57" s="80" t="s">
        <v>11</v>
      </c>
      <c r="E57" s="81">
        <v>230</v>
      </c>
      <c r="F57" s="81">
        <v>195</v>
      </c>
      <c r="G57" s="81">
        <v>0</v>
      </c>
      <c r="H57" s="82">
        <f t="shared" ref="H57" si="78">(F57-E57)*C57</f>
        <v>-7000</v>
      </c>
      <c r="I57" s="83">
        <v>0</v>
      </c>
      <c r="J57" s="84">
        <v>0</v>
      </c>
      <c r="K57" s="85">
        <f t="shared" ref="K57" si="79">SUM(H57:I57)</f>
        <v>-7000</v>
      </c>
    </row>
    <row r="58" spans="1:11" s="14" customFormat="1">
      <c r="A58" s="79">
        <v>43699</v>
      </c>
      <c r="B58" s="80" t="s">
        <v>211</v>
      </c>
      <c r="C58" s="80">
        <v>200</v>
      </c>
      <c r="D58" s="80" t="s">
        <v>11</v>
      </c>
      <c r="E58" s="81">
        <v>300</v>
      </c>
      <c r="F58" s="81">
        <v>330</v>
      </c>
      <c r="G58" s="81">
        <v>400</v>
      </c>
      <c r="H58" s="82">
        <f t="shared" ref="H58" si="80">(F58-E58)*C58</f>
        <v>6000</v>
      </c>
      <c r="I58" s="83">
        <f>(G58-F58)*C58</f>
        <v>14000</v>
      </c>
      <c r="J58" s="84">
        <v>0</v>
      </c>
      <c r="K58" s="85">
        <f t="shared" ref="K58" si="81">SUM(H58:I58)</f>
        <v>20000</v>
      </c>
    </row>
    <row r="59" spans="1:11" s="14" customFormat="1">
      <c r="A59" s="79">
        <v>43698</v>
      </c>
      <c r="B59" s="80" t="s">
        <v>211</v>
      </c>
      <c r="C59" s="80">
        <v>200</v>
      </c>
      <c r="D59" s="80" t="s">
        <v>11</v>
      </c>
      <c r="E59" s="81">
        <v>400</v>
      </c>
      <c r="F59" s="81">
        <v>450</v>
      </c>
      <c r="G59" s="81">
        <v>500</v>
      </c>
      <c r="H59" s="82">
        <f t="shared" ref="H59" si="82">(F59-E59)*C59</f>
        <v>10000</v>
      </c>
      <c r="I59" s="83">
        <f>(G59-F59)*C59</f>
        <v>10000</v>
      </c>
      <c r="J59" s="84">
        <v>0</v>
      </c>
      <c r="K59" s="85">
        <f t="shared" ref="K59" si="83">SUM(H59:I59)</f>
        <v>20000</v>
      </c>
    </row>
    <row r="60" spans="1:11" s="14" customFormat="1">
      <c r="A60" s="79">
        <v>43698</v>
      </c>
      <c r="B60" s="80" t="s">
        <v>217</v>
      </c>
      <c r="C60" s="80">
        <v>375</v>
      </c>
      <c r="D60" s="80" t="s">
        <v>11</v>
      </c>
      <c r="E60" s="81">
        <v>130</v>
      </c>
      <c r="F60" s="81">
        <v>115</v>
      </c>
      <c r="G60" s="81">
        <v>0</v>
      </c>
      <c r="H60" s="82">
        <f t="shared" ref="H60" si="84">(F60-E60)*C60</f>
        <v>-5625</v>
      </c>
      <c r="I60" s="83">
        <v>0</v>
      </c>
      <c r="J60" s="84">
        <v>0</v>
      </c>
      <c r="K60" s="85">
        <f t="shared" ref="K60" si="85">SUM(H60:I60)</f>
        <v>-5625</v>
      </c>
    </row>
    <row r="61" spans="1:11" s="14" customFormat="1">
      <c r="A61" s="79">
        <v>43697</v>
      </c>
      <c r="B61" s="80" t="s">
        <v>212</v>
      </c>
      <c r="C61" s="80">
        <v>200</v>
      </c>
      <c r="D61" s="80" t="s">
        <v>11</v>
      </c>
      <c r="E61" s="81">
        <v>330</v>
      </c>
      <c r="F61" s="81">
        <v>370</v>
      </c>
      <c r="G61" s="81">
        <v>0</v>
      </c>
      <c r="H61" s="82">
        <f t="shared" ref="H61" si="86">(F61-E61)*C61</f>
        <v>8000</v>
      </c>
      <c r="I61" s="83">
        <v>0</v>
      </c>
      <c r="J61" s="84">
        <v>0</v>
      </c>
      <c r="K61" s="85">
        <f t="shared" ref="K61" si="87">SUM(H61:I61)</f>
        <v>8000</v>
      </c>
    </row>
    <row r="62" spans="1:11" s="14" customFormat="1">
      <c r="A62" s="79">
        <v>43696</v>
      </c>
      <c r="B62" s="80" t="s">
        <v>216</v>
      </c>
      <c r="C62" s="80">
        <v>200</v>
      </c>
      <c r="D62" s="80" t="s">
        <v>11</v>
      </c>
      <c r="E62" s="81">
        <v>88</v>
      </c>
      <c r="F62" s="81">
        <v>75</v>
      </c>
      <c r="G62" s="81">
        <v>0</v>
      </c>
      <c r="H62" s="82">
        <f t="shared" ref="H62" si="88">(F62-E62)*C62</f>
        <v>-2600</v>
      </c>
      <c r="I62" s="83">
        <v>0</v>
      </c>
      <c r="J62" s="84">
        <v>0</v>
      </c>
      <c r="K62" s="85">
        <f t="shared" ref="K62" si="89">SUM(H62:I62)</f>
        <v>-2600</v>
      </c>
    </row>
    <row r="63" spans="1:11" s="14" customFormat="1">
      <c r="A63" s="79">
        <v>43693</v>
      </c>
      <c r="B63" s="80" t="s">
        <v>215</v>
      </c>
      <c r="C63" s="80">
        <v>200</v>
      </c>
      <c r="D63" s="80" t="s">
        <v>11</v>
      </c>
      <c r="E63" s="81">
        <v>245</v>
      </c>
      <c r="F63" s="81">
        <v>270</v>
      </c>
      <c r="G63" s="81">
        <v>0</v>
      </c>
      <c r="H63" s="82">
        <f t="shared" ref="H63" si="90">(F63-E63)*C63</f>
        <v>5000</v>
      </c>
      <c r="I63" s="83">
        <v>0</v>
      </c>
      <c r="J63" s="84">
        <v>0</v>
      </c>
      <c r="K63" s="85">
        <f t="shared" ref="K63" si="91">SUM(H63:I63)</f>
        <v>5000</v>
      </c>
    </row>
    <row r="64" spans="1:11" s="14" customFormat="1">
      <c r="A64" s="79">
        <v>43691</v>
      </c>
      <c r="B64" s="80" t="s">
        <v>214</v>
      </c>
      <c r="C64" s="80">
        <v>200</v>
      </c>
      <c r="D64" s="80" t="s">
        <v>11</v>
      </c>
      <c r="E64" s="81">
        <v>240</v>
      </c>
      <c r="F64" s="81">
        <v>180</v>
      </c>
      <c r="G64" s="81">
        <v>0</v>
      </c>
      <c r="H64" s="82">
        <f t="shared" ref="H64" si="92">(F64-E64)*C64</f>
        <v>-12000</v>
      </c>
      <c r="I64" s="83">
        <v>0</v>
      </c>
      <c r="J64" s="84">
        <v>0</v>
      </c>
      <c r="K64" s="85">
        <f t="shared" ref="K64" si="93">SUM(H64:I64)</f>
        <v>-12000</v>
      </c>
    </row>
    <row r="65" spans="1:11" s="14" customFormat="1">
      <c r="A65" s="79">
        <v>43690</v>
      </c>
      <c r="B65" s="80" t="s">
        <v>214</v>
      </c>
      <c r="C65" s="80">
        <v>200</v>
      </c>
      <c r="D65" s="80" t="s">
        <v>11</v>
      </c>
      <c r="E65" s="81">
        <v>120</v>
      </c>
      <c r="F65" s="81">
        <v>170</v>
      </c>
      <c r="G65" s="81">
        <v>220</v>
      </c>
      <c r="H65" s="82">
        <f t="shared" ref="H65" si="94">(F65-E65)*C65</f>
        <v>10000</v>
      </c>
      <c r="I65" s="83">
        <f>(G65-F65)*C65</f>
        <v>10000</v>
      </c>
      <c r="J65" s="84">
        <v>0</v>
      </c>
      <c r="K65" s="85">
        <f t="shared" ref="K65" si="95">SUM(H65:I65)</f>
        <v>20000</v>
      </c>
    </row>
    <row r="66" spans="1:11" s="14" customFormat="1">
      <c r="A66" s="79">
        <v>43684</v>
      </c>
      <c r="B66" s="80" t="s">
        <v>213</v>
      </c>
      <c r="C66" s="80">
        <v>200</v>
      </c>
      <c r="D66" s="80" t="s">
        <v>11</v>
      </c>
      <c r="E66" s="81">
        <v>135</v>
      </c>
      <c r="F66" s="81">
        <v>100</v>
      </c>
      <c r="G66" s="81">
        <v>0</v>
      </c>
      <c r="H66" s="82">
        <f t="shared" ref="H66" si="96">(F66-E66)*C66</f>
        <v>-7000</v>
      </c>
      <c r="I66" s="83">
        <v>0</v>
      </c>
      <c r="J66" s="84">
        <v>0</v>
      </c>
      <c r="K66" s="85">
        <f t="shared" ref="K66" si="97">SUM(H66:I66)</f>
        <v>-7000</v>
      </c>
    </row>
    <row r="67" spans="1:11" s="14" customFormat="1">
      <c r="A67" s="79">
        <v>43682</v>
      </c>
      <c r="B67" s="80" t="s">
        <v>212</v>
      </c>
      <c r="C67" s="80">
        <v>200</v>
      </c>
      <c r="D67" s="80" t="s">
        <v>11</v>
      </c>
      <c r="E67" s="81">
        <v>200</v>
      </c>
      <c r="F67" s="81">
        <v>235</v>
      </c>
      <c r="G67" s="81">
        <v>0</v>
      </c>
      <c r="H67" s="82">
        <f t="shared" ref="H67" si="98">(F67-E67)*C67</f>
        <v>7000</v>
      </c>
      <c r="I67" s="83">
        <v>0</v>
      </c>
      <c r="J67" s="84">
        <v>0</v>
      </c>
      <c r="K67" s="85">
        <f t="shared" ref="K67" si="99">SUM(H67:I67)</f>
        <v>7000</v>
      </c>
    </row>
    <row r="68" spans="1:11" s="14" customFormat="1">
      <c r="A68" s="79">
        <v>43679</v>
      </c>
      <c r="B68" s="80" t="s">
        <v>211</v>
      </c>
      <c r="C68" s="80">
        <v>200</v>
      </c>
      <c r="D68" s="80" t="s">
        <v>11</v>
      </c>
      <c r="E68" s="81">
        <v>310</v>
      </c>
      <c r="F68" s="81">
        <v>265</v>
      </c>
      <c r="G68" s="81">
        <v>0</v>
      </c>
      <c r="H68" s="82">
        <f t="shared" ref="H68" si="100">(F68-E68)*C68</f>
        <v>-9000</v>
      </c>
      <c r="I68" s="83">
        <v>0</v>
      </c>
      <c r="J68" s="84">
        <v>0</v>
      </c>
      <c r="K68" s="85">
        <f t="shared" ref="K68" si="101">SUM(H68:I68)</f>
        <v>-9000</v>
      </c>
    </row>
    <row r="69" spans="1:11" s="14" customFormat="1">
      <c r="A69" s="79">
        <v>43678</v>
      </c>
      <c r="B69" s="80" t="s">
        <v>210</v>
      </c>
      <c r="C69" s="80">
        <v>200</v>
      </c>
      <c r="D69" s="80" t="s">
        <v>11</v>
      </c>
      <c r="E69" s="81">
        <v>330</v>
      </c>
      <c r="F69" s="81">
        <v>360</v>
      </c>
      <c r="G69" s="81">
        <v>390</v>
      </c>
      <c r="H69" s="82">
        <f t="shared" ref="H69" si="102">(F69-E69)*C69</f>
        <v>6000</v>
      </c>
      <c r="I69" s="83">
        <f>(G69-F69)*C69</f>
        <v>6000</v>
      </c>
      <c r="J69" s="84">
        <v>0</v>
      </c>
      <c r="K69" s="85">
        <f t="shared" ref="K69" si="103">SUM(H69:I69)</f>
        <v>12000</v>
      </c>
    </row>
    <row r="70" spans="1:11" s="14" customFormat="1" ht="15.75">
      <c r="A70" s="121"/>
      <c r="B70" s="122"/>
      <c r="C70" s="122"/>
      <c r="D70" s="122"/>
      <c r="E70" s="122"/>
      <c r="F70" s="122"/>
      <c r="G70" s="122"/>
      <c r="H70" s="110"/>
      <c r="I70" s="124"/>
      <c r="J70" s="122"/>
      <c r="K70" s="110">
        <f>SUM(K54:K69)</f>
        <v>53775</v>
      </c>
    </row>
    <row r="71" spans="1:11" s="14" customFormat="1">
      <c r="A71" s="88"/>
      <c r="B71" s="89"/>
      <c r="C71" s="89"/>
      <c r="D71" s="89"/>
      <c r="E71" s="90"/>
      <c r="F71" s="90"/>
      <c r="G71" s="90"/>
      <c r="H71" s="90"/>
      <c r="I71" s="90"/>
      <c r="J71" s="90"/>
      <c r="K71" s="90"/>
    </row>
    <row r="72" spans="1:11" s="14" customFormat="1" ht="15.75">
      <c r="A72" s="121"/>
      <c r="B72" s="122"/>
      <c r="C72" s="122"/>
      <c r="D72" s="122"/>
      <c r="E72" s="74">
        <v>43647</v>
      </c>
      <c r="F72" s="122"/>
      <c r="G72" s="122"/>
      <c r="H72" s="123"/>
      <c r="I72" s="124"/>
      <c r="J72" s="122"/>
      <c r="K72" s="122"/>
    </row>
    <row r="73" spans="1:11" s="14" customFormat="1">
      <c r="A73" s="79">
        <v>43676</v>
      </c>
      <c r="B73" s="80" t="s">
        <v>159</v>
      </c>
      <c r="C73" s="80">
        <v>200</v>
      </c>
      <c r="D73" s="80" t="s">
        <v>11</v>
      </c>
      <c r="E73" s="81">
        <v>70</v>
      </c>
      <c r="F73" s="81">
        <v>40</v>
      </c>
      <c r="G73" s="81">
        <v>0</v>
      </c>
      <c r="H73" s="82">
        <f t="shared" ref="H73" si="104">(F73-E73)*C73</f>
        <v>-6000</v>
      </c>
      <c r="I73" s="83">
        <v>0</v>
      </c>
      <c r="J73" s="84">
        <v>0</v>
      </c>
      <c r="K73" s="85">
        <f t="shared" ref="K73" si="105">SUM(H73:I73)</f>
        <v>-6000</v>
      </c>
    </row>
    <row r="74" spans="1:11" s="14" customFormat="1">
      <c r="A74" s="79">
        <v>43675</v>
      </c>
      <c r="B74" s="80" t="s">
        <v>209</v>
      </c>
      <c r="C74" s="80">
        <v>200</v>
      </c>
      <c r="D74" s="80" t="s">
        <v>11</v>
      </c>
      <c r="E74" s="81">
        <v>121</v>
      </c>
      <c r="F74" s="81">
        <v>139</v>
      </c>
      <c r="G74" s="81">
        <v>0</v>
      </c>
      <c r="H74" s="82">
        <f t="shared" ref="H74" si="106">(F74-E74)*C74</f>
        <v>3600</v>
      </c>
      <c r="I74" s="83">
        <v>0</v>
      </c>
      <c r="J74" s="84">
        <v>0</v>
      </c>
      <c r="K74" s="85">
        <f t="shared" ref="K74" si="107">SUM(H74:I74)</f>
        <v>3600</v>
      </c>
    </row>
    <row r="75" spans="1:11" s="14" customFormat="1">
      <c r="A75" s="79">
        <v>43672</v>
      </c>
      <c r="B75" s="80" t="s">
        <v>183</v>
      </c>
      <c r="C75" s="80">
        <v>200</v>
      </c>
      <c r="D75" s="80" t="s">
        <v>11</v>
      </c>
      <c r="E75" s="81">
        <v>220</v>
      </c>
      <c r="F75" s="81">
        <v>260</v>
      </c>
      <c r="G75" s="81">
        <v>300</v>
      </c>
      <c r="H75" s="82">
        <f t="shared" ref="H75" si="108">(F75-E75)*C75</f>
        <v>8000</v>
      </c>
      <c r="I75" s="83">
        <f>(G75-F75)*C75</f>
        <v>8000</v>
      </c>
      <c r="J75" s="84">
        <v>0</v>
      </c>
      <c r="K75" s="85">
        <f t="shared" ref="K75" si="109">SUM(H75:I75)</f>
        <v>16000</v>
      </c>
    </row>
    <row r="76" spans="1:11" s="14" customFormat="1">
      <c r="A76" s="79">
        <v>43671</v>
      </c>
      <c r="B76" s="80" t="s">
        <v>183</v>
      </c>
      <c r="C76" s="80">
        <v>200</v>
      </c>
      <c r="D76" s="80" t="s">
        <v>11</v>
      </c>
      <c r="E76" s="81">
        <v>50</v>
      </c>
      <c r="F76" s="81">
        <v>20</v>
      </c>
      <c r="G76" s="81">
        <v>0</v>
      </c>
      <c r="H76" s="82">
        <f t="shared" ref="H76" si="110">(F76-E76)*C76</f>
        <v>-6000</v>
      </c>
      <c r="I76" s="83">
        <v>0</v>
      </c>
      <c r="J76" s="84">
        <v>0</v>
      </c>
      <c r="K76" s="85">
        <f t="shared" ref="K76" si="111">SUM(H76:I76)</f>
        <v>-6000</v>
      </c>
    </row>
    <row r="77" spans="1:11" s="14" customFormat="1">
      <c r="A77" s="79">
        <v>43670</v>
      </c>
      <c r="B77" s="80" t="s">
        <v>208</v>
      </c>
      <c r="C77" s="80">
        <v>200</v>
      </c>
      <c r="D77" s="80" t="s">
        <v>11</v>
      </c>
      <c r="E77" s="81">
        <v>175</v>
      </c>
      <c r="F77" s="81">
        <v>200</v>
      </c>
      <c r="G77" s="81">
        <v>225</v>
      </c>
      <c r="H77" s="82">
        <f t="shared" ref="H77" si="112">(F77-E77)*C77</f>
        <v>5000</v>
      </c>
      <c r="I77" s="83">
        <f>(G77-F77)*C77</f>
        <v>5000</v>
      </c>
      <c r="J77" s="84">
        <v>0</v>
      </c>
      <c r="K77" s="85">
        <f t="shared" ref="K77" si="113">SUM(H77:I77)</f>
        <v>10000</v>
      </c>
    </row>
    <row r="78" spans="1:11" s="14" customFormat="1">
      <c r="A78" s="79">
        <v>43669</v>
      </c>
      <c r="B78" s="80" t="s">
        <v>208</v>
      </c>
      <c r="C78" s="80">
        <v>200</v>
      </c>
      <c r="D78" s="80" t="s">
        <v>11</v>
      </c>
      <c r="E78" s="81">
        <v>145</v>
      </c>
      <c r="F78" s="81">
        <v>160</v>
      </c>
      <c r="G78" s="81">
        <v>0</v>
      </c>
      <c r="H78" s="82">
        <f t="shared" ref="H78" si="114">(F78-E78)*C78</f>
        <v>3000</v>
      </c>
      <c r="I78" s="83">
        <v>0</v>
      </c>
      <c r="J78" s="84">
        <v>0</v>
      </c>
      <c r="K78" s="85">
        <f t="shared" ref="K78" si="115">SUM(H78:I78)</f>
        <v>3000</v>
      </c>
    </row>
    <row r="79" spans="1:11" s="14" customFormat="1">
      <c r="A79" s="79">
        <v>43665</v>
      </c>
      <c r="B79" s="80" t="s">
        <v>207</v>
      </c>
      <c r="C79" s="80">
        <v>200</v>
      </c>
      <c r="D79" s="80" t="s">
        <v>11</v>
      </c>
      <c r="E79" s="81">
        <v>225</v>
      </c>
      <c r="F79" s="81">
        <v>250</v>
      </c>
      <c r="G79" s="81">
        <v>275</v>
      </c>
      <c r="H79" s="82">
        <f t="shared" ref="H79" si="116">(F79-E79)*C79</f>
        <v>5000</v>
      </c>
      <c r="I79" s="83">
        <f>(G79-F79)*C79</f>
        <v>5000</v>
      </c>
      <c r="J79" s="84">
        <v>0</v>
      </c>
      <c r="K79" s="85">
        <f t="shared" ref="K79" si="117">SUM(H79:I79)</f>
        <v>10000</v>
      </c>
    </row>
    <row r="80" spans="1:11" s="14" customFormat="1">
      <c r="A80" s="79">
        <v>43663</v>
      </c>
      <c r="B80" s="80" t="s">
        <v>204</v>
      </c>
      <c r="C80" s="80">
        <v>200</v>
      </c>
      <c r="D80" s="80" t="s">
        <v>11</v>
      </c>
      <c r="E80" s="81">
        <v>145</v>
      </c>
      <c r="F80" s="81">
        <v>175</v>
      </c>
      <c r="G80" s="81">
        <v>195</v>
      </c>
      <c r="H80" s="82">
        <f t="shared" ref="H80" si="118">(F80-E80)*C80</f>
        <v>6000</v>
      </c>
      <c r="I80" s="83">
        <f>(G80-F80)*C80</f>
        <v>4000</v>
      </c>
      <c r="J80" s="84">
        <v>0</v>
      </c>
      <c r="K80" s="85">
        <f t="shared" ref="K80" si="119">SUM(H80:I80)</f>
        <v>10000</v>
      </c>
    </row>
    <row r="81" spans="1:11" s="14" customFormat="1">
      <c r="A81" s="79">
        <v>43662</v>
      </c>
      <c r="B81" s="80" t="s">
        <v>157</v>
      </c>
      <c r="C81" s="80">
        <v>375</v>
      </c>
      <c r="D81" s="80" t="s">
        <v>11</v>
      </c>
      <c r="E81" s="81">
        <v>37</v>
      </c>
      <c r="F81" s="81">
        <v>25</v>
      </c>
      <c r="G81" s="81">
        <v>0</v>
      </c>
      <c r="H81" s="82">
        <f t="shared" ref="H81" si="120">(F81-E81)*C81</f>
        <v>-4500</v>
      </c>
      <c r="I81" s="83">
        <v>0</v>
      </c>
      <c r="J81" s="84">
        <v>0</v>
      </c>
      <c r="K81" s="85">
        <f t="shared" ref="K81" si="121">SUM(H81:I81)</f>
        <v>-4500</v>
      </c>
    </row>
    <row r="82" spans="1:11" s="14" customFormat="1">
      <c r="A82" s="79">
        <v>43661</v>
      </c>
      <c r="B82" s="80" t="s">
        <v>206</v>
      </c>
      <c r="C82" s="80">
        <v>375</v>
      </c>
      <c r="D82" s="80" t="s">
        <v>11</v>
      </c>
      <c r="E82" s="81">
        <v>80</v>
      </c>
      <c r="F82" s="81">
        <v>95</v>
      </c>
      <c r="G82" s="81">
        <v>0</v>
      </c>
      <c r="H82" s="82">
        <f t="shared" ref="H82" si="122">(F82-E82)*C82</f>
        <v>5625</v>
      </c>
      <c r="I82" s="83">
        <v>0</v>
      </c>
      <c r="J82" s="84">
        <v>0</v>
      </c>
      <c r="K82" s="85">
        <f t="shared" ref="K82" si="123">SUM(H82:I82)</f>
        <v>5625</v>
      </c>
    </row>
    <row r="83" spans="1:11" s="14" customFormat="1">
      <c r="A83" s="79">
        <v>43658</v>
      </c>
      <c r="B83" s="80" t="s">
        <v>206</v>
      </c>
      <c r="C83" s="80">
        <v>375</v>
      </c>
      <c r="D83" s="80" t="s">
        <v>11</v>
      </c>
      <c r="E83" s="81">
        <v>50</v>
      </c>
      <c r="F83" s="81">
        <v>65</v>
      </c>
      <c r="G83" s="81">
        <v>80</v>
      </c>
      <c r="H83" s="82">
        <f t="shared" ref="H83" si="124">(F83-E83)*C83</f>
        <v>5625</v>
      </c>
      <c r="I83" s="83">
        <f>(G83-F83)*C83</f>
        <v>5625</v>
      </c>
      <c r="J83" s="84">
        <v>0</v>
      </c>
      <c r="K83" s="85">
        <f t="shared" ref="K83" si="125">SUM(H83:I83)</f>
        <v>11250</v>
      </c>
    </row>
    <row r="84" spans="1:11" s="14" customFormat="1">
      <c r="A84" s="79">
        <v>43657</v>
      </c>
      <c r="B84" s="80" t="s">
        <v>205</v>
      </c>
      <c r="C84" s="80">
        <v>200</v>
      </c>
      <c r="D84" s="80" t="s">
        <v>11</v>
      </c>
      <c r="E84" s="81">
        <v>230</v>
      </c>
      <c r="F84" s="81">
        <v>260</v>
      </c>
      <c r="G84" s="81">
        <v>0</v>
      </c>
      <c r="H84" s="82">
        <f t="shared" ref="H84" si="126">(F84-E84)*C84</f>
        <v>6000</v>
      </c>
      <c r="I84" s="83">
        <v>0</v>
      </c>
      <c r="J84" s="84">
        <v>0</v>
      </c>
      <c r="K84" s="85">
        <f t="shared" ref="K84" si="127">SUM(H84:I84)</f>
        <v>6000</v>
      </c>
    </row>
    <row r="85" spans="1:11" s="14" customFormat="1">
      <c r="A85" s="79">
        <v>43656</v>
      </c>
      <c r="B85" s="80" t="s">
        <v>204</v>
      </c>
      <c r="C85" s="80">
        <v>200</v>
      </c>
      <c r="D85" s="80" t="s">
        <v>11</v>
      </c>
      <c r="E85" s="81">
        <v>360</v>
      </c>
      <c r="F85" s="81">
        <v>390</v>
      </c>
      <c r="G85" s="81">
        <v>0</v>
      </c>
      <c r="H85" s="82">
        <f t="shared" ref="H85" si="128">(F85-E85)*C85</f>
        <v>6000</v>
      </c>
      <c r="I85" s="83">
        <v>0</v>
      </c>
      <c r="J85" s="84">
        <v>0</v>
      </c>
      <c r="K85" s="85">
        <f t="shared" ref="K85" si="129">SUM(H85:I85)</f>
        <v>6000</v>
      </c>
    </row>
    <row r="86" spans="1:11" s="14" customFormat="1">
      <c r="A86" s="79">
        <v>43655</v>
      </c>
      <c r="B86" s="80" t="s">
        <v>157</v>
      </c>
      <c r="C86" s="80">
        <v>375</v>
      </c>
      <c r="D86" s="80" t="s">
        <v>11</v>
      </c>
      <c r="E86" s="81">
        <v>150</v>
      </c>
      <c r="F86" s="81">
        <v>160</v>
      </c>
      <c r="G86" s="81">
        <v>0</v>
      </c>
      <c r="H86" s="82">
        <f t="shared" ref="H86" si="130">(F86-E86)*C86</f>
        <v>3750</v>
      </c>
      <c r="I86" s="83">
        <v>0</v>
      </c>
      <c r="J86" s="84">
        <v>0</v>
      </c>
      <c r="K86" s="85">
        <f t="shared" ref="K86" si="131">SUM(H86:I86)</f>
        <v>3750</v>
      </c>
    </row>
    <row r="87" spans="1:11" s="14" customFormat="1">
      <c r="A87" s="79">
        <v>43651</v>
      </c>
      <c r="B87" s="80" t="s">
        <v>187</v>
      </c>
      <c r="C87" s="80">
        <v>375</v>
      </c>
      <c r="D87" s="80" t="s">
        <v>11</v>
      </c>
      <c r="E87" s="81">
        <v>104</v>
      </c>
      <c r="F87" s="81">
        <v>120</v>
      </c>
      <c r="G87" s="81">
        <v>0</v>
      </c>
      <c r="H87" s="82">
        <f t="shared" ref="H87" si="132">(F87-E87)*C87</f>
        <v>6000</v>
      </c>
      <c r="I87" s="83">
        <v>0</v>
      </c>
      <c r="J87" s="84">
        <v>0</v>
      </c>
      <c r="K87" s="85">
        <f t="shared" ref="K87" si="133">SUM(H87:I87)</f>
        <v>6000</v>
      </c>
    </row>
    <row r="88" spans="1:11" s="14" customFormat="1">
      <c r="A88" s="79">
        <v>43650</v>
      </c>
      <c r="B88" s="80" t="s">
        <v>187</v>
      </c>
      <c r="C88" s="80">
        <v>375</v>
      </c>
      <c r="D88" s="80" t="s">
        <v>11</v>
      </c>
      <c r="E88" s="81">
        <v>70</v>
      </c>
      <c r="F88" s="81">
        <v>82</v>
      </c>
      <c r="G88" s="81">
        <v>0</v>
      </c>
      <c r="H88" s="82">
        <f t="shared" ref="H88" si="134">(F88-E88)*C88</f>
        <v>4500</v>
      </c>
      <c r="I88" s="83">
        <v>0</v>
      </c>
      <c r="J88" s="84">
        <v>0</v>
      </c>
      <c r="K88" s="85">
        <f t="shared" ref="K88" si="135">SUM(H88:I88)</f>
        <v>4500</v>
      </c>
    </row>
    <row r="89" spans="1:11" s="14" customFormat="1">
      <c r="A89" s="79">
        <v>43649</v>
      </c>
      <c r="B89" s="80" t="s">
        <v>203</v>
      </c>
      <c r="C89" s="80">
        <v>200</v>
      </c>
      <c r="D89" s="80" t="s">
        <v>11</v>
      </c>
      <c r="E89" s="81">
        <v>95</v>
      </c>
      <c r="F89" s="81">
        <v>65</v>
      </c>
      <c r="G89" s="81">
        <v>0</v>
      </c>
      <c r="H89" s="82">
        <f t="shared" ref="H89" si="136">(F89-E89)*C89</f>
        <v>-6000</v>
      </c>
      <c r="I89" s="83">
        <v>0</v>
      </c>
      <c r="J89" s="84">
        <v>0</v>
      </c>
      <c r="K89" s="85">
        <f t="shared" ref="K89" si="137">SUM(H89:I89)</f>
        <v>-6000</v>
      </c>
    </row>
    <row r="90" spans="1:11" s="14" customFormat="1">
      <c r="A90" s="79">
        <v>43648</v>
      </c>
      <c r="B90" s="80" t="s">
        <v>202</v>
      </c>
      <c r="C90" s="80">
        <v>375</v>
      </c>
      <c r="D90" s="80" t="s">
        <v>11</v>
      </c>
      <c r="E90" s="81">
        <v>74</v>
      </c>
      <c r="F90" s="81">
        <v>90</v>
      </c>
      <c r="G90" s="81">
        <v>110</v>
      </c>
      <c r="H90" s="82">
        <f t="shared" ref="H90:H91" si="138">(F90-E90)*C90</f>
        <v>6000</v>
      </c>
      <c r="I90" s="83">
        <v>0</v>
      </c>
      <c r="J90" s="84">
        <v>0</v>
      </c>
      <c r="K90" s="85">
        <f t="shared" ref="K90:K91" si="139">SUM(H90:I90)</f>
        <v>6000</v>
      </c>
    </row>
    <row r="91" spans="1:11" s="14" customFormat="1">
      <c r="A91" s="79">
        <v>43647</v>
      </c>
      <c r="B91" s="80" t="s">
        <v>199</v>
      </c>
      <c r="C91" s="80">
        <v>375</v>
      </c>
      <c r="D91" s="80" t="s">
        <v>11</v>
      </c>
      <c r="E91" s="81">
        <v>110</v>
      </c>
      <c r="F91" s="81">
        <v>120</v>
      </c>
      <c r="G91" s="81">
        <v>0</v>
      </c>
      <c r="H91" s="82">
        <f t="shared" si="138"/>
        <v>3750</v>
      </c>
      <c r="I91" s="83">
        <v>0</v>
      </c>
      <c r="J91" s="84">
        <v>0</v>
      </c>
      <c r="K91" s="85">
        <f t="shared" si="139"/>
        <v>3750</v>
      </c>
    </row>
    <row r="92" spans="1:11" s="14" customFormat="1"/>
    <row r="93" spans="1:11" s="14" customFormat="1" ht="15.75">
      <c r="A93" s="76"/>
      <c r="B93" s="77"/>
      <c r="C93" s="77"/>
      <c r="D93" s="77"/>
      <c r="E93" s="74">
        <v>43617</v>
      </c>
      <c r="F93" s="77"/>
      <c r="G93" s="77"/>
      <c r="H93" s="110">
        <f>SUM(H73:H91)</f>
        <v>55350</v>
      </c>
      <c r="I93" s="78"/>
      <c r="J93" s="77"/>
      <c r="K93" s="110">
        <f>SUM(K73:K91)</f>
        <v>82975</v>
      </c>
    </row>
    <row r="94" spans="1:11" s="14" customFormat="1"/>
    <row r="95" spans="1:11" s="14" customFormat="1">
      <c r="A95" s="79">
        <v>43644</v>
      </c>
      <c r="B95" s="80" t="s">
        <v>199</v>
      </c>
      <c r="C95" s="80">
        <v>375</v>
      </c>
      <c r="D95" s="80" t="s">
        <v>11</v>
      </c>
      <c r="E95" s="81">
        <v>100</v>
      </c>
      <c r="F95" s="81">
        <v>120</v>
      </c>
      <c r="G95" s="81">
        <v>0</v>
      </c>
      <c r="H95" s="82">
        <f t="shared" ref="H95:H96" si="140">(F95-E95)*C95</f>
        <v>7500</v>
      </c>
      <c r="I95" s="83">
        <v>0</v>
      </c>
      <c r="J95" s="84">
        <v>0</v>
      </c>
      <c r="K95" s="85">
        <f t="shared" ref="K95:K96" si="141">SUM(H95:I95)</f>
        <v>7500</v>
      </c>
    </row>
    <row r="96" spans="1:11" s="14" customFormat="1">
      <c r="A96" s="79">
        <v>43643</v>
      </c>
      <c r="B96" s="80" t="s">
        <v>201</v>
      </c>
      <c r="C96" s="80">
        <v>200</v>
      </c>
      <c r="D96" s="80" t="s">
        <v>11</v>
      </c>
      <c r="E96" s="81">
        <v>185</v>
      </c>
      <c r="F96" s="81">
        <v>220</v>
      </c>
      <c r="G96" s="81">
        <v>0</v>
      </c>
      <c r="H96" s="82">
        <f t="shared" si="140"/>
        <v>7000</v>
      </c>
      <c r="I96" s="83">
        <v>0</v>
      </c>
      <c r="J96" s="84">
        <v>0</v>
      </c>
      <c r="K96" s="85">
        <f t="shared" si="141"/>
        <v>7000</v>
      </c>
    </row>
    <row r="97" spans="1:11" s="14" customFormat="1">
      <c r="A97" s="79">
        <v>43642</v>
      </c>
      <c r="B97" s="80" t="s">
        <v>199</v>
      </c>
      <c r="C97" s="80">
        <v>375</v>
      </c>
      <c r="D97" s="80" t="s">
        <v>11</v>
      </c>
      <c r="E97" s="81">
        <v>67</v>
      </c>
      <c r="F97" s="81">
        <v>99.9</v>
      </c>
      <c r="G97" s="81">
        <v>0</v>
      </c>
      <c r="H97" s="82">
        <f t="shared" ref="H97" si="142">(F97-E97)*C97</f>
        <v>12337.500000000002</v>
      </c>
      <c r="I97" s="83">
        <v>0</v>
      </c>
      <c r="J97" s="84">
        <v>0</v>
      </c>
      <c r="K97" s="85">
        <f t="shared" ref="K97" si="143">SUM(H97:I97)</f>
        <v>12337.500000000002</v>
      </c>
    </row>
    <row r="98" spans="1:11" s="14" customFormat="1">
      <c r="A98" s="79">
        <v>43641</v>
      </c>
      <c r="B98" s="80" t="s">
        <v>200</v>
      </c>
      <c r="C98" s="80">
        <v>200</v>
      </c>
      <c r="D98" s="80" t="s">
        <v>11</v>
      </c>
      <c r="E98" s="81">
        <v>170</v>
      </c>
      <c r="F98" s="81">
        <v>200</v>
      </c>
      <c r="G98" s="81">
        <v>230</v>
      </c>
      <c r="H98" s="82">
        <f t="shared" ref="H98" si="144">(F98-E98)*C98</f>
        <v>6000</v>
      </c>
      <c r="I98" s="83">
        <f>(G98-F98)*C98</f>
        <v>6000</v>
      </c>
      <c r="J98" s="84">
        <v>0</v>
      </c>
      <c r="K98" s="85">
        <f t="shared" ref="K98" si="145">SUM(H98:I98)</f>
        <v>12000</v>
      </c>
    </row>
    <row r="99" spans="1:11" s="14" customFormat="1">
      <c r="A99" s="79">
        <v>43636</v>
      </c>
      <c r="B99" s="80" t="s">
        <v>199</v>
      </c>
      <c r="C99" s="80">
        <v>200</v>
      </c>
      <c r="D99" s="80" t="s">
        <v>11</v>
      </c>
      <c r="E99" s="81">
        <v>75</v>
      </c>
      <c r="F99" s="81">
        <v>90</v>
      </c>
      <c r="G99" s="81">
        <v>110</v>
      </c>
      <c r="H99" s="82">
        <f t="shared" ref="H99" si="146">(F99-E99)*C99</f>
        <v>3000</v>
      </c>
      <c r="I99" s="83">
        <f>(G99-F99)*C99</f>
        <v>4000</v>
      </c>
      <c r="J99" s="84">
        <v>0</v>
      </c>
      <c r="K99" s="85">
        <f t="shared" ref="K99" si="147">SUM(H99:I99)</f>
        <v>7000</v>
      </c>
    </row>
    <row r="100" spans="1:11" s="14" customFormat="1">
      <c r="A100" s="79">
        <v>43635</v>
      </c>
      <c r="B100" s="80" t="s">
        <v>198</v>
      </c>
      <c r="C100" s="80">
        <v>200</v>
      </c>
      <c r="D100" s="80" t="s">
        <v>11</v>
      </c>
      <c r="E100" s="81">
        <v>165</v>
      </c>
      <c r="F100" s="81">
        <v>200</v>
      </c>
      <c r="G100" s="81">
        <v>250</v>
      </c>
      <c r="H100" s="82">
        <f t="shared" ref="H100" si="148">(F100-E100)*C100</f>
        <v>7000</v>
      </c>
      <c r="I100" s="83">
        <f>(G100-F100)*C100</f>
        <v>10000</v>
      </c>
      <c r="J100" s="84">
        <v>0</v>
      </c>
      <c r="K100" s="85">
        <f t="shared" ref="K100" si="149">SUM(H100:I100)</f>
        <v>17000</v>
      </c>
    </row>
    <row r="101" spans="1:11" s="14" customFormat="1">
      <c r="A101" s="79">
        <v>43634</v>
      </c>
      <c r="B101" s="80" t="s">
        <v>197</v>
      </c>
      <c r="C101" s="80">
        <v>200</v>
      </c>
      <c r="D101" s="80" t="s">
        <v>11</v>
      </c>
      <c r="E101" s="81">
        <v>220</v>
      </c>
      <c r="F101" s="81">
        <v>180</v>
      </c>
      <c r="G101" s="81">
        <v>0</v>
      </c>
      <c r="H101" s="82">
        <f t="shared" ref="H101" si="150">(F101-E101)*C101</f>
        <v>-8000</v>
      </c>
      <c r="I101" s="83">
        <v>0</v>
      </c>
      <c r="J101" s="84">
        <v>0</v>
      </c>
      <c r="K101" s="85">
        <f t="shared" ref="K101" si="151">SUM(H101:I101)</f>
        <v>-8000</v>
      </c>
    </row>
    <row r="102" spans="1:11" s="14" customFormat="1">
      <c r="A102" s="79">
        <v>43633</v>
      </c>
      <c r="B102" s="80" t="s">
        <v>196</v>
      </c>
      <c r="C102" s="80">
        <v>375</v>
      </c>
      <c r="D102" s="80" t="s">
        <v>11</v>
      </c>
      <c r="E102" s="81">
        <v>85</v>
      </c>
      <c r="F102" s="81">
        <v>100</v>
      </c>
      <c r="G102" s="81">
        <v>108</v>
      </c>
      <c r="H102" s="82">
        <f t="shared" ref="H102" si="152">(F102-E102)*C102</f>
        <v>5625</v>
      </c>
      <c r="I102" s="83">
        <f>(G102-F102)*C102</f>
        <v>3000</v>
      </c>
      <c r="J102" s="84">
        <v>0</v>
      </c>
      <c r="K102" s="85">
        <f t="shared" ref="K102" si="153">SUM(H102:I102)</f>
        <v>8625</v>
      </c>
    </row>
    <row r="103" spans="1:11" s="14" customFormat="1">
      <c r="A103" s="79">
        <v>43630</v>
      </c>
      <c r="B103" s="80" t="s">
        <v>195</v>
      </c>
      <c r="C103" s="80">
        <v>375</v>
      </c>
      <c r="D103" s="80" t="s">
        <v>11</v>
      </c>
      <c r="E103" s="81">
        <v>150</v>
      </c>
      <c r="F103" s="81">
        <v>133</v>
      </c>
      <c r="G103" s="81">
        <v>0</v>
      </c>
      <c r="H103" s="82">
        <f t="shared" ref="H103" si="154">(F103-E103)*C103</f>
        <v>-6375</v>
      </c>
      <c r="I103" s="83">
        <v>0</v>
      </c>
      <c r="J103" s="84">
        <v>0</v>
      </c>
      <c r="K103" s="85">
        <f t="shared" ref="K103" si="155">SUM(H103:I103)</f>
        <v>-6375</v>
      </c>
    </row>
    <row r="104" spans="1:11" s="14" customFormat="1">
      <c r="A104" s="79">
        <v>43629</v>
      </c>
      <c r="B104" s="80" t="s">
        <v>194</v>
      </c>
      <c r="C104" s="80">
        <v>200</v>
      </c>
      <c r="D104" s="80" t="s">
        <v>11</v>
      </c>
      <c r="E104" s="81">
        <v>150</v>
      </c>
      <c r="F104" s="81">
        <v>90</v>
      </c>
      <c r="G104" s="81">
        <v>0</v>
      </c>
      <c r="H104" s="82">
        <f t="shared" ref="H104" si="156">(F104-E104)*C104</f>
        <v>-12000</v>
      </c>
      <c r="I104" s="83">
        <v>0</v>
      </c>
      <c r="J104" s="84">
        <v>0</v>
      </c>
      <c r="K104" s="85">
        <f t="shared" ref="K104" si="157">SUM(H104:I104)</f>
        <v>-12000</v>
      </c>
    </row>
    <row r="105" spans="1:11" s="14" customFormat="1">
      <c r="A105" s="79">
        <v>43628</v>
      </c>
      <c r="B105" s="80" t="s">
        <v>193</v>
      </c>
      <c r="C105" s="80">
        <v>200</v>
      </c>
      <c r="D105" s="80" t="s">
        <v>11</v>
      </c>
      <c r="E105" s="81">
        <v>190</v>
      </c>
      <c r="F105" s="81">
        <v>150</v>
      </c>
      <c r="G105" s="81">
        <v>0</v>
      </c>
      <c r="H105" s="82">
        <f t="shared" ref="H105" si="158">(F105-E105)*C105</f>
        <v>-8000</v>
      </c>
      <c r="I105" s="83">
        <v>0</v>
      </c>
      <c r="J105" s="84">
        <v>0</v>
      </c>
      <c r="K105" s="85">
        <f t="shared" ref="K105:K110" si="159">SUM(H105:I105)</f>
        <v>-8000</v>
      </c>
    </row>
    <row r="106" spans="1:11" s="14" customFormat="1">
      <c r="A106" s="79">
        <v>43627</v>
      </c>
      <c r="B106" s="80" t="s">
        <v>192</v>
      </c>
      <c r="C106" s="80">
        <v>200</v>
      </c>
      <c r="D106" s="80" t="s">
        <v>11</v>
      </c>
      <c r="E106" s="81">
        <v>215</v>
      </c>
      <c r="F106" s="81">
        <v>250</v>
      </c>
      <c r="G106" s="81">
        <v>0</v>
      </c>
      <c r="H106" s="82">
        <f t="shared" ref="H106" si="160">(F106-E106)*C106</f>
        <v>7000</v>
      </c>
      <c r="I106" s="83">
        <v>0</v>
      </c>
      <c r="J106" s="84">
        <v>0</v>
      </c>
      <c r="K106" s="85">
        <f t="shared" si="159"/>
        <v>7000</v>
      </c>
    </row>
    <row r="107" spans="1:11" s="14" customFormat="1">
      <c r="A107" s="79">
        <v>43626</v>
      </c>
      <c r="B107" s="80" t="s">
        <v>191</v>
      </c>
      <c r="C107" s="80">
        <v>200</v>
      </c>
      <c r="D107" s="80" t="s">
        <v>11</v>
      </c>
      <c r="E107" s="81">
        <v>90</v>
      </c>
      <c r="F107" s="81">
        <v>150</v>
      </c>
      <c r="G107" s="81">
        <v>0</v>
      </c>
      <c r="H107" s="82">
        <f t="shared" ref="H107:H109" si="161">(F107-E107)*C107</f>
        <v>12000</v>
      </c>
      <c r="I107" s="83">
        <v>0</v>
      </c>
      <c r="J107" s="84">
        <v>0</v>
      </c>
      <c r="K107" s="85">
        <f t="shared" si="159"/>
        <v>12000</v>
      </c>
    </row>
    <row r="108" spans="1:11" s="14" customFormat="1">
      <c r="A108" s="79">
        <v>43623</v>
      </c>
      <c r="B108" s="80" t="s">
        <v>190</v>
      </c>
      <c r="C108" s="80">
        <v>200</v>
      </c>
      <c r="D108" s="80" t="s">
        <v>11</v>
      </c>
      <c r="E108" s="81">
        <v>280</v>
      </c>
      <c r="F108" s="81">
        <v>280</v>
      </c>
      <c r="G108" s="81">
        <v>0</v>
      </c>
      <c r="H108" s="82">
        <f t="shared" ref="H108" si="162">(F108-E108)*C108</f>
        <v>0</v>
      </c>
      <c r="I108" s="83">
        <v>0</v>
      </c>
      <c r="J108" s="84">
        <v>0</v>
      </c>
      <c r="K108" s="85">
        <f t="shared" si="159"/>
        <v>0</v>
      </c>
    </row>
    <row r="109" spans="1:11" s="14" customFormat="1">
      <c r="A109" s="79">
        <v>43621</v>
      </c>
      <c r="B109" s="80" t="s">
        <v>187</v>
      </c>
      <c r="C109" s="80">
        <v>375</v>
      </c>
      <c r="D109" s="80" t="s">
        <v>11</v>
      </c>
      <c r="E109" s="81">
        <v>135</v>
      </c>
      <c r="F109" s="81">
        <v>110</v>
      </c>
      <c r="G109" s="81">
        <v>0</v>
      </c>
      <c r="H109" s="82">
        <f t="shared" si="161"/>
        <v>-9375</v>
      </c>
      <c r="I109" s="83">
        <v>0</v>
      </c>
      <c r="J109" s="84">
        <v>0</v>
      </c>
      <c r="K109" s="85">
        <f t="shared" si="159"/>
        <v>-9375</v>
      </c>
    </row>
    <row r="110" spans="1:11" s="14" customFormat="1">
      <c r="A110" s="79">
        <v>43620</v>
      </c>
      <c r="B110" s="80" t="s">
        <v>189</v>
      </c>
      <c r="C110" s="80">
        <v>375</v>
      </c>
      <c r="D110" s="80" t="s">
        <v>11</v>
      </c>
      <c r="E110" s="81">
        <v>102</v>
      </c>
      <c r="F110" s="81">
        <v>108</v>
      </c>
      <c r="G110" s="81">
        <v>0</v>
      </c>
      <c r="H110" s="82">
        <f>(F110-E110)*C110</f>
        <v>2250</v>
      </c>
      <c r="I110" s="83">
        <v>0</v>
      </c>
      <c r="J110" s="84">
        <v>0</v>
      </c>
      <c r="K110" s="85">
        <f t="shared" si="159"/>
        <v>2250</v>
      </c>
    </row>
    <row r="111" spans="1:11" s="14" customFormat="1">
      <c r="A111" s="86"/>
      <c r="B111" s="87"/>
      <c r="C111" s="87"/>
      <c r="D111" s="87"/>
      <c r="E111" s="87"/>
      <c r="F111" s="87"/>
      <c r="G111" s="87" t="s">
        <v>165</v>
      </c>
      <c r="H111" s="110">
        <f>SUM(H95:H110)</f>
        <v>25962.5</v>
      </c>
      <c r="I111" s="87"/>
      <c r="J111" s="87"/>
      <c r="K111" s="110">
        <f>SUM(K95:K110)</f>
        <v>48962.5</v>
      </c>
    </row>
    <row r="112" spans="1:11" s="14" customFormat="1">
      <c r="A112" s="86"/>
      <c r="B112" s="87"/>
      <c r="C112" s="87"/>
      <c r="D112" s="87"/>
      <c r="E112" s="95">
        <v>43586</v>
      </c>
      <c r="F112" s="87"/>
      <c r="G112" s="87"/>
      <c r="H112" s="112"/>
      <c r="I112" s="111"/>
      <c r="J112" s="87"/>
      <c r="K112" s="87"/>
    </row>
    <row r="113" spans="1:11" s="14" customFormat="1">
      <c r="A113" s="79">
        <v>43613</v>
      </c>
      <c r="B113" s="80" t="s">
        <v>188</v>
      </c>
      <c r="C113" s="80">
        <v>150</v>
      </c>
      <c r="D113" s="80" t="s">
        <v>11</v>
      </c>
      <c r="E113" s="81">
        <v>110</v>
      </c>
      <c r="F113" s="81">
        <v>70</v>
      </c>
      <c r="G113" s="81">
        <v>0</v>
      </c>
      <c r="H113" s="82">
        <f t="shared" ref="H113" si="163">(F113-E113)*C113</f>
        <v>-6000</v>
      </c>
      <c r="I113" s="83">
        <v>0</v>
      </c>
      <c r="J113" s="84">
        <v>0</v>
      </c>
      <c r="K113" s="85">
        <f>SUM(H113:I113)</f>
        <v>-6000</v>
      </c>
    </row>
    <row r="114" spans="1:11" s="14" customFormat="1">
      <c r="A114" s="79">
        <v>43609</v>
      </c>
      <c r="B114" s="80" t="s">
        <v>187</v>
      </c>
      <c r="C114" s="80">
        <v>150</v>
      </c>
      <c r="D114" s="80" t="s">
        <v>11</v>
      </c>
      <c r="E114" s="81">
        <v>110</v>
      </c>
      <c r="F114" s="81">
        <v>80</v>
      </c>
      <c r="G114" s="81">
        <v>0</v>
      </c>
      <c r="H114" s="82">
        <f t="shared" ref="H114" si="164">(F114-E114)*C114</f>
        <v>-4500</v>
      </c>
      <c r="I114" s="83">
        <v>0</v>
      </c>
      <c r="J114" s="84">
        <v>0</v>
      </c>
      <c r="K114" s="85">
        <f>SUM(H114:I114)</f>
        <v>-4500</v>
      </c>
    </row>
    <row r="115" spans="1:11" s="14" customFormat="1">
      <c r="A115" s="79">
        <v>43607</v>
      </c>
      <c r="B115" s="80" t="s">
        <v>186</v>
      </c>
      <c r="C115" s="80">
        <v>200</v>
      </c>
      <c r="D115" s="80" t="s">
        <v>11</v>
      </c>
      <c r="E115" s="81">
        <v>500</v>
      </c>
      <c r="F115" s="81">
        <v>450</v>
      </c>
      <c r="G115" s="81">
        <v>0</v>
      </c>
      <c r="H115" s="82">
        <f t="shared" ref="H115" si="165">(F115-E115)*C115</f>
        <v>-10000</v>
      </c>
      <c r="I115" s="83">
        <v>0</v>
      </c>
      <c r="J115" s="84">
        <v>0</v>
      </c>
      <c r="K115" s="85">
        <f>SUM(H115:I115)</f>
        <v>-10000</v>
      </c>
    </row>
    <row r="116" spans="1:11" s="14" customFormat="1">
      <c r="A116" s="79">
        <v>43606</v>
      </c>
      <c r="B116" s="80" t="s">
        <v>186</v>
      </c>
      <c r="C116" s="80">
        <v>200</v>
      </c>
      <c r="D116" s="80" t="s">
        <v>11</v>
      </c>
      <c r="E116" s="81">
        <v>510</v>
      </c>
      <c r="F116" s="81">
        <v>460</v>
      </c>
      <c r="G116" s="81">
        <v>0</v>
      </c>
      <c r="H116" s="82">
        <f t="shared" ref="H116" si="166">(F116-E116)*C116</f>
        <v>-10000</v>
      </c>
      <c r="I116" s="83">
        <v>0</v>
      </c>
      <c r="J116" s="84">
        <v>0</v>
      </c>
      <c r="K116" s="85">
        <f>SUM(H116:I116)</f>
        <v>-10000</v>
      </c>
    </row>
    <row r="117" spans="1:11" s="14" customFormat="1">
      <c r="A117" s="79">
        <v>43605</v>
      </c>
      <c r="B117" s="80" t="s">
        <v>186</v>
      </c>
      <c r="C117" s="80">
        <v>200</v>
      </c>
      <c r="D117" s="80" t="s">
        <v>11</v>
      </c>
      <c r="E117" s="81">
        <v>380</v>
      </c>
      <c r="F117" s="81">
        <v>420</v>
      </c>
      <c r="G117" s="81">
        <v>460</v>
      </c>
      <c r="H117" s="82">
        <f t="shared" ref="H117" si="167">(F117-E117)*C117</f>
        <v>8000</v>
      </c>
      <c r="I117" s="83">
        <f>(G118-F118)*C118</f>
        <v>3000</v>
      </c>
      <c r="J117" s="84">
        <v>0</v>
      </c>
      <c r="K117" s="85">
        <f>SUM(H117:I117)</f>
        <v>11000</v>
      </c>
    </row>
    <row r="118" spans="1:11" s="14" customFormat="1">
      <c r="A118" s="79">
        <v>43602</v>
      </c>
      <c r="B118" s="80" t="s">
        <v>157</v>
      </c>
      <c r="C118" s="80">
        <v>150</v>
      </c>
      <c r="D118" s="80" t="s">
        <v>11</v>
      </c>
      <c r="E118" s="81">
        <v>165</v>
      </c>
      <c r="F118" s="81">
        <v>180</v>
      </c>
      <c r="G118" s="81">
        <v>200</v>
      </c>
      <c r="H118" s="82">
        <f t="shared" ref="H118:H119" si="168">(F118-E118)*C118</f>
        <v>2250</v>
      </c>
      <c r="I118" s="83">
        <f>(G118-F118)*C118</f>
        <v>3000</v>
      </c>
      <c r="J118" s="84">
        <v>0</v>
      </c>
      <c r="K118" s="85">
        <f t="shared" ref="K118" si="169">SUM(H118:I118)</f>
        <v>5250</v>
      </c>
    </row>
    <row r="119" spans="1:11" s="14" customFormat="1">
      <c r="A119" s="79">
        <v>43601</v>
      </c>
      <c r="B119" s="80" t="s">
        <v>185</v>
      </c>
      <c r="C119" s="80">
        <v>200</v>
      </c>
      <c r="D119" s="80" t="s">
        <v>11</v>
      </c>
      <c r="E119" s="81">
        <v>90</v>
      </c>
      <c r="F119" s="81">
        <v>50</v>
      </c>
      <c r="G119" s="81">
        <v>0</v>
      </c>
      <c r="H119" s="82">
        <f t="shared" si="168"/>
        <v>-8000</v>
      </c>
      <c r="I119" s="83">
        <v>0</v>
      </c>
      <c r="J119" s="84">
        <v>0</v>
      </c>
      <c r="K119" s="85">
        <f t="shared" ref="K119" si="170">SUM(H119:I119)</f>
        <v>-8000</v>
      </c>
    </row>
    <row r="120" spans="1:11" s="14" customFormat="1">
      <c r="A120" s="79">
        <v>43595</v>
      </c>
      <c r="B120" s="80" t="s">
        <v>184</v>
      </c>
      <c r="C120" s="80">
        <v>200</v>
      </c>
      <c r="D120" s="80" t="s">
        <v>11</v>
      </c>
      <c r="E120" s="81">
        <v>275</v>
      </c>
      <c r="F120" s="81">
        <v>300</v>
      </c>
      <c r="G120" s="81">
        <v>340</v>
      </c>
      <c r="H120" s="82">
        <f t="shared" ref="H120" si="171">(F120-E120)*C120</f>
        <v>5000</v>
      </c>
      <c r="I120" s="83">
        <f>(G120-F120)*C120</f>
        <v>8000</v>
      </c>
      <c r="J120" s="84">
        <v>0</v>
      </c>
      <c r="K120" s="85">
        <f t="shared" ref="K120" si="172">SUM(H120:I120)</f>
        <v>13000</v>
      </c>
    </row>
    <row r="121" spans="1:11" s="14" customFormat="1">
      <c r="A121" s="79">
        <v>43594</v>
      </c>
      <c r="B121" s="80" t="s">
        <v>183</v>
      </c>
      <c r="C121" s="80">
        <v>200</v>
      </c>
      <c r="D121" s="80" t="s">
        <v>11</v>
      </c>
      <c r="E121" s="81">
        <v>195</v>
      </c>
      <c r="F121" s="81">
        <v>170</v>
      </c>
      <c r="G121" s="81">
        <v>0</v>
      </c>
      <c r="H121" s="82">
        <f t="shared" ref="H121" si="173">(F121-E121)*C121</f>
        <v>-5000</v>
      </c>
      <c r="I121" s="83">
        <v>0</v>
      </c>
      <c r="J121" s="84">
        <v>0</v>
      </c>
      <c r="K121" s="85">
        <f t="shared" ref="K121" si="174">SUM(H121:I121)</f>
        <v>-5000</v>
      </c>
    </row>
    <row r="122" spans="1:11" s="14" customFormat="1">
      <c r="A122" s="79">
        <v>43593</v>
      </c>
      <c r="B122" s="80" t="s">
        <v>159</v>
      </c>
      <c r="C122" s="80">
        <v>200</v>
      </c>
      <c r="D122" s="80" t="s">
        <v>11</v>
      </c>
      <c r="E122" s="81">
        <v>212</v>
      </c>
      <c r="F122" s="81">
        <v>190</v>
      </c>
      <c r="G122" s="81">
        <v>0</v>
      </c>
      <c r="H122" s="82">
        <f t="shared" ref="H122" si="175">(F122-E122)*C122</f>
        <v>-4400</v>
      </c>
      <c r="I122" s="83">
        <v>0</v>
      </c>
      <c r="J122" s="84">
        <v>0</v>
      </c>
      <c r="K122" s="85">
        <f t="shared" ref="K122" si="176">SUM(H122:I122)</f>
        <v>-4400</v>
      </c>
    </row>
    <row r="123" spans="1:11" s="14" customFormat="1">
      <c r="A123" s="79">
        <v>43591</v>
      </c>
      <c r="B123" s="80" t="s">
        <v>160</v>
      </c>
      <c r="C123" s="80">
        <v>200</v>
      </c>
      <c r="D123" s="80" t="s">
        <v>11</v>
      </c>
      <c r="E123" s="81">
        <v>910</v>
      </c>
      <c r="F123" s="81">
        <v>950</v>
      </c>
      <c r="G123" s="81">
        <v>0</v>
      </c>
      <c r="H123" s="82">
        <f t="shared" ref="H123" si="177">(F123-E123)*C123</f>
        <v>8000</v>
      </c>
      <c r="I123" s="83">
        <v>0</v>
      </c>
      <c r="J123" s="84">
        <v>0</v>
      </c>
      <c r="K123" s="85">
        <f t="shared" ref="K123" si="178">SUM(H123:I123)</f>
        <v>8000</v>
      </c>
    </row>
    <row r="124" spans="1:11" s="14" customFormat="1">
      <c r="A124" s="79">
        <v>43588</v>
      </c>
      <c r="B124" s="80" t="s">
        <v>160</v>
      </c>
      <c r="C124" s="80">
        <v>200</v>
      </c>
      <c r="D124" s="80" t="s">
        <v>11</v>
      </c>
      <c r="E124" s="81">
        <v>940</v>
      </c>
      <c r="F124" s="81">
        <v>980</v>
      </c>
      <c r="G124" s="81">
        <v>1020</v>
      </c>
      <c r="H124" s="82">
        <f t="shared" ref="H124" si="179">(F124-E124)*C124</f>
        <v>8000</v>
      </c>
      <c r="I124" s="83">
        <f>(G124-F124)*C124</f>
        <v>8000</v>
      </c>
      <c r="J124" s="84">
        <v>0</v>
      </c>
      <c r="K124" s="85">
        <f t="shared" ref="K124" si="180">SUM(H124:I124)</f>
        <v>16000</v>
      </c>
    </row>
    <row r="125" spans="1:11" s="14" customFormat="1">
      <c r="A125" s="79">
        <v>43587</v>
      </c>
      <c r="B125" s="80" t="s">
        <v>160</v>
      </c>
      <c r="C125" s="80">
        <v>200</v>
      </c>
      <c r="D125" s="80" t="s">
        <v>11</v>
      </c>
      <c r="E125" s="81">
        <v>850</v>
      </c>
      <c r="F125" s="81">
        <v>890</v>
      </c>
      <c r="G125" s="81">
        <v>0</v>
      </c>
      <c r="H125" s="82">
        <f t="shared" ref="H125" si="181">(F125-E125)*C125</f>
        <v>8000</v>
      </c>
      <c r="I125" s="83">
        <v>0</v>
      </c>
      <c r="J125" s="84">
        <v>0</v>
      </c>
      <c r="K125" s="85">
        <f t="shared" ref="K125" si="182">SUM(H125:I125)</f>
        <v>8000</v>
      </c>
    </row>
    <row r="126" spans="1:11" s="14" customFormat="1">
      <c r="A126" s="88"/>
      <c r="B126" s="89"/>
      <c r="C126" s="89"/>
      <c r="D126" s="89"/>
      <c r="E126" s="90"/>
      <c r="F126" s="90"/>
      <c r="G126" s="90"/>
      <c r="H126" s="91"/>
      <c r="I126" s="92"/>
      <c r="J126" s="93"/>
      <c r="K126" s="94"/>
    </row>
    <row r="127" spans="1:11" s="14" customFormat="1">
      <c r="A127" s="86"/>
      <c r="B127" s="87"/>
      <c r="C127" s="87"/>
      <c r="D127" s="87"/>
      <c r="E127" s="87"/>
      <c r="F127" s="87"/>
      <c r="G127" s="87" t="s">
        <v>165</v>
      </c>
      <c r="H127" s="110"/>
      <c r="I127" s="111"/>
      <c r="J127" s="87"/>
      <c r="K127" s="110">
        <f>SUM(K113:K125)</f>
        <v>13350</v>
      </c>
    </row>
    <row r="128" spans="1:11" s="14" customFormat="1">
      <c r="A128" s="79"/>
      <c r="B128" s="80"/>
      <c r="C128" s="80"/>
      <c r="D128" s="80"/>
      <c r="E128" s="81"/>
      <c r="F128" s="81"/>
      <c r="G128" s="81"/>
      <c r="H128" s="82"/>
      <c r="I128" s="83"/>
      <c r="J128" s="84"/>
      <c r="K128" s="85"/>
    </row>
    <row r="129" spans="1:11" s="14" customFormat="1">
      <c r="A129" s="86"/>
      <c r="B129" s="87"/>
      <c r="C129" s="87"/>
      <c r="D129" s="87"/>
      <c r="E129" s="95">
        <v>43556</v>
      </c>
      <c r="F129" s="87"/>
      <c r="G129" s="87"/>
      <c r="H129" s="112"/>
      <c r="I129" s="111"/>
      <c r="J129" s="87"/>
      <c r="K129" s="87"/>
    </row>
    <row r="130" spans="1:11" s="14" customFormat="1">
      <c r="A130" s="79">
        <v>43581</v>
      </c>
      <c r="B130" s="80" t="s">
        <v>160</v>
      </c>
      <c r="C130" s="80">
        <v>200</v>
      </c>
      <c r="D130" s="80" t="s">
        <v>11</v>
      </c>
      <c r="E130" s="81">
        <v>785</v>
      </c>
      <c r="F130" s="81">
        <v>840</v>
      </c>
      <c r="G130" s="81">
        <v>0</v>
      </c>
      <c r="H130" s="82">
        <f t="shared" ref="H130" si="183">(F130-E130)*C130</f>
        <v>11000</v>
      </c>
      <c r="I130" s="83">
        <v>0</v>
      </c>
      <c r="J130" s="84">
        <v>0</v>
      </c>
      <c r="K130" s="85">
        <f t="shared" ref="K130" si="184">SUM(H130:I130)</f>
        <v>11000</v>
      </c>
    </row>
    <row r="131" spans="1:11" s="14" customFormat="1">
      <c r="A131" s="79">
        <v>43581</v>
      </c>
      <c r="B131" s="80" t="s">
        <v>160</v>
      </c>
      <c r="C131" s="80">
        <v>200</v>
      </c>
      <c r="D131" s="80" t="s">
        <v>11</v>
      </c>
      <c r="E131" s="81">
        <v>810</v>
      </c>
      <c r="F131" s="81">
        <v>810</v>
      </c>
      <c r="G131" s="81">
        <v>0</v>
      </c>
      <c r="H131" s="82">
        <f t="shared" ref="H131" si="185">(F131-E131)*C131</f>
        <v>0</v>
      </c>
      <c r="I131" s="83">
        <v>0</v>
      </c>
      <c r="J131" s="84">
        <v>0</v>
      </c>
      <c r="K131" s="85">
        <f t="shared" ref="K131" si="186">SUM(H131:I131)</f>
        <v>0</v>
      </c>
    </row>
    <row r="132" spans="1:11" s="14" customFormat="1">
      <c r="A132" s="79">
        <v>43580</v>
      </c>
      <c r="B132" s="80" t="s">
        <v>175</v>
      </c>
      <c r="C132" s="80">
        <v>200</v>
      </c>
      <c r="D132" s="80" t="s">
        <v>11</v>
      </c>
      <c r="E132" s="81">
        <v>560</v>
      </c>
      <c r="F132" s="81">
        <v>600</v>
      </c>
      <c r="G132" s="81">
        <v>640</v>
      </c>
      <c r="H132" s="82">
        <f t="shared" ref="H132" si="187">(F132-E132)*C132</f>
        <v>8000</v>
      </c>
      <c r="I132" s="83">
        <f>(G132-F132)*C132</f>
        <v>8000</v>
      </c>
      <c r="J132" s="84">
        <f t="shared" ref="J132" si="188">(H132+I132)/C132</f>
        <v>80</v>
      </c>
      <c r="K132" s="85">
        <f t="shared" ref="K132" si="189">SUM(H132:I132)</f>
        <v>16000</v>
      </c>
    </row>
    <row r="133" spans="1:11" s="14" customFormat="1">
      <c r="A133" s="79">
        <v>43577</v>
      </c>
      <c r="B133" s="80" t="s">
        <v>174</v>
      </c>
      <c r="C133" s="80">
        <v>200</v>
      </c>
      <c r="D133" s="80" t="s">
        <v>11</v>
      </c>
      <c r="E133" s="81">
        <v>230</v>
      </c>
      <c r="F133" s="81">
        <v>260</v>
      </c>
      <c r="G133" s="81">
        <v>0</v>
      </c>
      <c r="H133" s="82">
        <f t="shared" ref="H133" si="190">(F133-E133)*C133</f>
        <v>6000</v>
      </c>
      <c r="I133" s="83">
        <v>0</v>
      </c>
      <c r="J133" s="84">
        <f t="shared" ref="J133" si="191">(H133+I133)/C133</f>
        <v>30</v>
      </c>
      <c r="K133" s="85">
        <f t="shared" ref="K133" si="192">SUM(H133:I133)</f>
        <v>6000</v>
      </c>
    </row>
    <row r="134" spans="1:11" s="14" customFormat="1">
      <c r="A134" s="79">
        <v>43567</v>
      </c>
      <c r="B134" s="80" t="s">
        <v>172</v>
      </c>
      <c r="C134" s="80">
        <v>200</v>
      </c>
      <c r="D134" s="80" t="s">
        <v>11</v>
      </c>
      <c r="E134" s="81">
        <v>280</v>
      </c>
      <c r="F134" s="81">
        <v>315</v>
      </c>
      <c r="G134" s="81">
        <v>0</v>
      </c>
      <c r="H134" s="82">
        <f t="shared" ref="H134" si="193">(F134-E134)*C134</f>
        <v>7000</v>
      </c>
      <c r="I134" s="83">
        <v>0</v>
      </c>
      <c r="J134" s="84">
        <f t="shared" ref="J134" si="194">(H134+I134)/C134</f>
        <v>35</v>
      </c>
      <c r="K134" s="85">
        <f t="shared" ref="K134" si="195">SUM(H134:I134)</f>
        <v>7000</v>
      </c>
    </row>
    <row r="135" spans="1:11" s="14" customFormat="1">
      <c r="A135" s="79">
        <v>43566</v>
      </c>
      <c r="B135" s="80" t="s">
        <v>172</v>
      </c>
      <c r="C135" s="80">
        <v>200</v>
      </c>
      <c r="D135" s="80" t="s">
        <v>11</v>
      </c>
      <c r="E135" s="81">
        <v>260</v>
      </c>
      <c r="F135" s="81">
        <v>260</v>
      </c>
      <c r="G135" s="81">
        <v>0</v>
      </c>
      <c r="H135" s="82">
        <f t="shared" ref="H135" si="196">(F135-E135)*C135</f>
        <v>0</v>
      </c>
      <c r="I135" s="83">
        <v>0</v>
      </c>
      <c r="J135" s="84">
        <f t="shared" ref="J135" si="197">(H135+I135)/C135</f>
        <v>0</v>
      </c>
      <c r="K135" s="85">
        <f t="shared" ref="K135" si="198">SUM(H135:I135)</f>
        <v>0</v>
      </c>
    </row>
    <row r="136" spans="1:11" s="14" customFormat="1">
      <c r="A136" s="79">
        <v>43565</v>
      </c>
      <c r="B136" s="80" t="s">
        <v>171</v>
      </c>
      <c r="C136" s="80">
        <v>200</v>
      </c>
      <c r="D136" s="80" t="s">
        <v>11</v>
      </c>
      <c r="E136" s="81">
        <v>350</v>
      </c>
      <c r="F136" s="81">
        <v>290</v>
      </c>
      <c r="G136" s="81">
        <v>0</v>
      </c>
      <c r="H136" s="82">
        <f t="shared" ref="H136" si="199">(F136-E136)*C136</f>
        <v>-12000</v>
      </c>
      <c r="I136" s="83">
        <v>0</v>
      </c>
      <c r="J136" s="84">
        <f t="shared" ref="J136" si="200">(H136+I136)/C136</f>
        <v>-60</v>
      </c>
      <c r="K136" s="85">
        <f t="shared" ref="K136" si="201">SUM(H136:I136)</f>
        <v>-12000</v>
      </c>
    </row>
    <row r="137" spans="1:11" s="14" customFormat="1">
      <c r="A137" s="79">
        <v>43563</v>
      </c>
      <c r="B137" s="80" t="s">
        <v>170</v>
      </c>
      <c r="C137" s="80">
        <v>200</v>
      </c>
      <c r="D137" s="80" t="s">
        <v>11</v>
      </c>
      <c r="E137" s="81">
        <v>440</v>
      </c>
      <c r="F137" s="81">
        <v>480</v>
      </c>
      <c r="G137" s="81">
        <v>0</v>
      </c>
      <c r="H137" s="82">
        <f t="shared" ref="H137" si="202">(F137-E137)*C137</f>
        <v>8000</v>
      </c>
      <c r="I137" s="83">
        <v>0</v>
      </c>
      <c r="J137" s="84">
        <f t="shared" ref="J137" si="203">(H137+I137)/C137</f>
        <v>40</v>
      </c>
      <c r="K137" s="85">
        <f t="shared" ref="K137" si="204">SUM(H137:I137)</f>
        <v>8000</v>
      </c>
    </row>
    <row r="138" spans="1:11" s="14" customFormat="1">
      <c r="A138" s="79">
        <v>43557</v>
      </c>
      <c r="B138" s="80" t="s">
        <v>169</v>
      </c>
      <c r="C138" s="80">
        <v>200</v>
      </c>
      <c r="D138" s="80" t="s">
        <v>11</v>
      </c>
      <c r="E138" s="81">
        <v>520</v>
      </c>
      <c r="F138" s="81">
        <v>470</v>
      </c>
      <c r="G138" s="81">
        <v>0</v>
      </c>
      <c r="H138" s="82">
        <f t="shared" ref="H138" si="205">(F138-E138)*C138</f>
        <v>-10000</v>
      </c>
      <c r="I138" s="83">
        <v>0</v>
      </c>
      <c r="J138" s="84">
        <f t="shared" ref="J138" si="206">(H138+I138)/C138</f>
        <v>-50</v>
      </c>
      <c r="K138" s="85">
        <f t="shared" ref="K138" si="207">SUM(H138:I138)</f>
        <v>-10000</v>
      </c>
    </row>
    <row r="139" spans="1:11" s="14" customFormat="1">
      <c r="A139" s="79">
        <v>43557</v>
      </c>
      <c r="B139" s="80" t="s">
        <v>169</v>
      </c>
      <c r="C139" s="80">
        <v>200</v>
      </c>
      <c r="D139" s="80" t="s">
        <v>11</v>
      </c>
      <c r="E139" s="81">
        <v>550</v>
      </c>
      <c r="F139" s="81">
        <v>580</v>
      </c>
      <c r="G139" s="81">
        <v>620</v>
      </c>
      <c r="H139" s="82">
        <f t="shared" ref="H139" si="208">(F139-E139)*C139</f>
        <v>6000</v>
      </c>
      <c r="I139" s="83">
        <f>(G139-F139)*C139</f>
        <v>8000</v>
      </c>
      <c r="J139" s="84">
        <f t="shared" ref="J139" si="209">(H139+I139)/C139</f>
        <v>70</v>
      </c>
      <c r="K139" s="85">
        <f t="shared" ref="K139" si="210">SUM(H139:I139)</f>
        <v>14000</v>
      </c>
    </row>
    <row r="140" spans="1:11" s="14" customFormat="1">
      <c r="A140" s="79">
        <v>43556</v>
      </c>
      <c r="B140" s="80" t="s">
        <v>164</v>
      </c>
      <c r="C140" s="80">
        <v>200</v>
      </c>
      <c r="D140" s="80" t="s">
        <v>11</v>
      </c>
      <c r="E140" s="81">
        <v>630</v>
      </c>
      <c r="F140" s="81">
        <v>660</v>
      </c>
      <c r="G140" s="81">
        <v>690</v>
      </c>
      <c r="H140" s="82">
        <f t="shared" ref="H140" si="211">(F140-E140)*C140</f>
        <v>6000</v>
      </c>
      <c r="I140" s="83">
        <f>(G140-F140)*C140</f>
        <v>6000</v>
      </c>
      <c r="J140" s="84">
        <f t="shared" ref="J140" si="212">(H140+I140)/C140</f>
        <v>60</v>
      </c>
      <c r="K140" s="85">
        <f t="shared" ref="K140" si="213">SUM(H140:I140)</f>
        <v>12000</v>
      </c>
    </row>
    <row r="141" spans="1:11" s="14" customFormat="1">
      <c r="A141" s="86"/>
      <c r="B141" s="87"/>
      <c r="C141" s="87"/>
      <c r="D141" s="87"/>
      <c r="E141" s="87"/>
      <c r="F141" s="87"/>
      <c r="G141" s="87" t="s">
        <v>165</v>
      </c>
      <c r="H141" s="110">
        <f>SUM(H130:H140)</f>
        <v>30000</v>
      </c>
      <c r="I141" s="111"/>
      <c r="J141" s="87"/>
      <c r="K141" s="110">
        <f>SUM(K130:K140)</f>
        <v>52000</v>
      </c>
    </row>
    <row r="142" spans="1:11" s="14" customFormat="1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</row>
    <row r="143" spans="1:11" s="14" customFormat="1">
      <c r="A143" s="113" t="s">
        <v>176</v>
      </c>
      <c r="B143" s="114" t="s">
        <v>177</v>
      </c>
      <c r="C143" s="115" t="s">
        <v>178</v>
      </c>
      <c r="D143" s="116" t="s">
        <v>179</v>
      </c>
      <c r="E143" s="116" t="s">
        <v>180</v>
      </c>
      <c r="F143" s="115" t="s">
        <v>173</v>
      </c>
      <c r="G143" s="96"/>
      <c r="H143" s="96"/>
      <c r="I143" s="96"/>
      <c r="J143" s="96"/>
      <c r="K143" s="96"/>
    </row>
    <row r="144" spans="1:11" s="14" customFormat="1">
      <c r="A144" s="97" t="s">
        <v>181</v>
      </c>
      <c r="B144" s="98">
        <v>2</v>
      </c>
      <c r="C144" s="99">
        <f>SUM(A144-B144)</f>
        <v>9</v>
      </c>
      <c r="D144" s="100">
        <v>2</v>
      </c>
      <c r="E144" s="99">
        <f>SUM(C144-D144)</f>
        <v>7</v>
      </c>
      <c r="F144" s="99">
        <f>E144*100/C144</f>
        <v>77.777777777777771</v>
      </c>
      <c r="G144" s="96"/>
      <c r="H144" s="96"/>
      <c r="I144" s="96"/>
      <c r="J144" s="96"/>
      <c r="K144" s="96"/>
    </row>
    <row r="145" spans="1:11" s="14" customFormat="1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</row>
    <row r="146" spans="1:11" s="14" customFormat="1">
      <c r="A146" s="86"/>
      <c r="B146" s="87"/>
      <c r="C146" s="87"/>
      <c r="D146" s="87"/>
      <c r="E146" s="95">
        <v>43525</v>
      </c>
      <c r="F146" s="87"/>
      <c r="G146" s="87"/>
      <c r="H146" s="112"/>
      <c r="I146" s="111"/>
      <c r="J146" s="87"/>
      <c r="K146" s="87"/>
    </row>
    <row r="147" spans="1:11" s="14" customFormat="1">
      <c r="A147" s="79"/>
      <c r="B147" s="80"/>
      <c r="C147" s="80"/>
      <c r="D147" s="80"/>
      <c r="E147" s="81"/>
      <c r="F147" s="81"/>
      <c r="G147" s="81"/>
      <c r="H147" s="82"/>
      <c r="I147" s="83"/>
      <c r="J147" s="84"/>
      <c r="K147" s="85"/>
    </row>
    <row r="148" spans="1:11" s="14" customFormat="1">
      <c r="A148" s="79">
        <v>43553</v>
      </c>
      <c r="B148" s="80" t="s">
        <v>163</v>
      </c>
      <c r="C148" s="80">
        <v>200</v>
      </c>
      <c r="D148" s="80" t="s">
        <v>11</v>
      </c>
      <c r="E148" s="81">
        <v>660</v>
      </c>
      <c r="F148" s="81">
        <v>720</v>
      </c>
      <c r="G148" s="81">
        <v>0</v>
      </c>
      <c r="H148" s="82">
        <f t="shared" ref="H148" si="214">(F148-E148)*C148</f>
        <v>12000</v>
      </c>
      <c r="I148" s="83">
        <v>0</v>
      </c>
      <c r="J148" s="84">
        <f t="shared" ref="J148" si="215">(H148+I148)/C148</f>
        <v>60</v>
      </c>
      <c r="K148" s="85">
        <f t="shared" ref="K148" si="216">SUM(H148:I148)</f>
        <v>12000</v>
      </c>
    </row>
    <row r="149" spans="1:11" s="14" customFormat="1">
      <c r="A149" s="79">
        <v>43551</v>
      </c>
      <c r="B149" s="80" t="s">
        <v>160</v>
      </c>
      <c r="C149" s="80">
        <v>200</v>
      </c>
      <c r="D149" s="80" t="s">
        <v>11</v>
      </c>
      <c r="E149" s="81">
        <v>295</v>
      </c>
      <c r="F149" s="81">
        <v>250</v>
      </c>
      <c r="G149" s="81">
        <v>0</v>
      </c>
      <c r="H149" s="82">
        <f t="shared" ref="H149" si="217">(F149-E149)*C149</f>
        <v>-9000</v>
      </c>
      <c r="I149" s="83">
        <v>0</v>
      </c>
      <c r="J149" s="84">
        <f t="shared" ref="J149" si="218">(H149+I149)/C149</f>
        <v>-45</v>
      </c>
      <c r="K149" s="85">
        <f t="shared" ref="K149" si="219">SUM(H149:I149)</f>
        <v>-9000</v>
      </c>
    </row>
    <row r="150" spans="1:11" s="14" customFormat="1">
      <c r="A150" s="79">
        <v>43550</v>
      </c>
      <c r="B150" s="80" t="s">
        <v>162</v>
      </c>
      <c r="C150" s="80">
        <v>200</v>
      </c>
      <c r="D150" s="80" t="s">
        <v>11</v>
      </c>
      <c r="E150" s="81">
        <v>200</v>
      </c>
      <c r="F150" s="81">
        <v>230</v>
      </c>
      <c r="G150" s="81">
        <v>260</v>
      </c>
      <c r="H150" s="82">
        <f t="shared" ref="H150" si="220">(F150-E150)*C150</f>
        <v>6000</v>
      </c>
      <c r="I150" s="83">
        <f>(G150-F150)*C150</f>
        <v>6000</v>
      </c>
      <c r="J150" s="84">
        <f t="shared" ref="J150" si="221">(H150+I150)/C150</f>
        <v>60</v>
      </c>
      <c r="K150" s="85">
        <f t="shared" ref="K150" si="222">SUM(H150:I150)</f>
        <v>12000</v>
      </c>
    </row>
    <row r="151" spans="1:11" s="14" customFormat="1">
      <c r="A151" s="79">
        <v>43544</v>
      </c>
      <c r="B151" s="80" t="s">
        <v>161</v>
      </c>
      <c r="C151" s="80">
        <v>200</v>
      </c>
      <c r="D151" s="80" t="s">
        <v>11</v>
      </c>
      <c r="E151" s="81">
        <v>280</v>
      </c>
      <c r="F151" s="81">
        <v>310</v>
      </c>
      <c r="G151" s="81">
        <v>350</v>
      </c>
      <c r="H151" s="82">
        <f t="shared" ref="H151" si="223">(F151-E151)*C151</f>
        <v>6000</v>
      </c>
      <c r="I151" s="83">
        <f>(G151-F151)*C151</f>
        <v>8000</v>
      </c>
      <c r="J151" s="84">
        <f t="shared" ref="J151" si="224">(H151+I151)/C151</f>
        <v>70</v>
      </c>
      <c r="K151" s="85">
        <f t="shared" ref="K151" si="225">SUM(H151:I151)</f>
        <v>14000</v>
      </c>
    </row>
    <row r="152" spans="1:11" s="14" customFormat="1">
      <c r="A152" s="79">
        <v>43543</v>
      </c>
      <c r="B152" s="80" t="s">
        <v>160</v>
      </c>
      <c r="C152" s="80">
        <v>200</v>
      </c>
      <c r="D152" s="80" t="s">
        <v>11</v>
      </c>
      <c r="E152" s="81">
        <v>250</v>
      </c>
      <c r="F152" s="81">
        <v>280</v>
      </c>
      <c r="G152" s="81">
        <v>0</v>
      </c>
      <c r="H152" s="82">
        <f t="shared" ref="H152" si="226">(F152-E152)*C152</f>
        <v>6000</v>
      </c>
      <c r="I152" s="83">
        <v>0</v>
      </c>
      <c r="J152" s="84">
        <f t="shared" ref="J152" si="227">(H152+I152)/C152</f>
        <v>30</v>
      </c>
      <c r="K152" s="85">
        <f t="shared" ref="K152" si="228">SUM(H152:I152)</f>
        <v>6000</v>
      </c>
    </row>
    <row r="153" spans="1:11" s="14" customFormat="1">
      <c r="A153" s="79">
        <v>43542</v>
      </c>
      <c r="B153" s="80" t="s">
        <v>159</v>
      </c>
      <c r="C153" s="80">
        <v>200</v>
      </c>
      <c r="D153" s="80" t="s">
        <v>11</v>
      </c>
      <c r="E153" s="81">
        <v>340</v>
      </c>
      <c r="F153" s="81">
        <v>380</v>
      </c>
      <c r="G153" s="81">
        <v>420</v>
      </c>
      <c r="H153" s="82">
        <f t="shared" ref="H153" si="229">(F153-E153)*C153</f>
        <v>8000</v>
      </c>
      <c r="I153" s="83">
        <f>(G153-F153)*C153</f>
        <v>8000</v>
      </c>
      <c r="J153" s="84">
        <f t="shared" ref="J153" si="230">(H153+I153)/C153</f>
        <v>80</v>
      </c>
      <c r="K153" s="85">
        <f t="shared" ref="K153" si="231">SUM(H153:I153)</f>
        <v>16000</v>
      </c>
    </row>
    <row r="154" spans="1:11" s="14" customFormat="1">
      <c r="A154" s="79">
        <v>43538</v>
      </c>
      <c r="B154" s="80" t="s">
        <v>158</v>
      </c>
      <c r="C154" s="80">
        <v>200</v>
      </c>
      <c r="D154" s="80" t="s">
        <v>11</v>
      </c>
      <c r="E154" s="81">
        <v>320</v>
      </c>
      <c r="F154" s="81">
        <v>350</v>
      </c>
      <c r="G154" s="81">
        <v>0</v>
      </c>
      <c r="H154" s="82">
        <f t="shared" ref="H154:H159" si="232">(F154-E154)*C154</f>
        <v>6000</v>
      </c>
      <c r="I154" s="83">
        <v>0</v>
      </c>
      <c r="J154" s="84">
        <f t="shared" ref="J154:J159" si="233">(H154+I154)/C154</f>
        <v>30</v>
      </c>
      <c r="K154" s="85">
        <f t="shared" ref="K154:K159" si="234">SUM(H154:I154)</f>
        <v>6000</v>
      </c>
    </row>
    <row r="155" spans="1:11" s="14" customFormat="1">
      <c r="A155" s="79">
        <v>43537</v>
      </c>
      <c r="B155" s="80" t="s">
        <v>157</v>
      </c>
      <c r="C155" s="80">
        <v>750</v>
      </c>
      <c r="D155" s="80" t="s">
        <v>11</v>
      </c>
      <c r="E155" s="81">
        <v>55</v>
      </c>
      <c r="F155" s="81">
        <v>63</v>
      </c>
      <c r="G155" s="81">
        <v>0</v>
      </c>
      <c r="H155" s="82">
        <f t="shared" si="232"/>
        <v>6000</v>
      </c>
      <c r="I155" s="83">
        <v>0</v>
      </c>
      <c r="J155" s="84">
        <f t="shared" si="233"/>
        <v>8</v>
      </c>
      <c r="K155" s="85">
        <f t="shared" si="234"/>
        <v>6000</v>
      </c>
    </row>
    <row r="156" spans="1:11" s="14" customFormat="1">
      <c r="A156" s="79">
        <v>43536</v>
      </c>
      <c r="B156" s="80" t="s">
        <v>156</v>
      </c>
      <c r="C156" s="80">
        <v>200</v>
      </c>
      <c r="D156" s="80" t="s">
        <v>11</v>
      </c>
      <c r="E156" s="81">
        <v>260</v>
      </c>
      <c r="F156" s="81">
        <v>300</v>
      </c>
      <c r="G156" s="81">
        <v>340</v>
      </c>
      <c r="H156" s="82">
        <f t="shared" si="232"/>
        <v>8000</v>
      </c>
      <c r="I156" s="83">
        <f>(G156-F156)*C156</f>
        <v>8000</v>
      </c>
      <c r="J156" s="84">
        <f t="shared" si="233"/>
        <v>80</v>
      </c>
      <c r="K156" s="85">
        <f t="shared" si="234"/>
        <v>16000</v>
      </c>
    </row>
    <row r="157" spans="1:11" s="14" customFormat="1">
      <c r="A157" s="79">
        <v>43532</v>
      </c>
      <c r="B157" s="80" t="s">
        <v>155</v>
      </c>
      <c r="C157" s="80">
        <v>200</v>
      </c>
      <c r="D157" s="80" t="s">
        <v>11</v>
      </c>
      <c r="E157" s="81">
        <v>500</v>
      </c>
      <c r="F157" s="81">
        <v>540</v>
      </c>
      <c r="G157" s="81">
        <v>580</v>
      </c>
      <c r="H157" s="82">
        <f t="shared" si="232"/>
        <v>8000</v>
      </c>
      <c r="I157" s="83">
        <f>(G157-F157)*C157</f>
        <v>8000</v>
      </c>
      <c r="J157" s="84">
        <f t="shared" si="233"/>
        <v>80</v>
      </c>
      <c r="K157" s="85">
        <f t="shared" si="234"/>
        <v>16000</v>
      </c>
    </row>
    <row r="158" spans="1:11" s="14" customFormat="1">
      <c r="A158" s="79">
        <v>43531</v>
      </c>
      <c r="B158" s="80" t="s">
        <v>154</v>
      </c>
      <c r="C158" s="80">
        <v>200</v>
      </c>
      <c r="D158" s="80" t="s">
        <v>11</v>
      </c>
      <c r="E158" s="81">
        <v>485</v>
      </c>
      <c r="F158" s="81">
        <v>520</v>
      </c>
      <c r="G158" s="81">
        <v>550</v>
      </c>
      <c r="H158" s="82">
        <f t="shared" si="232"/>
        <v>7000</v>
      </c>
      <c r="I158" s="83">
        <f t="shared" ref="I158" si="235">(G158-F158)*C158</f>
        <v>6000</v>
      </c>
      <c r="J158" s="84">
        <f t="shared" si="233"/>
        <v>65</v>
      </c>
      <c r="K158" s="85">
        <f t="shared" si="234"/>
        <v>13000</v>
      </c>
    </row>
    <row r="159" spans="1:11" s="26" customFormat="1">
      <c r="A159" s="79">
        <v>43529</v>
      </c>
      <c r="B159" s="80" t="s">
        <v>153</v>
      </c>
      <c r="C159" s="80">
        <v>750</v>
      </c>
      <c r="D159" s="80" t="s">
        <v>11</v>
      </c>
      <c r="E159" s="81">
        <v>125</v>
      </c>
      <c r="F159" s="81">
        <v>135</v>
      </c>
      <c r="G159" s="81">
        <v>145</v>
      </c>
      <c r="H159" s="82">
        <f t="shared" si="232"/>
        <v>7500</v>
      </c>
      <c r="I159" s="83">
        <f t="shared" ref="I159" si="236">(G159-F159)*C159</f>
        <v>7500</v>
      </c>
      <c r="J159" s="84">
        <f t="shared" si="233"/>
        <v>20</v>
      </c>
      <c r="K159" s="85">
        <f t="shared" si="234"/>
        <v>15000</v>
      </c>
    </row>
    <row r="160" spans="1:11" s="26" customFormat="1">
      <c r="A160" s="79"/>
      <c r="B160" s="80"/>
      <c r="C160" s="80"/>
      <c r="D160" s="80"/>
      <c r="E160" s="81"/>
      <c r="F160" s="81"/>
      <c r="G160" s="81"/>
      <c r="H160" s="82"/>
      <c r="I160" s="83"/>
      <c r="J160" s="84"/>
      <c r="K160" s="85"/>
    </row>
    <row r="161" spans="1:11" s="14" customFormat="1">
      <c r="A161" s="86"/>
      <c r="B161" s="87"/>
      <c r="C161" s="87"/>
      <c r="D161" s="87"/>
      <c r="E161" s="87"/>
      <c r="F161" s="87"/>
      <c r="G161" s="87" t="s">
        <v>165</v>
      </c>
      <c r="H161" s="110">
        <f>SUM(H148:H159)</f>
        <v>71500</v>
      </c>
      <c r="I161" s="111"/>
      <c r="J161" s="87"/>
      <c r="K161" s="110">
        <f>SUM(K148:K159)</f>
        <v>123000</v>
      </c>
    </row>
    <row r="162" spans="1:11" ht="15" customHeight="1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</row>
    <row r="163" spans="1:11" s="14" customFormat="1">
      <c r="A163" s="86"/>
      <c r="B163" s="87"/>
      <c r="C163" s="87"/>
      <c r="D163" s="87"/>
      <c r="E163" s="95">
        <v>43497</v>
      </c>
      <c r="F163" s="87"/>
      <c r="G163" s="87"/>
      <c r="H163" s="112"/>
      <c r="I163" s="111"/>
      <c r="J163" s="87"/>
      <c r="K163" s="87"/>
    </row>
    <row r="164" spans="1:11" s="14" customFormat="1">
      <c r="A164" s="79">
        <v>43510</v>
      </c>
      <c r="B164" s="80" t="s">
        <v>79</v>
      </c>
      <c r="C164" s="80">
        <v>1280</v>
      </c>
      <c r="D164" s="80" t="s">
        <v>11</v>
      </c>
      <c r="E164" s="81">
        <v>76.8</v>
      </c>
      <c r="F164" s="81">
        <v>84.45</v>
      </c>
      <c r="G164" s="81"/>
      <c r="H164" s="82">
        <f>(F164-E164)*C164</f>
        <v>9792.0000000000073</v>
      </c>
      <c r="I164" s="83"/>
      <c r="J164" s="84">
        <f>(H164+I164)/C164</f>
        <v>7.6500000000000057</v>
      </c>
      <c r="K164" s="85">
        <f>SUM(H164:I164)</f>
        <v>9792.0000000000073</v>
      </c>
    </row>
    <row r="165" spans="1:11" s="14" customFormat="1">
      <c r="A165" s="79">
        <v>43510</v>
      </c>
      <c r="B165" s="80" t="s">
        <v>152</v>
      </c>
      <c r="C165" s="80">
        <v>1280</v>
      </c>
      <c r="D165" s="80" t="s">
        <v>11</v>
      </c>
      <c r="E165" s="81">
        <v>156.55000000000001</v>
      </c>
      <c r="F165" s="81">
        <v>180</v>
      </c>
      <c r="G165" s="81"/>
      <c r="H165" s="82">
        <f t="shared" ref="H165" si="237">(F165-E165)*C165</f>
        <v>30015.999999999985</v>
      </c>
      <c r="I165" s="83"/>
      <c r="J165" s="84">
        <f t="shared" ref="J165" si="238">(H165+I165)/C165</f>
        <v>23.449999999999989</v>
      </c>
      <c r="K165" s="85">
        <f t="shared" ref="K165" si="239">SUM(H165:I165)</f>
        <v>30015.999999999985</v>
      </c>
    </row>
    <row r="166" spans="1:11" s="26" customFormat="1">
      <c r="A166" s="101">
        <v>43508</v>
      </c>
      <c r="B166" s="102" t="s">
        <v>123</v>
      </c>
      <c r="C166" s="102">
        <v>1280</v>
      </c>
      <c r="D166" s="102" t="s">
        <v>11</v>
      </c>
      <c r="E166" s="103">
        <v>38.75</v>
      </c>
      <c r="F166" s="103">
        <v>44.55</v>
      </c>
      <c r="G166" s="103">
        <v>53.5</v>
      </c>
      <c r="H166" s="104">
        <f t="shared" ref="H166:H167" si="240">(F166-E166)*C166</f>
        <v>7423.9999999999964</v>
      </c>
      <c r="I166" s="105">
        <f t="shared" ref="I166:I167" si="241">(G166-F166)*C166</f>
        <v>11456.000000000004</v>
      </c>
      <c r="J166" s="106">
        <f t="shared" ref="J166:J167" si="242">(H166+I166)/C166</f>
        <v>14.75</v>
      </c>
      <c r="K166" s="107">
        <f t="shared" ref="K166:K167" si="243">SUM(H166:I166)</f>
        <v>18880</v>
      </c>
    </row>
    <row r="167" spans="1:11" s="26" customFormat="1">
      <c r="A167" s="101">
        <v>43508</v>
      </c>
      <c r="B167" s="102" t="s">
        <v>80</v>
      </c>
      <c r="C167" s="102">
        <v>2625</v>
      </c>
      <c r="D167" s="102" t="s">
        <v>11</v>
      </c>
      <c r="E167" s="103">
        <v>19</v>
      </c>
      <c r="F167" s="103">
        <v>20.9</v>
      </c>
      <c r="G167" s="103">
        <v>24.05</v>
      </c>
      <c r="H167" s="104">
        <f t="shared" si="240"/>
        <v>4987.4999999999964</v>
      </c>
      <c r="I167" s="105">
        <f t="shared" si="241"/>
        <v>8268.7500000000055</v>
      </c>
      <c r="J167" s="106">
        <f t="shared" si="242"/>
        <v>5.0500000000000007</v>
      </c>
      <c r="K167" s="107">
        <f t="shared" si="243"/>
        <v>13256.250000000002</v>
      </c>
    </row>
    <row r="168" spans="1:11" s="14" customFormat="1">
      <c r="A168" s="79">
        <v>43507</v>
      </c>
      <c r="B168" s="80" t="s">
        <v>80</v>
      </c>
      <c r="C168" s="80">
        <v>1725</v>
      </c>
      <c r="D168" s="80" t="s">
        <v>11</v>
      </c>
      <c r="E168" s="81">
        <v>28.5</v>
      </c>
      <c r="F168" s="81">
        <v>31.35</v>
      </c>
      <c r="G168" s="81"/>
      <c r="H168" s="82">
        <f t="shared" ref="H168" si="244">(F168-E168)*C168</f>
        <v>4916.2500000000027</v>
      </c>
      <c r="I168" s="83"/>
      <c r="J168" s="84">
        <f t="shared" ref="J168" si="245">(H168+I168)/C168</f>
        <v>2.8500000000000014</v>
      </c>
      <c r="K168" s="85">
        <f t="shared" ref="K168" si="246">SUM(H168:I168)</f>
        <v>4916.2500000000027</v>
      </c>
    </row>
    <row r="169" spans="1:11" s="14" customFormat="1">
      <c r="A169" s="88"/>
      <c r="B169" s="89"/>
      <c r="C169" s="89"/>
      <c r="D169" s="89"/>
      <c r="E169" s="90"/>
      <c r="F169" s="90"/>
      <c r="G169" s="87" t="s">
        <v>165</v>
      </c>
      <c r="H169" s="110">
        <f>SUM(H164:H168)</f>
        <v>57135.749999999985</v>
      </c>
      <c r="I169" s="111"/>
      <c r="J169" s="87"/>
      <c r="K169" s="110">
        <f>SUM(K164:K168)</f>
        <v>76860.5</v>
      </c>
    </row>
    <row r="170" spans="1:11" s="14" customFormat="1">
      <c r="A170" s="86"/>
      <c r="B170" s="87"/>
      <c r="C170" s="87"/>
      <c r="D170" s="87"/>
      <c r="E170" s="95">
        <v>43466</v>
      </c>
      <c r="F170" s="87"/>
      <c r="G170" s="87"/>
      <c r="H170" s="112"/>
      <c r="I170" s="111"/>
      <c r="J170" s="87"/>
      <c r="K170" s="87"/>
    </row>
    <row r="171" spans="1:11" s="14" customFormat="1">
      <c r="A171" s="108"/>
      <c r="B171" s="108"/>
      <c r="C171" s="108"/>
      <c r="D171" s="108"/>
      <c r="E171" s="108"/>
      <c r="F171" s="108"/>
      <c r="G171" s="108"/>
      <c r="H171" s="108"/>
      <c r="I171" s="108"/>
      <c r="J171" s="87" t="s">
        <v>173</v>
      </c>
      <c r="K171" s="109">
        <v>0.65</v>
      </c>
    </row>
    <row r="172" spans="1:11" s="26" customFormat="1">
      <c r="A172" s="79">
        <v>43489</v>
      </c>
      <c r="B172" s="80" t="s">
        <v>123</v>
      </c>
      <c r="C172" s="80">
        <v>180</v>
      </c>
      <c r="D172" s="80" t="s">
        <v>11</v>
      </c>
      <c r="E172" s="81">
        <v>137.35</v>
      </c>
      <c r="F172" s="81">
        <v>155</v>
      </c>
      <c r="G172" s="81"/>
      <c r="H172" s="82">
        <f>(F172-E172)*C172</f>
        <v>3177.0000000000009</v>
      </c>
      <c r="I172" s="83"/>
      <c r="J172" s="84">
        <f>(H172+I172)/C172</f>
        <v>17.650000000000006</v>
      </c>
      <c r="K172" s="85">
        <f>SUM(H172:I172)</f>
        <v>3177.0000000000009</v>
      </c>
    </row>
    <row r="173" spans="1:11" s="14" customFormat="1">
      <c r="A173" s="79">
        <v>43489</v>
      </c>
      <c r="B173" s="80" t="s">
        <v>80</v>
      </c>
      <c r="C173" s="80">
        <v>600</v>
      </c>
      <c r="D173" s="80" t="s">
        <v>11</v>
      </c>
      <c r="E173" s="81">
        <v>77.8</v>
      </c>
      <c r="F173" s="81">
        <v>85.6</v>
      </c>
      <c r="G173" s="81"/>
      <c r="H173" s="82">
        <f t="shared" ref="H173" si="247">(F173-E173)*C173</f>
        <v>4679.9999999999982</v>
      </c>
      <c r="I173" s="83"/>
      <c r="J173" s="84">
        <f t="shared" ref="J173" si="248">(H173+I173)/C173</f>
        <v>7.7999999999999972</v>
      </c>
      <c r="K173" s="85">
        <f t="shared" ref="K173" si="249">SUM(H173:I173)</f>
        <v>4679.9999999999982</v>
      </c>
    </row>
    <row r="174" spans="1:11" s="14" customFormat="1">
      <c r="A174" s="101">
        <v>43488</v>
      </c>
      <c r="B174" s="102" t="s">
        <v>149</v>
      </c>
      <c r="C174" s="102">
        <v>675</v>
      </c>
      <c r="D174" s="102" t="s">
        <v>11</v>
      </c>
      <c r="E174" s="103">
        <v>71</v>
      </c>
      <c r="F174" s="103">
        <v>78.099999999999994</v>
      </c>
      <c r="G174" s="103">
        <v>89.65</v>
      </c>
      <c r="H174" s="104">
        <f t="shared" ref="H174" si="250">(F174-E174)*C174</f>
        <v>4792.4999999999964</v>
      </c>
      <c r="I174" s="105">
        <f t="shared" ref="I174" si="251">(G174-F174)*C174</f>
        <v>7796.2500000000073</v>
      </c>
      <c r="J174" s="106">
        <f t="shared" ref="J174" si="252">(H174+I174)/C174</f>
        <v>18.650000000000006</v>
      </c>
      <c r="K174" s="107">
        <f t="shared" ref="K174" si="253">SUM(H174:I174)</f>
        <v>12588.750000000004</v>
      </c>
    </row>
    <row r="175" spans="1:11" s="26" customFormat="1">
      <c r="A175" s="79">
        <v>43487</v>
      </c>
      <c r="B175" s="80" t="s">
        <v>149</v>
      </c>
      <c r="C175" s="80">
        <v>600</v>
      </c>
      <c r="D175" s="80" t="s">
        <v>11</v>
      </c>
      <c r="E175" s="81">
        <v>81.75</v>
      </c>
      <c r="F175" s="81">
        <v>89.95</v>
      </c>
      <c r="G175" s="81"/>
      <c r="H175" s="82">
        <f t="shared" ref="H175" si="254">(F175-E175)*C175</f>
        <v>4920.0000000000018</v>
      </c>
      <c r="I175" s="83"/>
      <c r="J175" s="84">
        <f t="shared" ref="J175" si="255">(H175+I175)/C175</f>
        <v>8.2000000000000028</v>
      </c>
      <c r="K175" s="85">
        <f t="shared" ref="K175" si="256">SUM(H175:I175)</f>
        <v>4920.0000000000018</v>
      </c>
    </row>
    <row r="176" spans="1:11" s="14" customFormat="1">
      <c r="A176" s="79">
        <v>43486</v>
      </c>
      <c r="B176" s="80" t="s">
        <v>88</v>
      </c>
      <c r="C176" s="80">
        <v>600</v>
      </c>
      <c r="D176" s="80" t="s">
        <v>11</v>
      </c>
      <c r="E176" s="81">
        <v>73.150000000000006</v>
      </c>
      <c r="F176" s="81">
        <v>80.400000000000006</v>
      </c>
      <c r="G176" s="81"/>
      <c r="H176" s="82">
        <f t="shared" ref="H176" si="257">(F176-E176)*C176</f>
        <v>4350</v>
      </c>
      <c r="I176" s="83"/>
      <c r="J176" s="84">
        <f t="shared" ref="J176" si="258">(H176+I176)/C176</f>
        <v>7.25</v>
      </c>
      <c r="K176" s="85">
        <f t="shared" ref="K176" si="259">SUM(H176:I176)</f>
        <v>4350</v>
      </c>
    </row>
    <row r="177" spans="1:11" s="14" customFormat="1">
      <c r="A177" s="79">
        <v>43483</v>
      </c>
      <c r="B177" s="80" t="s">
        <v>123</v>
      </c>
      <c r="C177" s="80">
        <v>100</v>
      </c>
      <c r="D177" s="80" t="s">
        <v>11</v>
      </c>
      <c r="E177" s="81">
        <v>40.299999999999997</v>
      </c>
      <c r="F177" s="81">
        <v>35.25</v>
      </c>
      <c r="G177" s="81"/>
      <c r="H177" s="82">
        <f t="shared" ref="H177:H178" si="260">(F177-E177)*C177</f>
        <v>-504.99999999999972</v>
      </c>
      <c r="I177" s="83"/>
      <c r="J177" s="84">
        <f t="shared" ref="J177:J178" si="261">(H177+I177)/C177</f>
        <v>-5.0499999999999972</v>
      </c>
      <c r="K177" s="85">
        <f t="shared" ref="K177:K178" si="262">SUM(H177:I177)</f>
        <v>-504.99999999999972</v>
      </c>
    </row>
    <row r="178" spans="1:11" s="14" customFormat="1">
      <c r="A178" s="79">
        <v>43483</v>
      </c>
      <c r="B178" s="80" t="s">
        <v>80</v>
      </c>
      <c r="C178" s="80">
        <v>600</v>
      </c>
      <c r="D178" s="80" t="s">
        <v>11</v>
      </c>
      <c r="E178" s="81">
        <v>75.95</v>
      </c>
      <c r="F178" s="81">
        <v>83.55</v>
      </c>
      <c r="G178" s="81"/>
      <c r="H178" s="82">
        <f t="shared" si="260"/>
        <v>4559.9999999999964</v>
      </c>
      <c r="I178" s="83"/>
      <c r="J178" s="84">
        <f t="shared" si="261"/>
        <v>7.5999999999999943</v>
      </c>
      <c r="K178" s="85">
        <f t="shared" si="262"/>
        <v>4559.9999999999964</v>
      </c>
    </row>
    <row r="179" spans="1:11" s="14" customFormat="1">
      <c r="A179" s="101">
        <v>43482</v>
      </c>
      <c r="B179" s="102" t="s">
        <v>123</v>
      </c>
      <c r="C179" s="102">
        <v>480</v>
      </c>
      <c r="D179" s="102" t="s">
        <v>11</v>
      </c>
      <c r="E179" s="103">
        <v>50.35</v>
      </c>
      <c r="F179" s="103">
        <v>57.9</v>
      </c>
      <c r="G179" s="103">
        <v>69.5</v>
      </c>
      <c r="H179" s="104">
        <f t="shared" ref="H179:H180" si="263">(F179-E179)*C179</f>
        <v>3623.9999999999986</v>
      </c>
      <c r="I179" s="105">
        <f t="shared" ref="I179" si="264">(G179-F179)*C179</f>
        <v>5568.0000000000009</v>
      </c>
      <c r="J179" s="106">
        <f t="shared" ref="J179:J180" si="265">(H179+I179)/C179</f>
        <v>19.149999999999999</v>
      </c>
      <c r="K179" s="107">
        <f t="shared" ref="K179:K180" si="266">SUM(H179:I179)</f>
        <v>9192</v>
      </c>
    </row>
    <row r="180" spans="1:11" s="14" customFormat="1">
      <c r="A180" s="79">
        <v>43482</v>
      </c>
      <c r="B180" s="80" t="s">
        <v>80</v>
      </c>
      <c r="C180" s="80">
        <v>600</v>
      </c>
      <c r="D180" s="80" t="s">
        <v>11</v>
      </c>
      <c r="E180" s="81">
        <v>80.5</v>
      </c>
      <c r="F180" s="81">
        <v>88.55</v>
      </c>
      <c r="G180" s="81"/>
      <c r="H180" s="82">
        <f t="shared" si="263"/>
        <v>4829.9999999999982</v>
      </c>
      <c r="I180" s="83"/>
      <c r="J180" s="84">
        <f t="shared" si="265"/>
        <v>8.0499999999999972</v>
      </c>
      <c r="K180" s="85">
        <f t="shared" si="266"/>
        <v>4829.9999999999982</v>
      </c>
    </row>
    <row r="181" spans="1:11" s="26" customFormat="1">
      <c r="A181" s="79">
        <v>43481</v>
      </c>
      <c r="B181" s="80" t="s">
        <v>86</v>
      </c>
      <c r="C181" s="80">
        <v>375</v>
      </c>
      <c r="D181" s="80" t="s">
        <v>11</v>
      </c>
      <c r="E181" s="81">
        <v>120.55</v>
      </c>
      <c r="F181" s="81">
        <v>105.45</v>
      </c>
      <c r="G181" s="81"/>
      <c r="H181" s="82">
        <f t="shared" ref="H181" si="267">(F181-E181)*C181</f>
        <v>-5662.4999999999982</v>
      </c>
      <c r="I181" s="83"/>
      <c r="J181" s="84">
        <f t="shared" ref="J181" si="268">(H181+I181)/C181</f>
        <v>-15.099999999999994</v>
      </c>
      <c r="K181" s="85">
        <f>SUM(H181:I181)</f>
        <v>-5662.4999999999982</v>
      </c>
    </row>
    <row r="182" spans="1:11" s="14" customFormat="1">
      <c r="A182" s="101">
        <v>43480</v>
      </c>
      <c r="B182" s="102" t="s">
        <v>78</v>
      </c>
      <c r="C182" s="102">
        <v>450</v>
      </c>
      <c r="D182" s="102" t="s">
        <v>11</v>
      </c>
      <c r="E182" s="103">
        <v>115.9</v>
      </c>
      <c r="F182" s="103">
        <v>127.5</v>
      </c>
      <c r="G182" s="103">
        <v>146.65</v>
      </c>
      <c r="H182" s="104">
        <f t="shared" ref="H182" si="269">(F182-E182)*C182</f>
        <v>5219.9999999999973</v>
      </c>
      <c r="I182" s="105">
        <f t="shared" ref="I182" si="270">(G182-F182)*C182</f>
        <v>8617.5000000000018</v>
      </c>
      <c r="J182" s="106">
        <f t="shared" ref="J182" si="271">(H182+I182)/C182</f>
        <v>30.75</v>
      </c>
      <c r="K182" s="107">
        <f t="shared" ref="K182" si="272">SUM(H182:I182)</f>
        <v>13837.5</v>
      </c>
    </row>
    <row r="183" spans="1:11" s="14" customFormat="1">
      <c r="A183" s="79">
        <v>43479</v>
      </c>
      <c r="B183" s="80" t="s">
        <v>69</v>
      </c>
      <c r="C183" s="80">
        <v>450</v>
      </c>
      <c r="D183" s="80" t="s">
        <v>11</v>
      </c>
      <c r="E183" s="81">
        <v>106.5</v>
      </c>
      <c r="F183" s="81">
        <v>93.15</v>
      </c>
      <c r="G183" s="81"/>
      <c r="H183" s="82">
        <f t="shared" ref="H183" si="273">(F183-E183)*C183</f>
        <v>-6007.4999999999973</v>
      </c>
      <c r="I183" s="83"/>
      <c r="J183" s="84">
        <f t="shared" ref="J183" si="274">(H183+I183)/C183</f>
        <v>-13.349999999999994</v>
      </c>
      <c r="K183" s="85">
        <f>SUM(H183:I183)</f>
        <v>-6007.4999999999973</v>
      </c>
    </row>
    <row r="184" spans="1:11" s="14" customFormat="1">
      <c r="A184" s="79">
        <v>43479</v>
      </c>
      <c r="B184" s="80" t="s">
        <v>123</v>
      </c>
      <c r="C184" s="80">
        <v>700</v>
      </c>
      <c r="D184" s="80" t="s">
        <v>11</v>
      </c>
      <c r="E184" s="81">
        <v>69.5</v>
      </c>
      <c r="F184" s="81">
        <v>60.8</v>
      </c>
      <c r="G184" s="81"/>
      <c r="H184" s="82">
        <f t="shared" ref="H184" si="275">(F184-E184)*C184</f>
        <v>-6090.0000000000018</v>
      </c>
      <c r="I184" s="83"/>
      <c r="J184" s="84">
        <f t="shared" ref="J184" si="276">(H184+I184)/C184</f>
        <v>-8.7000000000000028</v>
      </c>
      <c r="K184" s="85">
        <f>SUM(H184:I184)</f>
        <v>-6090.0000000000018</v>
      </c>
    </row>
    <row r="185" spans="1:11">
      <c r="A185" s="79">
        <v>43476</v>
      </c>
      <c r="B185" s="80" t="s">
        <v>73</v>
      </c>
      <c r="C185" s="80">
        <v>450</v>
      </c>
      <c r="D185" s="80" t="s">
        <v>11</v>
      </c>
      <c r="E185" s="81">
        <v>105.2</v>
      </c>
      <c r="F185" s="81">
        <v>115.75</v>
      </c>
      <c r="G185" s="81"/>
      <c r="H185" s="82">
        <f t="shared" ref="H185" si="277">(F185-E185)*C185</f>
        <v>4747.4999999999991</v>
      </c>
      <c r="I185" s="83"/>
      <c r="J185" s="84">
        <f t="shared" ref="J185" si="278">(H185+I185)/C185</f>
        <v>10.549999999999997</v>
      </c>
      <c r="K185" s="85">
        <f>SUM(H185:I185)</f>
        <v>4747.4999999999991</v>
      </c>
    </row>
    <row r="186" spans="1:11">
      <c r="A186" s="79">
        <v>43475</v>
      </c>
      <c r="B186" s="80" t="s">
        <v>78</v>
      </c>
      <c r="C186" s="80">
        <v>300</v>
      </c>
      <c r="D186" s="80" t="s">
        <v>11</v>
      </c>
      <c r="E186" s="81">
        <v>135</v>
      </c>
      <c r="F186" s="81">
        <v>118.1</v>
      </c>
      <c r="G186" s="81"/>
      <c r="H186" s="82">
        <f t="shared" ref="H186" si="279">(F186-E186)*C186</f>
        <v>-5070.0000000000018</v>
      </c>
      <c r="I186" s="83"/>
      <c r="J186" s="84">
        <f t="shared" ref="J186" si="280">(H186+I186)/C186</f>
        <v>-16.900000000000006</v>
      </c>
      <c r="K186" s="85">
        <f>SUM(H186:I186)</f>
        <v>-5070.0000000000018</v>
      </c>
    </row>
    <row r="187" spans="1:11">
      <c r="A187" s="79">
        <v>43474</v>
      </c>
      <c r="B187" s="80" t="s">
        <v>78</v>
      </c>
      <c r="C187" s="80">
        <v>300</v>
      </c>
      <c r="D187" s="80" t="s">
        <v>11</v>
      </c>
      <c r="E187" s="81">
        <v>138.30000000000001</v>
      </c>
      <c r="F187" s="81">
        <v>121</v>
      </c>
      <c r="G187" s="81"/>
      <c r="H187" s="82">
        <f t="shared" ref="H187" si="281">(F187-E187)*C187</f>
        <v>-5190.0000000000036</v>
      </c>
      <c r="I187" s="83"/>
      <c r="J187" s="84">
        <f t="shared" ref="J187" si="282">(H187+I187)/C187</f>
        <v>-17.300000000000011</v>
      </c>
      <c r="K187" s="85">
        <f>SUM(H187:I187)</f>
        <v>-5190.0000000000036</v>
      </c>
    </row>
    <row r="188" spans="1:11">
      <c r="A188" s="101">
        <v>43473</v>
      </c>
      <c r="B188" s="102" t="s">
        <v>151</v>
      </c>
      <c r="C188" s="102">
        <v>660</v>
      </c>
      <c r="D188" s="102" t="s">
        <v>11</v>
      </c>
      <c r="E188" s="103">
        <v>75.5</v>
      </c>
      <c r="F188" s="103">
        <v>83.05</v>
      </c>
      <c r="G188" s="103">
        <v>95.5</v>
      </c>
      <c r="H188" s="104">
        <f t="shared" ref="H188:H189" si="283">(F188-E188)*C188</f>
        <v>4982.9999999999982</v>
      </c>
      <c r="I188" s="105">
        <f t="shared" ref="I188" si="284">(G188-F188)*C188</f>
        <v>8217.0000000000018</v>
      </c>
      <c r="J188" s="106">
        <f t="shared" ref="J188:J189" si="285">(H188+I188)/C188</f>
        <v>20</v>
      </c>
      <c r="K188" s="107">
        <f t="shared" ref="K188" si="286">SUM(H188:I188)</f>
        <v>13200</v>
      </c>
    </row>
    <row r="189" spans="1:11">
      <c r="A189" s="79">
        <v>43472</v>
      </c>
      <c r="B189" s="80" t="s">
        <v>73</v>
      </c>
      <c r="C189" s="80">
        <v>750</v>
      </c>
      <c r="D189" s="80" t="s">
        <v>11</v>
      </c>
      <c r="E189" s="81">
        <v>126.8</v>
      </c>
      <c r="F189" s="81">
        <v>139.5</v>
      </c>
      <c r="G189" s="81"/>
      <c r="H189" s="82">
        <f t="shared" si="283"/>
        <v>9525.0000000000018</v>
      </c>
      <c r="I189" s="83"/>
      <c r="J189" s="84">
        <f t="shared" si="285"/>
        <v>12.700000000000003</v>
      </c>
      <c r="K189" s="85">
        <f>SUM(H189:I189)</f>
        <v>9525.0000000000018</v>
      </c>
    </row>
    <row r="190" spans="1:11">
      <c r="A190" s="79">
        <v>43468</v>
      </c>
      <c r="B190" s="80" t="s">
        <v>123</v>
      </c>
      <c r="C190" s="80">
        <v>220</v>
      </c>
      <c r="D190" s="80" t="s">
        <v>11</v>
      </c>
      <c r="E190" s="81">
        <v>216</v>
      </c>
      <c r="F190" s="81">
        <v>189</v>
      </c>
      <c r="G190" s="81"/>
      <c r="H190" s="82">
        <f t="shared" ref="H190" si="287">(F190-E190)*C190</f>
        <v>-5940</v>
      </c>
      <c r="I190" s="83"/>
      <c r="J190" s="84">
        <f t="shared" ref="J190" si="288">(H190+I190)/C190</f>
        <v>-27</v>
      </c>
      <c r="K190" s="85">
        <f>SUM(H190:I190)</f>
        <v>-5940</v>
      </c>
    </row>
    <row r="191" spans="1:11">
      <c r="A191" s="79">
        <v>43467</v>
      </c>
      <c r="B191" s="80" t="s">
        <v>73</v>
      </c>
      <c r="C191" s="80">
        <v>300</v>
      </c>
      <c r="D191" s="80" t="s">
        <v>11</v>
      </c>
      <c r="E191" s="81">
        <v>134.94999999999999</v>
      </c>
      <c r="F191" s="81">
        <v>148.4</v>
      </c>
      <c r="G191" s="81"/>
      <c r="H191" s="82">
        <f t="shared" ref="H191" si="289">(F191-E191)*C191</f>
        <v>4035.000000000005</v>
      </c>
      <c r="I191" s="83"/>
      <c r="J191" s="84">
        <f t="shared" ref="J191" si="290">(H191+I191)/C191</f>
        <v>13.450000000000017</v>
      </c>
      <c r="K191" s="85">
        <f>SUM(H191:I191)</f>
        <v>4035.000000000005</v>
      </c>
    </row>
    <row r="192" spans="1:11">
      <c r="A192" s="96"/>
      <c r="B192" s="96"/>
      <c r="C192" s="96"/>
      <c r="D192" s="96"/>
      <c r="E192" s="96"/>
      <c r="F192" s="96"/>
      <c r="G192" s="87" t="s">
        <v>165</v>
      </c>
      <c r="H192" s="110">
        <f>SUM(H171:H190)</f>
        <v>24943.999999999985</v>
      </c>
      <c r="I192" s="111"/>
      <c r="J192" s="87"/>
      <c r="K192" s="110">
        <f>SUM(K171:K190)</f>
        <v>55143.399999999994</v>
      </c>
    </row>
  </sheetData>
  <mergeCells count="15">
    <mergeCell ref="A4:A5"/>
    <mergeCell ref="B4:B5"/>
    <mergeCell ref="C4:C5"/>
    <mergeCell ref="D4:D5"/>
    <mergeCell ref="E4:E5"/>
    <mergeCell ref="A1:K1"/>
    <mergeCell ref="A2:K2"/>
    <mergeCell ref="A3:B3"/>
    <mergeCell ref="C3:D3"/>
    <mergeCell ref="H3:I3"/>
    <mergeCell ref="F4:F5"/>
    <mergeCell ref="G4:G5"/>
    <mergeCell ref="H4:I5"/>
    <mergeCell ref="J4:J5"/>
    <mergeCell ref="K4:K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7"/>
  <sheetViews>
    <sheetView workbookViewId="0">
      <selection activeCell="A6" sqref="A6"/>
    </sheetView>
  </sheetViews>
  <sheetFormatPr defaultRowHeight="15"/>
  <cols>
    <col min="1" max="1" width="16.7109375" customWidth="1"/>
    <col min="2" max="2" width="30" customWidth="1"/>
    <col min="3" max="3" width="10.7109375" customWidth="1"/>
    <col min="4" max="4" width="8.28515625" customWidth="1"/>
    <col min="5" max="7" width="13.28515625" customWidth="1"/>
    <col min="8" max="9" width="13" customWidth="1"/>
    <col min="10" max="10" width="12.42578125" customWidth="1"/>
    <col min="11" max="11" width="22.85546875" customWidth="1"/>
  </cols>
  <sheetData>
    <row r="1" spans="1:11" ht="46.5" customHeight="1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7.25" customHeight="1">
      <c r="A2" s="145" t="s">
        <v>34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24" customHeight="1">
      <c r="A3" s="146" t="s">
        <v>35</v>
      </c>
      <c r="B3" s="146"/>
      <c r="C3" s="147">
        <v>50000</v>
      </c>
      <c r="D3" s="148"/>
      <c r="E3" s="17"/>
      <c r="F3" s="17"/>
      <c r="G3" s="17"/>
      <c r="H3" s="149"/>
      <c r="I3" s="149"/>
      <c r="J3" s="18"/>
      <c r="K3" s="18"/>
    </row>
    <row r="4" spans="1:11" ht="15" customHeight="1">
      <c r="A4" s="150" t="s">
        <v>1</v>
      </c>
      <c r="B4" s="137" t="s">
        <v>36</v>
      </c>
      <c r="C4" s="137" t="s">
        <v>37</v>
      </c>
      <c r="D4" s="137" t="s">
        <v>38</v>
      </c>
      <c r="E4" s="137" t="s">
        <v>39</v>
      </c>
      <c r="F4" s="137" t="s">
        <v>40</v>
      </c>
      <c r="G4" s="137" t="s">
        <v>41</v>
      </c>
      <c r="H4" s="139" t="s">
        <v>42</v>
      </c>
      <c r="I4" s="140"/>
      <c r="J4" s="137" t="s">
        <v>43</v>
      </c>
      <c r="K4" s="137" t="s">
        <v>44</v>
      </c>
    </row>
    <row r="5" spans="1:11" ht="15" customHeight="1">
      <c r="A5" s="151"/>
      <c r="B5" s="138"/>
      <c r="C5" s="138"/>
      <c r="D5" s="138"/>
      <c r="E5" s="138"/>
      <c r="F5" s="138"/>
      <c r="G5" s="138"/>
      <c r="H5" s="141"/>
      <c r="I5" s="142"/>
      <c r="J5" s="138"/>
      <c r="K5" s="138"/>
    </row>
    <row r="6" spans="1:11" s="14" customFormat="1">
      <c r="A6" s="27">
        <v>43461</v>
      </c>
      <c r="B6" s="28" t="s">
        <v>78</v>
      </c>
      <c r="C6" s="28">
        <v>300</v>
      </c>
      <c r="D6" s="28" t="s">
        <v>11</v>
      </c>
      <c r="E6" s="29">
        <v>168.35</v>
      </c>
      <c r="F6" s="29">
        <v>147.30000000000001</v>
      </c>
      <c r="G6" s="29"/>
      <c r="H6" s="30">
        <f t="shared" ref="H6" si="0">(F6-E6)*C6</f>
        <v>-6314.9999999999945</v>
      </c>
      <c r="I6" s="31"/>
      <c r="J6" s="32">
        <f t="shared" ref="J6" si="1">(H6+I6)/C6</f>
        <v>-21.049999999999983</v>
      </c>
      <c r="K6" s="33">
        <f>SUM(H6:I6)</f>
        <v>-6314.9999999999945</v>
      </c>
    </row>
    <row r="7" spans="1:11" s="26" customFormat="1">
      <c r="A7" s="19">
        <v>43460</v>
      </c>
      <c r="B7" s="20" t="s">
        <v>85</v>
      </c>
      <c r="C7" s="20">
        <v>260</v>
      </c>
      <c r="D7" s="20" t="s">
        <v>11</v>
      </c>
      <c r="E7" s="21">
        <v>190.75</v>
      </c>
      <c r="F7" s="21">
        <v>209.8</v>
      </c>
      <c r="G7" s="21">
        <v>241.3</v>
      </c>
      <c r="H7" s="22">
        <f t="shared" ref="H7:H8" si="2">(F7-E7)*C7</f>
        <v>4953.0000000000027</v>
      </c>
      <c r="I7" s="23">
        <f t="shared" ref="I7:I8" si="3">(G7-F7)*C7</f>
        <v>8190</v>
      </c>
      <c r="J7" s="24">
        <f t="shared" ref="J7:J8" si="4">(H7+I7)/C7</f>
        <v>50.550000000000011</v>
      </c>
      <c r="K7" s="25">
        <f t="shared" ref="K7:K8" si="5">SUM(H7:I7)</f>
        <v>13143.000000000004</v>
      </c>
    </row>
    <row r="8" spans="1:11" s="26" customFormat="1">
      <c r="A8" s="19">
        <v>43460</v>
      </c>
      <c r="B8" s="20" t="s">
        <v>48</v>
      </c>
      <c r="C8" s="20">
        <v>225</v>
      </c>
      <c r="D8" s="20" t="s">
        <v>11</v>
      </c>
      <c r="E8" s="21">
        <v>223.8</v>
      </c>
      <c r="F8" s="21">
        <v>246.15</v>
      </c>
      <c r="G8" s="21">
        <v>283.10000000000002</v>
      </c>
      <c r="H8" s="22">
        <f t="shared" si="2"/>
        <v>5028.7499999999991</v>
      </c>
      <c r="I8" s="23">
        <f t="shared" si="3"/>
        <v>8313.7500000000036</v>
      </c>
      <c r="J8" s="24">
        <f t="shared" si="4"/>
        <v>59.300000000000018</v>
      </c>
      <c r="K8" s="25">
        <f t="shared" si="5"/>
        <v>13342.500000000004</v>
      </c>
    </row>
    <row r="9" spans="1:11" s="14" customFormat="1">
      <c r="A9" s="27">
        <v>43458</v>
      </c>
      <c r="B9" s="28" t="s">
        <v>69</v>
      </c>
      <c r="C9" s="28">
        <v>1425</v>
      </c>
      <c r="D9" s="28" t="s">
        <v>11</v>
      </c>
      <c r="E9" s="29">
        <v>33.9</v>
      </c>
      <c r="F9" s="29">
        <v>29.65</v>
      </c>
      <c r="G9" s="29"/>
      <c r="H9" s="30">
        <f t="shared" ref="H9" si="6">(F9-E9)*C9</f>
        <v>-6056.25</v>
      </c>
      <c r="I9" s="31"/>
      <c r="J9" s="32">
        <f t="shared" ref="J9" si="7">(H9+I9)/C9</f>
        <v>-4.25</v>
      </c>
      <c r="K9" s="33">
        <f t="shared" ref="K9" si="8">SUM(H9:I9)</f>
        <v>-6056.25</v>
      </c>
    </row>
    <row r="10" spans="1:11" s="26" customFormat="1">
      <c r="A10" s="19">
        <v>43455</v>
      </c>
      <c r="B10" s="20" t="s">
        <v>149</v>
      </c>
      <c r="C10" s="20">
        <v>600</v>
      </c>
      <c r="D10" s="20" t="s">
        <v>11</v>
      </c>
      <c r="E10" s="21">
        <v>80.5</v>
      </c>
      <c r="F10" s="21">
        <v>88.55</v>
      </c>
      <c r="G10" s="21">
        <v>101.85</v>
      </c>
      <c r="H10" s="22">
        <f t="shared" ref="H10" si="9">(F10-E10)*C10</f>
        <v>4829.9999999999982</v>
      </c>
      <c r="I10" s="23">
        <f t="shared" ref="I10" si="10">(G10-F10)*C10</f>
        <v>7979.9999999999982</v>
      </c>
      <c r="J10" s="24">
        <f t="shared" ref="J10" si="11">(H10+I10)/C10</f>
        <v>21.349999999999994</v>
      </c>
      <c r="K10" s="25">
        <f t="shared" ref="K10" si="12">SUM(H10:I10)</f>
        <v>12809.999999999996</v>
      </c>
    </row>
    <row r="11" spans="1:11" s="26" customFormat="1">
      <c r="A11" s="19">
        <v>43454</v>
      </c>
      <c r="B11" s="20" t="s">
        <v>89</v>
      </c>
      <c r="C11" s="20">
        <v>975</v>
      </c>
      <c r="D11" s="20" t="s">
        <v>11</v>
      </c>
      <c r="E11" s="21">
        <v>49.95</v>
      </c>
      <c r="F11" s="21">
        <v>54.95</v>
      </c>
      <c r="G11" s="21">
        <v>63.2</v>
      </c>
      <c r="H11" s="22">
        <f t="shared" ref="H11" si="13">(F11-E11)*C11</f>
        <v>4875</v>
      </c>
      <c r="I11" s="23">
        <f t="shared" ref="I11" si="14">(G11-F11)*C11</f>
        <v>8043.75</v>
      </c>
      <c r="J11" s="24">
        <f t="shared" ref="J11" si="15">(H11+I11)/C11</f>
        <v>13.25</v>
      </c>
      <c r="K11" s="25">
        <f t="shared" ref="K11" si="16">SUM(H11:I11)</f>
        <v>12918.75</v>
      </c>
    </row>
    <row r="12" spans="1:11" s="14" customFormat="1">
      <c r="A12" s="27">
        <v>43453</v>
      </c>
      <c r="B12" s="34" t="s">
        <v>89</v>
      </c>
      <c r="C12" s="28">
        <v>750</v>
      </c>
      <c r="D12" s="28" t="s">
        <v>11</v>
      </c>
      <c r="E12" s="29">
        <v>65.2</v>
      </c>
      <c r="F12" s="29">
        <v>71.7</v>
      </c>
      <c r="G12" s="29"/>
      <c r="H12" s="30">
        <f t="shared" ref="H12:H13" si="17">(F12-E12)*C12</f>
        <v>4875</v>
      </c>
      <c r="I12" s="31"/>
      <c r="J12" s="32">
        <f t="shared" ref="J12:J13" si="18">(H12+I12)/C12</f>
        <v>6.5</v>
      </c>
      <c r="K12" s="33">
        <f t="shared" ref="K12:K13" si="19">SUM(H12:I12)</f>
        <v>4875</v>
      </c>
    </row>
    <row r="13" spans="1:11" s="14" customFormat="1">
      <c r="A13" s="27">
        <v>43453</v>
      </c>
      <c r="B13" s="34" t="s">
        <v>89</v>
      </c>
      <c r="C13" s="28">
        <v>675</v>
      </c>
      <c r="D13" s="28" t="s">
        <v>11</v>
      </c>
      <c r="E13" s="29">
        <v>70.650000000000006</v>
      </c>
      <c r="F13" s="29">
        <v>64.349999999999994</v>
      </c>
      <c r="G13" s="29"/>
      <c r="H13" s="30">
        <f t="shared" si="17"/>
        <v>-4252.5000000000073</v>
      </c>
      <c r="I13" s="31"/>
      <c r="J13" s="32">
        <f t="shared" si="18"/>
        <v>-6.3000000000000105</v>
      </c>
      <c r="K13" s="33">
        <f t="shared" si="19"/>
        <v>-4252.5000000000073</v>
      </c>
    </row>
    <row r="14" spans="1:11" s="14" customFormat="1">
      <c r="A14" s="27">
        <v>43452</v>
      </c>
      <c r="B14" s="28" t="s">
        <v>80</v>
      </c>
      <c r="C14" s="28">
        <v>675</v>
      </c>
      <c r="D14" s="28" t="s">
        <v>11</v>
      </c>
      <c r="E14" s="29">
        <v>68.75</v>
      </c>
      <c r="F14" s="29">
        <v>65</v>
      </c>
      <c r="G14" s="29"/>
      <c r="H14" s="30">
        <f t="shared" ref="H14:H15" si="20">(F14-E14)*C14</f>
        <v>-2531.25</v>
      </c>
      <c r="I14" s="31"/>
      <c r="J14" s="32">
        <f t="shared" ref="J14:J15" si="21">(H14+I14)/C14</f>
        <v>-3.75</v>
      </c>
      <c r="K14" s="33">
        <f t="shared" ref="K14:K15" si="22">SUM(H14:I14)</f>
        <v>-2531.25</v>
      </c>
    </row>
    <row r="15" spans="1:11" s="26" customFormat="1">
      <c r="A15" s="19">
        <v>43452</v>
      </c>
      <c r="B15" s="20" t="s">
        <v>148</v>
      </c>
      <c r="C15" s="20">
        <v>320</v>
      </c>
      <c r="D15" s="20" t="s">
        <v>11</v>
      </c>
      <c r="E15" s="21">
        <v>150</v>
      </c>
      <c r="F15" s="21">
        <v>172.5</v>
      </c>
      <c r="G15" s="21">
        <v>207</v>
      </c>
      <c r="H15" s="22">
        <f t="shared" si="20"/>
        <v>7200</v>
      </c>
      <c r="I15" s="23">
        <f t="shared" ref="I15" si="23">(G15-F15)*C15</f>
        <v>11040</v>
      </c>
      <c r="J15" s="24">
        <f t="shared" si="21"/>
        <v>57</v>
      </c>
      <c r="K15" s="25">
        <f t="shared" si="22"/>
        <v>18240</v>
      </c>
    </row>
    <row r="16" spans="1:11" s="14" customFormat="1">
      <c r="A16" s="27">
        <v>43451</v>
      </c>
      <c r="B16" s="34" t="s">
        <v>78</v>
      </c>
      <c r="C16" s="28">
        <v>525</v>
      </c>
      <c r="D16" s="28" t="s">
        <v>11</v>
      </c>
      <c r="E16" s="29">
        <v>88.75</v>
      </c>
      <c r="F16" s="29">
        <v>97.6</v>
      </c>
      <c r="G16" s="29"/>
      <c r="H16" s="30">
        <f t="shared" ref="H16" si="24">(F16-E16)*C16</f>
        <v>4646.2499999999973</v>
      </c>
      <c r="I16" s="31"/>
      <c r="J16" s="32">
        <f t="shared" ref="J16" si="25">(H16+I16)/C16</f>
        <v>8.8499999999999943</v>
      </c>
      <c r="K16" s="33">
        <f t="shared" ref="K16" si="26">SUM(H16:I16)</f>
        <v>4646.2499999999973</v>
      </c>
    </row>
    <row r="17" spans="1:11" s="14" customFormat="1">
      <c r="A17" s="27">
        <v>43448</v>
      </c>
      <c r="B17" s="34" t="s">
        <v>78</v>
      </c>
      <c r="C17" s="28">
        <v>750</v>
      </c>
      <c r="D17" s="28" t="s">
        <v>11</v>
      </c>
      <c r="E17" s="29">
        <v>61.2</v>
      </c>
      <c r="F17" s="29">
        <v>67.349999999999994</v>
      </c>
      <c r="G17" s="29"/>
      <c r="H17" s="30">
        <f t="shared" ref="H17:H18" si="27">(F17-E17)*C17</f>
        <v>4612.4999999999936</v>
      </c>
      <c r="I17" s="31"/>
      <c r="J17" s="32">
        <f t="shared" ref="J17:J18" si="28">(H17+I17)/C17</f>
        <v>6.1499999999999915</v>
      </c>
      <c r="K17" s="33">
        <f t="shared" ref="K17:K18" si="29">SUM(H17:I17)</f>
        <v>4612.4999999999936</v>
      </c>
    </row>
    <row r="18" spans="1:11" s="14" customFormat="1">
      <c r="A18" s="27">
        <v>43448</v>
      </c>
      <c r="B18" s="34" t="s">
        <v>78</v>
      </c>
      <c r="C18" s="28">
        <v>600</v>
      </c>
      <c r="D18" s="28" t="s">
        <v>11</v>
      </c>
      <c r="E18" s="29">
        <v>75.849999999999994</v>
      </c>
      <c r="F18" s="29">
        <v>66.349999999999994</v>
      </c>
      <c r="G18" s="29"/>
      <c r="H18" s="30">
        <f t="shared" si="27"/>
        <v>-5700</v>
      </c>
      <c r="I18" s="31"/>
      <c r="J18" s="32">
        <f t="shared" si="28"/>
        <v>-9.5</v>
      </c>
      <c r="K18" s="33">
        <f t="shared" si="29"/>
        <v>-5700</v>
      </c>
    </row>
    <row r="19" spans="1:11" s="14" customFormat="1">
      <c r="A19" s="27">
        <v>43447</v>
      </c>
      <c r="B19" s="34" t="s">
        <v>147</v>
      </c>
      <c r="C19" s="28">
        <v>320</v>
      </c>
      <c r="D19" s="28" t="s">
        <v>11</v>
      </c>
      <c r="E19" s="29">
        <v>149.94999999999999</v>
      </c>
      <c r="F19" s="29">
        <v>172.4</v>
      </c>
      <c r="G19" s="29"/>
      <c r="H19" s="30">
        <f t="shared" ref="H19:H20" si="30">(F19-E19)*C19</f>
        <v>7184.0000000000055</v>
      </c>
      <c r="I19" s="31"/>
      <c r="J19" s="32">
        <f t="shared" ref="J19:J20" si="31">(H19+I19)/C19</f>
        <v>22.450000000000017</v>
      </c>
      <c r="K19" s="33">
        <f t="shared" ref="K19:K20" si="32">SUM(H19:I19)</f>
        <v>7184.0000000000055</v>
      </c>
    </row>
    <row r="20" spans="1:11" s="14" customFormat="1">
      <c r="A20" s="27">
        <v>43447</v>
      </c>
      <c r="B20" s="34" t="s">
        <v>73</v>
      </c>
      <c r="C20" s="28">
        <v>675</v>
      </c>
      <c r="D20" s="28" t="s">
        <v>11</v>
      </c>
      <c r="E20" s="29">
        <v>74</v>
      </c>
      <c r="F20" s="29">
        <v>81.400000000000006</v>
      </c>
      <c r="G20" s="29"/>
      <c r="H20" s="30">
        <f t="shared" si="30"/>
        <v>4995.0000000000036</v>
      </c>
      <c r="I20" s="31"/>
      <c r="J20" s="32">
        <f t="shared" si="31"/>
        <v>7.4000000000000057</v>
      </c>
      <c r="K20" s="33">
        <f t="shared" si="32"/>
        <v>4995.0000000000036</v>
      </c>
    </row>
    <row r="21" spans="1:11" s="26" customFormat="1">
      <c r="A21" s="19">
        <v>43446</v>
      </c>
      <c r="B21" s="20" t="s">
        <v>71</v>
      </c>
      <c r="C21" s="20">
        <v>375</v>
      </c>
      <c r="D21" s="20" t="s">
        <v>11</v>
      </c>
      <c r="E21" s="21">
        <v>123.9</v>
      </c>
      <c r="F21" s="21">
        <v>136.30000000000001</v>
      </c>
      <c r="G21" s="21">
        <v>156.75</v>
      </c>
      <c r="H21" s="22">
        <f t="shared" ref="H21:H22" si="33">(F21-E21)*C21</f>
        <v>4650.0000000000018</v>
      </c>
      <c r="I21" s="23">
        <f t="shared" ref="I21:I22" si="34">(G21-F21)*C21</f>
        <v>7668.7499999999955</v>
      </c>
      <c r="J21" s="24">
        <f t="shared" ref="J21:J22" si="35">(H21+I21)/C21</f>
        <v>32.849999999999987</v>
      </c>
      <c r="K21" s="25">
        <f t="shared" ref="K21:K22" si="36">SUM(H21:I21)</f>
        <v>12318.749999999996</v>
      </c>
    </row>
    <row r="22" spans="1:11" s="26" customFormat="1">
      <c r="A22" s="19">
        <v>43446</v>
      </c>
      <c r="B22" s="20" t="s">
        <v>82</v>
      </c>
      <c r="C22" s="20">
        <v>740</v>
      </c>
      <c r="D22" s="20" t="s">
        <v>11</v>
      </c>
      <c r="E22" s="21">
        <v>67.3</v>
      </c>
      <c r="F22" s="21">
        <v>77.400000000000006</v>
      </c>
      <c r="G22" s="21">
        <v>92.9</v>
      </c>
      <c r="H22" s="22">
        <f t="shared" si="33"/>
        <v>7474.0000000000064</v>
      </c>
      <c r="I22" s="23">
        <f t="shared" si="34"/>
        <v>11470</v>
      </c>
      <c r="J22" s="24">
        <f t="shared" si="35"/>
        <v>25.600000000000009</v>
      </c>
      <c r="K22" s="25">
        <f t="shared" si="36"/>
        <v>18944.000000000007</v>
      </c>
    </row>
    <row r="23" spans="1:11" s="26" customFormat="1">
      <c r="A23" s="19">
        <v>43445</v>
      </c>
      <c r="B23" s="20" t="s">
        <v>47</v>
      </c>
      <c r="C23" s="20">
        <v>375</v>
      </c>
      <c r="D23" s="20" t="s">
        <v>11</v>
      </c>
      <c r="E23" s="21">
        <v>128.1</v>
      </c>
      <c r="F23" s="21">
        <v>140.9</v>
      </c>
      <c r="G23" s="21">
        <v>162.05000000000001</v>
      </c>
      <c r="H23" s="22">
        <f t="shared" ref="H23" si="37">(F23-E23)*C23</f>
        <v>4800.0000000000045</v>
      </c>
      <c r="I23" s="23">
        <f t="shared" ref="I23" si="38">(G23-F23)*C23</f>
        <v>7931.2500000000018</v>
      </c>
      <c r="J23" s="24">
        <f t="shared" ref="J23" si="39">(H23+I23)/C23</f>
        <v>33.950000000000017</v>
      </c>
      <c r="K23" s="25">
        <f t="shared" ref="K23" si="40">SUM(H23:I23)</f>
        <v>12731.250000000007</v>
      </c>
    </row>
    <row r="24" spans="1:11" s="14" customFormat="1">
      <c r="A24" s="27">
        <v>43444</v>
      </c>
      <c r="B24" s="34" t="s">
        <v>133</v>
      </c>
      <c r="C24" s="28">
        <v>375</v>
      </c>
      <c r="D24" s="28" t="s">
        <v>11</v>
      </c>
      <c r="E24" s="29">
        <v>133.85</v>
      </c>
      <c r="F24" s="29">
        <v>147.19999999999999</v>
      </c>
      <c r="G24" s="29"/>
      <c r="H24" s="30">
        <f t="shared" ref="H24:H25" si="41">(F24-E24)*C24</f>
        <v>5006.2499999999982</v>
      </c>
      <c r="I24" s="31"/>
      <c r="J24" s="32">
        <f t="shared" ref="J24:J25" si="42">(H24+I24)/C24</f>
        <v>13.349999999999994</v>
      </c>
      <c r="K24" s="33">
        <f t="shared" ref="K24:K25" si="43">SUM(H24:I24)</f>
        <v>5006.2499999999982</v>
      </c>
    </row>
    <row r="25" spans="1:11" s="14" customFormat="1">
      <c r="A25" s="27">
        <v>43444</v>
      </c>
      <c r="B25" s="34" t="s">
        <v>48</v>
      </c>
      <c r="C25" s="28">
        <v>300</v>
      </c>
      <c r="D25" s="28" t="s">
        <v>11</v>
      </c>
      <c r="E25" s="29">
        <v>163.5</v>
      </c>
      <c r="F25" s="29">
        <v>160.4</v>
      </c>
      <c r="G25" s="29"/>
      <c r="H25" s="30">
        <f t="shared" si="41"/>
        <v>-929.99999999999829</v>
      </c>
      <c r="I25" s="31"/>
      <c r="J25" s="32">
        <f t="shared" si="42"/>
        <v>-3.0999999999999943</v>
      </c>
      <c r="K25" s="33">
        <f t="shared" si="43"/>
        <v>-929.99999999999829</v>
      </c>
    </row>
    <row r="26" spans="1:11" s="14" customFormat="1">
      <c r="A26" s="27">
        <v>43441</v>
      </c>
      <c r="B26" s="34" t="s">
        <v>76</v>
      </c>
      <c r="C26" s="28">
        <v>300</v>
      </c>
      <c r="D26" s="28" t="s">
        <v>11</v>
      </c>
      <c r="E26" s="29">
        <v>155.85</v>
      </c>
      <c r="F26" s="29">
        <v>171.45</v>
      </c>
      <c r="G26" s="29"/>
      <c r="H26" s="30">
        <f t="shared" ref="H26" si="44">(F26-E26)*C26</f>
        <v>4679.9999999999982</v>
      </c>
      <c r="I26" s="31"/>
      <c r="J26" s="32">
        <f t="shared" ref="J26" si="45">(H26+I26)/C26</f>
        <v>15.599999999999994</v>
      </c>
      <c r="K26" s="33">
        <f t="shared" ref="K26" si="46">SUM(H26:I26)</f>
        <v>4679.9999999999982</v>
      </c>
    </row>
    <row r="27" spans="1:11" s="14" customFormat="1">
      <c r="A27" s="27">
        <v>43440</v>
      </c>
      <c r="B27" s="28" t="s">
        <v>76</v>
      </c>
      <c r="C27" s="28">
        <v>300</v>
      </c>
      <c r="D27" s="28" t="s">
        <v>11</v>
      </c>
      <c r="E27" s="29">
        <v>147.75</v>
      </c>
      <c r="F27" s="29">
        <v>162.5</v>
      </c>
      <c r="G27" s="29"/>
      <c r="H27" s="30">
        <f t="shared" ref="H27:H28" si="47">(F27-E27)*C27</f>
        <v>4425</v>
      </c>
      <c r="I27" s="31"/>
      <c r="J27" s="32">
        <f t="shared" ref="J27:J28" si="48">(H27+I27)/C27</f>
        <v>14.75</v>
      </c>
      <c r="K27" s="33">
        <f t="shared" ref="K27:K28" si="49">SUM(H27:I27)</f>
        <v>4425</v>
      </c>
    </row>
    <row r="28" spans="1:11" s="26" customFormat="1">
      <c r="A28" s="19">
        <v>43439</v>
      </c>
      <c r="B28" s="20" t="s">
        <v>73</v>
      </c>
      <c r="C28" s="20">
        <v>375</v>
      </c>
      <c r="D28" s="20" t="s">
        <v>11</v>
      </c>
      <c r="E28" s="21">
        <v>139.15</v>
      </c>
      <c r="F28" s="21">
        <v>153.05000000000001</v>
      </c>
      <c r="G28" s="21">
        <v>176.05</v>
      </c>
      <c r="H28" s="22">
        <f t="shared" si="47"/>
        <v>5212.5000000000018</v>
      </c>
      <c r="I28" s="23">
        <f t="shared" ref="I28" si="50">(G28-F28)*C28</f>
        <v>8625</v>
      </c>
      <c r="J28" s="24">
        <f t="shared" si="48"/>
        <v>36.900000000000006</v>
      </c>
      <c r="K28" s="25">
        <f t="shared" si="49"/>
        <v>13837.500000000002</v>
      </c>
    </row>
    <row r="29" spans="1:11" s="14" customFormat="1">
      <c r="A29" s="27">
        <v>43439</v>
      </c>
      <c r="B29" s="34" t="s">
        <v>146</v>
      </c>
      <c r="C29" s="28">
        <v>120</v>
      </c>
      <c r="D29" s="28" t="s">
        <v>11</v>
      </c>
      <c r="E29" s="29">
        <v>190</v>
      </c>
      <c r="F29" s="29">
        <v>218.5</v>
      </c>
      <c r="G29" s="29"/>
      <c r="H29" s="30">
        <f t="shared" ref="H29:H30" si="51">(F29-E29)*C29</f>
        <v>3420</v>
      </c>
      <c r="I29" s="31"/>
      <c r="J29" s="32">
        <f t="shared" ref="J29:J30" si="52">(H29+I29)/C29</f>
        <v>28.5</v>
      </c>
      <c r="K29" s="33">
        <f t="shared" ref="K29:K30" si="53">SUM(H29:I29)</f>
        <v>3420</v>
      </c>
    </row>
    <row r="30" spans="1:11" s="14" customFormat="1">
      <c r="A30" s="27">
        <v>43438</v>
      </c>
      <c r="B30" s="34" t="s">
        <v>80</v>
      </c>
      <c r="C30" s="28">
        <v>300</v>
      </c>
      <c r="D30" s="34" t="s">
        <v>11</v>
      </c>
      <c r="E30" s="29">
        <v>157.5</v>
      </c>
      <c r="F30" s="29">
        <v>173.25</v>
      </c>
      <c r="G30" s="29"/>
      <c r="H30" s="30">
        <f t="shared" si="51"/>
        <v>4725</v>
      </c>
      <c r="I30" s="31"/>
      <c r="J30" s="32">
        <f t="shared" si="52"/>
        <v>15.75</v>
      </c>
      <c r="K30" s="33">
        <f t="shared" si="53"/>
        <v>4725</v>
      </c>
    </row>
    <row r="31" spans="1:11" s="14" customFormat="1">
      <c r="A31" s="27">
        <v>43437</v>
      </c>
      <c r="B31" s="34" t="s">
        <v>75</v>
      </c>
      <c r="C31" s="28">
        <v>300</v>
      </c>
      <c r="D31" s="28" t="s">
        <v>11</v>
      </c>
      <c r="E31" s="29">
        <v>170.5</v>
      </c>
      <c r="F31" s="29">
        <v>187.55</v>
      </c>
      <c r="G31" s="29"/>
      <c r="H31" s="30">
        <f t="shared" ref="H31:H32" si="54">(F31-E31)*C31</f>
        <v>5115.0000000000036</v>
      </c>
      <c r="I31" s="31"/>
      <c r="J31" s="32">
        <f t="shared" ref="J31:J32" si="55">(H31+I31)/C31</f>
        <v>17.050000000000011</v>
      </c>
      <c r="K31" s="33">
        <f t="shared" ref="K31:K32" si="56">SUM(H31:I31)</f>
        <v>5115.0000000000036</v>
      </c>
    </row>
    <row r="32" spans="1:11" s="14" customFormat="1">
      <c r="A32" s="27">
        <v>43437</v>
      </c>
      <c r="B32" s="34" t="s">
        <v>145</v>
      </c>
      <c r="C32" s="28">
        <v>340</v>
      </c>
      <c r="D32" s="28" t="s">
        <v>11</v>
      </c>
      <c r="E32" s="29">
        <v>71.5</v>
      </c>
      <c r="F32" s="29">
        <v>62.55</v>
      </c>
      <c r="G32" s="29"/>
      <c r="H32" s="30">
        <f t="shared" si="54"/>
        <v>-3043.0000000000009</v>
      </c>
      <c r="I32" s="31"/>
      <c r="J32" s="32">
        <f t="shared" si="55"/>
        <v>-8.9500000000000028</v>
      </c>
      <c r="K32" s="33">
        <f t="shared" si="56"/>
        <v>-3043.0000000000009</v>
      </c>
    </row>
    <row r="33" spans="1:11" ht="15" customHeight="1">
      <c r="A33" s="69"/>
      <c r="B33" s="66"/>
      <c r="C33" s="66"/>
      <c r="D33" s="66"/>
      <c r="E33" s="66"/>
      <c r="F33" s="66"/>
      <c r="G33" s="66"/>
      <c r="H33" s="67"/>
      <c r="I33" s="68"/>
      <c r="J33" s="66"/>
      <c r="K33" s="66"/>
    </row>
    <row r="34" spans="1:11" s="14" customFormat="1">
      <c r="A34" s="27">
        <v>43434</v>
      </c>
      <c r="B34" s="34" t="s">
        <v>89</v>
      </c>
      <c r="C34" s="28">
        <v>300</v>
      </c>
      <c r="D34" s="28" t="s">
        <v>11</v>
      </c>
      <c r="E34" s="29">
        <v>156.1</v>
      </c>
      <c r="F34" s="29">
        <v>136.55000000000001</v>
      </c>
      <c r="G34" s="29"/>
      <c r="H34" s="30">
        <f t="shared" ref="H34" si="57">(F34-E34)*C34</f>
        <v>-5864.9999999999945</v>
      </c>
      <c r="I34" s="31"/>
      <c r="J34" s="32">
        <f t="shared" ref="J34" si="58">(H34+I34)/C34</f>
        <v>-19.549999999999983</v>
      </c>
      <c r="K34" s="33">
        <f t="shared" ref="K34" si="59">SUM(H34:I34)</f>
        <v>-5864.9999999999945</v>
      </c>
    </row>
    <row r="35" spans="1:11" s="14" customFormat="1">
      <c r="A35" s="27">
        <v>43431</v>
      </c>
      <c r="B35" s="34" t="s">
        <v>46</v>
      </c>
      <c r="C35" s="28">
        <v>1125</v>
      </c>
      <c r="D35" s="28" t="s">
        <v>11</v>
      </c>
      <c r="E35" s="29">
        <v>42.1</v>
      </c>
      <c r="F35" s="29">
        <v>36.799999999999997</v>
      </c>
      <c r="G35" s="29"/>
      <c r="H35" s="30">
        <f t="shared" ref="H35:H36" si="60">(F35-E35)*C35</f>
        <v>-5962.5000000000045</v>
      </c>
      <c r="I35" s="31"/>
      <c r="J35" s="32">
        <f t="shared" ref="J35:J36" si="61">(H35+I35)/C35</f>
        <v>-5.3000000000000043</v>
      </c>
      <c r="K35" s="33">
        <f t="shared" ref="K35:K36" si="62">SUM(H35:I35)</f>
        <v>-5962.5000000000045</v>
      </c>
    </row>
    <row r="36" spans="1:11" s="14" customFormat="1">
      <c r="A36" s="27">
        <v>43431</v>
      </c>
      <c r="B36" s="34" t="s">
        <v>145</v>
      </c>
      <c r="C36" s="28">
        <v>520</v>
      </c>
      <c r="D36" s="28" t="s">
        <v>11</v>
      </c>
      <c r="E36" s="29">
        <v>90</v>
      </c>
      <c r="F36" s="29">
        <v>103.5</v>
      </c>
      <c r="G36" s="29"/>
      <c r="H36" s="30">
        <f t="shared" si="60"/>
        <v>7020</v>
      </c>
      <c r="I36" s="31"/>
      <c r="J36" s="32">
        <f t="shared" si="61"/>
        <v>13.5</v>
      </c>
      <c r="K36" s="33">
        <f t="shared" si="62"/>
        <v>7020</v>
      </c>
    </row>
    <row r="37" spans="1:11" s="26" customFormat="1">
      <c r="A37" s="19">
        <v>43430</v>
      </c>
      <c r="B37" s="20" t="s">
        <v>64</v>
      </c>
      <c r="C37" s="20">
        <v>900</v>
      </c>
      <c r="D37" s="20" t="s">
        <v>11</v>
      </c>
      <c r="E37" s="21">
        <v>54.6</v>
      </c>
      <c r="F37" s="21">
        <v>60.05</v>
      </c>
      <c r="G37" s="21">
        <v>69.099999999999994</v>
      </c>
      <c r="H37" s="22">
        <f t="shared" ref="H37:H38" si="63">(F37-E37)*C37</f>
        <v>4904.9999999999964</v>
      </c>
      <c r="I37" s="23">
        <f t="shared" ref="I37" si="64">(G37-F37)*C37</f>
        <v>8144.9999999999973</v>
      </c>
      <c r="J37" s="24">
        <f t="shared" ref="J37:J38" si="65">(H37+I37)/C37</f>
        <v>14.499999999999991</v>
      </c>
      <c r="K37" s="25">
        <f t="shared" ref="K37:K38" si="66">SUM(H37:I37)</f>
        <v>13049.999999999993</v>
      </c>
    </row>
    <row r="38" spans="1:11" s="14" customFormat="1">
      <c r="A38" s="27">
        <v>43430</v>
      </c>
      <c r="B38" s="28" t="s">
        <v>144</v>
      </c>
      <c r="C38" s="28">
        <v>200</v>
      </c>
      <c r="D38" s="28" t="s">
        <v>11</v>
      </c>
      <c r="E38" s="29">
        <v>116.15</v>
      </c>
      <c r="F38" s="29">
        <v>101.6</v>
      </c>
      <c r="G38" s="29"/>
      <c r="H38" s="30">
        <f t="shared" si="63"/>
        <v>-2910.0000000000023</v>
      </c>
      <c r="I38" s="31"/>
      <c r="J38" s="32">
        <f t="shared" si="65"/>
        <v>-14.550000000000011</v>
      </c>
      <c r="K38" s="33">
        <f t="shared" si="66"/>
        <v>-2910.0000000000023</v>
      </c>
    </row>
    <row r="39" spans="1:11" s="26" customFormat="1">
      <c r="A39" s="19">
        <v>43426</v>
      </c>
      <c r="B39" s="20" t="s">
        <v>143</v>
      </c>
      <c r="C39" s="20">
        <v>200</v>
      </c>
      <c r="D39" s="20" t="s">
        <v>11</v>
      </c>
      <c r="E39" s="21">
        <v>122.2</v>
      </c>
      <c r="F39" s="21">
        <v>140.5</v>
      </c>
      <c r="G39" s="21">
        <v>168.65</v>
      </c>
      <c r="H39" s="22">
        <f t="shared" ref="H39:H40" si="67">(F39-E39)*C39</f>
        <v>3659.9999999999995</v>
      </c>
      <c r="I39" s="23">
        <f t="shared" ref="I39:I40" si="68">(G39-F39)*C39</f>
        <v>5630.0000000000009</v>
      </c>
      <c r="J39" s="24">
        <f t="shared" ref="J39:J40" si="69">(H39+I39)/C39</f>
        <v>46.45</v>
      </c>
      <c r="K39" s="25">
        <f t="shared" ref="K39:K40" si="70">SUM(H39:I39)</f>
        <v>9290</v>
      </c>
    </row>
    <row r="40" spans="1:11" s="26" customFormat="1">
      <c r="A40" s="19">
        <v>43426</v>
      </c>
      <c r="B40" s="20" t="s">
        <v>64</v>
      </c>
      <c r="C40" s="20">
        <v>1200</v>
      </c>
      <c r="D40" s="20" t="s">
        <v>11</v>
      </c>
      <c r="E40" s="21">
        <v>40</v>
      </c>
      <c r="F40" s="21">
        <v>44</v>
      </c>
      <c r="G40" s="21">
        <v>50.6</v>
      </c>
      <c r="H40" s="22">
        <f t="shared" si="67"/>
        <v>4800</v>
      </c>
      <c r="I40" s="23">
        <f t="shared" si="68"/>
        <v>7920.0000000000018</v>
      </c>
      <c r="J40" s="24">
        <f t="shared" si="69"/>
        <v>10.600000000000001</v>
      </c>
      <c r="K40" s="25">
        <f t="shared" si="70"/>
        <v>12720.000000000002</v>
      </c>
    </row>
    <row r="41" spans="1:11" s="14" customFormat="1">
      <c r="A41" s="27">
        <v>43425</v>
      </c>
      <c r="B41" s="28" t="s">
        <v>84</v>
      </c>
      <c r="C41" s="28">
        <v>340</v>
      </c>
      <c r="D41" s="28" t="s">
        <v>11</v>
      </c>
      <c r="E41" s="29">
        <v>70.2</v>
      </c>
      <c r="F41" s="29">
        <v>80.75</v>
      </c>
      <c r="G41" s="29"/>
      <c r="H41" s="30">
        <f t="shared" ref="H41:H42" si="71">(F41-E41)*C41</f>
        <v>3586.9999999999991</v>
      </c>
      <c r="I41" s="31"/>
      <c r="J41" s="32">
        <f t="shared" ref="J41:J42" si="72">(H41+I41)/C41</f>
        <v>10.549999999999997</v>
      </c>
      <c r="K41" s="33">
        <f t="shared" ref="K41:K42" si="73">SUM(H41:I41)</f>
        <v>3586.9999999999991</v>
      </c>
    </row>
    <row r="42" spans="1:11" s="26" customFormat="1">
      <c r="A42" s="19">
        <v>43425</v>
      </c>
      <c r="B42" s="20" t="s">
        <v>52</v>
      </c>
      <c r="C42" s="20">
        <v>750</v>
      </c>
      <c r="D42" s="20" t="s">
        <v>11</v>
      </c>
      <c r="E42" s="21">
        <v>62</v>
      </c>
      <c r="F42" s="21">
        <v>68.2</v>
      </c>
      <c r="G42" s="21">
        <v>78.45</v>
      </c>
      <c r="H42" s="22">
        <f t="shared" si="71"/>
        <v>4650.0000000000018</v>
      </c>
      <c r="I42" s="23">
        <f t="shared" ref="I42" si="74">(G42-F42)*C42</f>
        <v>7687.5</v>
      </c>
      <c r="J42" s="24">
        <f t="shared" si="72"/>
        <v>16.450000000000003</v>
      </c>
      <c r="K42" s="25">
        <f t="shared" si="73"/>
        <v>12337.500000000002</v>
      </c>
    </row>
    <row r="43" spans="1:11" s="26" customFormat="1">
      <c r="A43" s="19">
        <v>43424</v>
      </c>
      <c r="B43" s="20" t="s">
        <v>69</v>
      </c>
      <c r="C43" s="20">
        <v>600</v>
      </c>
      <c r="D43" s="20" t="s">
        <v>11</v>
      </c>
      <c r="E43" s="21">
        <v>75.8</v>
      </c>
      <c r="F43" s="21">
        <v>83.35</v>
      </c>
      <c r="G43" s="21">
        <v>95.9</v>
      </c>
      <c r="H43" s="22">
        <f t="shared" ref="H43" si="75">(F43-E43)*C43</f>
        <v>4529.9999999999982</v>
      </c>
      <c r="I43" s="23">
        <f t="shared" ref="I43" si="76">(G43-F43)*C43</f>
        <v>7530.0000000000073</v>
      </c>
      <c r="J43" s="24">
        <f t="shared" ref="J43" si="77">(H43+I43)/C43</f>
        <v>20.100000000000009</v>
      </c>
      <c r="K43" s="25">
        <f t="shared" ref="K43" si="78">SUM(H43:I43)</f>
        <v>12060.000000000005</v>
      </c>
    </row>
    <row r="44" spans="1:11" s="14" customFormat="1">
      <c r="A44" s="27">
        <v>43424</v>
      </c>
      <c r="B44" s="34" t="s">
        <v>143</v>
      </c>
      <c r="C44" s="28">
        <v>240</v>
      </c>
      <c r="D44" s="28" t="s">
        <v>11</v>
      </c>
      <c r="E44" s="29">
        <v>103.2</v>
      </c>
      <c r="F44" s="29">
        <v>90.3</v>
      </c>
      <c r="G44" s="29"/>
      <c r="H44" s="30">
        <f t="shared" ref="H44" si="79">(F44-E44)*C44</f>
        <v>-3096.0000000000014</v>
      </c>
      <c r="I44" s="31"/>
      <c r="J44" s="32">
        <f t="shared" ref="J44" si="80">(H44+I44)/C44</f>
        <v>-12.900000000000006</v>
      </c>
      <c r="K44" s="33">
        <f t="shared" ref="K44" si="81">SUM(H44:I44)</f>
        <v>-3096.0000000000014</v>
      </c>
    </row>
    <row r="45" spans="1:11" s="14" customFormat="1">
      <c r="A45" s="27">
        <v>43423</v>
      </c>
      <c r="B45" s="34" t="s">
        <v>67</v>
      </c>
      <c r="C45" s="28">
        <v>525</v>
      </c>
      <c r="D45" s="28" t="s">
        <v>11</v>
      </c>
      <c r="E45" s="29">
        <v>92.45</v>
      </c>
      <c r="F45" s="29">
        <v>101.7</v>
      </c>
      <c r="G45" s="29"/>
      <c r="H45" s="30">
        <f t="shared" ref="H45" si="82">(F45-E45)*C45</f>
        <v>4856.25</v>
      </c>
      <c r="I45" s="31"/>
      <c r="J45" s="32">
        <f t="shared" ref="J45" si="83">(H45+I45)/C45</f>
        <v>9.25</v>
      </c>
      <c r="K45" s="33">
        <f t="shared" ref="K45" si="84">SUM(H45:I45)</f>
        <v>4856.25</v>
      </c>
    </row>
    <row r="46" spans="1:11" s="14" customFormat="1">
      <c r="A46" s="27">
        <v>43420</v>
      </c>
      <c r="B46" s="34" t="s">
        <v>71</v>
      </c>
      <c r="C46" s="28">
        <v>450</v>
      </c>
      <c r="D46" s="28" t="s">
        <v>11</v>
      </c>
      <c r="E46" s="29">
        <v>101</v>
      </c>
      <c r="F46" s="29">
        <v>111.1</v>
      </c>
      <c r="G46" s="29"/>
      <c r="H46" s="30">
        <f t="shared" ref="H46" si="85">(F46-E46)*C46</f>
        <v>4544.9999999999973</v>
      </c>
      <c r="I46" s="31"/>
      <c r="J46" s="32">
        <f t="shared" ref="J46" si="86">(H46+I46)/C46</f>
        <v>10.099999999999994</v>
      </c>
      <c r="K46" s="33">
        <f t="shared" ref="K46" si="87">SUM(H46:I46)</f>
        <v>4544.9999999999973</v>
      </c>
    </row>
    <row r="47" spans="1:11" s="14" customFormat="1">
      <c r="A47" s="27">
        <v>43419</v>
      </c>
      <c r="B47" s="28" t="s">
        <v>71</v>
      </c>
      <c r="C47" s="28">
        <v>525</v>
      </c>
      <c r="D47" s="28" t="s">
        <v>11</v>
      </c>
      <c r="E47" s="29">
        <v>94.7</v>
      </c>
      <c r="F47" s="29">
        <v>104.15</v>
      </c>
      <c r="G47" s="29"/>
      <c r="H47" s="30">
        <f t="shared" ref="H47" si="88">(F47-E47)*C47</f>
        <v>4961.2500000000018</v>
      </c>
      <c r="I47" s="31"/>
      <c r="J47" s="32">
        <f t="shared" ref="J47" si="89">(H47+I47)/C47</f>
        <v>9.4500000000000028</v>
      </c>
      <c r="K47" s="33">
        <f t="shared" ref="K47" si="90">SUM(H47:I47)</f>
        <v>4961.2500000000018</v>
      </c>
    </row>
    <row r="48" spans="1:11" s="26" customFormat="1">
      <c r="A48" s="19">
        <v>43418</v>
      </c>
      <c r="B48" s="20" t="s">
        <v>52</v>
      </c>
      <c r="C48" s="20">
        <v>450</v>
      </c>
      <c r="D48" s="20" t="s">
        <v>11</v>
      </c>
      <c r="E48" s="21">
        <v>99</v>
      </c>
      <c r="F48" s="21">
        <v>108.9</v>
      </c>
      <c r="G48" s="21">
        <v>125.25</v>
      </c>
      <c r="H48" s="22">
        <f t="shared" ref="H48" si="91">(F48-E48)*C48</f>
        <v>4455.0000000000027</v>
      </c>
      <c r="I48" s="23">
        <f t="shared" ref="I48" si="92">(G48-F48)*C48</f>
        <v>7357.4999999999973</v>
      </c>
      <c r="J48" s="24">
        <f t="shared" ref="J48" si="93">(H48+I48)/C48</f>
        <v>26.25</v>
      </c>
      <c r="K48" s="25">
        <f t="shared" ref="K48" si="94">SUM(H48:I48)</f>
        <v>11812.5</v>
      </c>
    </row>
    <row r="49" spans="1:11" s="26" customFormat="1">
      <c r="A49" s="19">
        <v>43417</v>
      </c>
      <c r="B49" s="20" t="s">
        <v>47</v>
      </c>
      <c r="C49" s="20">
        <v>375</v>
      </c>
      <c r="D49" s="20" t="s">
        <v>11</v>
      </c>
      <c r="E49" s="21">
        <v>122.5</v>
      </c>
      <c r="F49" s="21">
        <v>134.75</v>
      </c>
      <c r="G49" s="21">
        <v>155</v>
      </c>
      <c r="H49" s="22">
        <f t="shared" ref="H49" si="95">(F49-E49)*C49</f>
        <v>4593.75</v>
      </c>
      <c r="I49" s="23">
        <f t="shared" ref="I49" si="96">(G49-F49)*C49</f>
        <v>7593.75</v>
      </c>
      <c r="J49" s="24">
        <f t="shared" ref="J49" si="97">(H49+I49)/C49</f>
        <v>32.5</v>
      </c>
      <c r="K49" s="25">
        <f t="shared" ref="K49" si="98">SUM(H49:I49)</f>
        <v>12187.5</v>
      </c>
    </row>
    <row r="50" spans="1:11" s="26" customFormat="1">
      <c r="A50" s="19">
        <v>43416</v>
      </c>
      <c r="B50" s="20" t="s">
        <v>64</v>
      </c>
      <c r="C50" s="20">
        <v>450</v>
      </c>
      <c r="D50" s="20" t="s">
        <v>11</v>
      </c>
      <c r="E50" s="21">
        <v>108.3</v>
      </c>
      <c r="F50" s="21">
        <v>119.15</v>
      </c>
      <c r="G50" s="21">
        <v>137</v>
      </c>
      <c r="H50" s="22">
        <f t="shared" ref="H50:H51" si="99">(F50-E50)*C50</f>
        <v>4882.5000000000036</v>
      </c>
      <c r="I50" s="23">
        <f t="shared" ref="I50" si="100">(G50-F50)*C50</f>
        <v>8032.4999999999973</v>
      </c>
      <c r="J50" s="24">
        <f t="shared" ref="J50:J51" si="101">(H50+I50)/C50</f>
        <v>28.7</v>
      </c>
      <c r="K50" s="25">
        <f t="shared" ref="K50:K51" si="102">SUM(H50:I50)</f>
        <v>12915</v>
      </c>
    </row>
    <row r="51" spans="1:11" s="14" customFormat="1">
      <c r="A51" s="27">
        <v>43410</v>
      </c>
      <c r="B51" s="28" t="s">
        <v>64</v>
      </c>
      <c r="C51" s="28">
        <v>375</v>
      </c>
      <c r="D51" s="28" t="s">
        <v>11</v>
      </c>
      <c r="E51" s="29">
        <v>138</v>
      </c>
      <c r="F51" s="29">
        <v>151.80000000000001</v>
      </c>
      <c r="G51" s="29"/>
      <c r="H51" s="30">
        <f t="shared" si="99"/>
        <v>5175.0000000000045</v>
      </c>
      <c r="I51" s="31"/>
      <c r="J51" s="32">
        <f t="shared" si="101"/>
        <v>13.800000000000011</v>
      </c>
      <c r="K51" s="33">
        <f t="shared" si="102"/>
        <v>5175.0000000000045</v>
      </c>
    </row>
    <row r="52" spans="1:11" s="14" customFormat="1">
      <c r="A52" s="27">
        <v>43406</v>
      </c>
      <c r="B52" s="34" t="s">
        <v>141</v>
      </c>
      <c r="C52" s="28">
        <v>280</v>
      </c>
      <c r="D52" s="28" t="s">
        <v>11</v>
      </c>
      <c r="E52" s="29">
        <v>88</v>
      </c>
      <c r="F52" s="29">
        <v>101.2</v>
      </c>
      <c r="G52" s="29"/>
      <c r="H52" s="30">
        <f t="shared" ref="H52:H53" si="103">(F52-E52)*C52</f>
        <v>3696.0000000000009</v>
      </c>
      <c r="I52" s="31"/>
      <c r="J52" s="32">
        <f t="shared" ref="J52:J53" si="104">(H52+I52)/C52</f>
        <v>13.200000000000003</v>
      </c>
      <c r="K52" s="33">
        <f t="shared" ref="K52:K53" si="105">SUM(H52:I52)</f>
        <v>3696.0000000000009</v>
      </c>
    </row>
    <row r="53" spans="1:11" s="14" customFormat="1">
      <c r="A53" s="27">
        <v>43406</v>
      </c>
      <c r="B53" s="34" t="s">
        <v>48</v>
      </c>
      <c r="C53" s="28">
        <v>300</v>
      </c>
      <c r="D53" s="28" t="s">
        <v>11</v>
      </c>
      <c r="E53" s="29">
        <v>175.1</v>
      </c>
      <c r="F53" s="29">
        <v>192.6</v>
      </c>
      <c r="G53" s="29"/>
      <c r="H53" s="30">
        <f t="shared" si="103"/>
        <v>5250</v>
      </c>
      <c r="I53" s="31"/>
      <c r="J53" s="32">
        <f t="shared" si="104"/>
        <v>17.5</v>
      </c>
      <c r="K53" s="33">
        <f t="shared" si="105"/>
        <v>5250</v>
      </c>
    </row>
    <row r="54" spans="1:11" s="14" customFormat="1">
      <c r="A54" s="27">
        <v>43405</v>
      </c>
      <c r="B54" s="28" t="s">
        <v>45</v>
      </c>
      <c r="C54" s="28">
        <v>225</v>
      </c>
      <c r="D54" s="28" t="s">
        <v>11</v>
      </c>
      <c r="E54" s="29">
        <v>202.55</v>
      </c>
      <c r="F54" s="29">
        <v>222.8</v>
      </c>
      <c r="G54" s="29"/>
      <c r="H54" s="30">
        <f t="shared" ref="H54" si="106">(F54-E54)*C54</f>
        <v>4556.25</v>
      </c>
      <c r="I54" s="31"/>
      <c r="J54" s="32">
        <f t="shared" ref="J54" si="107">(H54+I54)/C54</f>
        <v>20.25</v>
      </c>
      <c r="K54" s="33">
        <f t="shared" ref="K54" si="108">SUM(H54:I54)</f>
        <v>4556.25</v>
      </c>
    </row>
    <row r="55" spans="1:11" ht="15" customHeight="1">
      <c r="A55" s="65"/>
      <c r="B55" s="62"/>
      <c r="C55" s="62"/>
      <c r="D55" s="62"/>
      <c r="E55" s="62"/>
      <c r="F55" s="62"/>
      <c r="G55" s="62"/>
      <c r="H55" s="63"/>
      <c r="I55" s="64"/>
      <c r="J55" s="62"/>
      <c r="K55" s="62"/>
    </row>
    <row r="56" spans="1:11" s="26" customFormat="1">
      <c r="A56" s="19">
        <v>43404</v>
      </c>
      <c r="B56" s="20" t="s">
        <v>138</v>
      </c>
      <c r="C56" s="20">
        <v>200</v>
      </c>
      <c r="D56" s="20" t="s">
        <v>11</v>
      </c>
      <c r="E56" s="21">
        <v>252.6</v>
      </c>
      <c r="F56" s="21">
        <v>290.45</v>
      </c>
      <c r="G56" s="21">
        <v>348.6</v>
      </c>
      <c r="H56" s="22">
        <f t="shared" ref="H56:H57" si="109">(F56-E56)*C56</f>
        <v>7569.9999999999991</v>
      </c>
      <c r="I56" s="23">
        <f t="shared" ref="I56:I57" si="110">(G56-F56)*C56</f>
        <v>11630.000000000007</v>
      </c>
      <c r="J56" s="24">
        <f t="shared" ref="J56:J57" si="111">(H56+I56)/C56</f>
        <v>96.000000000000043</v>
      </c>
      <c r="K56" s="25">
        <f t="shared" ref="K56:K57" si="112">SUM(H56:I56)</f>
        <v>19200.000000000007</v>
      </c>
    </row>
    <row r="57" spans="1:11" s="26" customFormat="1">
      <c r="A57" s="19">
        <v>43404</v>
      </c>
      <c r="B57" s="20" t="s">
        <v>58</v>
      </c>
      <c r="C57" s="20">
        <v>225</v>
      </c>
      <c r="D57" s="20" t="s">
        <v>11</v>
      </c>
      <c r="E57" s="21">
        <v>216.1</v>
      </c>
      <c r="F57" s="21">
        <v>237.7</v>
      </c>
      <c r="G57" s="21">
        <v>273.39999999999998</v>
      </c>
      <c r="H57" s="22">
        <f t="shared" si="109"/>
        <v>4859.9999999999991</v>
      </c>
      <c r="I57" s="23">
        <f t="shared" si="110"/>
        <v>8032.4999999999973</v>
      </c>
      <c r="J57" s="24">
        <f t="shared" si="111"/>
        <v>57.299999999999983</v>
      </c>
      <c r="K57" s="25">
        <f t="shared" si="112"/>
        <v>12892.499999999996</v>
      </c>
    </row>
    <row r="58" spans="1:11" s="14" customFormat="1">
      <c r="A58" s="27">
        <v>43403</v>
      </c>
      <c r="B58" s="28" t="s">
        <v>140</v>
      </c>
      <c r="C58" s="28">
        <v>360</v>
      </c>
      <c r="D58" s="28" t="s">
        <v>11</v>
      </c>
      <c r="E58" s="29">
        <v>137.5</v>
      </c>
      <c r="F58" s="29">
        <v>120.3</v>
      </c>
      <c r="G58" s="29"/>
      <c r="H58" s="30">
        <f t="shared" ref="H58:H59" si="113">(F58-E58)*C58</f>
        <v>-6192.0000000000009</v>
      </c>
      <c r="I58" s="31"/>
      <c r="J58" s="32">
        <f t="shared" ref="J58:J59" si="114">(H58+I58)/C58</f>
        <v>-17.200000000000003</v>
      </c>
      <c r="K58" s="33">
        <f t="shared" ref="K58:K59" si="115">SUM(H58:I58)</f>
        <v>-6192.0000000000009</v>
      </c>
    </row>
    <row r="59" spans="1:11" s="14" customFormat="1">
      <c r="A59" s="27">
        <v>43403</v>
      </c>
      <c r="B59" s="28" t="s">
        <v>139</v>
      </c>
      <c r="C59" s="28">
        <v>225</v>
      </c>
      <c r="D59" s="28" t="s">
        <v>11</v>
      </c>
      <c r="E59" s="29">
        <v>200.8</v>
      </c>
      <c r="F59" s="29">
        <v>220.85</v>
      </c>
      <c r="G59" s="29"/>
      <c r="H59" s="30">
        <f t="shared" si="113"/>
        <v>4511.2499999999964</v>
      </c>
      <c r="I59" s="31"/>
      <c r="J59" s="32">
        <f t="shared" si="114"/>
        <v>20.049999999999983</v>
      </c>
      <c r="K59" s="33">
        <f t="shared" si="115"/>
        <v>4511.2499999999964</v>
      </c>
    </row>
    <row r="60" spans="1:11" s="26" customFormat="1">
      <c r="A60" s="19">
        <v>43402</v>
      </c>
      <c r="B60" s="20" t="s">
        <v>59</v>
      </c>
      <c r="C60" s="20">
        <v>375</v>
      </c>
      <c r="D60" s="20" t="s">
        <v>11</v>
      </c>
      <c r="E60" s="21">
        <v>215.2</v>
      </c>
      <c r="F60" s="21">
        <v>237.25</v>
      </c>
      <c r="G60" s="21">
        <v>272.89999999999998</v>
      </c>
      <c r="H60" s="22">
        <f t="shared" ref="H60" si="116">(F60-E60)*C60</f>
        <v>8268.7500000000036</v>
      </c>
      <c r="I60" s="23">
        <f t="shared" ref="I60" si="117">(G60-F60)*C60</f>
        <v>13368.749999999991</v>
      </c>
      <c r="J60" s="24">
        <f t="shared" ref="J60" si="118">(H60+I60)/C60</f>
        <v>57.699999999999982</v>
      </c>
      <c r="K60" s="25">
        <f t="shared" ref="K60" si="119">SUM(H60:I60)</f>
        <v>21637.499999999993</v>
      </c>
    </row>
    <row r="61" spans="1:11" s="14" customFormat="1">
      <c r="A61" s="27">
        <v>43399</v>
      </c>
      <c r="B61" s="34" t="s">
        <v>138</v>
      </c>
      <c r="C61" s="28">
        <v>320</v>
      </c>
      <c r="D61" s="28" t="s">
        <v>11</v>
      </c>
      <c r="E61" s="29">
        <v>153</v>
      </c>
      <c r="F61" s="29">
        <v>133.85</v>
      </c>
      <c r="G61" s="29"/>
      <c r="H61" s="30">
        <f t="shared" ref="H61:H62" si="120">(F61-E61)*C61</f>
        <v>-6128.0000000000018</v>
      </c>
      <c r="I61" s="31"/>
      <c r="J61" s="32">
        <f t="shared" ref="J61:J62" si="121">(H61+I61)/C61</f>
        <v>-19.150000000000006</v>
      </c>
      <c r="K61" s="33">
        <f t="shared" ref="K61:K62" si="122">SUM(H61:I61)</f>
        <v>-6128.0000000000018</v>
      </c>
    </row>
    <row r="62" spans="1:11" s="14" customFormat="1">
      <c r="A62" s="27">
        <v>43399</v>
      </c>
      <c r="B62" s="34" t="s">
        <v>59</v>
      </c>
      <c r="C62" s="28">
        <v>300</v>
      </c>
      <c r="D62" s="28" t="s">
        <v>11</v>
      </c>
      <c r="E62" s="29">
        <v>227.6</v>
      </c>
      <c r="F62" s="29">
        <v>199.15</v>
      </c>
      <c r="G62" s="29"/>
      <c r="H62" s="30">
        <f t="shared" si="120"/>
        <v>-8534.9999999999964</v>
      </c>
      <c r="I62" s="31"/>
      <c r="J62" s="32">
        <f t="shared" si="121"/>
        <v>-28.449999999999989</v>
      </c>
      <c r="K62" s="33">
        <f t="shared" si="122"/>
        <v>-8534.9999999999964</v>
      </c>
    </row>
    <row r="63" spans="1:11" s="14" customFormat="1">
      <c r="A63" s="27">
        <v>43398</v>
      </c>
      <c r="B63" s="34" t="s">
        <v>132</v>
      </c>
      <c r="C63" s="28">
        <v>240</v>
      </c>
      <c r="D63" s="28" t="s">
        <v>11</v>
      </c>
      <c r="E63" s="29">
        <v>179.6</v>
      </c>
      <c r="F63" s="29">
        <v>157.15</v>
      </c>
      <c r="G63" s="29"/>
      <c r="H63" s="30">
        <f t="shared" ref="H63:H64" si="123">(F63-E63)*C63</f>
        <v>-5387.9999999999973</v>
      </c>
      <c r="I63" s="31"/>
      <c r="J63" s="32">
        <f t="shared" ref="J63:J64" si="124">(H63+I63)/C63</f>
        <v>-22.449999999999989</v>
      </c>
      <c r="K63" s="33">
        <f t="shared" ref="K63:K64" si="125">SUM(H63:I63)</f>
        <v>-5387.9999999999973</v>
      </c>
    </row>
    <row r="64" spans="1:11" s="14" customFormat="1">
      <c r="A64" s="27">
        <v>43398</v>
      </c>
      <c r="B64" s="34" t="s">
        <v>137</v>
      </c>
      <c r="C64" s="28">
        <v>375</v>
      </c>
      <c r="D64" s="28" t="s">
        <v>11</v>
      </c>
      <c r="E64" s="29">
        <v>186.5</v>
      </c>
      <c r="F64" s="29">
        <v>163.15</v>
      </c>
      <c r="G64" s="29"/>
      <c r="H64" s="30">
        <f t="shared" si="123"/>
        <v>-8756.2499999999982</v>
      </c>
      <c r="I64" s="31"/>
      <c r="J64" s="32">
        <f t="shared" si="124"/>
        <v>-23.349999999999994</v>
      </c>
      <c r="K64" s="33">
        <f t="shared" si="125"/>
        <v>-8756.2499999999982</v>
      </c>
    </row>
    <row r="65" spans="1:11" s="26" customFormat="1">
      <c r="A65" s="19">
        <v>43397</v>
      </c>
      <c r="B65" s="20" t="s">
        <v>131</v>
      </c>
      <c r="C65" s="20">
        <v>200</v>
      </c>
      <c r="D65" s="20" t="s">
        <v>11</v>
      </c>
      <c r="E65" s="21">
        <v>247.25</v>
      </c>
      <c r="F65" s="21">
        <v>284.35000000000002</v>
      </c>
      <c r="G65" s="21">
        <v>341.2</v>
      </c>
      <c r="H65" s="22">
        <f t="shared" ref="H65" si="126">(F65-E65)*C65</f>
        <v>7420.0000000000045</v>
      </c>
      <c r="I65" s="23">
        <f t="shared" ref="I65" si="127">(G65-F65)*C65</f>
        <v>11369.999999999993</v>
      </c>
      <c r="J65" s="24">
        <f t="shared" ref="J65" si="128">(H65+I65)/C65</f>
        <v>93.949999999999989</v>
      </c>
      <c r="K65" s="25">
        <f t="shared" ref="K65" si="129">SUM(H65:I65)</f>
        <v>18789.999999999996</v>
      </c>
    </row>
    <row r="66" spans="1:11" s="14" customFormat="1">
      <c r="A66" s="27">
        <v>43397</v>
      </c>
      <c r="B66" s="28" t="s">
        <v>60</v>
      </c>
      <c r="C66" s="28">
        <v>375</v>
      </c>
      <c r="D66" s="28" t="s">
        <v>11</v>
      </c>
      <c r="E66" s="29">
        <v>183.5</v>
      </c>
      <c r="F66" s="29">
        <v>201.85</v>
      </c>
      <c r="G66" s="29"/>
      <c r="H66" s="30">
        <f t="shared" ref="H66" si="130">(F66-E66)*C66</f>
        <v>6881.2499999999982</v>
      </c>
      <c r="I66" s="31"/>
      <c r="J66" s="32">
        <f t="shared" ref="J66" si="131">(H66+I66)/C66</f>
        <v>18.349999999999994</v>
      </c>
      <c r="K66" s="33">
        <f t="shared" ref="K66" si="132">SUM(H66:I66)</f>
        <v>6881.2499999999982</v>
      </c>
    </row>
    <row r="67" spans="1:11" s="14" customFormat="1">
      <c r="A67" s="27">
        <v>43396</v>
      </c>
      <c r="B67" s="28" t="s">
        <v>58</v>
      </c>
      <c r="C67" s="28">
        <v>1200</v>
      </c>
      <c r="D67" s="28" t="s">
        <v>11</v>
      </c>
      <c r="E67" s="29">
        <v>40.65</v>
      </c>
      <c r="F67" s="29">
        <v>44.7</v>
      </c>
      <c r="G67" s="29"/>
      <c r="H67" s="30">
        <f t="shared" ref="H67:H68" si="133">(F67-E67)*C67</f>
        <v>4860.0000000000055</v>
      </c>
      <c r="I67" s="31"/>
      <c r="J67" s="32">
        <f t="shared" ref="J67:J68" si="134">(H67+I67)/C67</f>
        <v>4.0500000000000043</v>
      </c>
      <c r="K67" s="33">
        <f t="shared" ref="K67:K68" si="135">SUM(H67:I67)</f>
        <v>4860.0000000000055</v>
      </c>
    </row>
    <row r="68" spans="1:11" s="26" customFormat="1">
      <c r="A68" s="19">
        <v>43395</v>
      </c>
      <c r="B68" s="20" t="s">
        <v>131</v>
      </c>
      <c r="C68" s="20">
        <v>240</v>
      </c>
      <c r="D68" s="20" t="s">
        <v>11</v>
      </c>
      <c r="E68" s="21">
        <v>192</v>
      </c>
      <c r="F68" s="21">
        <v>299.5</v>
      </c>
      <c r="G68" s="21"/>
      <c r="H68" s="22">
        <f t="shared" si="133"/>
        <v>25800</v>
      </c>
      <c r="I68" s="23"/>
      <c r="J68" s="24">
        <f t="shared" si="134"/>
        <v>107.5</v>
      </c>
      <c r="K68" s="25">
        <f t="shared" si="135"/>
        <v>25800</v>
      </c>
    </row>
    <row r="69" spans="1:11" s="26" customFormat="1">
      <c r="A69" s="19">
        <v>43395</v>
      </c>
      <c r="B69" s="20" t="s">
        <v>60</v>
      </c>
      <c r="C69" s="20">
        <v>750</v>
      </c>
      <c r="D69" s="20" t="s">
        <v>11</v>
      </c>
      <c r="E69" s="21">
        <v>61.15</v>
      </c>
      <c r="F69" s="21">
        <v>67.3</v>
      </c>
      <c r="G69" s="21">
        <v>77.349999999999994</v>
      </c>
      <c r="H69" s="22">
        <f t="shared" ref="H69" si="136">(F69-E69)*C69</f>
        <v>4612.4999999999991</v>
      </c>
      <c r="I69" s="23">
        <f t="shared" ref="I69" si="137">(G69-F69)*C69</f>
        <v>7537.4999999999982</v>
      </c>
      <c r="J69" s="24">
        <f t="shared" ref="J69" si="138">(H69+I69)/C69</f>
        <v>16.199999999999996</v>
      </c>
      <c r="K69" s="25">
        <f t="shared" ref="K69" si="139">SUM(H69:I69)</f>
        <v>12149.999999999996</v>
      </c>
    </row>
    <row r="70" spans="1:11" s="14" customFormat="1">
      <c r="A70" s="27">
        <v>43392</v>
      </c>
      <c r="B70" s="28" t="s">
        <v>60</v>
      </c>
      <c r="C70" s="28">
        <v>600</v>
      </c>
      <c r="D70" s="28" t="s">
        <v>11</v>
      </c>
      <c r="E70" s="29">
        <v>79.099999999999994</v>
      </c>
      <c r="F70" s="29">
        <v>69.2</v>
      </c>
      <c r="G70" s="29"/>
      <c r="H70" s="30">
        <f t="shared" ref="H70:H71" si="140">(F70-E70)*C70</f>
        <v>-5939.9999999999945</v>
      </c>
      <c r="I70" s="31"/>
      <c r="J70" s="32">
        <f t="shared" ref="J70:J71" si="141">(H70+I70)/C70</f>
        <v>-9.8999999999999915</v>
      </c>
      <c r="K70" s="33">
        <f t="shared" ref="K70:K71" si="142">SUM(H70:I70)</f>
        <v>-5939.9999999999945</v>
      </c>
    </row>
    <row r="71" spans="1:11" s="14" customFormat="1">
      <c r="A71" s="27">
        <v>43392</v>
      </c>
      <c r="B71" s="28" t="s">
        <v>132</v>
      </c>
      <c r="C71" s="28">
        <v>360</v>
      </c>
      <c r="D71" s="28" t="s">
        <v>11</v>
      </c>
      <c r="E71" s="29">
        <v>133</v>
      </c>
      <c r="F71" s="29">
        <v>152.94999999999999</v>
      </c>
      <c r="G71" s="29"/>
      <c r="H71" s="30">
        <f t="shared" si="140"/>
        <v>7181.9999999999964</v>
      </c>
      <c r="I71" s="31"/>
      <c r="J71" s="32">
        <f t="shared" si="141"/>
        <v>19.949999999999989</v>
      </c>
      <c r="K71" s="33">
        <f t="shared" si="142"/>
        <v>7181.9999999999964</v>
      </c>
    </row>
    <row r="72" spans="1:11" s="26" customFormat="1">
      <c r="A72" s="19">
        <v>43390</v>
      </c>
      <c r="B72" s="20" t="s">
        <v>64</v>
      </c>
      <c r="C72" s="20">
        <v>825</v>
      </c>
      <c r="D72" s="20" t="s">
        <v>11</v>
      </c>
      <c r="E72" s="21">
        <v>59</v>
      </c>
      <c r="F72" s="21">
        <v>64.900000000000006</v>
      </c>
      <c r="G72" s="21">
        <v>74.650000000000006</v>
      </c>
      <c r="H72" s="22">
        <f t="shared" ref="H72:H73" si="143">(F72-E72)*C72</f>
        <v>4867.5000000000045</v>
      </c>
      <c r="I72" s="23">
        <f t="shared" ref="I72" si="144">(G72-F72)*C72</f>
        <v>8043.75</v>
      </c>
      <c r="J72" s="24">
        <f t="shared" ref="J72:J73" si="145">(H72+I72)/C72</f>
        <v>15.650000000000004</v>
      </c>
      <c r="K72" s="25">
        <f t="shared" ref="K72:K73" si="146">SUM(H72:I72)</f>
        <v>12911.250000000004</v>
      </c>
    </row>
    <row r="73" spans="1:11" s="26" customFormat="1">
      <c r="A73" s="19">
        <v>43390</v>
      </c>
      <c r="B73" s="20" t="s">
        <v>136</v>
      </c>
      <c r="C73" s="20">
        <v>200</v>
      </c>
      <c r="D73" s="20" t="s">
        <v>11</v>
      </c>
      <c r="E73" s="21">
        <v>209</v>
      </c>
      <c r="F73" s="21">
        <v>182.85</v>
      </c>
      <c r="G73" s="21"/>
      <c r="H73" s="22">
        <f t="shared" si="143"/>
        <v>-5230.0000000000009</v>
      </c>
      <c r="I73" s="23"/>
      <c r="J73" s="24">
        <f t="shared" si="145"/>
        <v>-26.150000000000006</v>
      </c>
      <c r="K73" s="25">
        <f t="shared" si="146"/>
        <v>-5230.0000000000009</v>
      </c>
    </row>
    <row r="74" spans="1:11" s="14" customFormat="1">
      <c r="A74" s="27">
        <v>43389</v>
      </c>
      <c r="B74" s="34" t="s">
        <v>48</v>
      </c>
      <c r="C74" s="28">
        <v>450</v>
      </c>
      <c r="D74" s="28" t="s">
        <v>11</v>
      </c>
      <c r="E74" s="29">
        <v>99.5</v>
      </c>
      <c r="F74" s="29">
        <v>101.6</v>
      </c>
      <c r="G74" s="29"/>
      <c r="H74" s="30">
        <f t="shared" ref="H74" si="147">(F74-E74)*C74</f>
        <v>944.9999999999975</v>
      </c>
      <c r="I74" s="31"/>
      <c r="J74" s="32">
        <f t="shared" ref="J74" si="148">(H74+I74)/C74</f>
        <v>2.0999999999999943</v>
      </c>
      <c r="K74" s="33">
        <f t="shared" ref="K74" si="149">SUM(H74:I74)</f>
        <v>944.9999999999975</v>
      </c>
    </row>
    <row r="75" spans="1:11" s="14" customFormat="1">
      <c r="A75" s="27">
        <v>43388</v>
      </c>
      <c r="B75" s="28" t="s">
        <v>135</v>
      </c>
      <c r="C75" s="28">
        <v>240</v>
      </c>
      <c r="D75" s="28" t="s">
        <v>11</v>
      </c>
      <c r="E75" s="29">
        <v>184.5</v>
      </c>
      <c r="F75" s="29">
        <v>212.2</v>
      </c>
      <c r="G75" s="29"/>
      <c r="H75" s="30">
        <f t="shared" ref="H75:H76" si="150">(F75-E75)*C75</f>
        <v>6647.9999999999973</v>
      </c>
      <c r="I75" s="31"/>
      <c r="J75" s="32">
        <f t="shared" ref="J75:J76" si="151">(H75+I75)/C75</f>
        <v>27.699999999999989</v>
      </c>
      <c r="K75" s="33">
        <f t="shared" ref="K75:K76" si="152">SUM(H75:I75)</f>
        <v>6647.9999999999973</v>
      </c>
    </row>
    <row r="76" spans="1:11" s="26" customFormat="1">
      <c r="A76" s="19">
        <v>43388</v>
      </c>
      <c r="B76" s="20" t="s">
        <v>51</v>
      </c>
      <c r="C76" s="20">
        <v>450</v>
      </c>
      <c r="D76" s="20" t="s">
        <v>11</v>
      </c>
      <c r="E76" s="21">
        <v>109</v>
      </c>
      <c r="F76" s="21">
        <v>119.9</v>
      </c>
      <c r="G76" s="21">
        <v>137.9</v>
      </c>
      <c r="H76" s="22">
        <f t="shared" si="150"/>
        <v>4905.0000000000027</v>
      </c>
      <c r="I76" s="23">
        <f t="shared" ref="I76" si="153">(G76-F76)*C76</f>
        <v>8100</v>
      </c>
      <c r="J76" s="24">
        <f t="shared" si="151"/>
        <v>28.900000000000009</v>
      </c>
      <c r="K76" s="25">
        <f t="shared" si="152"/>
        <v>13005.000000000004</v>
      </c>
    </row>
    <row r="77" spans="1:11" s="14" customFormat="1">
      <c r="A77" s="27">
        <v>43385</v>
      </c>
      <c r="B77" s="34" t="s">
        <v>51</v>
      </c>
      <c r="C77" s="28">
        <v>375</v>
      </c>
      <c r="D77" s="28" t="s">
        <v>11</v>
      </c>
      <c r="E77" s="29">
        <v>118</v>
      </c>
      <c r="F77" s="29">
        <v>129.80000000000001</v>
      </c>
      <c r="G77" s="29"/>
      <c r="H77" s="30">
        <f t="shared" ref="H77" si="154">(F77-E77)*C77</f>
        <v>4425.0000000000045</v>
      </c>
      <c r="I77" s="31"/>
      <c r="J77" s="32">
        <f t="shared" ref="J77" si="155">(H77+I77)/C77</f>
        <v>11.800000000000011</v>
      </c>
      <c r="K77" s="33">
        <f t="shared" ref="K77" si="156">SUM(H77:I77)</f>
        <v>4425.0000000000045</v>
      </c>
    </row>
    <row r="78" spans="1:11" s="14" customFormat="1">
      <c r="A78" s="27">
        <v>43384</v>
      </c>
      <c r="B78" s="34" t="s">
        <v>134</v>
      </c>
      <c r="C78" s="28">
        <v>375</v>
      </c>
      <c r="D78" s="28" t="s">
        <v>11</v>
      </c>
      <c r="E78" s="29">
        <v>130.94999999999999</v>
      </c>
      <c r="F78" s="29">
        <v>111.3</v>
      </c>
      <c r="G78" s="29"/>
      <c r="H78" s="30">
        <f t="shared" ref="H78:H79" si="157">(F78-E78)*C78</f>
        <v>-7368.7499999999964</v>
      </c>
      <c r="I78" s="31"/>
      <c r="J78" s="32">
        <f t="shared" ref="J78:J79" si="158">(H78+I78)/C78</f>
        <v>-19.649999999999991</v>
      </c>
      <c r="K78" s="33">
        <f t="shared" ref="K78:K79" si="159">SUM(H78:I78)</f>
        <v>-7368.7499999999964</v>
      </c>
    </row>
    <row r="79" spans="1:11" s="14" customFormat="1">
      <c r="A79" s="27">
        <v>43384</v>
      </c>
      <c r="B79" s="34" t="s">
        <v>134</v>
      </c>
      <c r="C79" s="28">
        <v>450</v>
      </c>
      <c r="D79" s="28" t="s">
        <v>11</v>
      </c>
      <c r="E79" s="29">
        <v>98.6</v>
      </c>
      <c r="F79" s="29">
        <v>118.3</v>
      </c>
      <c r="G79" s="29"/>
      <c r="H79" s="30">
        <f t="shared" si="157"/>
        <v>8865.0000000000018</v>
      </c>
      <c r="I79" s="31"/>
      <c r="J79" s="32">
        <f t="shared" si="158"/>
        <v>19.700000000000003</v>
      </c>
      <c r="K79" s="33">
        <f t="shared" si="159"/>
        <v>8865.0000000000018</v>
      </c>
    </row>
    <row r="80" spans="1:11" s="14" customFormat="1">
      <c r="A80" s="27">
        <v>43383</v>
      </c>
      <c r="B80" s="34" t="s">
        <v>54</v>
      </c>
      <c r="C80" s="28">
        <v>375</v>
      </c>
      <c r="D80" s="28" t="s">
        <v>11</v>
      </c>
      <c r="E80" s="29">
        <v>154.94999999999999</v>
      </c>
      <c r="F80" s="29">
        <v>170.45</v>
      </c>
      <c r="G80" s="29"/>
      <c r="H80" s="30">
        <f t="shared" ref="H80" si="160">(F80-E80)*C80</f>
        <v>5812.5</v>
      </c>
      <c r="I80" s="31"/>
      <c r="J80" s="32">
        <f>(H80+I80)/C80</f>
        <v>15.5</v>
      </c>
      <c r="K80" s="33">
        <f t="shared" ref="K80" si="161">SUM(H80:I80)</f>
        <v>5812.5</v>
      </c>
    </row>
    <row r="81" spans="1:11" s="14" customFormat="1">
      <c r="A81" s="27">
        <v>43381</v>
      </c>
      <c r="B81" s="28" t="s">
        <v>54</v>
      </c>
      <c r="C81" s="28">
        <v>375</v>
      </c>
      <c r="D81" s="28" t="s">
        <v>11</v>
      </c>
      <c r="E81" s="29">
        <v>154.94999999999999</v>
      </c>
      <c r="F81" s="29">
        <v>170.45</v>
      </c>
      <c r="G81" s="29"/>
      <c r="H81" s="30">
        <f t="shared" ref="H81" si="162">(F81-E81)*C81</f>
        <v>5812.5</v>
      </c>
      <c r="I81" s="31"/>
      <c r="J81" s="32">
        <f>(H81+I81)/C81</f>
        <v>15.5</v>
      </c>
      <c r="K81" s="33">
        <f t="shared" ref="K81" si="163">SUM(H81:I81)</f>
        <v>5812.5</v>
      </c>
    </row>
    <row r="82" spans="1:11" s="26" customFormat="1">
      <c r="A82" s="19">
        <v>43378</v>
      </c>
      <c r="B82" s="20" t="s">
        <v>133</v>
      </c>
      <c r="C82" s="20">
        <v>375</v>
      </c>
      <c r="D82" s="20" t="s">
        <v>11</v>
      </c>
      <c r="E82" s="21">
        <v>163.5</v>
      </c>
      <c r="F82" s="21">
        <v>179.85</v>
      </c>
      <c r="G82" s="21">
        <v>206.85</v>
      </c>
      <c r="H82" s="22">
        <f t="shared" ref="H82" si="164">(F82-E82)*C82</f>
        <v>6131.2499999999982</v>
      </c>
      <c r="I82" s="23">
        <f t="shared" ref="I82" si="165">(G82-F82)*C82</f>
        <v>10125</v>
      </c>
      <c r="J82" s="24">
        <f t="shared" ref="J82" si="166">(H82+I82)/C82</f>
        <v>43.349999999999994</v>
      </c>
      <c r="K82" s="25">
        <f t="shared" ref="K82" si="167">SUM(H82:I82)</f>
        <v>16256.249999999998</v>
      </c>
    </row>
    <row r="83" spans="1:11" s="14" customFormat="1">
      <c r="A83" s="27">
        <v>43377</v>
      </c>
      <c r="B83" s="28" t="s">
        <v>52</v>
      </c>
      <c r="C83" s="28">
        <v>375</v>
      </c>
      <c r="D83" s="28" t="s">
        <v>11</v>
      </c>
      <c r="E83" s="29">
        <v>165.2</v>
      </c>
      <c r="F83" s="29">
        <v>182.05</v>
      </c>
      <c r="G83" s="29"/>
      <c r="H83" s="30">
        <f t="shared" ref="H83" si="168">(F83-E83)*C83</f>
        <v>6318.7500000000082</v>
      </c>
      <c r="I83" s="31"/>
      <c r="J83" s="32">
        <f t="shared" ref="J83" si="169">(H83+I83)/C83</f>
        <v>16.850000000000023</v>
      </c>
      <c r="K83" s="33">
        <f t="shared" ref="K83" si="170">SUM(H83:I83)</f>
        <v>6318.7500000000082</v>
      </c>
    </row>
    <row r="84" spans="1:11" s="14" customFormat="1">
      <c r="A84" s="27">
        <v>43377</v>
      </c>
      <c r="B84" s="28" t="s">
        <v>132</v>
      </c>
      <c r="C84" s="28">
        <v>200</v>
      </c>
      <c r="D84" s="28" t="s">
        <v>11</v>
      </c>
      <c r="E84" s="29">
        <v>264</v>
      </c>
      <c r="F84" s="29">
        <v>303.60000000000002</v>
      </c>
      <c r="G84" s="29"/>
      <c r="H84" s="30">
        <f t="shared" ref="H84:H86" si="171">(F84-E84)*C84</f>
        <v>7920.0000000000045</v>
      </c>
      <c r="I84" s="31"/>
      <c r="J84" s="32">
        <f t="shared" ref="J84:J86" si="172">(H84+I84)/C84</f>
        <v>39.600000000000023</v>
      </c>
      <c r="K84" s="33">
        <f t="shared" ref="K84:K86" si="173">SUM(H84:I84)</f>
        <v>7920.0000000000045</v>
      </c>
    </row>
    <row r="85" spans="1:11" s="14" customFormat="1">
      <c r="A85" s="27">
        <v>43377</v>
      </c>
      <c r="B85" s="28" t="s">
        <v>64</v>
      </c>
      <c r="C85" s="28">
        <v>375</v>
      </c>
      <c r="D85" s="28" t="s">
        <v>11</v>
      </c>
      <c r="E85" s="29">
        <v>151.55000000000001</v>
      </c>
      <c r="F85" s="29">
        <v>132.6</v>
      </c>
      <c r="G85" s="29"/>
      <c r="H85" s="30">
        <f t="shared" si="171"/>
        <v>-7106.2500000000064</v>
      </c>
      <c r="I85" s="31"/>
      <c r="J85" s="32">
        <f t="shared" si="172"/>
        <v>-18.950000000000017</v>
      </c>
      <c r="K85" s="33">
        <f t="shared" si="173"/>
        <v>-7106.2500000000064</v>
      </c>
    </row>
    <row r="86" spans="1:11" s="26" customFormat="1">
      <c r="A86" s="19">
        <v>43376</v>
      </c>
      <c r="B86" s="20" t="s">
        <v>131</v>
      </c>
      <c r="C86" s="20">
        <v>200</v>
      </c>
      <c r="D86" s="20" t="s">
        <v>11</v>
      </c>
      <c r="E86" s="21">
        <v>288.3</v>
      </c>
      <c r="F86" s="21">
        <v>490</v>
      </c>
      <c r="G86" s="21"/>
      <c r="H86" s="22">
        <f t="shared" si="171"/>
        <v>40340</v>
      </c>
      <c r="I86" s="23"/>
      <c r="J86" s="24">
        <f t="shared" si="172"/>
        <v>201.7</v>
      </c>
      <c r="K86" s="25">
        <f t="shared" si="173"/>
        <v>40340</v>
      </c>
    </row>
    <row r="87" spans="1:11" s="14" customFormat="1">
      <c r="A87" s="27">
        <v>43376</v>
      </c>
      <c r="B87" s="34" t="s">
        <v>130</v>
      </c>
      <c r="C87" s="28">
        <v>375</v>
      </c>
      <c r="D87" s="28" t="s">
        <v>11</v>
      </c>
      <c r="E87" s="29">
        <v>157.6</v>
      </c>
      <c r="F87" s="29">
        <v>173.35</v>
      </c>
      <c r="G87" s="29"/>
      <c r="H87" s="30">
        <f t="shared" ref="H87" si="174">(F87-E87)*C87</f>
        <v>5906.25</v>
      </c>
      <c r="I87" s="31"/>
      <c r="J87" s="32">
        <f t="shared" ref="J87" si="175">(H87+I87)/C87</f>
        <v>15.75</v>
      </c>
      <c r="K87" s="33">
        <f t="shared" ref="K87" si="176">SUM(H87:I87)</f>
        <v>5906.25</v>
      </c>
    </row>
    <row r="88" spans="1:11" s="14" customFormat="1">
      <c r="A88" s="27">
        <v>43374</v>
      </c>
      <c r="B88" s="28" t="s">
        <v>128</v>
      </c>
      <c r="C88" s="28">
        <v>240</v>
      </c>
      <c r="D88" s="28" t="s">
        <v>11</v>
      </c>
      <c r="E88" s="29">
        <v>208.25</v>
      </c>
      <c r="F88" s="29">
        <v>235</v>
      </c>
      <c r="G88" s="29"/>
      <c r="H88" s="30">
        <f t="shared" ref="H88" si="177">(F88-E88)*C88</f>
        <v>6420</v>
      </c>
      <c r="I88" s="31"/>
      <c r="J88" s="32">
        <f t="shared" ref="J88" si="178">(H88+I88)/C88</f>
        <v>26.75</v>
      </c>
      <c r="K88" s="33">
        <f t="shared" ref="K88" si="179">SUM(H88:I88)</f>
        <v>6420</v>
      </c>
    </row>
    <row r="89" spans="1:11" ht="15" customHeight="1">
      <c r="A89" s="61"/>
      <c r="B89" s="58"/>
      <c r="C89" s="58"/>
      <c r="D89" s="58"/>
      <c r="E89" s="58"/>
      <c r="F89" s="58"/>
      <c r="G89" s="58"/>
      <c r="H89" s="59"/>
      <c r="I89" s="60"/>
      <c r="J89" s="58"/>
      <c r="K89" s="58"/>
    </row>
    <row r="90" spans="1:11" s="26" customFormat="1">
      <c r="A90" s="19">
        <v>43371</v>
      </c>
      <c r="B90" s="20" t="s">
        <v>127</v>
      </c>
      <c r="C90" s="20">
        <v>375</v>
      </c>
      <c r="D90" s="20" t="s">
        <v>11</v>
      </c>
      <c r="E90" s="21">
        <v>158.25</v>
      </c>
      <c r="F90" s="21">
        <v>174.05</v>
      </c>
      <c r="G90" s="21">
        <v>200.2</v>
      </c>
      <c r="H90" s="22">
        <f t="shared" ref="H90" si="180">(F90-E90)*C90</f>
        <v>5925.0000000000045</v>
      </c>
      <c r="I90" s="23">
        <f t="shared" ref="I90" si="181">(G90-F90)*C90</f>
        <v>9806.2499999999909</v>
      </c>
      <c r="J90" s="24">
        <f t="shared" ref="J90" si="182">(H90+I90)/C90</f>
        <v>41.949999999999989</v>
      </c>
      <c r="K90" s="25">
        <f t="shared" ref="K90" si="183">SUM(H90:I90)</f>
        <v>15731.249999999996</v>
      </c>
    </row>
    <row r="91" spans="1:11" s="26" customFormat="1">
      <c r="A91" s="19">
        <v>43370</v>
      </c>
      <c r="B91" s="20" t="s">
        <v>90</v>
      </c>
      <c r="C91" s="20">
        <v>375</v>
      </c>
      <c r="D91" s="20" t="s">
        <v>11</v>
      </c>
      <c r="E91" s="21">
        <v>150.94999999999999</v>
      </c>
      <c r="F91" s="21">
        <v>166</v>
      </c>
      <c r="G91" s="21">
        <v>190.95</v>
      </c>
      <c r="H91" s="22">
        <f t="shared" ref="H91" si="184">(F91-E91)*C91</f>
        <v>5643.7500000000045</v>
      </c>
      <c r="I91" s="23">
        <f t="shared" ref="I91" si="185">(G91-F91)*C91</f>
        <v>9356.2499999999964</v>
      </c>
      <c r="J91" s="24">
        <f t="shared" ref="J91" si="186">(H91+I91)/C91</f>
        <v>40</v>
      </c>
      <c r="K91" s="25">
        <f t="shared" ref="K91" si="187">SUM(H91:I91)</f>
        <v>15000</v>
      </c>
    </row>
    <row r="92" spans="1:11" s="14" customFormat="1">
      <c r="A92" s="27">
        <v>43369</v>
      </c>
      <c r="B92" s="28" t="s">
        <v>90</v>
      </c>
      <c r="C92" s="28">
        <v>900</v>
      </c>
      <c r="D92" s="28" t="s">
        <v>11</v>
      </c>
      <c r="E92" s="29">
        <v>52.8</v>
      </c>
      <c r="F92" s="29">
        <v>58.1</v>
      </c>
      <c r="G92" s="29"/>
      <c r="H92" s="30">
        <f t="shared" ref="H92" si="188">(F92-E92)*C92</f>
        <v>4770.0000000000036</v>
      </c>
      <c r="I92" s="31"/>
      <c r="J92" s="32">
        <f t="shared" ref="J92" si="189">(H92+I92)/C92</f>
        <v>5.3000000000000043</v>
      </c>
      <c r="K92" s="33">
        <f t="shared" ref="K92" si="190">SUM(H92:I92)</f>
        <v>4770.0000000000036</v>
      </c>
    </row>
    <row r="93" spans="1:11" s="26" customFormat="1">
      <c r="A93" s="19">
        <v>43368</v>
      </c>
      <c r="B93" s="20" t="s">
        <v>88</v>
      </c>
      <c r="C93" s="20">
        <v>750</v>
      </c>
      <c r="D93" s="20" t="s">
        <v>11</v>
      </c>
      <c r="E93" s="21">
        <v>61.5</v>
      </c>
      <c r="F93" s="21">
        <v>67.650000000000006</v>
      </c>
      <c r="G93" s="21">
        <v>77.8</v>
      </c>
      <c r="H93" s="22">
        <f t="shared" ref="H93:H97" si="191">(F93-E93)*C93</f>
        <v>4612.5000000000045</v>
      </c>
      <c r="I93" s="23">
        <f t="shared" ref="I93:I96" si="192">(G93-F93)*C93</f>
        <v>7612.4999999999936</v>
      </c>
      <c r="J93" s="24">
        <f t="shared" ref="J93:J97" si="193">(H93+I93)/C93</f>
        <v>16.299999999999997</v>
      </c>
      <c r="K93" s="25">
        <f t="shared" ref="K93:K97" si="194">SUM(H93:I93)</f>
        <v>12224.999999999998</v>
      </c>
    </row>
    <row r="94" spans="1:11" s="26" customFormat="1">
      <c r="A94" s="19">
        <v>43368</v>
      </c>
      <c r="B94" s="20" t="s">
        <v>63</v>
      </c>
      <c r="C94" s="20">
        <v>280</v>
      </c>
      <c r="D94" s="20" t="s">
        <v>11</v>
      </c>
      <c r="E94" s="21">
        <v>160.4</v>
      </c>
      <c r="F94" s="21">
        <v>184.45</v>
      </c>
      <c r="G94" s="21">
        <v>221.35</v>
      </c>
      <c r="H94" s="22">
        <f t="shared" si="191"/>
        <v>6733.9999999999955</v>
      </c>
      <c r="I94" s="23">
        <f t="shared" si="192"/>
        <v>10332.000000000002</v>
      </c>
      <c r="J94" s="24">
        <f t="shared" si="193"/>
        <v>60.949999999999989</v>
      </c>
      <c r="K94" s="25">
        <f t="shared" si="194"/>
        <v>17065.999999999996</v>
      </c>
    </row>
    <row r="95" spans="1:11" s="26" customFormat="1">
      <c r="A95" s="19">
        <v>43367</v>
      </c>
      <c r="B95" s="20" t="s">
        <v>89</v>
      </c>
      <c r="C95" s="20">
        <v>900</v>
      </c>
      <c r="D95" s="20" t="s">
        <v>11</v>
      </c>
      <c r="E95" s="21">
        <v>51.8</v>
      </c>
      <c r="F95" s="21">
        <v>56.95</v>
      </c>
      <c r="G95" s="21">
        <v>65.55</v>
      </c>
      <c r="H95" s="22">
        <f t="shared" si="191"/>
        <v>4635.0000000000055</v>
      </c>
      <c r="I95" s="23">
        <f t="shared" si="192"/>
        <v>7739.9999999999945</v>
      </c>
      <c r="J95" s="24">
        <f t="shared" si="193"/>
        <v>13.75</v>
      </c>
      <c r="K95" s="25">
        <f t="shared" si="194"/>
        <v>12375</v>
      </c>
    </row>
    <row r="96" spans="1:11" s="26" customFormat="1">
      <c r="A96" s="19">
        <v>43354</v>
      </c>
      <c r="B96" s="20" t="s">
        <v>126</v>
      </c>
      <c r="C96" s="20">
        <v>450</v>
      </c>
      <c r="D96" s="20" t="s">
        <v>11</v>
      </c>
      <c r="E96" s="21">
        <v>105.6</v>
      </c>
      <c r="F96" s="21">
        <v>116.15</v>
      </c>
      <c r="G96" s="21">
        <v>133.6</v>
      </c>
      <c r="H96" s="22">
        <f t="shared" si="191"/>
        <v>4747.5000000000055</v>
      </c>
      <c r="I96" s="23">
        <f t="shared" si="192"/>
        <v>7852.4999999999945</v>
      </c>
      <c r="J96" s="24">
        <f t="shared" si="193"/>
        <v>28</v>
      </c>
      <c r="K96" s="25">
        <f t="shared" si="194"/>
        <v>12600</v>
      </c>
    </row>
    <row r="97" spans="1:11" s="14" customFormat="1">
      <c r="A97" s="27">
        <v>43353</v>
      </c>
      <c r="B97" s="28" t="s">
        <v>126</v>
      </c>
      <c r="C97" s="28">
        <v>450</v>
      </c>
      <c r="D97" s="28" t="s">
        <v>11</v>
      </c>
      <c r="E97" s="29">
        <v>99</v>
      </c>
      <c r="F97" s="29">
        <v>108.9</v>
      </c>
      <c r="G97" s="29"/>
      <c r="H97" s="30">
        <f t="shared" si="191"/>
        <v>4455.0000000000027</v>
      </c>
      <c r="I97" s="31"/>
      <c r="J97" s="32">
        <f t="shared" si="193"/>
        <v>9.9000000000000057</v>
      </c>
      <c r="K97" s="33">
        <f t="shared" si="194"/>
        <v>4455.0000000000027</v>
      </c>
    </row>
    <row r="98" spans="1:11" s="26" customFormat="1">
      <c r="A98" s="19">
        <v>43350</v>
      </c>
      <c r="B98" s="20" t="s">
        <v>115</v>
      </c>
      <c r="C98" s="20">
        <v>375</v>
      </c>
      <c r="D98" s="20" t="s">
        <v>11</v>
      </c>
      <c r="E98" s="21">
        <v>118.25</v>
      </c>
      <c r="F98" s="21">
        <v>130.05000000000001</v>
      </c>
      <c r="G98" s="21">
        <v>149.6</v>
      </c>
      <c r="H98" s="22">
        <f t="shared" ref="H98" si="195">(F98-E98)*C98</f>
        <v>4425.0000000000045</v>
      </c>
      <c r="I98" s="23">
        <f t="shared" ref="I98" si="196">(G98-F98)*C98</f>
        <v>7331.2499999999936</v>
      </c>
      <c r="J98" s="24">
        <f t="shared" ref="J98" si="197">(H98+I98)/C98</f>
        <v>31.349999999999994</v>
      </c>
      <c r="K98" s="25">
        <f t="shared" ref="K98" si="198">SUM(H98:I98)</f>
        <v>11756.249999999998</v>
      </c>
    </row>
    <row r="99" spans="1:11" s="14" customFormat="1">
      <c r="A99" s="27">
        <v>43349</v>
      </c>
      <c r="B99" s="34" t="s">
        <v>124</v>
      </c>
      <c r="C99" s="28">
        <v>400</v>
      </c>
      <c r="D99" s="28" t="s">
        <v>11</v>
      </c>
      <c r="E99" s="29">
        <v>120.4</v>
      </c>
      <c r="F99" s="29">
        <v>138.44999999999999</v>
      </c>
      <c r="G99" s="29"/>
      <c r="H99" s="30">
        <f t="shared" ref="H99:H100" si="199">(F99-E99)*C99</f>
        <v>7219.9999999999927</v>
      </c>
      <c r="I99" s="31"/>
      <c r="J99" s="32">
        <f t="shared" ref="J99:J100" si="200">(H99+I99)/C99</f>
        <v>18.049999999999983</v>
      </c>
      <c r="K99" s="33">
        <f t="shared" ref="K99:K100" si="201">SUM(H99:I99)</f>
        <v>7219.9999999999927</v>
      </c>
    </row>
    <row r="100" spans="1:11" s="14" customFormat="1">
      <c r="A100" s="27">
        <v>43349</v>
      </c>
      <c r="B100" s="34" t="s">
        <v>102</v>
      </c>
      <c r="C100" s="28">
        <v>375</v>
      </c>
      <c r="D100" s="28" t="s">
        <v>11</v>
      </c>
      <c r="E100" s="29">
        <v>123.7</v>
      </c>
      <c r="F100" s="29">
        <v>136.05000000000001</v>
      </c>
      <c r="G100" s="29"/>
      <c r="H100" s="30">
        <f t="shared" si="199"/>
        <v>4631.2500000000036</v>
      </c>
      <c r="I100" s="31"/>
      <c r="J100" s="32">
        <f t="shared" si="200"/>
        <v>12.35000000000001</v>
      </c>
      <c r="K100" s="33">
        <f t="shared" si="201"/>
        <v>4631.2500000000036</v>
      </c>
    </row>
    <row r="101" spans="1:11" s="14" customFormat="1">
      <c r="A101" s="27">
        <v>43348</v>
      </c>
      <c r="B101" s="34" t="s">
        <v>123</v>
      </c>
      <c r="C101" s="28">
        <v>840</v>
      </c>
      <c r="D101" s="28" t="s">
        <v>11</v>
      </c>
      <c r="E101" s="29">
        <v>29.5</v>
      </c>
      <c r="F101" s="29">
        <v>35</v>
      </c>
      <c r="G101" s="29"/>
      <c r="H101" s="30">
        <f t="shared" ref="H101:H102" si="202">(F101-E101)*C101</f>
        <v>4620</v>
      </c>
      <c r="I101" s="31"/>
      <c r="J101" s="32">
        <f t="shared" ref="J101:J102" si="203">(H101+I101)/C101</f>
        <v>5.5</v>
      </c>
      <c r="K101" s="33">
        <f t="shared" ref="K101:K102" si="204">SUM(H101:I101)</f>
        <v>4620</v>
      </c>
    </row>
    <row r="102" spans="1:11" s="26" customFormat="1">
      <c r="A102" s="19">
        <v>43348</v>
      </c>
      <c r="B102" s="20" t="s">
        <v>122</v>
      </c>
      <c r="C102" s="20">
        <v>375</v>
      </c>
      <c r="D102" s="20" t="s">
        <v>11</v>
      </c>
      <c r="E102" s="21">
        <v>111.4</v>
      </c>
      <c r="F102" s="21">
        <v>122.5</v>
      </c>
      <c r="G102" s="21">
        <v>140.94999999999999</v>
      </c>
      <c r="H102" s="22">
        <f t="shared" si="202"/>
        <v>4162.4999999999982</v>
      </c>
      <c r="I102" s="23">
        <f t="shared" ref="I102" si="205">(G102-F102)*C102</f>
        <v>6918.7499999999955</v>
      </c>
      <c r="J102" s="24">
        <f t="shared" si="203"/>
        <v>29.549999999999979</v>
      </c>
      <c r="K102" s="25">
        <f t="shared" si="204"/>
        <v>11081.249999999993</v>
      </c>
    </row>
    <row r="103" spans="1:11" s="14" customFormat="1">
      <c r="A103" s="27">
        <v>43347</v>
      </c>
      <c r="B103" s="34" t="s">
        <v>121</v>
      </c>
      <c r="C103" s="28">
        <v>450</v>
      </c>
      <c r="D103" s="28" t="s">
        <v>11</v>
      </c>
      <c r="E103" s="29">
        <v>99.1</v>
      </c>
      <c r="F103" s="29">
        <v>86.7</v>
      </c>
      <c r="G103" s="29"/>
      <c r="H103" s="30">
        <f t="shared" ref="H103" si="206">(F103-E103)*C103</f>
        <v>-5579.9999999999964</v>
      </c>
      <c r="I103" s="31"/>
      <c r="J103" s="32">
        <f t="shared" ref="J103" si="207">(H103+I103)/C103</f>
        <v>-12.399999999999991</v>
      </c>
      <c r="K103" s="33">
        <f t="shared" ref="K103" si="208">SUM(H103:I103)</f>
        <v>-5579.9999999999964</v>
      </c>
    </row>
    <row r="104" spans="1:11" ht="15" customHeight="1">
      <c r="A104" s="57"/>
      <c r="B104" s="54"/>
      <c r="C104" s="54"/>
      <c r="D104" s="54"/>
      <c r="E104" s="54"/>
      <c r="F104" s="54"/>
      <c r="G104" s="54"/>
      <c r="H104" s="55"/>
      <c r="I104" s="56"/>
      <c r="J104" s="54"/>
      <c r="K104" s="54"/>
    </row>
    <row r="105" spans="1:11" s="14" customFormat="1">
      <c r="A105" s="27">
        <v>43343</v>
      </c>
      <c r="B105" s="34" t="s">
        <v>119</v>
      </c>
      <c r="C105" s="28">
        <v>675</v>
      </c>
      <c r="D105" s="28" t="s">
        <v>11</v>
      </c>
      <c r="E105" s="29">
        <v>103</v>
      </c>
      <c r="F105" s="29">
        <v>118.45</v>
      </c>
      <c r="G105" s="29"/>
      <c r="H105" s="30">
        <f t="shared" ref="H105" si="209">(F105-E105)*C105</f>
        <v>10428.750000000002</v>
      </c>
      <c r="I105" s="31"/>
      <c r="J105" s="32">
        <f t="shared" ref="J105" si="210">(H105+I105)/C105</f>
        <v>15.450000000000003</v>
      </c>
      <c r="K105" s="33">
        <f t="shared" ref="K105" si="211">SUM(H105:I105)</f>
        <v>10428.750000000002</v>
      </c>
    </row>
    <row r="106" spans="1:11" s="14" customFormat="1">
      <c r="A106" s="27">
        <v>43343</v>
      </c>
      <c r="B106" s="34" t="s">
        <v>120</v>
      </c>
      <c r="C106" s="28">
        <v>525</v>
      </c>
      <c r="D106" s="28" t="s">
        <v>11</v>
      </c>
      <c r="E106" s="29">
        <v>93.65</v>
      </c>
      <c r="F106" s="29">
        <v>103</v>
      </c>
      <c r="G106" s="29"/>
      <c r="H106" s="30">
        <f t="shared" ref="H106" si="212">(F106-E106)*C106</f>
        <v>4908.7499999999973</v>
      </c>
      <c r="I106" s="31"/>
      <c r="J106" s="32">
        <f t="shared" ref="J106" si="213">(H106+I106)/C106</f>
        <v>9.3499999999999943</v>
      </c>
      <c r="K106" s="33">
        <f t="shared" ref="K106" si="214">SUM(H106:I106)</f>
        <v>4908.7499999999973</v>
      </c>
    </row>
    <row r="107" spans="1:11" s="14" customFormat="1">
      <c r="A107" s="27">
        <v>43342</v>
      </c>
      <c r="B107" s="34" t="s">
        <v>118</v>
      </c>
      <c r="C107" s="28">
        <v>300</v>
      </c>
      <c r="D107" s="28" t="s">
        <v>11</v>
      </c>
      <c r="E107" s="29">
        <v>151.4</v>
      </c>
      <c r="F107" s="29">
        <v>161</v>
      </c>
      <c r="G107" s="29"/>
      <c r="H107" s="30">
        <f t="shared" ref="H107" si="215">(F107-E107)*C107</f>
        <v>2879.9999999999982</v>
      </c>
      <c r="I107" s="31"/>
      <c r="J107" s="32">
        <f t="shared" ref="J107" si="216">(H107+I107)/C107</f>
        <v>9.5999999999999943</v>
      </c>
      <c r="K107" s="33">
        <f t="shared" ref="K107" si="217">SUM(H107:I107)</f>
        <v>2879.9999999999982</v>
      </c>
    </row>
    <row r="108" spans="1:11" s="14" customFormat="1">
      <c r="A108" s="27">
        <v>43341</v>
      </c>
      <c r="B108" s="34" t="s">
        <v>116</v>
      </c>
      <c r="C108" s="28">
        <v>280</v>
      </c>
      <c r="D108" s="28" t="s">
        <v>11</v>
      </c>
      <c r="E108" s="29">
        <v>169.2</v>
      </c>
      <c r="F108" s="29">
        <v>194.55</v>
      </c>
      <c r="G108" s="29"/>
      <c r="H108" s="30">
        <f t="shared" ref="H108" si="218">(F108-E108)*C108</f>
        <v>7098.0000000000064</v>
      </c>
      <c r="I108" s="31"/>
      <c r="J108" s="32">
        <f t="shared" ref="J108" si="219">(H108+I108)/C108</f>
        <v>25.350000000000023</v>
      </c>
      <c r="K108" s="33">
        <f t="shared" ref="K108" si="220">SUM(H108:I108)</f>
        <v>7098.0000000000064</v>
      </c>
    </row>
    <row r="109" spans="1:11" s="26" customFormat="1">
      <c r="A109" s="19">
        <v>43340</v>
      </c>
      <c r="B109" s="20" t="s">
        <v>116</v>
      </c>
      <c r="C109" s="20">
        <v>800</v>
      </c>
      <c r="D109" s="20" t="s">
        <v>11</v>
      </c>
      <c r="E109" s="21">
        <v>61.9</v>
      </c>
      <c r="F109" s="21">
        <v>71.2</v>
      </c>
      <c r="G109" s="21">
        <v>85.45</v>
      </c>
      <c r="H109" s="22">
        <f t="shared" ref="H109:H110" si="221">(F109-E109)*C109</f>
        <v>7440.0000000000036</v>
      </c>
      <c r="I109" s="23">
        <f t="shared" ref="I109" si="222">(G109-F109)*C109</f>
        <v>11400</v>
      </c>
      <c r="J109" s="24">
        <f t="shared" ref="J109:J110" si="223">(H109+I109)/C109</f>
        <v>23.550000000000004</v>
      </c>
      <c r="K109" s="25">
        <f t="shared" ref="K109:K110" si="224">SUM(H109:I109)</f>
        <v>18840.000000000004</v>
      </c>
    </row>
    <row r="110" spans="1:11" s="14" customFormat="1">
      <c r="A110" s="27">
        <v>43340</v>
      </c>
      <c r="B110" s="28" t="s">
        <v>119</v>
      </c>
      <c r="C110" s="28">
        <v>3075</v>
      </c>
      <c r="D110" s="28" t="s">
        <v>11</v>
      </c>
      <c r="E110" s="29">
        <v>15.9</v>
      </c>
      <c r="F110" s="29">
        <v>17.5</v>
      </c>
      <c r="G110" s="29"/>
      <c r="H110" s="30">
        <f t="shared" si="221"/>
        <v>4919.9999999999991</v>
      </c>
      <c r="I110" s="31"/>
      <c r="J110" s="32">
        <f t="shared" si="223"/>
        <v>1.5999999999999996</v>
      </c>
      <c r="K110" s="33">
        <f t="shared" si="224"/>
        <v>4919.9999999999991</v>
      </c>
    </row>
    <row r="111" spans="1:11" s="26" customFormat="1">
      <c r="A111" s="19">
        <v>43339</v>
      </c>
      <c r="B111" s="20" t="s">
        <v>118</v>
      </c>
      <c r="C111" s="20">
        <v>1650</v>
      </c>
      <c r="D111" s="20" t="s">
        <v>11</v>
      </c>
      <c r="E111" s="21">
        <v>29.2</v>
      </c>
      <c r="F111" s="21">
        <v>32.15</v>
      </c>
      <c r="G111" s="21">
        <v>36.950000000000003</v>
      </c>
      <c r="H111" s="22">
        <f t="shared" ref="H111" si="225">(F111-E111)*C111</f>
        <v>4867.4999999999991</v>
      </c>
      <c r="I111" s="23">
        <f t="shared" ref="I111" si="226">(G111-F111)*C111</f>
        <v>7920.0000000000073</v>
      </c>
      <c r="J111" s="24">
        <f t="shared" ref="J111" si="227">(H111+I111)/C111</f>
        <v>7.7500000000000044</v>
      </c>
      <c r="K111" s="25">
        <f t="shared" ref="K111" si="228">SUM(H111:I111)</f>
        <v>12787.500000000007</v>
      </c>
    </row>
    <row r="112" spans="1:11" s="14" customFormat="1">
      <c r="A112" s="27">
        <v>43336</v>
      </c>
      <c r="B112" s="34" t="s">
        <v>115</v>
      </c>
      <c r="C112" s="28">
        <v>1200</v>
      </c>
      <c r="D112" s="28" t="s">
        <v>11</v>
      </c>
      <c r="E112" s="29">
        <v>39.9</v>
      </c>
      <c r="F112" s="29">
        <v>52.8</v>
      </c>
      <c r="G112" s="29"/>
      <c r="H112" s="30">
        <f t="shared" ref="H112" si="229">(F112-E112)*C112</f>
        <v>15479.999999999998</v>
      </c>
      <c r="I112" s="31"/>
      <c r="J112" s="32">
        <f t="shared" ref="J112" si="230">(H112+I112)/C112</f>
        <v>12.899999999999999</v>
      </c>
      <c r="K112" s="33">
        <f t="shared" ref="K112" si="231">SUM(H112:I112)</f>
        <v>15479.999999999998</v>
      </c>
    </row>
    <row r="113" spans="1:11" s="14" customFormat="1">
      <c r="A113" s="27">
        <v>43336</v>
      </c>
      <c r="B113" s="34" t="s">
        <v>117</v>
      </c>
      <c r="C113" s="28">
        <v>120</v>
      </c>
      <c r="D113" s="28" t="s">
        <v>11</v>
      </c>
      <c r="E113" s="29">
        <v>186.8</v>
      </c>
      <c r="F113" s="29">
        <v>257.8</v>
      </c>
      <c r="G113" s="29"/>
      <c r="H113" s="30">
        <f t="shared" ref="H113" si="232">(F113-E113)*C113</f>
        <v>8520</v>
      </c>
      <c r="I113" s="31"/>
      <c r="J113" s="32">
        <f t="shared" ref="J113" si="233">(H113+I113)/C113</f>
        <v>71</v>
      </c>
      <c r="K113" s="33">
        <f t="shared" ref="K113" si="234">SUM(H113:I113)</f>
        <v>8520</v>
      </c>
    </row>
    <row r="114" spans="1:11" s="14" customFormat="1">
      <c r="A114" s="27">
        <v>43336</v>
      </c>
      <c r="B114" s="34" t="s">
        <v>115</v>
      </c>
      <c r="C114" s="28">
        <v>1050</v>
      </c>
      <c r="D114" s="28" t="s">
        <v>11</v>
      </c>
      <c r="E114" s="29">
        <v>46.45</v>
      </c>
      <c r="F114" s="29">
        <v>40.6</v>
      </c>
      <c r="G114" s="29"/>
      <c r="H114" s="30">
        <f t="shared" ref="H114" si="235">(F114-E114)*C114</f>
        <v>-6142.5000000000018</v>
      </c>
      <c r="I114" s="31"/>
      <c r="J114" s="32">
        <f t="shared" ref="J114" si="236">(H114+I114)/C114</f>
        <v>-5.8500000000000014</v>
      </c>
      <c r="K114" s="33">
        <f t="shared" ref="K114" si="237">SUM(H114:I114)</f>
        <v>-6142.5000000000018</v>
      </c>
    </row>
    <row r="115" spans="1:11" s="14" customFormat="1">
      <c r="A115" s="27">
        <v>43335</v>
      </c>
      <c r="B115" s="34" t="s">
        <v>115</v>
      </c>
      <c r="C115" s="28">
        <v>900</v>
      </c>
      <c r="D115" s="28" t="s">
        <v>11</v>
      </c>
      <c r="E115" s="29">
        <v>53.25</v>
      </c>
      <c r="F115" s="29">
        <v>58.55</v>
      </c>
      <c r="G115" s="29"/>
      <c r="H115" s="30">
        <f t="shared" ref="H115:H116" si="238">(F115-E115)*C115</f>
        <v>4769.9999999999973</v>
      </c>
      <c r="I115" s="31"/>
      <c r="J115" s="32">
        <f t="shared" ref="J115:J116" si="239">(H115+I115)/C115</f>
        <v>5.2999999999999972</v>
      </c>
      <c r="K115" s="33">
        <f t="shared" ref="K115:K116" si="240">SUM(H115:I115)</f>
        <v>4769.9999999999973</v>
      </c>
    </row>
    <row r="116" spans="1:11" s="14" customFormat="1">
      <c r="A116" s="27">
        <v>43333</v>
      </c>
      <c r="B116" s="34" t="s">
        <v>116</v>
      </c>
      <c r="C116" s="28">
        <v>1280</v>
      </c>
      <c r="D116" s="28" t="s">
        <v>11</v>
      </c>
      <c r="E116" s="29">
        <v>39</v>
      </c>
      <c r="F116" s="29">
        <v>52</v>
      </c>
      <c r="G116" s="29"/>
      <c r="H116" s="30">
        <f t="shared" si="238"/>
        <v>16640</v>
      </c>
      <c r="I116" s="31"/>
      <c r="J116" s="32">
        <f t="shared" si="239"/>
        <v>13</v>
      </c>
      <c r="K116" s="33">
        <f t="shared" si="240"/>
        <v>16640</v>
      </c>
    </row>
    <row r="117" spans="1:11" s="14" customFormat="1">
      <c r="A117" s="27">
        <v>43333</v>
      </c>
      <c r="B117" s="34" t="s">
        <v>115</v>
      </c>
      <c r="C117" s="28">
        <v>825</v>
      </c>
      <c r="D117" s="28" t="s">
        <v>11</v>
      </c>
      <c r="E117" s="29">
        <v>59.55</v>
      </c>
      <c r="F117" s="29">
        <v>52.1</v>
      </c>
      <c r="G117" s="29"/>
      <c r="H117" s="30">
        <f t="shared" ref="H117" si="241">(F117-E117)*C117</f>
        <v>-6146.2499999999964</v>
      </c>
      <c r="I117" s="31"/>
      <c r="J117" s="32">
        <f t="shared" ref="J117" si="242">(H117+I117)/C117</f>
        <v>-7.4499999999999957</v>
      </c>
      <c r="K117" s="33">
        <f t="shared" ref="K117" si="243">SUM(H117:I117)</f>
        <v>-6146.2499999999964</v>
      </c>
    </row>
    <row r="118" spans="1:11" s="14" customFormat="1">
      <c r="A118" s="27">
        <v>43332</v>
      </c>
      <c r="B118" s="28" t="s">
        <v>114</v>
      </c>
      <c r="C118" s="28">
        <v>600</v>
      </c>
      <c r="D118" s="28" t="s">
        <v>11</v>
      </c>
      <c r="E118" s="29">
        <v>81.55</v>
      </c>
      <c r="F118" s="29">
        <v>89.7</v>
      </c>
      <c r="G118" s="29"/>
      <c r="H118" s="30">
        <f t="shared" ref="H118:H119" si="244">(F118-E118)*C118</f>
        <v>4890.0000000000036</v>
      </c>
      <c r="I118" s="31"/>
      <c r="J118" s="32">
        <f t="shared" ref="J118:J119" si="245">(H118+I118)/C118</f>
        <v>8.1500000000000057</v>
      </c>
      <c r="K118" s="33">
        <f t="shared" ref="K118:K119" si="246">SUM(H118:I118)</f>
        <v>4890.0000000000036</v>
      </c>
    </row>
    <row r="119" spans="1:11" s="26" customFormat="1">
      <c r="A119" s="19">
        <v>43329</v>
      </c>
      <c r="B119" s="20" t="s">
        <v>101</v>
      </c>
      <c r="C119" s="20">
        <v>600</v>
      </c>
      <c r="D119" s="20" t="s">
        <v>11</v>
      </c>
      <c r="E119" s="21">
        <v>83</v>
      </c>
      <c r="F119" s="21">
        <v>105</v>
      </c>
      <c r="G119" s="21"/>
      <c r="H119" s="22">
        <f t="shared" si="244"/>
        <v>13200</v>
      </c>
      <c r="I119" s="23"/>
      <c r="J119" s="24">
        <f t="shared" si="245"/>
        <v>22</v>
      </c>
      <c r="K119" s="25">
        <f t="shared" si="246"/>
        <v>13200</v>
      </c>
    </row>
    <row r="120" spans="1:11" s="14" customFormat="1">
      <c r="A120" s="27">
        <v>43328</v>
      </c>
      <c r="B120" s="34" t="s">
        <v>101</v>
      </c>
      <c r="C120" s="28">
        <v>600</v>
      </c>
      <c r="D120" s="34" t="s">
        <v>11</v>
      </c>
      <c r="E120" s="29">
        <v>77.599999999999994</v>
      </c>
      <c r="F120" s="29">
        <v>67.900000000000006</v>
      </c>
      <c r="G120" s="29"/>
      <c r="H120" s="30">
        <f t="shared" ref="H120" si="247">(F120-E120)*C120</f>
        <v>-5819.9999999999927</v>
      </c>
      <c r="I120" s="31"/>
      <c r="J120" s="32">
        <f t="shared" ref="J120" si="248">(H120+I120)/C120</f>
        <v>-9.6999999999999886</v>
      </c>
      <c r="K120" s="33">
        <f t="shared" ref="K120" si="249">SUM(H120:I120)</f>
        <v>-5819.9999999999927</v>
      </c>
    </row>
    <row r="121" spans="1:11" s="14" customFormat="1">
      <c r="A121" s="27">
        <v>43328</v>
      </c>
      <c r="B121" s="34" t="s">
        <v>106</v>
      </c>
      <c r="C121" s="28">
        <v>400</v>
      </c>
      <c r="D121" s="34" t="s">
        <v>11</v>
      </c>
      <c r="E121" s="29">
        <v>122.5</v>
      </c>
      <c r="F121" s="29">
        <v>140.85</v>
      </c>
      <c r="G121" s="29"/>
      <c r="H121" s="30">
        <f t="shared" ref="H121:H123" si="250">(F121-E121)*C121</f>
        <v>7339.9999999999982</v>
      </c>
      <c r="I121" s="31"/>
      <c r="J121" s="32">
        <f t="shared" ref="J121:J123" si="251">(H121+I121)/C121</f>
        <v>18.349999999999994</v>
      </c>
      <c r="K121" s="33">
        <f t="shared" ref="K121:K123" si="252">SUM(H121:I121)</f>
        <v>7339.9999999999982</v>
      </c>
    </row>
    <row r="122" spans="1:11" s="14" customFormat="1">
      <c r="A122" s="27">
        <v>43326</v>
      </c>
      <c r="B122" s="34" t="s">
        <v>105</v>
      </c>
      <c r="C122" s="28">
        <v>525</v>
      </c>
      <c r="D122" s="28" t="s">
        <v>11</v>
      </c>
      <c r="E122" s="29">
        <v>90.25</v>
      </c>
      <c r="F122" s="29">
        <v>99.25</v>
      </c>
      <c r="G122" s="29"/>
      <c r="H122" s="30">
        <f t="shared" si="250"/>
        <v>4725</v>
      </c>
      <c r="I122" s="31"/>
      <c r="J122" s="32">
        <f t="shared" si="251"/>
        <v>9</v>
      </c>
      <c r="K122" s="33">
        <f t="shared" si="252"/>
        <v>4725</v>
      </c>
    </row>
    <row r="123" spans="1:11" s="14" customFormat="1">
      <c r="A123" s="27">
        <v>43325</v>
      </c>
      <c r="B123" s="34" t="s">
        <v>104</v>
      </c>
      <c r="C123" s="28">
        <v>525</v>
      </c>
      <c r="D123" s="28" t="s">
        <v>11</v>
      </c>
      <c r="E123" s="29">
        <v>84</v>
      </c>
      <c r="F123" s="29">
        <v>92.4</v>
      </c>
      <c r="G123" s="29"/>
      <c r="H123" s="30">
        <f t="shared" si="250"/>
        <v>4410.0000000000027</v>
      </c>
      <c r="I123" s="31"/>
      <c r="J123" s="32">
        <f t="shared" si="251"/>
        <v>8.4000000000000057</v>
      </c>
      <c r="K123" s="33">
        <f t="shared" si="252"/>
        <v>4410.0000000000027</v>
      </c>
    </row>
    <row r="124" spans="1:11" s="14" customFormat="1">
      <c r="A124" s="27">
        <v>43322</v>
      </c>
      <c r="B124" s="34" t="s">
        <v>103</v>
      </c>
      <c r="C124" s="28">
        <v>440</v>
      </c>
      <c r="D124" s="28" t="s">
        <v>11</v>
      </c>
      <c r="E124" s="29">
        <v>106.7</v>
      </c>
      <c r="F124" s="29">
        <v>93.35</v>
      </c>
      <c r="G124" s="29"/>
      <c r="H124" s="30">
        <f t="shared" ref="H124" si="253">(F124-E124)*C124</f>
        <v>-5874.0000000000036</v>
      </c>
      <c r="I124" s="31"/>
      <c r="J124" s="32">
        <f t="shared" ref="J124" si="254">(H124+I124)/C124</f>
        <v>-13.350000000000009</v>
      </c>
      <c r="K124" s="33">
        <f t="shared" ref="K124" si="255">SUM(H124:I124)</f>
        <v>-5874.0000000000036</v>
      </c>
    </row>
    <row r="125" spans="1:11" s="14" customFormat="1">
      <c r="A125" s="27">
        <v>43321</v>
      </c>
      <c r="B125" s="34" t="s">
        <v>102</v>
      </c>
      <c r="C125" s="28">
        <v>600</v>
      </c>
      <c r="D125" s="28" t="s">
        <v>11</v>
      </c>
      <c r="E125" s="29">
        <v>76.349999999999994</v>
      </c>
      <c r="F125" s="29">
        <v>83.7</v>
      </c>
      <c r="G125" s="29"/>
      <c r="H125" s="30">
        <f t="shared" ref="H125" si="256">(F125-E125)*C125</f>
        <v>4410.0000000000055</v>
      </c>
      <c r="I125" s="31"/>
      <c r="J125" s="32">
        <f t="shared" ref="J125" si="257">(H125+I125)/C125</f>
        <v>7.3500000000000094</v>
      </c>
      <c r="K125" s="33">
        <f t="shared" ref="K125" si="258">SUM(H125:I125)</f>
        <v>4410.0000000000055</v>
      </c>
    </row>
    <row r="126" spans="1:11" s="14" customFormat="1">
      <c r="A126" s="27">
        <v>43320</v>
      </c>
      <c r="B126" s="28" t="s">
        <v>101</v>
      </c>
      <c r="C126" s="28">
        <v>525</v>
      </c>
      <c r="D126" s="28" t="s">
        <v>11</v>
      </c>
      <c r="E126" s="29">
        <v>93</v>
      </c>
      <c r="F126" s="29">
        <v>102.3</v>
      </c>
      <c r="G126" s="29"/>
      <c r="H126" s="30">
        <f t="shared" ref="H126:H127" si="259">(F126-E126)*C126</f>
        <v>4882.4999999999982</v>
      </c>
      <c r="I126" s="31"/>
      <c r="J126" s="32">
        <f t="shared" ref="J126:J127" si="260">(H126+I126)/C126</f>
        <v>9.2999999999999972</v>
      </c>
      <c r="K126" s="33">
        <f t="shared" ref="K126:K127" si="261">SUM(H126:I126)</f>
        <v>4882.4999999999982</v>
      </c>
    </row>
    <row r="127" spans="1:11" s="26" customFormat="1">
      <c r="A127" s="19">
        <v>43319</v>
      </c>
      <c r="B127" s="20" t="s">
        <v>101</v>
      </c>
      <c r="C127" s="20">
        <v>600</v>
      </c>
      <c r="D127" s="20" t="s">
        <v>11</v>
      </c>
      <c r="E127" s="21">
        <v>79.5</v>
      </c>
      <c r="F127" s="21">
        <v>87.45</v>
      </c>
      <c r="G127" s="21">
        <v>100.6</v>
      </c>
      <c r="H127" s="22">
        <f t="shared" si="259"/>
        <v>4770.0000000000018</v>
      </c>
      <c r="I127" s="23">
        <f t="shared" ref="I127" si="262">(G127-F127)*C127</f>
        <v>7889.9999999999945</v>
      </c>
      <c r="J127" s="24">
        <f t="shared" si="260"/>
        <v>21.099999999999994</v>
      </c>
      <c r="K127" s="25">
        <f t="shared" si="261"/>
        <v>12659.999999999996</v>
      </c>
    </row>
    <row r="128" spans="1:11" s="26" customFormat="1">
      <c r="A128" s="19">
        <v>43315</v>
      </c>
      <c r="B128" s="20" t="s">
        <v>100</v>
      </c>
      <c r="C128" s="20">
        <v>400</v>
      </c>
      <c r="D128" s="20" t="s">
        <v>11</v>
      </c>
      <c r="E128" s="21">
        <v>117.7</v>
      </c>
      <c r="F128" s="21">
        <v>132.4</v>
      </c>
      <c r="G128" s="21">
        <v>152.30000000000001</v>
      </c>
      <c r="H128" s="22">
        <f t="shared" ref="H128:H129" si="263">(F128-E128)*C128</f>
        <v>5880.0000000000009</v>
      </c>
      <c r="I128" s="23">
        <f t="shared" ref="I128" si="264">(G128-F128)*C128</f>
        <v>7960.0000000000018</v>
      </c>
      <c r="J128" s="24">
        <f t="shared" ref="J128:J129" si="265">(H128+I128)/C128</f>
        <v>34.600000000000009</v>
      </c>
      <c r="K128" s="25">
        <f t="shared" ref="K128:K129" si="266">SUM(H128:I128)</f>
        <v>13840.000000000004</v>
      </c>
    </row>
    <row r="129" spans="1:11" s="14" customFormat="1">
      <c r="A129" s="27">
        <v>43315</v>
      </c>
      <c r="B129" s="28" t="s">
        <v>99</v>
      </c>
      <c r="C129" s="28">
        <v>450</v>
      </c>
      <c r="D129" s="28" t="s">
        <v>11</v>
      </c>
      <c r="E129" s="29">
        <v>104.5</v>
      </c>
      <c r="F129" s="29">
        <v>114.95</v>
      </c>
      <c r="G129" s="29"/>
      <c r="H129" s="30">
        <f t="shared" si="263"/>
        <v>4702.5000000000009</v>
      </c>
      <c r="I129" s="31"/>
      <c r="J129" s="32">
        <f t="shared" si="265"/>
        <v>10.450000000000003</v>
      </c>
      <c r="K129" s="33">
        <f t="shared" si="266"/>
        <v>4702.5000000000009</v>
      </c>
    </row>
    <row r="130" spans="1:11" s="14" customFormat="1">
      <c r="A130" s="27">
        <v>43314</v>
      </c>
      <c r="B130" s="34" t="s">
        <v>98</v>
      </c>
      <c r="C130" s="28">
        <v>375</v>
      </c>
      <c r="D130" s="28" t="s">
        <v>11</v>
      </c>
      <c r="E130" s="29">
        <v>120.95</v>
      </c>
      <c r="F130" s="29">
        <v>105.8</v>
      </c>
      <c r="G130" s="29"/>
      <c r="H130" s="30">
        <f t="shared" ref="H130" si="267">(F130-E130)*C130</f>
        <v>-5681.2500000000018</v>
      </c>
      <c r="I130" s="31"/>
      <c r="J130" s="32">
        <f t="shared" ref="J130" si="268">(H130+I130)/C130</f>
        <v>-15.150000000000006</v>
      </c>
      <c r="K130" s="33">
        <f t="shared" ref="K130" si="269">SUM(H130:I130)</f>
        <v>-5681.2500000000018</v>
      </c>
    </row>
    <row r="131" spans="1:11" s="14" customFormat="1">
      <c r="A131" s="27">
        <v>43313</v>
      </c>
      <c r="B131" s="34" t="s">
        <v>97</v>
      </c>
      <c r="C131" s="28">
        <v>375</v>
      </c>
      <c r="D131" s="28" t="s">
        <v>11</v>
      </c>
      <c r="E131" s="29">
        <v>116.3</v>
      </c>
      <c r="F131" s="29">
        <v>122.5</v>
      </c>
      <c r="G131" s="29"/>
      <c r="H131" s="30">
        <f t="shared" ref="H131" si="270">(F131-E131)*C131</f>
        <v>2325.0000000000009</v>
      </c>
      <c r="I131" s="31"/>
      <c r="J131" s="32">
        <f t="shared" ref="J131" si="271">(H131+I131)/C131</f>
        <v>6.2000000000000028</v>
      </c>
      <c r="K131" s="33">
        <f t="shared" ref="K131" si="272">SUM(H131:I131)</f>
        <v>2325.0000000000009</v>
      </c>
    </row>
    <row r="132" spans="1:11" ht="15" customHeight="1">
      <c r="A132" s="50"/>
      <c r="B132" s="47"/>
      <c r="C132" s="47"/>
      <c r="D132" s="47"/>
      <c r="E132" s="47"/>
      <c r="F132" s="47"/>
      <c r="G132" s="47"/>
      <c r="H132" s="48"/>
      <c r="I132" s="49"/>
      <c r="J132" s="47"/>
      <c r="K132" s="47"/>
    </row>
    <row r="133" spans="1:11" s="14" customFormat="1">
      <c r="A133" s="27">
        <v>43312</v>
      </c>
      <c r="B133" s="34" t="s">
        <v>96</v>
      </c>
      <c r="C133" s="28">
        <v>375</v>
      </c>
      <c r="D133" s="28" t="s">
        <v>11</v>
      </c>
      <c r="E133" s="29">
        <v>125</v>
      </c>
      <c r="F133" s="29">
        <v>137.5</v>
      </c>
      <c r="G133" s="29"/>
      <c r="H133" s="30">
        <f t="shared" ref="H133" si="273">(F133-E133)*C133</f>
        <v>4687.5</v>
      </c>
      <c r="I133" s="31"/>
      <c r="J133" s="32">
        <f t="shared" ref="J133" si="274">(H133+I133)/C133</f>
        <v>12.5</v>
      </c>
      <c r="K133" s="33">
        <f t="shared" ref="K133" si="275">SUM(H133:I133)</f>
        <v>4687.5</v>
      </c>
    </row>
    <row r="134" spans="1:11" s="14" customFormat="1">
      <c r="A134" s="27">
        <v>43311</v>
      </c>
      <c r="B134" s="34" t="s">
        <v>96</v>
      </c>
      <c r="C134" s="28">
        <v>375</v>
      </c>
      <c r="D134" s="28" t="s">
        <v>11</v>
      </c>
      <c r="E134" s="29">
        <v>125.8</v>
      </c>
      <c r="F134" s="29">
        <v>138.35</v>
      </c>
      <c r="G134" s="29"/>
      <c r="H134" s="30">
        <f t="shared" ref="H134:H135" si="276">(F134-E134)*C134</f>
        <v>4706.2499999999991</v>
      </c>
      <c r="I134" s="31"/>
      <c r="J134" s="32">
        <f t="shared" ref="J134:J135" si="277">(H134+I134)/C134</f>
        <v>12.549999999999997</v>
      </c>
      <c r="K134" s="33">
        <f t="shared" ref="K134:K135" si="278">SUM(H134:I134)</f>
        <v>4706.2499999999991</v>
      </c>
    </row>
    <row r="135" spans="1:11" s="14" customFormat="1">
      <c r="A135" s="27">
        <v>43308</v>
      </c>
      <c r="B135" s="34" t="s">
        <v>95</v>
      </c>
      <c r="C135" s="28">
        <v>375</v>
      </c>
      <c r="D135" s="28" t="s">
        <v>11</v>
      </c>
      <c r="E135" s="29">
        <v>124.15</v>
      </c>
      <c r="F135" s="29">
        <v>136.55000000000001</v>
      </c>
      <c r="G135" s="29"/>
      <c r="H135" s="30">
        <f t="shared" si="276"/>
        <v>4650.0000000000018</v>
      </c>
      <c r="I135" s="31"/>
      <c r="J135" s="32">
        <f t="shared" si="277"/>
        <v>12.400000000000006</v>
      </c>
      <c r="K135" s="33">
        <f t="shared" si="278"/>
        <v>4650.0000000000018</v>
      </c>
    </row>
    <row r="136" spans="1:11" s="26" customFormat="1">
      <c r="A136" s="19">
        <v>43307</v>
      </c>
      <c r="B136" s="20" t="s">
        <v>94</v>
      </c>
      <c r="C136" s="20">
        <v>320</v>
      </c>
      <c r="D136" s="20" t="s">
        <v>11</v>
      </c>
      <c r="E136" s="21">
        <v>150.5</v>
      </c>
      <c r="F136" s="21">
        <v>165.55</v>
      </c>
      <c r="G136" s="21">
        <v>190.4</v>
      </c>
      <c r="H136" s="22">
        <f t="shared" ref="H136" si="279">(F136-E136)*C136</f>
        <v>4816.0000000000036</v>
      </c>
      <c r="I136" s="23">
        <f t="shared" ref="I136" si="280">(G136-F136)*C136</f>
        <v>7951.9999999999982</v>
      </c>
      <c r="J136" s="24">
        <f t="shared" ref="J136" si="281">(H136+I136)/C136</f>
        <v>39.900000000000006</v>
      </c>
      <c r="K136" s="25">
        <f t="shared" ref="K136" si="282">SUM(H136:I136)</f>
        <v>12768.000000000002</v>
      </c>
    </row>
    <row r="137" spans="1:11" s="14" customFormat="1">
      <c r="A137" s="27">
        <v>43305</v>
      </c>
      <c r="B137" s="28" t="s">
        <v>93</v>
      </c>
      <c r="C137" s="28">
        <v>2250</v>
      </c>
      <c r="D137" s="28" t="s">
        <v>11</v>
      </c>
      <c r="E137" s="29">
        <v>21.55</v>
      </c>
      <c r="F137" s="29">
        <v>18.850000000000001</v>
      </c>
      <c r="G137" s="29"/>
      <c r="H137" s="30">
        <f t="shared" ref="H137" si="283">(F137-E137)*C137</f>
        <v>-6074.9999999999982</v>
      </c>
      <c r="I137" s="31"/>
      <c r="J137" s="32">
        <f t="shared" ref="J137" si="284">(H137+I137)/C137</f>
        <v>-2.6999999999999993</v>
      </c>
      <c r="K137" s="33">
        <f t="shared" ref="K137" si="285">SUM(H137:I137)</f>
        <v>-6074.9999999999982</v>
      </c>
    </row>
    <row r="138" spans="1:11" s="14" customFormat="1">
      <c r="A138" s="27">
        <v>43305</v>
      </c>
      <c r="B138" s="28" t="s">
        <v>93</v>
      </c>
      <c r="C138" s="28">
        <v>2250</v>
      </c>
      <c r="D138" s="28" t="s">
        <v>11</v>
      </c>
      <c r="E138" s="29">
        <v>21.55</v>
      </c>
      <c r="F138" s="29">
        <v>18.850000000000001</v>
      </c>
      <c r="G138" s="29"/>
      <c r="H138" s="30">
        <f t="shared" ref="H138" si="286">(F138-E138)*C138</f>
        <v>-6074.9999999999982</v>
      </c>
      <c r="I138" s="31"/>
      <c r="J138" s="32">
        <f t="shared" ref="J138" si="287">(H138+I138)/C138</f>
        <v>-2.6999999999999993</v>
      </c>
      <c r="K138" s="33">
        <f t="shared" ref="K138" si="288">SUM(H138:I138)</f>
        <v>-6074.9999999999982</v>
      </c>
    </row>
    <row r="139" spans="1:11" s="26" customFormat="1">
      <c r="A139" s="19">
        <v>43304</v>
      </c>
      <c r="B139" s="20" t="s">
        <v>92</v>
      </c>
      <c r="C139" s="20">
        <v>1425</v>
      </c>
      <c r="D139" s="20" t="s">
        <v>11</v>
      </c>
      <c r="E139" s="21">
        <v>34.5</v>
      </c>
      <c r="F139" s="21">
        <v>37.950000000000003</v>
      </c>
      <c r="G139" s="21">
        <v>43.65</v>
      </c>
      <c r="H139" s="22">
        <f t="shared" ref="H139" si="289">(F139-E139)*C139</f>
        <v>4916.2500000000036</v>
      </c>
      <c r="I139" s="23">
        <f t="shared" ref="I139" si="290">(G139-F139)*C139</f>
        <v>8122.4999999999936</v>
      </c>
      <c r="J139" s="24">
        <f t="shared" ref="J139" si="291">(H139+I139)/C139</f>
        <v>9.1499999999999968</v>
      </c>
      <c r="K139" s="25">
        <f t="shared" ref="K139" si="292">SUM(H139:I139)</f>
        <v>13038.749999999996</v>
      </c>
    </row>
    <row r="140" spans="1:11" s="14" customFormat="1">
      <c r="A140" s="27">
        <v>43301</v>
      </c>
      <c r="B140" s="34" t="s">
        <v>87</v>
      </c>
      <c r="C140" s="28">
        <v>320</v>
      </c>
      <c r="D140" s="28" t="s">
        <v>11</v>
      </c>
      <c r="E140" s="29">
        <v>151.25</v>
      </c>
      <c r="F140" s="29">
        <v>173.9</v>
      </c>
      <c r="G140" s="29"/>
      <c r="H140" s="30">
        <f t="shared" ref="H140:H141" si="293">(F140-E140)*C140</f>
        <v>7248.0000000000018</v>
      </c>
      <c r="I140" s="31"/>
      <c r="J140" s="32">
        <f t="shared" ref="J140:J141" si="294">(H140+I140)/C140</f>
        <v>22.650000000000006</v>
      </c>
      <c r="K140" s="33">
        <f t="shared" ref="K140:K141" si="295">SUM(H140:I140)</f>
        <v>7248.0000000000018</v>
      </c>
    </row>
    <row r="141" spans="1:11" s="14" customFormat="1">
      <c r="A141" s="27">
        <v>43301</v>
      </c>
      <c r="B141" s="34" t="s">
        <v>88</v>
      </c>
      <c r="C141" s="28">
        <v>900</v>
      </c>
      <c r="D141" s="28" t="s">
        <v>11</v>
      </c>
      <c r="E141" s="29">
        <v>55.3</v>
      </c>
      <c r="F141" s="29">
        <v>60.8</v>
      </c>
      <c r="G141" s="29"/>
      <c r="H141" s="30">
        <f t="shared" si="293"/>
        <v>4950</v>
      </c>
      <c r="I141" s="31"/>
      <c r="J141" s="32">
        <f t="shared" si="294"/>
        <v>5.5</v>
      </c>
      <c r="K141" s="33">
        <f t="shared" si="295"/>
        <v>4950</v>
      </c>
    </row>
    <row r="142" spans="1:11" s="14" customFormat="1">
      <c r="A142" s="27">
        <v>43300</v>
      </c>
      <c r="B142" s="34" t="s">
        <v>88</v>
      </c>
      <c r="C142" s="28">
        <v>1200</v>
      </c>
      <c r="D142" s="28" t="s">
        <v>11</v>
      </c>
      <c r="E142" s="29">
        <v>40</v>
      </c>
      <c r="F142" s="29">
        <v>35</v>
      </c>
      <c r="G142" s="29"/>
      <c r="H142" s="30">
        <f t="shared" ref="H142" si="296">(F142-E142)*C142</f>
        <v>-6000</v>
      </c>
      <c r="I142" s="31"/>
      <c r="J142" s="32">
        <f t="shared" ref="J142" si="297">(H142+I142)/C142</f>
        <v>-5</v>
      </c>
      <c r="K142" s="33">
        <f t="shared" ref="K142" si="298">SUM(H142:I142)</f>
        <v>-6000</v>
      </c>
    </row>
    <row r="143" spans="1:11" s="14" customFormat="1">
      <c r="A143" s="27">
        <v>43299</v>
      </c>
      <c r="B143" s="28" t="s">
        <v>91</v>
      </c>
      <c r="C143" s="28">
        <v>320</v>
      </c>
      <c r="D143" s="28" t="s">
        <v>11</v>
      </c>
      <c r="E143" s="29">
        <v>148</v>
      </c>
      <c r="F143" s="29">
        <v>165</v>
      </c>
      <c r="G143" s="29"/>
      <c r="H143" s="30">
        <f t="shared" ref="H143:H144" si="299">(F143-E143)*C143</f>
        <v>5440</v>
      </c>
      <c r="I143" s="31"/>
      <c r="J143" s="32">
        <f t="shared" ref="J143:J144" si="300">(H143+I143)/C143</f>
        <v>17</v>
      </c>
      <c r="K143" s="33">
        <f t="shared" ref="K143:K144" si="301">SUM(H143:I143)</f>
        <v>5440</v>
      </c>
    </row>
    <row r="144" spans="1:11" s="26" customFormat="1">
      <c r="A144" s="19">
        <v>43299</v>
      </c>
      <c r="B144" s="20" t="s">
        <v>90</v>
      </c>
      <c r="C144" s="20">
        <v>750</v>
      </c>
      <c r="D144" s="20" t="s">
        <v>11</v>
      </c>
      <c r="E144" s="21">
        <v>65</v>
      </c>
      <c r="F144" s="21">
        <v>71.5</v>
      </c>
      <c r="G144" s="21">
        <v>82.25</v>
      </c>
      <c r="H144" s="22">
        <f t="shared" si="299"/>
        <v>4875</v>
      </c>
      <c r="I144" s="23">
        <f t="shared" ref="I144" si="302">(G144-F144)*C144</f>
        <v>8062.5</v>
      </c>
      <c r="J144" s="24">
        <f t="shared" si="300"/>
        <v>17.25</v>
      </c>
      <c r="K144" s="25">
        <f t="shared" si="301"/>
        <v>12937.5</v>
      </c>
    </row>
    <row r="145" spans="1:11" s="26" customFormat="1">
      <c r="A145" s="19">
        <v>43298</v>
      </c>
      <c r="B145" s="20" t="s">
        <v>87</v>
      </c>
      <c r="C145" s="20">
        <v>320</v>
      </c>
      <c r="D145" s="20" t="s">
        <v>11</v>
      </c>
      <c r="E145" s="21">
        <v>145.5</v>
      </c>
      <c r="F145" s="21">
        <v>167.3</v>
      </c>
      <c r="G145" s="21">
        <v>200.75</v>
      </c>
      <c r="H145" s="22">
        <f t="shared" ref="H145:H146" si="303">(F145-E145)*C145</f>
        <v>6976.0000000000036</v>
      </c>
      <c r="I145" s="23">
        <f t="shared" ref="I145:I146" si="304">(G145-F145)*C145</f>
        <v>10703.999999999996</v>
      </c>
      <c r="J145" s="24">
        <f t="shared" ref="J145:J146" si="305">(H145+I145)/C145</f>
        <v>55.25</v>
      </c>
      <c r="K145" s="25">
        <f t="shared" ref="K145:K146" si="306">SUM(H145:I145)</f>
        <v>17680</v>
      </c>
    </row>
    <row r="146" spans="1:11" s="26" customFormat="1">
      <c r="A146" s="19">
        <v>43298</v>
      </c>
      <c r="B146" s="20" t="s">
        <v>89</v>
      </c>
      <c r="C146" s="20">
        <v>825</v>
      </c>
      <c r="D146" s="20" t="s">
        <v>11</v>
      </c>
      <c r="E146" s="21">
        <v>56.35</v>
      </c>
      <c r="F146" s="21">
        <v>62</v>
      </c>
      <c r="G146" s="21">
        <v>71.3</v>
      </c>
      <c r="H146" s="22">
        <f t="shared" si="303"/>
        <v>4661.2499999999991</v>
      </c>
      <c r="I146" s="23">
        <f t="shared" si="304"/>
        <v>7672.4999999999973</v>
      </c>
      <c r="J146" s="24">
        <f t="shared" si="305"/>
        <v>14.949999999999996</v>
      </c>
      <c r="K146" s="25">
        <f t="shared" si="306"/>
        <v>12333.749999999996</v>
      </c>
    </row>
    <row r="147" spans="1:11" s="14" customFormat="1">
      <c r="A147" s="27">
        <v>43297</v>
      </c>
      <c r="B147" s="34" t="s">
        <v>88</v>
      </c>
      <c r="C147" s="28">
        <v>900</v>
      </c>
      <c r="D147" s="28" t="s">
        <v>11</v>
      </c>
      <c r="E147" s="29">
        <v>53.5</v>
      </c>
      <c r="F147" s="29">
        <v>58.85</v>
      </c>
      <c r="G147" s="29"/>
      <c r="H147" s="30">
        <f t="shared" ref="H147" si="307">(F147-E147)*C147</f>
        <v>4815.0000000000009</v>
      </c>
      <c r="I147" s="31"/>
      <c r="J147" s="32">
        <f t="shared" ref="J147" si="308">(H147+I147)/C147</f>
        <v>5.3500000000000014</v>
      </c>
      <c r="K147" s="33">
        <f t="shared" ref="K147" si="309">SUM(H147:I147)</f>
        <v>4815.0000000000009</v>
      </c>
    </row>
    <row r="148" spans="1:11" s="14" customFormat="1">
      <c r="A148" s="27">
        <v>43292</v>
      </c>
      <c r="B148" s="34" t="s">
        <v>87</v>
      </c>
      <c r="C148" s="28">
        <v>280</v>
      </c>
      <c r="D148" s="28" t="s">
        <v>11</v>
      </c>
      <c r="E148" s="29">
        <v>166</v>
      </c>
      <c r="F148" s="29">
        <v>189.9</v>
      </c>
      <c r="G148" s="29"/>
      <c r="H148" s="30">
        <f t="shared" ref="H148:H149" si="310">(F148-E148)*C148</f>
        <v>6692.0000000000018</v>
      </c>
      <c r="I148" s="31"/>
      <c r="J148" s="32">
        <f t="shared" ref="J148:J149" si="311">(H148+I148)/C148</f>
        <v>23.900000000000006</v>
      </c>
      <c r="K148" s="33">
        <f t="shared" ref="K148:K149" si="312">SUM(H148:I148)</f>
        <v>6692.0000000000018</v>
      </c>
    </row>
    <row r="149" spans="1:11" s="14" customFormat="1">
      <c r="A149" s="27">
        <v>43292</v>
      </c>
      <c r="B149" s="34" t="s">
        <v>78</v>
      </c>
      <c r="C149" s="28">
        <v>525</v>
      </c>
      <c r="D149" s="28" t="s">
        <v>11</v>
      </c>
      <c r="E149" s="29">
        <v>89.8</v>
      </c>
      <c r="F149" s="29">
        <v>84</v>
      </c>
      <c r="G149" s="29"/>
      <c r="H149" s="30">
        <f t="shared" si="310"/>
        <v>-3044.9999999999986</v>
      </c>
      <c r="I149" s="31"/>
      <c r="J149" s="32">
        <f t="shared" si="311"/>
        <v>-5.7999999999999972</v>
      </c>
      <c r="K149" s="33">
        <f t="shared" si="312"/>
        <v>-3044.9999999999986</v>
      </c>
    </row>
    <row r="150" spans="1:11" s="14" customFormat="1">
      <c r="A150" s="27">
        <v>43291</v>
      </c>
      <c r="B150" s="28" t="s">
        <v>87</v>
      </c>
      <c r="C150" s="28">
        <v>400</v>
      </c>
      <c r="D150" s="28" t="s">
        <v>11</v>
      </c>
      <c r="E150" s="29">
        <v>59</v>
      </c>
      <c r="F150" s="29">
        <v>50.15</v>
      </c>
      <c r="G150" s="29"/>
      <c r="H150" s="30">
        <f t="shared" ref="H150:H151" si="313">(F150-E150)*C150</f>
        <v>-3540.0000000000005</v>
      </c>
      <c r="I150" s="31"/>
      <c r="J150" s="32">
        <f t="shared" ref="J150:J151" si="314">(H150+I150)/C150</f>
        <v>-8.8500000000000014</v>
      </c>
      <c r="K150" s="33">
        <f t="shared" ref="K150:K151" si="315">SUM(H150:I150)</f>
        <v>-3540.0000000000005</v>
      </c>
    </row>
    <row r="151" spans="1:11" s="26" customFormat="1">
      <c r="A151" s="19">
        <v>43291</v>
      </c>
      <c r="B151" s="20" t="s">
        <v>86</v>
      </c>
      <c r="C151" s="20">
        <v>600</v>
      </c>
      <c r="D151" s="20" t="s">
        <v>11</v>
      </c>
      <c r="E151" s="21">
        <v>74.55</v>
      </c>
      <c r="F151" s="21">
        <v>82</v>
      </c>
      <c r="G151" s="21">
        <v>94.3</v>
      </c>
      <c r="H151" s="22">
        <f t="shared" si="313"/>
        <v>4470.0000000000018</v>
      </c>
      <c r="I151" s="23">
        <f t="shared" ref="I151" si="316">(G151-F151)*C151</f>
        <v>7379.9999999999982</v>
      </c>
      <c r="J151" s="24">
        <f t="shared" si="314"/>
        <v>19.75</v>
      </c>
      <c r="K151" s="25">
        <f t="shared" si="315"/>
        <v>11850</v>
      </c>
    </row>
    <row r="152" spans="1:11" s="14" customFormat="1">
      <c r="A152" s="27">
        <v>43290</v>
      </c>
      <c r="B152" s="34" t="s">
        <v>75</v>
      </c>
      <c r="C152" s="28">
        <v>450</v>
      </c>
      <c r="D152" s="28" t="s">
        <v>11</v>
      </c>
      <c r="E152" s="29">
        <v>97</v>
      </c>
      <c r="F152" s="29">
        <v>106.7</v>
      </c>
      <c r="G152" s="29"/>
      <c r="H152" s="30">
        <f t="shared" ref="H152" si="317">(F152-E152)*C152</f>
        <v>4365.0000000000009</v>
      </c>
      <c r="I152" s="31"/>
      <c r="J152" s="32">
        <f t="shared" ref="J152" si="318">(H152+I152)/C152</f>
        <v>9.7000000000000028</v>
      </c>
      <c r="K152" s="33">
        <f t="shared" ref="K152" si="319">SUM(H152:I152)</f>
        <v>4365.0000000000009</v>
      </c>
    </row>
    <row r="153" spans="1:11" s="14" customFormat="1">
      <c r="A153" s="27">
        <v>43287</v>
      </c>
      <c r="B153" s="34" t="s">
        <v>85</v>
      </c>
      <c r="C153" s="28">
        <v>520</v>
      </c>
      <c r="D153" s="28" t="s">
        <v>11</v>
      </c>
      <c r="E153" s="29">
        <v>93.5</v>
      </c>
      <c r="F153" s="29">
        <v>79.45</v>
      </c>
      <c r="G153" s="29"/>
      <c r="H153" s="30">
        <f t="shared" ref="H153:H154" si="320">(F153-E153)*C153</f>
        <v>-7305.9999999999982</v>
      </c>
      <c r="I153" s="31"/>
      <c r="J153" s="32">
        <f t="shared" ref="J153:J154" si="321">(H153+I153)/C153</f>
        <v>-14.049999999999997</v>
      </c>
      <c r="K153" s="33">
        <f t="shared" ref="K153:K154" si="322">SUM(H153:I153)</f>
        <v>-7305.9999999999982</v>
      </c>
    </row>
    <row r="154" spans="1:11" s="14" customFormat="1">
      <c r="A154" s="27">
        <v>43287</v>
      </c>
      <c r="B154" s="34" t="s">
        <v>68</v>
      </c>
      <c r="C154" s="28">
        <v>450</v>
      </c>
      <c r="D154" s="28" t="s">
        <v>11</v>
      </c>
      <c r="E154" s="29">
        <v>100.9</v>
      </c>
      <c r="F154" s="29">
        <v>111</v>
      </c>
      <c r="G154" s="29"/>
      <c r="H154" s="30">
        <f t="shared" si="320"/>
        <v>4544.9999999999973</v>
      </c>
      <c r="I154" s="31"/>
      <c r="J154" s="32">
        <f t="shared" si="321"/>
        <v>10.099999999999994</v>
      </c>
      <c r="K154" s="33">
        <f t="shared" si="322"/>
        <v>4544.9999999999973</v>
      </c>
    </row>
    <row r="155" spans="1:11" s="14" customFormat="1">
      <c r="A155" s="27">
        <v>43285</v>
      </c>
      <c r="B155" s="28" t="s">
        <v>67</v>
      </c>
      <c r="C155" s="28">
        <v>450</v>
      </c>
      <c r="D155" s="28" t="s">
        <v>11</v>
      </c>
      <c r="E155" s="29">
        <v>109.1</v>
      </c>
      <c r="F155" s="29">
        <v>120</v>
      </c>
      <c r="G155" s="29"/>
      <c r="H155" s="30">
        <f t="shared" ref="H155:H156" si="323">(F155-E155)*C155</f>
        <v>4905.0000000000027</v>
      </c>
      <c r="I155" s="31"/>
      <c r="J155" s="32">
        <f>(H155+I155)/C155</f>
        <v>10.900000000000006</v>
      </c>
      <c r="K155" s="33">
        <f t="shared" ref="K155:K156" si="324">SUM(H155:I155)</f>
        <v>4905.0000000000027</v>
      </c>
    </row>
    <row r="156" spans="1:11" s="26" customFormat="1">
      <c r="A156" s="19">
        <v>43285</v>
      </c>
      <c r="B156" s="20" t="s">
        <v>84</v>
      </c>
      <c r="C156" s="20">
        <v>360</v>
      </c>
      <c r="D156" s="20" t="s">
        <v>11</v>
      </c>
      <c r="E156" s="21">
        <v>134.55000000000001</v>
      </c>
      <c r="F156" s="21">
        <v>154.69999999999999</v>
      </c>
      <c r="G156" s="21">
        <v>185.65</v>
      </c>
      <c r="H156" s="22">
        <f t="shared" si="323"/>
        <v>7253.9999999999918</v>
      </c>
      <c r="I156" s="23">
        <f t="shared" ref="I156" si="325">(G156-F156)*C156</f>
        <v>11142.000000000005</v>
      </c>
      <c r="J156" s="24">
        <f t="shared" ref="J156" si="326">(H156+I156)/C156</f>
        <v>51.099999999999987</v>
      </c>
      <c r="K156" s="25">
        <f t="shared" si="324"/>
        <v>18395.999999999996</v>
      </c>
    </row>
    <row r="157" spans="1:11" s="14" customFormat="1">
      <c r="A157" s="27">
        <v>43284</v>
      </c>
      <c r="B157" s="34" t="s">
        <v>67</v>
      </c>
      <c r="C157" s="28">
        <v>450</v>
      </c>
      <c r="D157" s="28" t="s">
        <v>11</v>
      </c>
      <c r="E157" s="29">
        <v>110.5</v>
      </c>
      <c r="F157" s="29">
        <v>114</v>
      </c>
      <c r="G157" s="29"/>
      <c r="H157" s="30">
        <f t="shared" ref="H157" si="327">(F157-E157)*C157</f>
        <v>1575</v>
      </c>
      <c r="I157" s="31"/>
      <c r="J157" s="32">
        <f t="shared" ref="J157" si="328">(H157+I157)/C157</f>
        <v>3.5</v>
      </c>
      <c r="K157" s="33">
        <f t="shared" ref="K157" si="329">SUM(H157:I157)</f>
        <v>1575</v>
      </c>
    </row>
    <row r="158" spans="1:11" s="14" customFormat="1">
      <c r="A158" s="27">
        <v>43283</v>
      </c>
      <c r="B158" s="34" t="s">
        <v>71</v>
      </c>
      <c r="C158" s="28">
        <v>450</v>
      </c>
      <c r="D158" s="28" t="s">
        <v>11</v>
      </c>
      <c r="E158" s="29">
        <v>114.25</v>
      </c>
      <c r="F158" s="29">
        <v>119</v>
      </c>
      <c r="G158" s="29"/>
      <c r="H158" s="30">
        <f t="shared" ref="H158" si="330">(F158-E158)*C158</f>
        <v>2137.5</v>
      </c>
      <c r="I158" s="31"/>
      <c r="J158" s="32">
        <f t="shared" ref="J158" si="331">(H158+I158)/C158</f>
        <v>4.75</v>
      </c>
      <c r="K158" s="33">
        <f t="shared" ref="K158" si="332">SUM(H158:I158)</f>
        <v>2137.5</v>
      </c>
    </row>
    <row r="159" spans="1:11" ht="15" customHeight="1">
      <c r="A159" s="46"/>
      <c r="B159" s="43"/>
      <c r="C159" s="43"/>
      <c r="D159" s="43"/>
      <c r="E159" s="43"/>
      <c r="F159" s="43"/>
      <c r="G159" s="43"/>
      <c r="H159" s="44"/>
      <c r="I159" s="45"/>
      <c r="J159" s="43"/>
      <c r="K159" s="43"/>
    </row>
    <row r="160" spans="1:11" s="14" customFormat="1">
      <c r="A160" s="27">
        <v>43280</v>
      </c>
      <c r="B160" s="34" t="s">
        <v>82</v>
      </c>
      <c r="C160" s="28">
        <v>440</v>
      </c>
      <c r="D160" s="28" t="s">
        <v>11</v>
      </c>
      <c r="E160" s="29">
        <v>109</v>
      </c>
      <c r="F160" s="29">
        <v>92.65</v>
      </c>
      <c r="G160" s="29"/>
      <c r="H160" s="30">
        <f t="shared" ref="H160:H161" si="333">(F160-E160)*C160</f>
        <v>-7193.9999999999973</v>
      </c>
      <c r="I160" s="31"/>
      <c r="J160" s="32">
        <f t="shared" ref="J160:J161" si="334">(H160+I160)/C160</f>
        <v>-16.349999999999994</v>
      </c>
      <c r="K160" s="33">
        <f t="shared" ref="K160:K161" si="335">SUM(H160:I160)</f>
        <v>-7193.9999999999973</v>
      </c>
    </row>
    <row r="161" spans="1:11" s="14" customFormat="1">
      <c r="A161" s="27">
        <v>43280</v>
      </c>
      <c r="B161" s="34" t="s">
        <v>71</v>
      </c>
      <c r="C161" s="28">
        <v>375</v>
      </c>
      <c r="D161" s="28" t="s">
        <v>11</v>
      </c>
      <c r="E161" s="29">
        <v>119</v>
      </c>
      <c r="F161" s="29">
        <v>130.9</v>
      </c>
      <c r="G161" s="29"/>
      <c r="H161" s="30">
        <f t="shared" si="333"/>
        <v>4462.5000000000018</v>
      </c>
      <c r="I161" s="31"/>
      <c r="J161" s="32">
        <f t="shared" si="334"/>
        <v>11.900000000000006</v>
      </c>
      <c r="K161" s="33">
        <f t="shared" si="335"/>
        <v>4462.5000000000018</v>
      </c>
    </row>
    <row r="162" spans="1:11" s="26" customFormat="1">
      <c r="A162" s="19">
        <v>43279</v>
      </c>
      <c r="B162" s="20" t="s">
        <v>52</v>
      </c>
      <c r="C162" s="20">
        <v>375</v>
      </c>
      <c r="D162" s="20" t="s">
        <v>11</v>
      </c>
      <c r="E162" s="21">
        <v>117</v>
      </c>
      <c r="F162" s="21">
        <v>128.69999999999999</v>
      </c>
      <c r="G162" s="21">
        <v>148</v>
      </c>
      <c r="H162" s="22">
        <f t="shared" ref="H162" si="336">(F162-E162)*C162</f>
        <v>4387.4999999999955</v>
      </c>
      <c r="I162" s="23">
        <f t="shared" ref="I162" si="337">(G162-F162)*C162</f>
        <v>7237.5000000000045</v>
      </c>
      <c r="J162" s="24">
        <f t="shared" ref="J162" si="338">(H162+I162)/C162</f>
        <v>31</v>
      </c>
      <c r="K162" s="25">
        <f t="shared" ref="K162" si="339">SUM(H162:I162)</f>
        <v>11625</v>
      </c>
    </row>
    <row r="163" spans="1:11" s="14" customFormat="1">
      <c r="A163" s="27">
        <v>43278</v>
      </c>
      <c r="B163" s="34" t="s">
        <v>73</v>
      </c>
      <c r="C163" s="28">
        <v>375</v>
      </c>
      <c r="D163" s="28" t="s">
        <v>11</v>
      </c>
      <c r="E163" s="29">
        <v>143</v>
      </c>
      <c r="F163" s="29">
        <v>157.30000000000001</v>
      </c>
      <c r="G163" s="29"/>
      <c r="H163" s="30">
        <f t="shared" ref="H163" si="340">(F163-E163)*C163</f>
        <v>5362.5000000000045</v>
      </c>
      <c r="I163" s="31"/>
      <c r="J163" s="32">
        <f t="shared" ref="J163" si="341">(H163+I163)/C163</f>
        <v>14.300000000000011</v>
      </c>
      <c r="K163" s="33">
        <f t="shared" ref="K163" si="342">SUM(H163:I163)</f>
        <v>5362.5000000000045</v>
      </c>
    </row>
    <row r="164" spans="1:11" s="14" customFormat="1">
      <c r="A164" s="27">
        <v>43277</v>
      </c>
      <c r="B164" s="34" t="s">
        <v>77</v>
      </c>
      <c r="C164" s="28">
        <v>320</v>
      </c>
      <c r="D164" s="28" t="s">
        <v>11</v>
      </c>
      <c r="E164" s="29">
        <v>146.44999999999999</v>
      </c>
      <c r="F164" s="29">
        <v>168.4</v>
      </c>
      <c r="G164" s="29"/>
      <c r="H164" s="30">
        <f t="shared" ref="H164:H165" si="343">(F164-E164)*C164</f>
        <v>7024.0000000000055</v>
      </c>
      <c r="I164" s="31"/>
      <c r="J164" s="32">
        <f t="shared" ref="J164:J165" si="344">(H164+I164)/C164</f>
        <v>21.950000000000017</v>
      </c>
      <c r="K164" s="33">
        <f t="shared" ref="K164:K165" si="345">SUM(H164:I164)</f>
        <v>7024.0000000000055</v>
      </c>
    </row>
    <row r="165" spans="1:11" s="14" customFormat="1">
      <c r="A165" s="27">
        <v>43277</v>
      </c>
      <c r="B165" s="34" t="s">
        <v>75</v>
      </c>
      <c r="C165" s="28">
        <v>2400</v>
      </c>
      <c r="D165" s="28" t="s">
        <v>11</v>
      </c>
      <c r="E165" s="29">
        <v>20.8</v>
      </c>
      <c r="F165" s="29">
        <v>22.9</v>
      </c>
      <c r="G165" s="29"/>
      <c r="H165" s="30">
        <f t="shared" si="343"/>
        <v>5039.9999999999945</v>
      </c>
      <c r="I165" s="31"/>
      <c r="J165" s="32">
        <f t="shared" si="344"/>
        <v>2.0999999999999979</v>
      </c>
      <c r="K165" s="33">
        <f t="shared" si="345"/>
        <v>5039.9999999999945</v>
      </c>
    </row>
    <row r="166" spans="1:11" s="14" customFormat="1">
      <c r="A166" s="27">
        <v>43276</v>
      </c>
      <c r="B166" s="34" t="s">
        <v>67</v>
      </c>
      <c r="C166" s="28">
        <v>1200</v>
      </c>
      <c r="D166" s="28" t="s">
        <v>11</v>
      </c>
      <c r="E166" s="29">
        <v>41.5</v>
      </c>
      <c r="F166" s="29">
        <v>45.65</v>
      </c>
      <c r="G166" s="29"/>
      <c r="H166" s="30">
        <f t="shared" ref="H166" si="346">(F166-E166)*C166</f>
        <v>4979.9999999999982</v>
      </c>
      <c r="I166" s="31"/>
      <c r="J166" s="32">
        <f t="shared" ref="J166" si="347">(H166+I166)/C166</f>
        <v>4.1499999999999986</v>
      </c>
      <c r="K166" s="33">
        <f t="shared" ref="K166" si="348">SUM(H166:I166)</f>
        <v>4979.9999999999982</v>
      </c>
    </row>
    <row r="167" spans="1:11" s="26" customFormat="1">
      <c r="A167" s="19">
        <v>43273</v>
      </c>
      <c r="B167" s="20" t="s">
        <v>82</v>
      </c>
      <c r="C167" s="20">
        <v>400</v>
      </c>
      <c r="D167" s="20" t="s">
        <v>11</v>
      </c>
      <c r="E167" s="21">
        <v>114.25</v>
      </c>
      <c r="F167" s="21">
        <v>131.35</v>
      </c>
      <c r="G167" s="21">
        <v>157.69999999999999</v>
      </c>
      <c r="H167" s="22">
        <f t="shared" ref="H167:H169" si="349">(F167-E167)*C167</f>
        <v>6839.9999999999982</v>
      </c>
      <c r="I167" s="23">
        <f t="shared" ref="I167:I168" si="350">(G167-F167)*C167</f>
        <v>10539.999999999998</v>
      </c>
      <c r="J167" s="24">
        <f t="shared" ref="J167:J169" si="351">(H167+I167)/C167</f>
        <v>43.449999999999989</v>
      </c>
      <c r="K167" s="25">
        <f t="shared" ref="K167:K169" si="352">SUM(H167:I167)</f>
        <v>17379.999999999996</v>
      </c>
    </row>
    <row r="168" spans="1:11" s="26" customFormat="1">
      <c r="A168" s="19">
        <v>43273</v>
      </c>
      <c r="B168" s="20" t="s">
        <v>68</v>
      </c>
      <c r="C168" s="20">
        <v>1125</v>
      </c>
      <c r="D168" s="20" t="s">
        <v>11</v>
      </c>
      <c r="E168" s="21">
        <v>42.5</v>
      </c>
      <c r="F168" s="21">
        <v>46.75</v>
      </c>
      <c r="G168" s="21">
        <v>53.8</v>
      </c>
      <c r="H168" s="22">
        <f t="shared" si="349"/>
        <v>4781.25</v>
      </c>
      <c r="I168" s="23">
        <f t="shared" si="350"/>
        <v>7931.2499999999964</v>
      </c>
      <c r="J168" s="24">
        <f t="shared" si="351"/>
        <v>11.299999999999997</v>
      </c>
      <c r="K168" s="25">
        <f t="shared" si="352"/>
        <v>12712.499999999996</v>
      </c>
    </row>
    <row r="169" spans="1:11" s="14" customFormat="1">
      <c r="A169" s="27">
        <v>43273</v>
      </c>
      <c r="B169" s="28" t="s">
        <v>73</v>
      </c>
      <c r="C169" s="28">
        <v>975</v>
      </c>
      <c r="D169" s="28" t="s">
        <v>11</v>
      </c>
      <c r="E169" s="29">
        <v>48.5</v>
      </c>
      <c r="F169" s="29">
        <v>42.4</v>
      </c>
      <c r="G169" s="29"/>
      <c r="H169" s="30">
        <f t="shared" si="349"/>
        <v>-5947.5000000000018</v>
      </c>
      <c r="I169" s="31"/>
      <c r="J169" s="32">
        <f t="shared" si="351"/>
        <v>-6.1000000000000023</v>
      </c>
      <c r="K169" s="33">
        <f t="shared" si="352"/>
        <v>-5947.5000000000018</v>
      </c>
    </row>
    <row r="170" spans="1:11" s="26" customFormat="1">
      <c r="A170" s="19">
        <v>43272</v>
      </c>
      <c r="B170" s="20" t="s">
        <v>79</v>
      </c>
      <c r="C170" s="20">
        <v>750</v>
      </c>
      <c r="D170" s="20" t="s">
        <v>11</v>
      </c>
      <c r="E170" s="21">
        <v>61.85</v>
      </c>
      <c r="F170" s="21">
        <v>68</v>
      </c>
      <c r="G170" s="21">
        <v>78.25</v>
      </c>
      <c r="H170" s="22">
        <f t="shared" ref="H170:H173" si="353">(F170-E170)*C170</f>
        <v>4612.4999999999991</v>
      </c>
      <c r="I170" s="23">
        <f t="shared" ref="I170:I172" si="354">(G170-F170)*C170</f>
        <v>7687.5</v>
      </c>
      <c r="J170" s="24">
        <f t="shared" ref="J170:J173" si="355">(H170+I170)/C170</f>
        <v>16.399999999999999</v>
      </c>
      <c r="K170" s="25">
        <f t="shared" ref="K170:K173" si="356">SUM(H170:I170)</f>
        <v>12300</v>
      </c>
    </row>
    <row r="171" spans="1:11" s="26" customFormat="1">
      <c r="A171" s="19">
        <v>43272</v>
      </c>
      <c r="B171" s="20" t="s">
        <v>83</v>
      </c>
      <c r="C171" s="20">
        <v>440</v>
      </c>
      <c r="D171" s="20" t="s">
        <v>11</v>
      </c>
      <c r="E171" s="21">
        <v>113.25</v>
      </c>
      <c r="F171" s="21">
        <v>130.25</v>
      </c>
      <c r="G171" s="21">
        <v>156.30000000000001</v>
      </c>
      <c r="H171" s="22">
        <f t="shared" si="353"/>
        <v>7480</v>
      </c>
      <c r="I171" s="23">
        <f t="shared" si="354"/>
        <v>11462.000000000005</v>
      </c>
      <c r="J171" s="24">
        <f t="shared" si="355"/>
        <v>43.050000000000018</v>
      </c>
      <c r="K171" s="25">
        <f t="shared" si="356"/>
        <v>18942.000000000007</v>
      </c>
    </row>
    <row r="172" spans="1:11" s="26" customFormat="1">
      <c r="A172" s="19">
        <v>43271</v>
      </c>
      <c r="B172" s="20" t="s">
        <v>82</v>
      </c>
      <c r="C172" s="20">
        <v>280</v>
      </c>
      <c r="D172" s="20" t="s">
        <v>11</v>
      </c>
      <c r="E172" s="21">
        <v>166.7</v>
      </c>
      <c r="F172" s="21">
        <v>183.3</v>
      </c>
      <c r="G172" s="21">
        <v>210.9</v>
      </c>
      <c r="H172" s="22">
        <f t="shared" si="353"/>
        <v>4648.0000000000064</v>
      </c>
      <c r="I172" s="23">
        <f t="shared" si="354"/>
        <v>7727.9999999999982</v>
      </c>
      <c r="J172" s="24">
        <f t="shared" si="355"/>
        <v>44.20000000000001</v>
      </c>
      <c r="K172" s="25">
        <f t="shared" si="356"/>
        <v>12376.000000000004</v>
      </c>
    </row>
    <row r="173" spans="1:11" s="14" customFormat="1">
      <c r="A173" s="27">
        <v>43271</v>
      </c>
      <c r="B173" s="28" t="s">
        <v>68</v>
      </c>
      <c r="C173" s="28">
        <v>825</v>
      </c>
      <c r="D173" s="28" t="s">
        <v>11</v>
      </c>
      <c r="E173" s="29">
        <v>57.5</v>
      </c>
      <c r="F173" s="29">
        <v>63.25</v>
      </c>
      <c r="G173" s="29"/>
      <c r="H173" s="30">
        <f t="shared" si="353"/>
        <v>4743.75</v>
      </c>
      <c r="I173" s="31"/>
      <c r="J173" s="32">
        <f t="shared" si="355"/>
        <v>5.75</v>
      </c>
      <c r="K173" s="33">
        <f t="shared" si="356"/>
        <v>4743.75</v>
      </c>
    </row>
    <row r="174" spans="1:11" s="14" customFormat="1">
      <c r="A174" s="27">
        <v>43270</v>
      </c>
      <c r="B174" s="34" t="s">
        <v>81</v>
      </c>
      <c r="C174" s="28">
        <v>440</v>
      </c>
      <c r="D174" s="28" t="s">
        <v>11</v>
      </c>
      <c r="E174" s="29">
        <v>107</v>
      </c>
      <c r="F174" s="29">
        <v>123.05</v>
      </c>
      <c r="G174" s="29"/>
      <c r="H174" s="30">
        <f t="shared" ref="H174:H175" si="357">(F174-E174)*C174</f>
        <v>7061.9999999999991</v>
      </c>
      <c r="I174" s="31"/>
      <c r="J174" s="32">
        <f t="shared" ref="J174:J175" si="358">(H174+I174)/C174</f>
        <v>16.049999999999997</v>
      </c>
      <c r="K174" s="33">
        <f t="shared" ref="K174:K175" si="359">SUM(H174:I174)</f>
        <v>7061.9999999999991</v>
      </c>
    </row>
    <row r="175" spans="1:11" s="14" customFormat="1">
      <c r="A175" s="27">
        <v>43270</v>
      </c>
      <c r="B175" s="34" t="s">
        <v>73</v>
      </c>
      <c r="C175" s="28">
        <v>675</v>
      </c>
      <c r="D175" s="28" t="s">
        <v>11</v>
      </c>
      <c r="E175" s="29">
        <v>68.75</v>
      </c>
      <c r="F175" s="29">
        <v>75.599999999999994</v>
      </c>
      <c r="G175" s="29"/>
      <c r="H175" s="30">
        <f t="shared" si="357"/>
        <v>4623.7499999999964</v>
      </c>
      <c r="I175" s="31"/>
      <c r="J175" s="32">
        <f t="shared" si="358"/>
        <v>6.8499999999999943</v>
      </c>
      <c r="K175" s="33">
        <f t="shared" si="359"/>
        <v>4623.7499999999964</v>
      </c>
    </row>
    <row r="176" spans="1:11" s="14" customFormat="1">
      <c r="A176" s="27">
        <v>43269</v>
      </c>
      <c r="B176" s="34" t="s">
        <v>80</v>
      </c>
      <c r="C176" s="28">
        <v>600</v>
      </c>
      <c r="D176" s="28" t="s">
        <v>11</v>
      </c>
      <c r="E176" s="29">
        <v>82.3</v>
      </c>
      <c r="F176" s="29">
        <v>90.5</v>
      </c>
      <c r="G176" s="29"/>
      <c r="H176" s="30">
        <f t="shared" ref="H176" si="360">(F176-E176)*C176</f>
        <v>4920.0000000000018</v>
      </c>
      <c r="I176" s="31"/>
      <c r="J176" s="32">
        <f t="shared" ref="J176" si="361">(H176+I176)/C176</f>
        <v>8.2000000000000028</v>
      </c>
      <c r="K176" s="33">
        <f t="shared" ref="K176" si="362">SUM(H176:I176)</f>
        <v>4920.0000000000018</v>
      </c>
    </row>
    <row r="177" spans="1:11" s="26" customFormat="1">
      <c r="A177" s="19">
        <v>43266</v>
      </c>
      <c r="B177" s="20" t="s">
        <v>79</v>
      </c>
      <c r="C177" s="20">
        <v>675</v>
      </c>
      <c r="D177" s="20" t="s">
        <v>11</v>
      </c>
      <c r="E177" s="21">
        <v>74.900000000000006</v>
      </c>
      <c r="F177" s="21">
        <v>82.4</v>
      </c>
      <c r="G177" s="21">
        <v>94.75</v>
      </c>
      <c r="H177" s="22">
        <f t="shared" ref="H177:H179" si="363">(F177-E177)*C177</f>
        <v>5062.5</v>
      </c>
      <c r="I177" s="23">
        <f t="shared" ref="I177" si="364">(G177-F177)*C177</f>
        <v>8336.2499999999964</v>
      </c>
      <c r="J177" s="24">
        <f t="shared" ref="J177:J179" si="365">(H177+I177)/C177</f>
        <v>19.849999999999994</v>
      </c>
      <c r="K177" s="25">
        <f t="shared" ref="K177:K179" si="366">SUM(H177:I177)</f>
        <v>13398.749999999996</v>
      </c>
    </row>
    <row r="178" spans="1:11" s="14" customFormat="1">
      <c r="A178" s="27">
        <v>43264</v>
      </c>
      <c r="B178" s="28" t="s">
        <v>78</v>
      </c>
      <c r="C178" s="28">
        <v>600</v>
      </c>
      <c r="D178" s="28" t="s">
        <v>11</v>
      </c>
      <c r="E178" s="29">
        <v>75.099999999999994</v>
      </c>
      <c r="F178" s="29">
        <v>82</v>
      </c>
      <c r="G178" s="29"/>
      <c r="H178" s="30">
        <f t="shared" si="363"/>
        <v>4140.0000000000036</v>
      </c>
      <c r="I178" s="31"/>
      <c r="J178" s="32">
        <f t="shared" si="365"/>
        <v>6.9000000000000057</v>
      </c>
      <c r="K178" s="33">
        <f t="shared" si="366"/>
        <v>4140.0000000000036</v>
      </c>
    </row>
    <row r="179" spans="1:11" s="14" customFormat="1">
      <c r="A179" s="27">
        <v>43263</v>
      </c>
      <c r="B179" s="28" t="s">
        <v>78</v>
      </c>
      <c r="C179" s="28">
        <v>675</v>
      </c>
      <c r="D179" s="28" t="s">
        <v>11</v>
      </c>
      <c r="E179" s="29">
        <v>70.8</v>
      </c>
      <c r="F179" s="29">
        <v>77.900000000000006</v>
      </c>
      <c r="G179" s="29"/>
      <c r="H179" s="30">
        <f t="shared" si="363"/>
        <v>4792.5000000000055</v>
      </c>
      <c r="I179" s="31"/>
      <c r="J179" s="32">
        <f t="shared" si="365"/>
        <v>7.1000000000000085</v>
      </c>
      <c r="K179" s="33">
        <f t="shared" si="366"/>
        <v>4792.5000000000055</v>
      </c>
    </row>
    <row r="180" spans="1:11" s="14" customFormat="1">
      <c r="A180" s="27">
        <v>43259</v>
      </c>
      <c r="B180" s="34" t="s">
        <v>67</v>
      </c>
      <c r="C180" s="34">
        <v>525</v>
      </c>
      <c r="D180" s="28" t="s">
        <v>11</v>
      </c>
      <c r="E180" s="29">
        <v>92.65</v>
      </c>
      <c r="F180" s="29">
        <v>101.9</v>
      </c>
      <c r="G180" s="29"/>
      <c r="H180" s="30">
        <f t="shared" ref="H180" si="367">(F180-E180)*C180</f>
        <v>4856.25</v>
      </c>
      <c r="I180" s="31"/>
      <c r="J180" s="32">
        <f t="shared" ref="J180" si="368">(H180+I180)/C180</f>
        <v>9.25</v>
      </c>
      <c r="K180" s="33">
        <f t="shared" ref="K180" si="369">SUM(H180:I180)</f>
        <v>4856.25</v>
      </c>
    </row>
    <row r="181" spans="1:11" s="26" customFormat="1">
      <c r="A181" s="19">
        <v>43258</v>
      </c>
      <c r="B181" s="20" t="s">
        <v>77</v>
      </c>
      <c r="C181" s="20">
        <v>1320</v>
      </c>
      <c r="D181" s="20" t="s">
        <v>11</v>
      </c>
      <c r="E181" s="21">
        <v>37.200000000000003</v>
      </c>
      <c r="F181" s="21">
        <v>42.75</v>
      </c>
      <c r="G181" s="21">
        <v>51.35</v>
      </c>
      <c r="H181" s="22">
        <f t="shared" ref="H181:H182" si="370">(F181-E181)*C181</f>
        <v>7325.9999999999964</v>
      </c>
      <c r="I181" s="23">
        <f t="shared" ref="I181:I182" si="371">(G181-F181)*C181</f>
        <v>11352.000000000002</v>
      </c>
      <c r="J181" s="24">
        <f t="shared" ref="J181:J182" si="372">(H181+I181)/C181</f>
        <v>14.15</v>
      </c>
      <c r="K181" s="25">
        <f t="shared" ref="K181:K182" si="373">SUM(H181:I181)</f>
        <v>18678</v>
      </c>
    </row>
    <row r="182" spans="1:11" s="26" customFormat="1">
      <c r="A182" s="19">
        <v>43258</v>
      </c>
      <c r="B182" s="20" t="s">
        <v>68</v>
      </c>
      <c r="C182" s="20">
        <v>525</v>
      </c>
      <c r="D182" s="20" t="s">
        <v>11</v>
      </c>
      <c r="E182" s="21">
        <v>92.25</v>
      </c>
      <c r="F182" s="21">
        <v>101.45</v>
      </c>
      <c r="G182" s="21">
        <v>116.7</v>
      </c>
      <c r="H182" s="22">
        <f t="shared" si="370"/>
        <v>4830.0000000000018</v>
      </c>
      <c r="I182" s="23">
        <f t="shared" si="371"/>
        <v>8006.25</v>
      </c>
      <c r="J182" s="24">
        <f t="shared" si="372"/>
        <v>24.450000000000003</v>
      </c>
      <c r="K182" s="25">
        <f t="shared" si="373"/>
        <v>12836.250000000002</v>
      </c>
    </row>
    <row r="183" spans="1:11" s="14" customFormat="1">
      <c r="A183" s="27">
        <v>43255</v>
      </c>
      <c r="B183" s="34" t="s">
        <v>76</v>
      </c>
      <c r="C183" s="34">
        <v>375</v>
      </c>
      <c r="D183" s="28" t="s">
        <v>11</v>
      </c>
      <c r="E183" s="29">
        <v>133.75</v>
      </c>
      <c r="F183" s="29">
        <v>147.15</v>
      </c>
      <c r="G183" s="29"/>
      <c r="H183" s="30">
        <f t="shared" ref="H183" si="374">(F183-E183)*C183</f>
        <v>5025.0000000000018</v>
      </c>
      <c r="I183" s="31"/>
      <c r="J183" s="32">
        <f t="shared" ref="J183" si="375">(H183+I183)/C183</f>
        <v>13.400000000000006</v>
      </c>
      <c r="K183" s="33">
        <f t="shared" ref="K183" si="376">SUM(H183:I183)</f>
        <v>5025.0000000000018</v>
      </c>
    </row>
    <row r="184" spans="1:11" s="14" customFormat="1">
      <c r="A184" s="27">
        <v>43252</v>
      </c>
      <c r="B184" s="34" t="s">
        <v>73</v>
      </c>
      <c r="C184" s="34">
        <v>375</v>
      </c>
      <c r="D184" s="28" t="s">
        <v>11</v>
      </c>
      <c r="E184" s="29">
        <v>145.1</v>
      </c>
      <c r="F184" s="29">
        <v>153</v>
      </c>
      <c r="G184" s="29"/>
      <c r="H184" s="30">
        <f t="shared" ref="H184" si="377">(F184-E184)*C184</f>
        <v>2962.5000000000023</v>
      </c>
      <c r="I184" s="31"/>
      <c r="J184" s="32">
        <f t="shared" ref="J184" si="378">(H184+I184)/C184</f>
        <v>7.9000000000000057</v>
      </c>
      <c r="K184" s="33">
        <f t="shared" ref="K184" si="379">SUM(H184:I184)</f>
        <v>2962.5000000000023</v>
      </c>
    </row>
    <row r="185" spans="1:11" ht="15" customHeight="1">
      <c r="A185" s="42"/>
      <c r="B185" s="39"/>
      <c r="C185" s="39"/>
      <c r="D185" s="39"/>
      <c r="E185" s="39"/>
      <c r="F185" s="39"/>
      <c r="G185" s="39"/>
      <c r="H185" s="40"/>
      <c r="I185" s="41"/>
      <c r="J185" s="39"/>
      <c r="K185" s="39"/>
    </row>
    <row r="186" spans="1:11" s="14" customFormat="1">
      <c r="A186" s="27">
        <v>43248</v>
      </c>
      <c r="B186" s="34" t="s">
        <v>67</v>
      </c>
      <c r="C186" s="34">
        <v>2700</v>
      </c>
      <c r="D186" s="28" t="s">
        <v>11</v>
      </c>
      <c r="E186" s="29">
        <v>18.149999999999999</v>
      </c>
      <c r="F186" s="29">
        <v>20</v>
      </c>
      <c r="G186" s="29"/>
      <c r="H186" s="30">
        <f t="shared" ref="H186" si="380">(F186-E186)*C186</f>
        <v>4995.0000000000036</v>
      </c>
      <c r="I186" s="31"/>
      <c r="J186" s="32">
        <f t="shared" ref="J186" si="381">(H186+I186)/C186</f>
        <v>1.8500000000000014</v>
      </c>
      <c r="K186" s="33">
        <f t="shared" ref="K186" si="382">SUM(H186:I186)</f>
        <v>4995.0000000000036</v>
      </c>
    </row>
    <row r="187" spans="1:11" s="26" customFormat="1">
      <c r="A187" s="19">
        <v>43245</v>
      </c>
      <c r="B187" s="20" t="s">
        <v>48</v>
      </c>
      <c r="C187" s="20">
        <v>1125</v>
      </c>
      <c r="D187" s="20" t="s">
        <v>11</v>
      </c>
      <c r="E187" s="21">
        <v>44.25</v>
      </c>
      <c r="F187" s="21">
        <v>48.7</v>
      </c>
      <c r="G187" s="21">
        <v>56</v>
      </c>
      <c r="H187" s="22">
        <f t="shared" ref="H187" si="383">(F187-E187)*C187</f>
        <v>5006.2500000000036</v>
      </c>
      <c r="I187" s="23">
        <f t="shared" ref="I187" si="384">(G187-F187)*C187</f>
        <v>8212.4999999999964</v>
      </c>
      <c r="J187" s="24">
        <f t="shared" ref="J187" si="385">(H187+I187)/C187</f>
        <v>11.75</v>
      </c>
      <c r="K187" s="25">
        <f t="shared" ref="K187" si="386">SUM(H187:I187)</f>
        <v>13218.75</v>
      </c>
    </row>
    <row r="188" spans="1:11" s="26" customFormat="1">
      <c r="A188" s="19">
        <v>43244</v>
      </c>
      <c r="B188" s="20" t="s">
        <v>51</v>
      </c>
      <c r="C188" s="20">
        <v>1125</v>
      </c>
      <c r="D188" s="20" t="s">
        <v>11</v>
      </c>
      <c r="E188" s="21">
        <v>41.95</v>
      </c>
      <c r="F188" s="21">
        <v>46.15</v>
      </c>
      <c r="G188" s="21">
        <v>53.1</v>
      </c>
      <c r="H188" s="22">
        <f t="shared" ref="H188" si="387">(F188-E188)*C188</f>
        <v>4724.9999999999955</v>
      </c>
      <c r="I188" s="23">
        <f t="shared" ref="I188" si="388">(G188-F188)*C188</f>
        <v>7818.7500000000036</v>
      </c>
      <c r="J188" s="24">
        <f t="shared" ref="J188" si="389">(H188+I188)/C188</f>
        <v>11.15</v>
      </c>
      <c r="K188" s="25">
        <f t="shared" ref="K188" si="390">SUM(H188:I188)</f>
        <v>12543.75</v>
      </c>
    </row>
    <row r="189" spans="1:11" s="14" customFormat="1">
      <c r="A189" s="27">
        <v>43241</v>
      </c>
      <c r="B189" s="34" t="s">
        <v>64</v>
      </c>
      <c r="C189" s="34">
        <v>750</v>
      </c>
      <c r="D189" s="28" t="s">
        <v>11</v>
      </c>
      <c r="E189" s="29">
        <v>66.5</v>
      </c>
      <c r="F189" s="29">
        <v>73.150000000000006</v>
      </c>
      <c r="G189" s="29"/>
      <c r="H189" s="30">
        <f t="shared" ref="H189" si="391">(F189-E189)*C189</f>
        <v>4987.5000000000045</v>
      </c>
      <c r="I189" s="31"/>
      <c r="J189" s="32">
        <f t="shared" ref="J189" si="392">(H189+I189)/C189</f>
        <v>6.6500000000000057</v>
      </c>
      <c r="K189" s="33">
        <f t="shared" ref="K189" si="393">SUM(H189:I189)</f>
        <v>4987.5000000000045</v>
      </c>
    </row>
    <row r="190" spans="1:11" s="14" customFormat="1">
      <c r="A190" s="27">
        <v>43238</v>
      </c>
      <c r="B190" s="34" t="s">
        <v>76</v>
      </c>
      <c r="C190" s="28">
        <v>525</v>
      </c>
      <c r="D190" s="28" t="s">
        <v>11</v>
      </c>
      <c r="E190" s="29">
        <v>85</v>
      </c>
      <c r="F190" s="29">
        <v>93.5</v>
      </c>
      <c r="G190" s="29"/>
      <c r="H190" s="30">
        <f t="shared" ref="H190" si="394">(F190-E190)*C190</f>
        <v>4462.5</v>
      </c>
      <c r="I190" s="31"/>
      <c r="J190" s="32">
        <f t="shared" ref="J190" si="395">(H190+I190)/C190</f>
        <v>8.5</v>
      </c>
      <c r="K190" s="33">
        <f t="shared" ref="K190" si="396">SUM(H190:I190)</f>
        <v>4462.5</v>
      </c>
    </row>
    <row r="191" spans="1:11" s="26" customFormat="1">
      <c r="A191" s="19">
        <v>43237</v>
      </c>
      <c r="B191" s="20" t="s">
        <v>73</v>
      </c>
      <c r="C191" s="20">
        <v>600</v>
      </c>
      <c r="D191" s="20" t="s">
        <v>11</v>
      </c>
      <c r="E191" s="21">
        <v>80.2</v>
      </c>
      <c r="F191" s="21">
        <v>88.25</v>
      </c>
      <c r="G191" s="21">
        <v>101.5</v>
      </c>
      <c r="H191" s="22">
        <f t="shared" ref="H191" si="397">(F191-E191)*C191</f>
        <v>4829.9999999999982</v>
      </c>
      <c r="I191" s="23">
        <f t="shared" ref="I191" si="398">(G191-F191)*C191</f>
        <v>7950</v>
      </c>
      <c r="J191" s="24">
        <f t="shared" ref="J191" si="399">(H191+I191)/C191</f>
        <v>21.299999999999997</v>
      </c>
      <c r="K191" s="25">
        <f t="shared" ref="K191" si="400">SUM(H191:I191)</f>
        <v>12779.999999999998</v>
      </c>
    </row>
    <row r="192" spans="1:11" s="14" customFormat="1">
      <c r="A192" s="27">
        <v>43236</v>
      </c>
      <c r="B192" s="28" t="s">
        <v>68</v>
      </c>
      <c r="C192" s="28">
        <v>525</v>
      </c>
      <c r="D192" s="28" t="s">
        <v>11</v>
      </c>
      <c r="E192" s="29">
        <v>84</v>
      </c>
      <c r="F192" s="29">
        <v>92.4</v>
      </c>
      <c r="G192" s="29"/>
      <c r="H192" s="30">
        <f t="shared" ref="H192" si="401">(F192-E192)*C192</f>
        <v>4410.0000000000027</v>
      </c>
      <c r="I192" s="31"/>
      <c r="J192" s="32">
        <f t="shared" ref="J192" si="402">(H192+I192)/C192</f>
        <v>8.4000000000000057</v>
      </c>
      <c r="K192" s="33">
        <f t="shared" ref="K192" si="403">SUM(H192:I192)</f>
        <v>4410.0000000000027</v>
      </c>
    </row>
    <row r="193" spans="1:11" s="26" customFormat="1">
      <c r="A193" s="19">
        <v>43234</v>
      </c>
      <c r="B193" s="20" t="s">
        <v>75</v>
      </c>
      <c r="C193" s="20">
        <v>450</v>
      </c>
      <c r="D193" s="20" t="s">
        <v>11</v>
      </c>
      <c r="E193" s="21">
        <v>101.6</v>
      </c>
      <c r="F193" s="21">
        <v>111.75</v>
      </c>
      <c r="G193" s="21">
        <v>128.55000000000001</v>
      </c>
      <c r="H193" s="22">
        <f t="shared" ref="H193" si="404">(F193-E193)*C193</f>
        <v>4567.5000000000027</v>
      </c>
      <c r="I193" s="23">
        <f t="shared" ref="I193" si="405">(G193-F193)*C193</f>
        <v>7560.0000000000055</v>
      </c>
      <c r="J193" s="24">
        <f t="shared" ref="J193" si="406">(H193+I193)/C193</f>
        <v>26.950000000000017</v>
      </c>
      <c r="K193" s="25">
        <f t="shared" ref="K193" si="407">SUM(H193:I193)</f>
        <v>12127.500000000007</v>
      </c>
    </row>
    <row r="194" spans="1:11" s="26" customFormat="1">
      <c r="A194" s="19">
        <v>43231</v>
      </c>
      <c r="B194" s="20" t="s">
        <v>74</v>
      </c>
      <c r="C194" s="20">
        <v>240</v>
      </c>
      <c r="D194" s="20" t="s">
        <v>11</v>
      </c>
      <c r="E194" s="21">
        <v>183</v>
      </c>
      <c r="F194" s="21">
        <v>210.45</v>
      </c>
      <c r="G194" s="21">
        <v>252.5</v>
      </c>
      <c r="H194" s="22">
        <f t="shared" ref="H194" si="408">(F194-E194)*C194</f>
        <v>6587.9999999999973</v>
      </c>
      <c r="I194" s="23">
        <f t="shared" ref="I194" si="409">(G194-F194)*C194</f>
        <v>10092.000000000004</v>
      </c>
      <c r="J194" s="24">
        <f t="shared" ref="J194" si="410">(H194+I194)/C194</f>
        <v>69.5</v>
      </c>
      <c r="K194" s="25">
        <f t="shared" ref="K194" si="411">SUM(H194:I194)</f>
        <v>16680</v>
      </c>
    </row>
    <row r="195" spans="1:11" s="14" customFormat="1">
      <c r="A195" s="27">
        <v>43231</v>
      </c>
      <c r="B195" s="34" t="s">
        <v>68</v>
      </c>
      <c r="C195" s="28">
        <v>375</v>
      </c>
      <c r="D195" s="28" t="s">
        <v>11</v>
      </c>
      <c r="E195" s="29">
        <v>113.3</v>
      </c>
      <c r="F195" s="29">
        <v>124.6</v>
      </c>
      <c r="G195" s="29"/>
      <c r="H195" s="30">
        <f t="shared" ref="H195" si="412">(F195-E195)*C195</f>
        <v>4237.4999999999991</v>
      </c>
      <c r="I195" s="31"/>
      <c r="J195" s="32">
        <f t="shared" ref="J195" si="413">(H195+I195)/C195</f>
        <v>11.299999999999997</v>
      </c>
      <c r="K195" s="33">
        <f t="shared" ref="K195" si="414">SUM(H195:I195)</f>
        <v>4237.4999999999991</v>
      </c>
    </row>
    <row r="196" spans="1:11" s="14" customFormat="1">
      <c r="A196" s="27">
        <v>43230</v>
      </c>
      <c r="B196" s="34" t="s">
        <v>73</v>
      </c>
      <c r="C196" s="28">
        <v>450</v>
      </c>
      <c r="D196" s="28" t="s">
        <v>11</v>
      </c>
      <c r="E196" s="29">
        <v>119.5</v>
      </c>
      <c r="F196" s="29">
        <v>131.44999999999999</v>
      </c>
      <c r="G196" s="29"/>
      <c r="H196" s="30">
        <f t="shared" ref="H196" si="415">(F196-E196)*C196</f>
        <v>5377.4999999999945</v>
      </c>
      <c r="I196" s="31"/>
      <c r="J196" s="32">
        <f t="shared" ref="J196" si="416">(H196+I196)/C196</f>
        <v>11.949999999999989</v>
      </c>
      <c r="K196" s="33">
        <f t="shared" ref="K196" si="417">SUM(H196:I196)</f>
        <v>5377.4999999999945</v>
      </c>
    </row>
    <row r="197" spans="1:11" s="26" customFormat="1">
      <c r="A197" s="19">
        <v>43228</v>
      </c>
      <c r="B197" s="20" t="s">
        <v>72</v>
      </c>
      <c r="C197" s="20">
        <v>1400</v>
      </c>
      <c r="D197" s="20" t="s">
        <v>11</v>
      </c>
      <c r="E197" s="21">
        <v>33.25</v>
      </c>
      <c r="F197" s="21">
        <v>38.25</v>
      </c>
      <c r="G197" s="21">
        <v>45.9</v>
      </c>
      <c r="H197" s="22">
        <f t="shared" ref="H197:H198" si="418">(F197-E197)*C197</f>
        <v>7000</v>
      </c>
      <c r="I197" s="23">
        <f t="shared" ref="I197" si="419">(G197-F197)*C197</f>
        <v>10709.999999999998</v>
      </c>
      <c r="J197" s="24">
        <f t="shared" ref="J197:J198" si="420">(H197+I197)/C197</f>
        <v>12.65</v>
      </c>
      <c r="K197" s="25">
        <f t="shared" ref="K197:K198" si="421">SUM(H197:I197)</f>
        <v>17710</v>
      </c>
    </row>
    <row r="198" spans="1:11" s="26" customFormat="1">
      <c r="A198" s="19">
        <v>43228</v>
      </c>
      <c r="B198" s="20" t="s">
        <v>67</v>
      </c>
      <c r="C198" s="20">
        <v>375</v>
      </c>
      <c r="D198" s="20" t="s">
        <v>11</v>
      </c>
      <c r="E198" s="21">
        <v>136.44999999999999</v>
      </c>
      <c r="F198" s="21">
        <v>150</v>
      </c>
      <c r="G198" s="21"/>
      <c r="H198" s="22">
        <f t="shared" si="418"/>
        <v>5081.2500000000045</v>
      </c>
      <c r="I198" s="23"/>
      <c r="J198" s="24">
        <f t="shared" si="420"/>
        <v>13.550000000000011</v>
      </c>
      <c r="K198" s="25">
        <f t="shared" si="421"/>
        <v>5081.2500000000045</v>
      </c>
    </row>
    <row r="199" spans="1:11" s="26" customFormat="1">
      <c r="A199" s="19">
        <v>43227</v>
      </c>
      <c r="B199" s="20" t="s">
        <v>71</v>
      </c>
      <c r="C199" s="20">
        <v>375</v>
      </c>
      <c r="D199" s="20" t="s">
        <v>11</v>
      </c>
      <c r="E199" s="21">
        <v>125.65</v>
      </c>
      <c r="F199" s="21">
        <v>138.19999999999999</v>
      </c>
      <c r="G199" s="21">
        <v>158.94999999999999</v>
      </c>
      <c r="H199" s="22">
        <f t="shared" ref="H199" si="422">(F199-E199)*C199</f>
        <v>4706.2499999999936</v>
      </c>
      <c r="I199" s="23">
        <f t="shared" ref="I199" si="423">(G199-F199)*C199</f>
        <v>7781.25</v>
      </c>
      <c r="J199" s="24">
        <f t="shared" ref="J199" si="424">(H199+I199)/C199</f>
        <v>33.299999999999983</v>
      </c>
      <c r="K199" s="25">
        <f t="shared" ref="K199" si="425">SUM(H199:I199)</f>
        <v>12487.499999999993</v>
      </c>
    </row>
    <row r="200" spans="1:11" s="26" customFormat="1">
      <c r="A200" s="19">
        <v>43224</v>
      </c>
      <c r="B200" s="20" t="s">
        <v>46</v>
      </c>
      <c r="C200" s="20">
        <v>375</v>
      </c>
      <c r="D200" s="20" t="s">
        <v>11</v>
      </c>
      <c r="E200" s="21">
        <v>143.6</v>
      </c>
      <c r="F200" s="21">
        <v>157.94999999999999</v>
      </c>
      <c r="G200" s="21">
        <v>181.65</v>
      </c>
      <c r="H200" s="22">
        <f t="shared" ref="H200" si="426">(F200-E200)*C200</f>
        <v>5381.2499999999982</v>
      </c>
      <c r="I200" s="23">
        <f t="shared" ref="I200" si="427">(G200-F200)*C200</f>
        <v>8887.5000000000073</v>
      </c>
      <c r="J200" s="24">
        <f t="shared" ref="J200" si="428">(H200+I200)/C200</f>
        <v>38.050000000000011</v>
      </c>
      <c r="K200" s="25">
        <f t="shared" ref="K200" si="429">SUM(H200:I200)</f>
        <v>14268.750000000005</v>
      </c>
    </row>
    <row r="201" spans="1:11" s="14" customFormat="1">
      <c r="A201" s="27">
        <v>43223</v>
      </c>
      <c r="B201" s="34" t="s">
        <v>70</v>
      </c>
      <c r="C201" s="28">
        <v>320</v>
      </c>
      <c r="D201" s="28" t="s">
        <v>11</v>
      </c>
      <c r="E201" s="29">
        <v>150</v>
      </c>
      <c r="F201" s="29">
        <v>172.5</v>
      </c>
      <c r="G201" s="29"/>
      <c r="H201" s="30">
        <f t="shared" ref="H201:H202" si="430">(F201-E201)*C201</f>
        <v>7200</v>
      </c>
      <c r="I201" s="31"/>
      <c r="J201" s="32">
        <f t="shared" ref="J201:J202" si="431">(H201+I201)/C201</f>
        <v>22.5</v>
      </c>
      <c r="K201" s="33">
        <f t="shared" ref="K201:K202" si="432">SUM(H201:I201)</f>
        <v>7200</v>
      </c>
    </row>
    <row r="202" spans="1:11" s="14" customFormat="1">
      <c r="A202" s="27">
        <v>43223</v>
      </c>
      <c r="B202" s="34" t="s">
        <v>69</v>
      </c>
      <c r="C202" s="28">
        <v>375</v>
      </c>
      <c r="D202" s="28" t="s">
        <v>11</v>
      </c>
      <c r="E202" s="29">
        <v>126.25</v>
      </c>
      <c r="F202" s="29">
        <v>110.45</v>
      </c>
      <c r="G202" s="29"/>
      <c r="H202" s="30">
        <f t="shared" si="430"/>
        <v>-5924.9999999999991</v>
      </c>
      <c r="I202" s="31"/>
      <c r="J202" s="32">
        <f t="shared" si="431"/>
        <v>-15.799999999999997</v>
      </c>
      <c r="K202" s="33">
        <f t="shared" si="432"/>
        <v>-5924.9999999999991</v>
      </c>
    </row>
    <row r="203" spans="1:11" s="14" customFormat="1">
      <c r="A203" s="27">
        <v>43222</v>
      </c>
      <c r="B203" s="34" t="s">
        <v>67</v>
      </c>
      <c r="C203" s="28">
        <v>375</v>
      </c>
      <c r="D203" s="28" t="s">
        <v>11</v>
      </c>
      <c r="E203" s="29">
        <v>143.94999999999999</v>
      </c>
      <c r="F203" s="29">
        <v>151</v>
      </c>
      <c r="G203" s="29"/>
      <c r="H203" s="30">
        <f t="shared" ref="H203" si="433">(F203-E203)*C203</f>
        <v>2643.7500000000041</v>
      </c>
      <c r="I203" s="31"/>
      <c r="J203" s="32">
        <f t="shared" ref="J203" si="434">(H203+I203)/C203</f>
        <v>7.0500000000000105</v>
      </c>
      <c r="K203" s="33">
        <f t="shared" ref="K203" si="435">SUM(H203:I203)</f>
        <v>2643.7500000000041</v>
      </c>
    </row>
    <row r="204" spans="1:11" ht="15" customHeight="1">
      <c r="A204" s="35"/>
      <c r="B204" s="36"/>
      <c r="C204" s="36"/>
      <c r="D204" s="36"/>
      <c r="E204" s="36"/>
      <c r="F204" s="36"/>
      <c r="G204" s="36"/>
      <c r="H204" s="37"/>
      <c r="I204" s="38"/>
      <c r="J204" s="36"/>
      <c r="K204" s="36"/>
    </row>
    <row r="205" spans="1:11" s="14" customFormat="1">
      <c r="A205" s="27">
        <v>43220</v>
      </c>
      <c r="B205" s="34" t="s">
        <v>68</v>
      </c>
      <c r="C205" s="28">
        <v>375</v>
      </c>
      <c r="D205" s="28" t="s">
        <v>11</v>
      </c>
      <c r="E205" s="29">
        <v>119.35</v>
      </c>
      <c r="F205" s="29">
        <v>123.75</v>
      </c>
      <c r="G205" s="29"/>
      <c r="H205" s="30">
        <f t="shared" ref="H205" si="436">(F205-E205)*C205</f>
        <v>1650.000000000002</v>
      </c>
      <c r="I205" s="31"/>
      <c r="J205" s="32">
        <f t="shared" ref="J205" si="437">(H205+I205)/C205</f>
        <v>4.4000000000000057</v>
      </c>
      <c r="K205" s="33">
        <f t="shared" ref="K205" si="438">SUM(H205:I205)</f>
        <v>1650.000000000002</v>
      </c>
    </row>
    <row r="206" spans="1:11" s="14" customFormat="1">
      <c r="A206" s="27">
        <v>43217</v>
      </c>
      <c r="B206" s="34" t="s">
        <v>67</v>
      </c>
      <c r="C206" s="28">
        <v>375</v>
      </c>
      <c r="D206" s="28" t="s">
        <v>11</v>
      </c>
      <c r="E206" s="29">
        <v>128.15</v>
      </c>
      <c r="F206" s="29">
        <v>140.94999999999999</v>
      </c>
      <c r="G206" s="29"/>
      <c r="H206" s="30">
        <f t="shared" ref="H206" si="439">(F206-E206)*C206</f>
        <v>4799.9999999999936</v>
      </c>
      <c r="I206" s="31"/>
      <c r="J206" s="32">
        <f t="shared" ref="J206" si="440">(H206+I206)/C206</f>
        <v>12.799999999999983</v>
      </c>
      <c r="K206" s="33">
        <f t="shared" ref="K206" si="441">SUM(H206:I206)</f>
        <v>4799.9999999999936</v>
      </c>
    </row>
    <row r="207" spans="1:11" s="14" customFormat="1">
      <c r="A207" s="27">
        <v>43216</v>
      </c>
      <c r="B207" s="34" t="s">
        <v>48</v>
      </c>
      <c r="C207" s="28">
        <v>375</v>
      </c>
      <c r="D207" s="28" t="s">
        <v>11</v>
      </c>
      <c r="E207" s="29">
        <v>144.19999999999999</v>
      </c>
      <c r="F207" s="29">
        <v>158.65</v>
      </c>
      <c r="G207" s="29"/>
      <c r="H207" s="30">
        <f t="shared" ref="H207" si="442">(F207-E207)*C207</f>
        <v>5418.7500000000064</v>
      </c>
      <c r="I207" s="31"/>
      <c r="J207" s="32">
        <f t="shared" ref="J207" si="443">(H207+I207)/C207</f>
        <v>14.450000000000017</v>
      </c>
      <c r="K207" s="33">
        <f t="shared" ref="K207" si="444">SUM(H207:I207)</f>
        <v>5418.7500000000064</v>
      </c>
    </row>
    <row r="208" spans="1:11" s="26" customFormat="1">
      <c r="A208" s="19">
        <v>43216</v>
      </c>
      <c r="B208" s="20" t="s">
        <v>66</v>
      </c>
      <c r="C208" s="20">
        <v>360</v>
      </c>
      <c r="D208" s="20" t="s">
        <v>11</v>
      </c>
      <c r="E208" s="21">
        <v>133.5</v>
      </c>
      <c r="F208" s="21">
        <v>153.5</v>
      </c>
      <c r="G208" s="21">
        <v>184.25</v>
      </c>
      <c r="H208" s="22">
        <f t="shared" ref="H208" si="445">(F208-E208)*C208</f>
        <v>7200</v>
      </c>
      <c r="I208" s="23">
        <f t="shared" ref="I208" si="446">(G208-F208)*C208</f>
        <v>11070</v>
      </c>
      <c r="J208" s="24">
        <f t="shared" ref="J208" si="447">(H208+I208)/C208</f>
        <v>50.75</v>
      </c>
      <c r="K208" s="25">
        <f t="shared" ref="K208" si="448">SUM(H208:I208)</f>
        <v>18270</v>
      </c>
    </row>
    <row r="209" spans="1:11" s="14" customFormat="1">
      <c r="A209" s="27">
        <v>43215</v>
      </c>
      <c r="B209" s="34" t="s">
        <v>46</v>
      </c>
      <c r="C209" s="28">
        <v>375</v>
      </c>
      <c r="D209" s="28" t="s">
        <v>11</v>
      </c>
      <c r="E209" s="29">
        <v>132.75</v>
      </c>
      <c r="F209" s="29">
        <v>140.5</v>
      </c>
      <c r="G209" s="29"/>
      <c r="H209" s="30">
        <f t="shared" ref="H209" si="449">(F209-E209)*C209</f>
        <v>2906.25</v>
      </c>
      <c r="I209" s="31"/>
      <c r="J209" s="32">
        <f t="shared" ref="J209" si="450">(H209+I209)/C209</f>
        <v>7.75</v>
      </c>
      <c r="K209" s="33">
        <f t="shared" ref="K209" si="451">SUM(H209:I209)</f>
        <v>2906.25</v>
      </c>
    </row>
    <row r="210" spans="1:11" s="14" customFormat="1">
      <c r="A210" s="27">
        <v>43214</v>
      </c>
      <c r="B210" s="34" t="s">
        <v>46</v>
      </c>
      <c r="C210" s="28">
        <v>375</v>
      </c>
      <c r="D210" s="28" t="s">
        <v>11</v>
      </c>
      <c r="E210" s="29">
        <v>137.85</v>
      </c>
      <c r="F210" s="29">
        <v>151.6</v>
      </c>
      <c r="G210" s="29"/>
      <c r="H210" s="30">
        <f t="shared" ref="H210" si="452">(F210-E210)*C210</f>
        <v>5156.25</v>
      </c>
      <c r="I210" s="31"/>
      <c r="J210" s="32">
        <f t="shared" ref="J210" si="453">(H210+I210)/C210</f>
        <v>13.75</v>
      </c>
      <c r="K210" s="33">
        <f t="shared" ref="K210" si="454">SUM(H210:I210)</f>
        <v>5156.25</v>
      </c>
    </row>
    <row r="211" spans="1:11" s="14" customFormat="1">
      <c r="A211" s="27">
        <v>43213</v>
      </c>
      <c r="B211" s="34" t="s">
        <v>46</v>
      </c>
      <c r="C211" s="28">
        <v>1800</v>
      </c>
      <c r="D211" s="28" t="s">
        <v>11</v>
      </c>
      <c r="E211" s="29">
        <v>27.15</v>
      </c>
      <c r="F211" s="29">
        <v>29.9</v>
      </c>
      <c r="G211" s="29"/>
      <c r="H211" s="30">
        <f t="shared" ref="H211" si="455">(F211-E211)*C211</f>
        <v>4950</v>
      </c>
      <c r="I211" s="31"/>
      <c r="J211" s="32">
        <f t="shared" ref="J211" si="456">(H211+I211)/C211</f>
        <v>2.75</v>
      </c>
      <c r="K211" s="33">
        <f t="shared" ref="K211" si="457">SUM(H211:I211)</f>
        <v>4950</v>
      </c>
    </row>
    <row r="212" spans="1:11" s="14" customFormat="1">
      <c r="A212" s="27">
        <v>43210</v>
      </c>
      <c r="B212" s="34" t="s">
        <v>64</v>
      </c>
      <c r="C212" s="28">
        <v>1050</v>
      </c>
      <c r="D212" s="28" t="s">
        <v>11</v>
      </c>
      <c r="E212" s="29">
        <v>46.7</v>
      </c>
      <c r="F212" s="29">
        <v>40.85</v>
      </c>
      <c r="G212" s="29"/>
      <c r="H212" s="30">
        <f t="shared" ref="H212" si="458">(F212-E212)*C212</f>
        <v>-6142.5000000000018</v>
      </c>
      <c r="I212" s="31"/>
      <c r="J212" s="32">
        <f t="shared" ref="J212" si="459">(H212+I212)/C212</f>
        <v>-5.8500000000000014</v>
      </c>
      <c r="K212" s="33">
        <f t="shared" ref="K212" si="460">SUM(H212:I212)</f>
        <v>-6142.5000000000018</v>
      </c>
    </row>
    <row r="213" spans="1:11" s="14" customFormat="1">
      <c r="A213" s="27">
        <v>43209</v>
      </c>
      <c r="B213" s="34" t="s">
        <v>48</v>
      </c>
      <c r="C213" s="28">
        <v>1125</v>
      </c>
      <c r="D213" s="28" t="s">
        <v>11</v>
      </c>
      <c r="E213" s="29">
        <v>44</v>
      </c>
      <c r="F213" s="29">
        <v>48.4</v>
      </c>
      <c r="G213" s="29"/>
      <c r="H213" s="30">
        <f t="shared" ref="H213" si="461">(F213-E213)*C213</f>
        <v>4949.9999999999982</v>
      </c>
      <c r="I213" s="31"/>
      <c r="J213" s="32">
        <f t="shared" ref="J213" si="462">(H213+I213)/C213</f>
        <v>4.3999999999999986</v>
      </c>
      <c r="K213" s="33">
        <f t="shared" ref="K213" si="463">SUM(H213:I213)</f>
        <v>4949.9999999999982</v>
      </c>
    </row>
    <row r="214" spans="1:11" s="14" customFormat="1">
      <c r="A214" s="27">
        <v>43208</v>
      </c>
      <c r="B214" s="34" t="s">
        <v>48</v>
      </c>
      <c r="C214" s="28">
        <v>900</v>
      </c>
      <c r="D214" s="28" t="s">
        <v>11</v>
      </c>
      <c r="E214" s="29">
        <v>52.35</v>
      </c>
      <c r="F214" s="29">
        <v>57.6</v>
      </c>
      <c r="G214" s="29"/>
      <c r="H214" s="30">
        <f t="shared" ref="H214" si="464">(F214-E214)*C214</f>
        <v>4725</v>
      </c>
      <c r="I214" s="31"/>
      <c r="J214" s="32">
        <f t="shared" ref="J214" si="465">(H214+I214)/C214</f>
        <v>5.25</v>
      </c>
      <c r="K214" s="33">
        <f t="shared" ref="K214" si="466">SUM(H214:I214)</f>
        <v>4725</v>
      </c>
    </row>
    <row r="215" spans="1:11" s="14" customFormat="1">
      <c r="A215" s="27">
        <v>43207</v>
      </c>
      <c r="B215" s="34" t="s">
        <v>65</v>
      </c>
      <c r="C215" s="28">
        <v>440</v>
      </c>
      <c r="D215" s="28" t="s">
        <v>11</v>
      </c>
      <c r="E215" s="29">
        <v>112.25</v>
      </c>
      <c r="F215" s="29">
        <v>126.25</v>
      </c>
      <c r="G215" s="29"/>
      <c r="H215" s="30">
        <f t="shared" ref="H215:H216" si="467">(F215-E215)*C215</f>
        <v>6160</v>
      </c>
      <c r="I215" s="31"/>
      <c r="J215" s="32">
        <f t="shared" ref="J215:J216" si="468">(H215+I215)/C215</f>
        <v>14</v>
      </c>
      <c r="K215" s="33">
        <f t="shared" ref="K215:K216" si="469">SUM(H215:I215)</f>
        <v>6160</v>
      </c>
    </row>
    <row r="216" spans="1:11" s="14" customFormat="1">
      <c r="A216" s="27">
        <v>43207</v>
      </c>
      <c r="B216" s="34" t="s">
        <v>64</v>
      </c>
      <c r="C216" s="28">
        <v>675</v>
      </c>
      <c r="D216" s="28" t="s">
        <v>11</v>
      </c>
      <c r="E216" s="29">
        <v>71.2</v>
      </c>
      <c r="F216" s="29">
        <v>78.3</v>
      </c>
      <c r="G216" s="29"/>
      <c r="H216" s="30">
        <f t="shared" si="467"/>
        <v>4792.4999999999964</v>
      </c>
      <c r="I216" s="31"/>
      <c r="J216" s="32">
        <f t="shared" si="468"/>
        <v>7.0999999999999943</v>
      </c>
      <c r="K216" s="33">
        <f t="shared" si="469"/>
        <v>4792.4999999999964</v>
      </c>
    </row>
    <row r="217" spans="1:11" s="26" customFormat="1">
      <c r="A217" s="19">
        <v>43206</v>
      </c>
      <c r="B217" s="20" t="s">
        <v>63</v>
      </c>
      <c r="C217" s="20">
        <v>320</v>
      </c>
      <c r="D217" s="20" t="s">
        <v>11</v>
      </c>
      <c r="E217" s="21">
        <v>156.19999999999999</v>
      </c>
      <c r="F217" s="21">
        <v>175.75</v>
      </c>
      <c r="G217" s="21">
        <v>202.1</v>
      </c>
      <c r="H217" s="22">
        <f t="shared" ref="H217:H218" si="470">(F217-E217)*C217</f>
        <v>6256.0000000000036</v>
      </c>
      <c r="I217" s="23">
        <f t="shared" ref="I217:I218" si="471">(G217-F217)*C217</f>
        <v>8431.9999999999982</v>
      </c>
      <c r="J217" s="24">
        <f t="shared" ref="J217:J218" si="472">(H217+I217)/C217</f>
        <v>45.900000000000006</v>
      </c>
      <c r="K217" s="25">
        <f t="shared" ref="K217:K218" si="473">SUM(H217:I217)</f>
        <v>14688.000000000002</v>
      </c>
    </row>
    <row r="218" spans="1:11" s="26" customFormat="1">
      <c r="A218" s="19">
        <v>43206</v>
      </c>
      <c r="B218" s="20" t="s">
        <v>51</v>
      </c>
      <c r="C218" s="20">
        <v>600</v>
      </c>
      <c r="D218" s="20" t="s">
        <v>11</v>
      </c>
      <c r="E218" s="21">
        <v>76.349999999999994</v>
      </c>
      <c r="F218" s="21">
        <v>83.95</v>
      </c>
      <c r="G218" s="21">
        <v>96.55</v>
      </c>
      <c r="H218" s="22">
        <f t="shared" si="470"/>
        <v>4560.0000000000055</v>
      </c>
      <c r="I218" s="23">
        <f t="shared" si="471"/>
        <v>7559.9999999999964</v>
      </c>
      <c r="J218" s="24">
        <f t="shared" si="472"/>
        <v>20.200000000000003</v>
      </c>
      <c r="K218" s="25">
        <f t="shared" si="473"/>
        <v>12120.000000000002</v>
      </c>
    </row>
    <row r="219" spans="1:11" s="14" customFormat="1">
      <c r="A219" s="27">
        <v>43203</v>
      </c>
      <c r="B219" s="28" t="s">
        <v>47</v>
      </c>
      <c r="C219" s="28">
        <v>675</v>
      </c>
      <c r="D219" s="28" t="s">
        <v>11</v>
      </c>
      <c r="E219" s="29">
        <v>67.3</v>
      </c>
      <c r="F219" s="29">
        <v>74</v>
      </c>
      <c r="G219" s="29"/>
      <c r="H219" s="30">
        <f t="shared" ref="H219" si="474">(F219-E219)*C219</f>
        <v>4522.5000000000018</v>
      </c>
      <c r="I219" s="31"/>
      <c r="J219" s="32">
        <f t="shared" ref="J219" si="475">(H219+I219)/C219</f>
        <v>6.7000000000000028</v>
      </c>
      <c r="K219" s="33">
        <f t="shared" ref="K219" si="476">SUM(H219:I219)</f>
        <v>4522.5000000000018</v>
      </c>
    </row>
    <row r="220" spans="1:11" s="26" customFormat="1">
      <c r="A220" s="19">
        <v>43202</v>
      </c>
      <c r="B220" s="20" t="s">
        <v>62</v>
      </c>
      <c r="C220" s="20">
        <v>525</v>
      </c>
      <c r="D220" s="20" t="s">
        <v>11</v>
      </c>
      <c r="E220" s="21">
        <v>91</v>
      </c>
      <c r="F220" s="21">
        <v>100.1</v>
      </c>
      <c r="G220" s="21">
        <v>115.15</v>
      </c>
      <c r="H220" s="22">
        <f t="shared" ref="H220" si="477">(F220-E220)*C220</f>
        <v>4777.4999999999973</v>
      </c>
      <c r="I220" s="23">
        <f t="shared" ref="I220" si="478">(G220-F220)*C220</f>
        <v>7901.2500000000064</v>
      </c>
      <c r="J220" s="24">
        <f t="shared" ref="J220" si="479">(H220+I220)/C220</f>
        <v>24.150000000000006</v>
      </c>
      <c r="K220" s="25">
        <f t="shared" ref="K220" si="480">SUM(H220:I220)</f>
        <v>12678.750000000004</v>
      </c>
    </row>
    <row r="221" spans="1:11" s="14" customFormat="1">
      <c r="A221" s="27">
        <v>43200</v>
      </c>
      <c r="B221" s="34" t="s">
        <v>50</v>
      </c>
      <c r="C221" s="28">
        <v>525</v>
      </c>
      <c r="D221" s="28" t="s">
        <v>11</v>
      </c>
      <c r="E221" s="29">
        <v>96</v>
      </c>
      <c r="F221" s="29">
        <v>84</v>
      </c>
      <c r="G221" s="29"/>
      <c r="H221" s="30">
        <f t="shared" ref="H221" si="481">(F221-E221)*C221</f>
        <v>-6300</v>
      </c>
      <c r="I221" s="31"/>
      <c r="J221" s="32">
        <f t="shared" ref="J221" si="482">(H221+I221)/C221</f>
        <v>-12</v>
      </c>
      <c r="K221" s="33">
        <f t="shared" ref="K221" si="483">SUM(H221:I221)</f>
        <v>-6300</v>
      </c>
    </row>
    <row r="222" spans="1:11" s="14" customFormat="1">
      <c r="A222" s="27">
        <v>43199</v>
      </c>
      <c r="B222" s="34" t="s">
        <v>62</v>
      </c>
      <c r="C222" s="28">
        <v>525</v>
      </c>
      <c r="D222" s="28" t="s">
        <v>11</v>
      </c>
      <c r="E222" s="29">
        <v>95.2</v>
      </c>
      <c r="F222" s="29">
        <v>104.6</v>
      </c>
      <c r="G222" s="29"/>
      <c r="H222" s="30">
        <f t="shared" ref="H222" si="484">(F222-E222)*C222</f>
        <v>4934.9999999999955</v>
      </c>
      <c r="I222" s="31"/>
      <c r="J222" s="32">
        <f t="shared" ref="J222" si="485">(H222+I222)/C222</f>
        <v>9.3999999999999915</v>
      </c>
      <c r="K222" s="33">
        <f t="shared" ref="K222" si="486">SUM(H222:I222)</f>
        <v>4934.9999999999955</v>
      </c>
    </row>
    <row r="223" spans="1:11" s="14" customFormat="1">
      <c r="A223" s="27">
        <v>43195</v>
      </c>
      <c r="B223" s="34" t="s">
        <v>61</v>
      </c>
      <c r="C223" s="28">
        <v>375</v>
      </c>
      <c r="D223" s="28" t="s">
        <v>11</v>
      </c>
      <c r="E223" s="29">
        <v>145</v>
      </c>
      <c r="F223" s="29">
        <v>159.5</v>
      </c>
      <c r="G223" s="29"/>
      <c r="H223" s="30">
        <f t="shared" ref="H223" si="487">(F223-E223)*C223</f>
        <v>5437.5</v>
      </c>
      <c r="I223" s="31"/>
      <c r="J223" s="32">
        <f t="shared" ref="J223" si="488">(H223+I223)/C223</f>
        <v>14.5</v>
      </c>
      <c r="K223" s="33">
        <f t="shared" ref="K223" si="489">SUM(H223:I223)</f>
        <v>5437.5</v>
      </c>
    </row>
    <row r="224" spans="1:11" s="26" customFormat="1">
      <c r="A224" s="19">
        <v>43194</v>
      </c>
      <c r="B224" s="20" t="s">
        <v>60</v>
      </c>
      <c r="C224" s="20">
        <v>375</v>
      </c>
      <c r="D224" s="20" t="s">
        <v>11</v>
      </c>
      <c r="E224" s="21">
        <v>133.69999999999999</v>
      </c>
      <c r="F224" s="21">
        <v>147.1</v>
      </c>
      <c r="G224" s="21">
        <v>169.15</v>
      </c>
      <c r="H224" s="22">
        <f t="shared" ref="H224" si="490">(F224-E224)*C224</f>
        <v>5025.0000000000018</v>
      </c>
      <c r="I224" s="23">
        <f t="shared" ref="I224" si="491">(G224-F224)*C224</f>
        <v>8268.7500000000036</v>
      </c>
      <c r="J224" s="24">
        <f t="shared" ref="J224" si="492">(H224+I224)/C224</f>
        <v>35.450000000000017</v>
      </c>
      <c r="K224" s="25">
        <f t="shared" ref="K224" si="493">SUM(H224:I224)</f>
        <v>13293.750000000005</v>
      </c>
    </row>
    <row r="225" spans="1:11" s="14" customFormat="1">
      <c r="A225" s="27">
        <v>43193</v>
      </c>
      <c r="B225" s="34" t="s">
        <v>58</v>
      </c>
      <c r="C225" s="28">
        <v>375</v>
      </c>
      <c r="D225" s="28" t="s">
        <v>11</v>
      </c>
      <c r="E225" s="29">
        <v>145.25</v>
      </c>
      <c r="F225" s="29">
        <v>159.75</v>
      </c>
      <c r="G225" s="29"/>
      <c r="H225" s="30">
        <f t="shared" ref="H225" si="494">(F225-E225)*C225</f>
        <v>5437.5</v>
      </c>
      <c r="I225" s="31"/>
      <c r="J225" s="32">
        <f t="shared" ref="J225" si="495">(H225+I225)/C225</f>
        <v>14.5</v>
      </c>
      <c r="K225" s="33">
        <f t="shared" ref="K225" si="496">SUM(H225:I225)</f>
        <v>5437.5</v>
      </c>
    </row>
    <row r="226" spans="1:11" ht="15" customHeight="1">
      <c r="A226" s="35"/>
      <c r="B226" s="36"/>
      <c r="C226" s="36"/>
      <c r="D226" s="36"/>
      <c r="E226" s="36"/>
      <c r="F226" s="36"/>
      <c r="G226" s="36"/>
      <c r="H226" s="37"/>
      <c r="I226" s="38"/>
      <c r="J226" s="36"/>
      <c r="K226" s="36"/>
    </row>
    <row r="227" spans="1:11" s="14" customFormat="1">
      <c r="A227" s="27">
        <v>43187</v>
      </c>
      <c r="B227" s="34" t="s">
        <v>59</v>
      </c>
      <c r="C227" s="28">
        <v>300</v>
      </c>
      <c r="D227" s="28" t="s">
        <v>11</v>
      </c>
      <c r="E227" s="29">
        <v>176.7</v>
      </c>
      <c r="F227" s="29">
        <v>192.2</v>
      </c>
      <c r="G227" s="29"/>
      <c r="H227" s="30">
        <f t="shared" ref="H227" si="497">(F227-E227)*C227</f>
        <v>4650</v>
      </c>
      <c r="I227" s="31"/>
      <c r="J227" s="32">
        <f t="shared" ref="J227" si="498">(H227+I227)/C227</f>
        <v>15.5</v>
      </c>
      <c r="K227" s="33">
        <f t="shared" ref="K227" si="499">SUM(H227:I227)</f>
        <v>4650</v>
      </c>
    </row>
    <row r="228" spans="1:11" s="26" customFormat="1">
      <c r="A228" s="19">
        <v>43186</v>
      </c>
      <c r="B228" s="20" t="s">
        <v>57</v>
      </c>
      <c r="C228" s="20">
        <v>1575</v>
      </c>
      <c r="D228" s="20" t="s">
        <v>11</v>
      </c>
      <c r="E228" s="21">
        <v>31</v>
      </c>
      <c r="F228" s="21">
        <v>34.25</v>
      </c>
      <c r="G228" s="21">
        <v>38</v>
      </c>
      <c r="H228" s="22">
        <f t="shared" ref="H228" si="500">(F228-E228)*C228</f>
        <v>5118.75</v>
      </c>
      <c r="I228" s="23">
        <f t="shared" ref="I228" si="501">(G228-F228)*C228</f>
        <v>5906.25</v>
      </c>
      <c r="J228" s="24">
        <f t="shared" ref="J228" si="502">(H228+I228)/C228</f>
        <v>7</v>
      </c>
      <c r="K228" s="25">
        <f t="shared" ref="K228" si="503">SUM(H228:I228)</f>
        <v>11025</v>
      </c>
    </row>
    <row r="229" spans="1:11" s="14" customFormat="1">
      <c r="A229" s="27">
        <v>43185</v>
      </c>
      <c r="B229" s="34" t="s">
        <v>56</v>
      </c>
      <c r="C229" s="28">
        <v>1125</v>
      </c>
      <c r="D229" s="28" t="s">
        <v>11</v>
      </c>
      <c r="E229" s="29">
        <v>44</v>
      </c>
      <c r="F229" s="29">
        <v>39.6</v>
      </c>
      <c r="G229" s="29"/>
      <c r="H229" s="30">
        <f t="shared" ref="H229" si="504">(F229-E229)*C229</f>
        <v>-4949.9999999999982</v>
      </c>
      <c r="I229" s="31"/>
      <c r="J229" s="32">
        <f t="shared" ref="J229" si="505">(H229+I229)/C229</f>
        <v>-4.3999999999999986</v>
      </c>
      <c r="K229" s="33">
        <f t="shared" ref="K229" si="506">SUM(H229:I229)</f>
        <v>-4949.9999999999982</v>
      </c>
    </row>
    <row r="230" spans="1:11" s="26" customFormat="1">
      <c r="A230" s="19">
        <v>43181</v>
      </c>
      <c r="B230" s="20" t="s">
        <v>55</v>
      </c>
      <c r="C230" s="20">
        <v>900</v>
      </c>
      <c r="D230" s="20" t="s">
        <v>11</v>
      </c>
      <c r="E230" s="21">
        <v>54.65</v>
      </c>
      <c r="F230" s="21">
        <v>60.15</v>
      </c>
      <c r="G230" s="21">
        <v>65.900000000000006</v>
      </c>
      <c r="H230" s="22">
        <f t="shared" ref="H230" si="507">(F230-E230)*C230</f>
        <v>4950</v>
      </c>
      <c r="I230" s="23">
        <f t="shared" ref="I230" si="508">(G230-F230)*C230</f>
        <v>5175.0000000000064</v>
      </c>
      <c r="J230" s="24">
        <f t="shared" ref="J230" si="509">(H230+I230)/C230</f>
        <v>11.250000000000009</v>
      </c>
      <c r="K230" s="25">
        <f t="shared" ref="K230" si="510">SUM(H230:I230)</f>
        <v>10125.000000000007</v>
      </c>
    </row>
    <row r="231" spans="1:11" s="14" customFormat="1">
      <c r="A231" s="27">
        <v>43166</v>
      </c>
      <c r="B231" s="28" t="s">
        <v>55</v>
      </c>
      <c r="C231" s="28">
        <v>375</v>
      </c>
      <c r="D231" s="28" t="s">
        <v>11</v>
      </c>
      <c r="E231" s="29">
        <v>131.05000000000001</v>
      </c>
      <c r="F231" s="29">
        <v>117.95</v>
      </c>
      <c r="G231" s="29"/>
      <c r="H231" s="30">
        <f t="shared" ref="H231" si="511">(F231-E231)*C231</f>
        <v>-4912.5000000000036</v>
      </c>
      <c r="I231" s="31"/>
      <c r="J231" s="32">
        <f t="shared" ref="J231" si="512">(H231+I231)/C231</f>
        <v>-13.10000000000001</v>
      </c>
      <c r="K231" s="33">
        <f t="shared" ref="K231" si="513">SUM(H231:I231)</f>
        <v>-4912.5000000000036</v>
      </c>
    </row>
    <row r="232" spans="1:11" s="26" customFormat="1">
      <c r="A232" s="19">
        <v>43165</v>
      </c>
      <c r="B232" s="20" t="s">
        <v>50</v>
      </c>
      <c r="C232" s="20">
        <v>375</v>
      </c>
      <c r="D232" s="20" t="s">
        <v>11</v>
      </c>
      <c r="E232" s="21">
        <v>118</v>
      </c>
      <c r="F232" s="21">
        <v>130.5</v>
      </c>
      <c r="G232" s="21">
        <v>145.5</v>
      </c>
      <c r="H232" s="22">
        <f t="shared" ref="H232:H233" si="514">(F232-E232)*C232</f>
        <v>4687.5</v>
      </c>
      <c r="I232" s="23">
        <f t="shared" ref="I232:I233" si="515">(G232-F232)*C232</f>
        <v>5625</v>
      </c>
      <c r="J232" s="24">
        <f t="shared" ref="J232:J233" si="516">(H232+I232)/C232</f>
        <v>27.5</v>
      </c>
      <c r="K232" s="25">
        <f t="shared" ref="K232:K233" si="517">SUM(H232:I232)</f>
        <v>10312.5</v>
      </c>
    </row>
    <row r="233" spans="1:11" s="26" customFormat="1">
      <c r="A233" s="19">
        <v>43164</v>
      </c>
      <c r="B233" s="20" t="s">
        <v>54</v>
      </c>
      <c r="C233" s="20">
        <v>375</v>
      </c>
      <c r="D233" s="20" t="s">
        <v>11</v>
      </c>
      <c r="E233" s="21">
        <v>119</v>
      </c>
      <c r="F233" s="21">
        <v>134</v>
      </c>
      <c r="G233" s="21">
        <v>149</v>
      </c>
      <c r="H233" s="22">
        <f t="shared" si="514"/>
        <v>5625</v>
      </c>
      <c r="I233" s="23">
        <f t="shared" si="515"/>
        <v>5625</v>
      </c>
      <c r="J233" s="24">
        <f t="shared" si="516"/>
        <v>30</v>
      </c>
      <c r="K233" s="25">
        <f t="shared" si="517"/>
        <v>11250</v>
      </c>
    </row>
    <row r="234" spans="1:11" ht="15" customHeight="1">
      <c r="A234" s="35"/>
      <c r="B234" s="36"/>
      <c r="C234" s="36"/>
      <c r="D234" s="36"/>
      <c r="E234" s="36"/>
      <c r="F234" s="36"/>
      <c r="G234" s="36"/>
      <c r="H234" s="37"/>
      <c r="I234" s="38"/>
      <c r="J234" s="36"/>
      <c r="K234" s="36"/>
    </row>
    <row r="235" spans="1:11" s="14" customFormat="1">
      <c r="A235" s="27">
        <v>43159</v>
      </c>
      <c r="B235" s="34" t="s">
        <v>52</v>
      </c>
      <c r="C235" s="28">
        <v>300</v>
      </c>
      <c r="D235" s="28" t="s">
        <v>11</v>
      </c>
      <c r="E235" s="29">
        <v>122.1</v>
      </c>
      <c r="F235" s="29">
        <v>110.1</v>
      </c>
      <c r="G235" s="29"/>
      <c r="H235" s="30">
        <f t="shared" ref="H235:H236" si="518">(F235-E235)*C235</f>
        <v>-3600</v>
      </c>
      <c r="I235" s="31"/>
      <c r="J235" s="32">
        <f t="shared" ref="J235:J236" si="519">(H235+I235)/C235</f>
        <v>-12</v>
      </c>
      <c r="K235" s="33">
        <f t="shared" ref="K235:K236" si="520">SUM(H235:I235)</f>
        <v>-3600</v>
      </c>
    </row>
    <row r="236" spans="1:11" s="26" customFormat="1">
      <c r="A236" s="19">
        <v>43159</v>
      </c>
      <c r="B236" s="20" t="s">
        <v>53</v>
      </c>
      <c r="C236" s="20">
        <v>840</v>
      </c>
      <c r="D236" s="20" t="s">
        <v>11</v>
      </c>
      <c r="E236" s="21">
        <v>58</v>
      </c>
      <c r="F236" s="21">
        <v>72.5</v>
      </c>
      <c r="G236" s="21">
        <v>90.65</v>
      </c>
      <c r="H236" s="22">
        <f t="shared" si="518"/>
        <v>12180</v>
      </c>
      <c r="I236" s="23">
        <f t="shared" ref="I236" si="521">(G236-F236)*C236</f>
        <v>15246.000000000005</v>
      </c>
      <c r="J236" s="24">
        <f t="shared" si="519"/>
        <v>32.650000000000006</v>
      </c>
      <c r="K236" s="25">
        <f t="shared" si="520"/>
        <v>27426.000000000007</v>
      </c>
    </row>
    <row r="237" spans="1:11" s="26" customFormat="1">
      <c r="A237" s="19">
        <v>43158</v>
      </c>
      <c r="B237" s="20" t="s">
        <v>52</v>
      </c>
      <c r="C237" s="20">
        <v>300</v>
      </c>
      <c r="D237" s="20" t="s">
        <v>11</v>
      </c>
      <c r="E237" s="21">
        <v>139.35</v>
      </c>
      <c r="F237" s="21">
        <v>198</v>
      </c>
      <c r="G237" s="21"/>
      <c r="H237" s="22">
        <f t="shared" ref="H237" si="522">(F237-E237)*C237</f>
        <v>17595</v>
      </c>
      <c r="I237" s="23"/>
      <c r="J237" s="24">
        <f t="shared" ref="J237" si="523">(H237+I237)/C237</f>
        <v>58.65</v>
      </c>
      <c r="K237" s="25">
        <f t="shared" ref="K237" si="524">SUM(H237:I237)</f>
        <v>17595</v>
      </c>
    </row>
    <row r="238" spans="1:11" s="14" customFormat="1">
      <c r="A238" s="27">
        <v>43157</v>
      </c>
      <c r="B238" s="34" t="s">
        <v>48</v>
      </c>
      <c r="C238" s="28">
        <v>300</v>
      </c>
      <c r="D238" s="28" t="s">
        <v>11</v>
      </c>
      <c r="E238" s="29">
        <v>134.6</v>
      </c>
      <c r="F238" s="29">
        <v>142</v>
      </c>
      <c r="G238" s="29"/>
      <c r="H238" s="30">
        <f t="shared" ref="H238" si="525">(F238-E238)*C238</f>
        <v>2220.0000000000018</v>
      </c>
      <c r="I238" s="31"/>
      <c r="J238" s="32">
        <f t="shared" ref="J238" si="526">(H238+I238)/C238</f>
        <v>7.4000000000000057</v>
      </c>
      <c r="K238" s="33">
        <f t="shared" ref="K238" si="527">SUM(H238:I238)</f>
        <v>2220.0000000000018</v>
      </c>
    </row>
    <row r="239" spans="1:11" s="26" customFormat="1">
      <c r="A239" s="19">
        <v>43154</v>
      </c>
      <c r="B239" s="20" t="s">
        <v>51</v>
      </c>
      <c r="C239" s="20">
        <v>300</v>
      </c>
      <c r="D239" s="20" t="s">
        <v>11</v>
      </c>
      <c r="E239" s="21">
        <v>159.19999999999999</v>
      </c>
      <c r="F239" s="21">
        <v>175.25</v>
      </c>
      <c r="G239" s="21">
        <v>192.7</v>
      </c>
      <c r="H239" s="22">
        <f t="shared" ref="H239" si="528">(F239-E239)*C239</f>
        <v>4815.0000000000036</v>
      </c>
      <c r="I239" s="23">
        <f t="shared" ref="I239" si="529">(G239-F239)*C239</f>
        <v>5234.9999999999964</v>
      </c>
      <c r="J239" s="24">
        <f t="shared" ref="J239" si="530">(H239+I239)/C239</f>
        <v>33.5</v>
      </c>
      <c r="K239" s="25">
        <f t="shared" ref="K239" si="531">SUM(H239:I239)</f>
        <v>10050</v>
      </c>
    </row>
    <row r="240" spans="1:11" s="14" customFormat="1">
      <c r="A240" s="27">
        <v>43153</v>
      </c>
      <c r="B240" s="28" t="s">
        <v>45</v>
      </c>
      <c r="C240" s="28">
        <v>300</v>
      </c>
      <c r="D240" s="28" t="s">
        <v>11</v>
      </c>
      <c r="E240" s="29">
        <v>162.85</v>
      </c>
      <c r="F240" s="29">
        <v>169</v>
      </c>
      <c r="G240" s="29"/>
      <c r="H240" s="30">
        <f t="shared" ref="H240:H247" si="532">(F240-E240)*C240</f>
        <v>1845.0000000000018</v>
      </c>
      <c r="I240" s="31"/>
      <c r="J240" s="32">
        <f t="shared" ref="J240:J247" si="533">(H240+I240)/C240</f>
        <v>6.1500000000000057</v>
      </c>
      <c r="K240" s="33">
        <f t="shared" ref="K240:K247" si="534">SUM(H240:I240)</f>
        <v>1845.0000000000018</v>
      </c>
    </row>
    <row r="241" spans="1:11" s="14" customFormat="1">
      <c r="A241" s="27">
        <v>43152</v>
      </c>
      <c r="B241" s="28" t="s">
        <v>50</v>
      </c>
      <c r="C241" s="28">
        <v>1125</v>
      </c>
      <c r="D241" s="28" t="s">
        <v>11</v>
      </c>
      <c r="E241" s="29">
        <v>42.75</v>
      </c>
      <c r="F241" s="29">
        <v>47.1</v>
      </c>
      <c r="G241" s="29"/>
      <c r="H241" s="30">
        <f t="shared" si="532"/>
        <v>4893.7500000000018</v>
      </c>
      <c r="I241" s="31"/>
      <c r="J241" s="32">
        <f t="shared" si="533"/>
        <v>4.3500000000000014</v>
      </c>
      <c r="K241" s="33">
        <f t="shared" si="534"/>
        <v>4893.7500000000018</v>
      </c>
    </row>
    <row r="242" spans="1:11" s="14" customFormat="1">
      <c r="A242" s="27">
        <v>43151</v>
      </c>
      <c r="B242" s="28" t="s">
        <v>50</v>
      </c>
      <c r="C242" s="28">
        <v>1125</v>
      </c>
      <c r="D242" s="28" t="s">
        <v>11</v>
      </c>
      <c r="E242" s="29">
        <v>43.35</v>
      </c>
      <c r="F242" s="29">
        <v>38.950000000000003</v>
      </c>
      <c r="G242" s="29"/>
      <c r="H242" s="30">
        <f t="shared" si="532"/>
        <v>-4949.9999999999982</v>
      </c>
      <c r="I242" s="31"/>
      <c r="J242" s="32">
        <f t="shared" si="533"/>
        <v>-4.3999999999999986</v>
      </c>
      <c r="K242" s="33">
        <f t="shared" si="534"/>
        <v>-4949.9999999999982</v>
      </c>
    </row>
    <row r="243" spans="1:11" s="26" customFormat="1">
      <c r="A243" s="19">
        <v>43150</v>
      </c>
      <c r="B243" s="20" t="s">
        <v>50</v>
      </c>
      <c r="C243" s="20">
        <v>825</v>
      </c>
      <c r="D243" s="20" t="s">
        <v>11</v>
      </c>
      <c r="E243" s="21">
        <v>56.95</v>
      </c>
      <c r="F243" s="21">
        <v>62.7</v>
      </c>
      <c r="G243" s="21">
        <v>69.45</v>
      </c>
      <c r="H243" s="22">
        <f t="shared" si="532"/>
        <v>4743.75</v>
      </c>
      <c r="I243" s="23">
        <f t="shared" ref="I243:I244" si="535">(G243-F243)*C243</f>
        <v>5568.75</v>
      </c>
      <c r="J243" s="24">
        <f t="shared" si="533"/>
        <v>12.5</v>
      </c>
      <c r="K243" s="25">
        <f t="shared" si="534"/>
        <v>10312.5</v>
      </c>
    </row>
    <row r="244" spans="1:11" s="26" customFormat="1">
      <c r="A244" s="19">
        <v>43147</v>
      </c>
      <c r="B244" s="20" t="s">
        <v>49</v>
      </c>
      <c r="C244" s="20">
        <v>825</v>
      </c>
      <c r="D244" s="20" t="s">
        <v>11</v>
      </c>
      <c r="E244" s="21">
        <v>60.3</v>
      </c>
      <c r="F244" s="21">
        <v>66.8</v>
      </c>
      <c r="G244" s="21">
        <v>74.3</v>
      </c>
      <c r="H244" s="22">
        <f t="shared" si="532"/>
        <v>5362.5</v>
      </c>
      <c r="I244" s="23">
        <f t="shared" si="535"/>
        <v>6187.5</v>
      </c>
      <c r="J244" s="24">
        <f t="shared" si="533"/>
        <v>14</v>
      </c>
      <c r="K244" s="25">
        <f t="shared" si="534"/>
        <v>11550</v>
      </c>
    </row>
    <row r="245" spans="1:11" s="14" customFormat="1">
      <c r="A245" s="27">
        <v>43145</v>
      </c>
      <c r="B245" s="28" t="s">
        <v>48</v>
      </c>
      <c r="C245" s="28">
        <v>525</v>
      </c>
      <c r="D245" s="28" t="s">
        <v>11</v>
      </c>
      <c r="E245" s="29">
        <v>86.1</v>
      </c>
      <c r="F245" s="29">
        <v>77.45</v>
      </c>
      <c r="G245" s="29"/>
      <c r="H245" s="30">
        <f t="shared" si="532"/>
        <v>-4541.2499999999955</v>
      </c>
      <c r="I245" s="31"/>
      <c r="J245" s="32">
        <f t="shared" si="533"/>
        <v>-8.6499999999999915</v>
      </c>
      <c r="K245" s="33">
        <f t="shared" si="534"/>
        <v>-4541.2499999999955</v>
      </c>
    </row>
    <row r="246" spans="1:11" s="14" customFormat="1">
      <c r="A246" s="27">
        <v>43143</v>
      </c>
      <c r="B246" s="28" t="s">
        <v>47</v>
      </c>
      <c r="C246" s="28">
        <v>450</v>
      </c>
      <c r="D246" s="28" t="s">
        <v>11</v>
      </c>
      <c r="E246" s="29">
        <v>110.9</v>
      </c>
      <c r="F246" s="29">
        <v>122.15</v>
      </c>
      <c r="G246" s="29"/>
      <c r="H246" s="30">
        <f t="shared" si="532"/>
        <v>5062.5</v>
      </c>
      <c r="I246" s="31"/>
      <c r="J246" s="32">
        <f t="shared" si="533"/>
        <v>11.25</v>
      </c>
      <c r="K246" s="33">
        <f t="shared" si="534"/>
        <v>5062.5</v>
      </c>
    </row>
    <row r="247" spans="1:11" s="14" customFormat="1">
      <c r="A247" s="27">
        <v>43139</v>
      </c>
      <c r="B247" s="28" t="s">
        <v>46</v>
      </c>
      <c r="C247" s="28">
        <v>375</v>
      </c>
      <c r="D247" s="28" t="s">
        <v>11</v>
      </c>
      <c r="E247" s="29">
        <v>118.7</v>
      </c>
      <c r="F247" s="29">
        <v>130.44999999999999</v>
      </c>
      <c r="G247" s="29"/>
      <c r="H247" s="30">
        <f t="shared" si="532"/>
        <v>4406.2499999999945</v>
      </c>
      <c r="I247" s="31"/>
      <c r="J247" s="32">
        <f t="shared" si="533"/>
        <v>11.749999999999986</v>
      </c>
      <c r="K247" s="33">
        <f t="shared" si="534"/>
        <v>4406.2499999999945</v>
      </c>
    </row>
  </sheetData>
  <mergeCells count="15">
    <mergeCell ref="A1:K1"/>
    <mergeCell ref="A2:K2"/>
    <mergeCell ref="A3:B3"/>
    <mergeCell ref="C3:D3"/>
    <mergeCell ref="H3:I3"/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4"/>
  <sheetViews>
    <sheetView workbookViewId="0">
      <selection activeCell="A9" sqref="A9"/>
    </sheetView>
  </sheetViews>
  <sheetFormatPr defaultRowHeight="15"/>
  <cols>
    <col min="1" max="1" width="14.7109375" bestFit="1" customWidth="1"/>
    <col min="2" max="2" width="33.7109375" bestFit="1" customWidth="1"/>
    <col min="3" max="3" width="6.42578125" bestFit="1" customWidth="1"/>
    <col min="4" max="4" width="11.7109375" bestFit="1" customWidth="1"/>
    <col min="5" max="6" width="9.42578125" bestFit="1" customWidth="1"/>
    <col min="8" max="9" width="17" bestFit="1" customWidth="1"/>
    <col min="10" max="10" width="14.140625" bestFit="1" customWidth="1"/>
  </cols>
  <sheetData>
    <row r="1" spans="1:12" ht="22.5">
      <c r="A1" s="1"/>
      <c r="B1" s="2"/>
      <c r="C1" s="1"/>
      <c r="D1" s="3"/>
      <c r="E1" s="1"/>
      <c r="F1" s="1"/>
      <c r="G1" s="1"/>
      <c r="H1" s="1"/>
      <c r="I1" s="1"/>
      <c r="J1" s="1"/>
    </row>
    <row r="2" spans="1:12" ht="22.5">
      <c r="A2" s="1"/>
      <c r="B2" s="2"/>
      <c r="C2" s="1"/>
      <c r="D2" s="3"/>
      <c r="E2" s="1"/>
      <c r="F2" s="1"/>
      <c r="G2" s="1"/>
      <c r="H2" s="1"/>
      <c r="I2" s="1"/>
      <c r="J2" s="1"/>
    </row>
    <row r="3" spans="1:12" ht="20.25">
      <c r="A3" s="1"/>
      <c r="B3" s="2"/>
      <c r="C3" s="1"/>
      <c r="D3" s="1"/>
      <c r="E3" s="1"/>
      <c r="F3" s="1"/>
      <c r="G3" s="1"/>
      <c r="H3" s="4"/>
      <c r="I3" s="1"/>
      <c r="J3" s="1"/>
    </row>
    <row r="4" spans="1:12" ht="22.5">
      <c r="A4" s="1"/>
      <c r="B4" s="2"/>
      <c r="C4" s="1"/>
      <c r="D4" s="3"/>
      <c r="E4" s="1"/>
      <c r="F4" s="1"/>
      <c r="G4" s="1"/>
      <c r="H4" s="1"/>
      <c r="I4" s="1"/>
      <c r="J4" s="1"/>
    </row>
    <row r="5" spans="1:12" ht="15.75">
      <c r="A5" s="5"/>
      <c r="B5" s="6"/>
      <c r="C5" s="5"/>
      <c r="D5" s="5"/>
      <c r="E5" s="5"/>
      <c r="F5" s="5"/>
      <c r="G5" s="5"/>
      <c r="H5" s="5"/>
      <c r="I5" s="7"/>
      <c r="J5" s="8"/>
      <c r="K5" s="8" t="s">
        <v>0</v>
      </c>
      <c r="L5" s="8"/>
    </row>
    <row r="6" spans="1:12" ht="15.7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8" t="s">
        <v>10</v>
      </c>
      <c r="K6" s="9"/>
      <c r="L6" s="9"/>
    </row>
    <row r="7" spans="1:12" ht="15.75">
      <c r="A7" s="6" t="s">
        <v>12</v>
      </c>
      <c r="B7" s="6"/>
      <c r="C7" s="6"/>
      <c r="D7" s="6"/>
      <c r="E7" s="6"/>
      <c r="F7" s="6"/>
      <c r="G7" s="6"/>
      <c r="H7" s="6"/>
      <c r="I7" s="6"/>
      <c r="J7" s="8"/>
      <c r="K7" s="8"/>
      <c r="L7" s="8"/>
    </row>
    <row r="8" spans="1:12">
      <c r="A8" t="s">
        <v>12</v>
      </c>
    </row>
    <row r="9" spans="1:12" ht="15.75">
      <c r="A9" s="10">
        <v>43139</v>
      </c>
      <c r="B9" s="16" t="s">
        <v>33</v>
      </c>
      <c r="C9" s="11">
        <v>150</v>
      </c>
      <c r="D9" s="11" t="s">
        <v>11</v>
      </c>
      <c r="E9" s="12">
        <v>130</v>
      </c>
      <c r="F9" s="12">
        <v>140</v>
      </c>
      <c r="G9" s="12">
        <v>150</v>
      </c>
      <c r="H9" s="13">
        <f t="shared" ref="H9" si="0">(F9-E9)*C9</f>
        <v>1500</v>
      </c>
      <c r="I9" s="13">
        <f>(G9-F9)*C9</f>
        <v>1500</v>
      </c>
      <c r="J9" s="13">
        <f t="shared" ref="J9" si="1">(I9+H9)</f>
        <v>3000</v>
      </c>
    </row>
    <row r="10" spans="1:12" ht="15.75">
      <c r="A10" s="10">
        <v>43119</v>
      </c>
      <c r="B10" s="16" t="s">
        <v>32</v>
      </c>
      <c r="C10" s="11">
        <v>80</v>
      </c>
      <c r="D10" s="11" t="s">
        <v>11</v>
      </c>
      <c r="E10" s="12">
        <v>140</v>
      </c>
      <c r="F10" s="12">
        <v>160</v>
      </c>
      <c r="G10" s="12">
        <v>0</v>
      </c>
      <c r="H10" s="13">
        <f t="shared" ref="H10" si="2">(F10-E10)*C10</f>
        <v>1600</v>
      </c>
      <c r="I10" s="13">
        <v>0</v>
      </c>
      <c r="J10" s="13">
        <f t="shared" ref="J10" si="3">(I10+H10)</f>
        <v>1600</v>
      </c>
    </row>
    <row r="11" spans="1:12" ht="15.75">
      <c r="A11" s="10">
        <v>43119</v>
      </c>
      <c r="B11" s="16" t="s">
        <v>31</v>
      </c>
      <c r="C11" s="11">
        <v>150</v>
      </c>
      <c r="D11" s="11" t="s">
        <v>11</v>
      </c>
      <c r="E11" s="12">
        <v>160</v>
      </c>
      <c r="F11" s="12">
        <v>170</v>
      </c>
      <c r="G11" s="12">
        <v>180</v>
      </c>
      <c r="H11" s="13">
        <f t="shared" ref="H11" si="4">(F11-E11)*C11</f>
        <v>1500</v>
      </c>
      <c r="I11" s="13">
        <f>(G11-F11)*C11</f>
        <v>1500</v>
      </c>
      <c r="J11" s="13">
        <f t="shared" ref="J11" si="5">(I11+H11)</f>
        <v>3000</v>
      </c>
    </row>
    <row r="12" spans="1:12" ht="15.75">
      <c r="A12" s="10">
        <v>43117</v>
      </c>
      <c r="B12" s="16" t="s">
        <v>30</v>
      </c>
      <c r="C12" s="11">
        <v>150</v>
      </c>
      <c r="D12" s="11" t="s">
        <v>11</v>
      </c>
      <c r="E12" s="12">
        <v>80</v>
      </c>
      <c r="F12" s="12">
        <v>90</v>
      </c>
      <c r="G12" s="12">
        <v>100</v>
      </c>
      <c r="H12" s="13">
        <f t="shared" ref="H12" si="6">(F12-E12)*C12</f>
        <v>1500</v>
      </c>
      <c r="I12" s="13">
        <f>(G12-F12)*C12</f>
        <v>1500</v>
      </c>
      <c r="J12" s="13">
        <f t="shared" ref="J12" si="7">(I12+H12)</f>
        <v>3000</v>
      </c>
    </row>
    <row r="13" spans="1:12" ht="15.75">
      <c r="A13" s="10">
        <v>43105</v>
      </c>
      <c r="B13" s="16" t="s">
        <v>29</v>
      </c>
      <c r="C13" s="11">
        <v>150</v>
      </c>
      <c r="D13" s="11" t="s">
        <v>11</v>
      </c>
      <c r="E13" s="12">
        <v>145</v>
      </c>
      <c r="F13" s="12">
        <v>150</v>
      </c>
      <c r="G13" s="12">
        <v>0</v>
      </c>
      <c r="H13" s="13">
        <f t="shared" ref="H13:H15" si="8">(F13-E13)*C13</f>
        <v>750</v>
      </c>
      <c r="I13" s="13">
        <v>0</v>
      </c>
      <c r="J13" s="13">
        <f t="shared" ref="J13" si="9">(I13+H13)</f>
        <v>750</v>
      </c>
    </row>
    <row r="14" spans="1:12" ht="15.75">
      <c r="A14" s="10">
        <v>43077</v>
      </c>
      <c r="B14" s="16" t="s">
        <v>28</v>
      </c>
      <c r="C14" s="11">
        <v>80</v>
      </c>
      <c r="D14" s="11" t="s">
        <v>11</v>
      </c>
      <c r="E14" s="12">
        <v>360</v>
      </c>
      <c r="F14" s="12">
        <v>400</v>
      </c>
      <c r="G14" s="12">
        <v>0</v>
      </c>
      <c r="H14" s="13">
        <f t="shared" si="8"/>
        <v>3200</v>
      </c>
      <c r="I14" s="13">
        <v>0</v>
      </c>
      <c r="J14" s="13">
        <f t="shared" ref="J14" si="10">(I14+H14)</f>
        <v>3200</v>
      </c>
    </row>
    <row r="15" spans="1:12" ht="15.75">
      <c r="A15" s="10">
        <v>43055</v>
      </c>
      <c r="B15" s="16" t="s">
        <v>27</v>
      </c>
      <c r="C15" s="11">
        <v>160</v>
      </c>
      <c r="D15" s="11" t="s">
        <v>11</v>
      </c>
      <c r="E15" s="12">
        <v>225</v>
      </c>
      <c r="F15" s="12">
        <v>240</v>
      </c>
      <c r="G15" s="12">
        <v>260</v>
      </c>
      <c r="H15" s="13">
        <f t="shared" si="8"/>
        <v>2400</v>
      </c>
      <c r="I15" s="13">
        <f>(G15-F15)*C15</f>
        <v>3200</v>
      </c>
      <c r="J15" s="13">
        <f t="shared" ref="J15" si="11">(I15+H15)</f>
        <v>5600</v>
      </c>
    </row>
    <row r="16" spans="1:12" ht="15.75">
      <c r="A16" s="10">
        <v>43046</v>
      </c>
      <c r="B16" s="16" t="s">
        <v>26</v>
      </c>
      <c r="C16" s="11">
        <v>160</v>
      </c>
      <c r="D16" s="11" t="s">
        <v>11</v>
      </c>
      <c r="E16" s="12">
        <v>136</v>
      </c>
      <c r="F16" s="12">
        <v>146</v>
      </c>
      <c r="G16" s="12">
        <v>340</v>
      </c>
      <c r="H16" s="13">
        <f t="shared" ref="H16" si="12">(F16-E16)*C16</f>
        <v>1600</v>
      </c>
      <c r="I16" s="13">
        <v>0</v>
      </c>
      <c r="J16" s="13">
        <f t="shared" ref="J16" si="13">(I16+H16)</f>
        <v>1600</v>
      </c>
    </row>
    <row r="17" spans="1:10" ht="15.75">
      <c r="A17" s="10">
        <v>43034</v>
      </c>
      <c r="B17" s="16" t="s">
        <v>25</v>
      </c>
      <c r="C17" s="11">
        <v>160</v>
      </c>
      <c r="D17" s="11" t="s">
        <v>11</v>
      </c>
      <c r="E17" s="12">
        <v>425</v>
      </c>
      <c r="F17" s="12">
        <v>320</v>
      </c>
      <c r="G17" s="12">
        <v>340</v>
      </c>
      <c r="H17" s="13">
        <f t="shared" ref="H17" si="14">(F17-E17)*C17</f>
        <v>-16800</v>
      </c>
      <c r="I17" s="13">
        <f>(G17-F17)*C17</f>
        <v>3200</v>
      </c>
      <c r="J17" s="13">
        <f t="shared" ref="J17" si="15">(I17+H17)</f>
        <v>-13600</v>
      </c>
    </row>
    <row r="18" spans="1:10" ht="15.75">
      <c r="A18" s="10">
        <v>43034</v>
      </c>
      <c r="B18" s="16" t="s">
        <v>25</v>
      </c>
      <c r="C18" s="11">
        <v>160</v>
      </c>
      <c r="D18" s="11" t="s">
        <v>11</v>
      </c>
      <c r="E18" s="12">
        <v>300</v>
      </c>
      <c r="F18" s="12">
        <v>320</v>
      </c>
      <c r="G18" s="12">
        <v>340</v>
      </c>
      <c r="H18" s="13">
        <f t="shared" ref="H18" si="16">(F18-E18)*C18</f>
        <v>3200</v>
      </c>
      <c r="I18" s="13">
        <f>(G18-F18)*C18</f>
        <v>3200</v>
      </c>
      <c r="J18" s="13">
        <f t="shared" ref="J18" si="17">(I18+H18)</f>
        <v>6400</v>
      </c>
    </row>
    <row r="19" spans="1:10" ht="15.75">
      <c r="A19" s="10">
        <v>43033</v>
      </c>
      <c r="B19" s="16" t="s">
        <v>25</v>
      </c>
      <c r="C19" s="11">
        <v>160</v>
      </c>
      <c r="D19" s="11" t="s">
        <v>11</v>
      </c>
      <c r="E19" s="12">
        <v>130</v>
      </c>
      <c r="F19" s="12">
        <v>140</v>
      </c>
      <c r="G19" s="12">
        <v>150</v>
      </c>
      <c r="H19" s="13">
        <f t="shared" ref="H19" si="18">(F19-E19)*C19</f>
        <v>1600</v>
      </c>
      <c r="I19" s="13">
        <f>(G19-F19)*C19</f>
        <v>1600</v>
      </c>
      <c r="J19" s="13">
        <f t="shared" ref="J19" si="19">(I19+H19)</f>
        <v>3200</v>
      </c>
    </row>
    <row r="20" spans="1:10" ht="15.75">
      <c r="A20" s="10">
        <v>42984</v>
      </c>
      <c r="B20" s="16" t="s">
        <v>24</v>
      </c>
      <c r="C20" s="11">
        <v>150</v>
      </c>
      <c r="D20" s="11" t="s">
        <v>11</v>
      </c>
      <c r="E20" s="12">
        <v>135</v>
      </c>
      <c r="F20" s="12">
        <v>145</v>
      </c>
      <c r="G20" s="12">
        <v>0</v>
      </c>
      <c r="H20" s="13">
        <f t="shared" ref="H20" si="20">(F20-E20)*C20</f>
        <v>1500</v>
      </c>
      <c r="I20" s="13">
        <v>0</v>
      </c>
      <c r="J20" s="13">
        <f t="shared" ref="J20" si="21">(I20+H20)</f>
        <v>1500</v>
      </c>
    </row>
    <row r="21" spans="1:10" ht="15.75">
      <c r="A21" s="10">
        <v>42992</v>
      </c>
      <c r="B21" s="16" t="s">
        <v>23</v>
      </c>
      <c r="C21" s="11">
        <v>150</v>
      </c>
      <c r="D21" s="11" t="s">
        <v>11</v>
      </c>
      <c r="E21" s="12">
        <v>146</v>
      </c>
      <c r="F21" s="12">
        <v>156</v>
      </c>
      <c r="G21" s="12">
        <v>0</v>
      </c>
      <c r="H21" s="13">
        <f t="shared" ref="H21" si="22">(F21-E21)*C21</f>
        <v>1500</v>
      </c>
      <c r="I21" s="13">
        <v>0</v>
      </c>
      <c r="J21" s="13">
        <f t="shared" ref="J21" si="23">(I21+H21)</f>
        <v>1500</v>
      </c>
    </row>
    <row r="22" spans="1:10" ht="15.75">
      <c r="A22" s="10">
        <v>42991</v>
      </c>
      <c r="B22" s="16" t="s">
        <v>23</v>
      </c>
      <c r="C22" s="11">
        <v>150</v>
      </c>
      <c r="D22" s="11" t="s">
        <v>11</v>
      </c>
      <c r="E22" s="12">
        <v>160</v>
      </c>
      <c r="F22" s="12">
        <v>170</v>
      </c>
      <c r="G22" s="12">
        <v>0</v>
      </c>
      <c r="H22" s="13">
        <f t="shared" ref="H22" si="24">(F22-E22)*C22</f>
        <v>1500</v>
      </c>
      <c r="I22" s="13">
        <v>0</v>
      </c>
      <c r="J22" s="13">
        <f t="shared" ref="J22" si="25">(I22+H22)</f>
        <v>1500</v>
      </c>
    </row>
    <row r="23" spans="1:10" ht="15.75">
      <c r="A23" s="10">
        <v>42961</v>
      </c>
      <c r="B23" s="16" t="s">
        <v>22</v>
      </c>
      <c r="C23" s="11">
        <v>150</v>
      </c>
      <c r="D23" s="11" t="s">
        <v>11</v>
      </c>
      <c r="E23" s="12">
        <v>115</v>
      </c>
      <c r="F23" s="12">
        <v>124.4</v>
      </c>
      <c r="G23" s="12">
        <v>0</v>
      </c>
      <c r="H23" s="13">
        <f t="shared" ref="H23" si="26">(F23-E23)*C23</f>
        <v>1410.0000000000009</v>
      </c>
      <c r="I23" s="13">
        <v>0</v>
      </c>
      <c r="J23" s="13">
        <f t="shared" ref="J23" si="27">(I23+H23)</f>
        <v>1410.0000000000009</v>
      </c>
    </row>
    <row r="24" spans="1:10" ht="15.75">
      <c r="A24" s="10">
        <v>42956</v>
      </c>
      <c r="B24" s="16" t="s">
        <v>21</v>
      </c>
      <c r="C24" s="11">
        <v>150</v>
      </c>
      <c r="D24" s="11" t="s">
        <v>11</v>
      </c>
      <c r="E24" s="12">
        <v>134</v>
      </c>
      <c r="F24" s="12">
        <v>144</v>
      </c>
      <c r="G24" s="12">
        <v>154</v>
      </c>
      <c r="H24" s="13">
        <f t="shared" ref="H24" si="28">(F24-E24)*C24</f>
        <v>1500</v>
      </c>
      <c r="I24" s="13">
        <f>(G24-F24)*C24</f>
        <v>1500</v>
      </c>
      <c r="J24" s="13">
        <f t="shared" ref="J24" si="29">(I24+H24)</f>
        <v>3000</v>
      </c>
    </row>
    <row r="25" spans="1:10" ht="15.75">
      <c r="A25" s="10">
        <v>42940</v>
      </c>
      <c r="B25" s="16" t="s">
        <v>20</v>
      </c>
      <c r="C25" s="11">
        <v>150</v>
      </c>
      <c r="D25" s="11" t="s">
        <v>11</v>
      </c>
      <c r="E25" s="12">
        <v>78</v>
      </c>
      <c r="F25" s="12">
        <v>86</v>
      </c>
      <c r="G25" s="12">
        <v>0</v>
      </c>
      <c r="H25" s="13">
        <f t="shared" ref="H25" si="30">(F25-E25)*C25</f>
        <v>1200</v>
      </c>
      <c r="I25" s="13">
        <v>0</v>
      </c>
      <c r="J25" s="13">
        <f t="shared" ref="J25" si="31">(I25+H25)</f>
        <v>1200</v>
      </c>
    </row>
    <row r="26" spans="1:10" ht="15.75">
      <c r="A26" s="10">
        <v>42930</v>
      </c>
      <c r="B26" s="16" t="s">
        <v>19</v>
      </c>
      <c r="C26" s="11">
        <v>60</v>
      </c>
      <c r="D26" s="11" t="s">
        <v>11</v>
      </c>
      <c r="E26" s="12">
        <v>240</v>
      </c>
      <c r="F26" s="12">
        <v>270</v>
      </c>
      <c r="G26" s="12">
        <v>0</v>
      </c>
      <c r="H26" s="13">
        <f t="shared" ref="H26" si="32">(F26-E26)*C26</f>
        <v>1800</v>
      </c>
      <c r="I26" s="13">
        <v>0</v>
      </c>
      <c r="J26" s="13">
        <f t="shared" ref="J26" si="33">(I26+H26)</f>
        <v>1800</v>
      </c>
    </row>
    <row r="27" spans="1:10" ht="15.75">
      <c r="A27" s="10">
        <v>42929</v>
      </c>
      <c r="B27" s="16" t="s">
        <v>18</v>
      </c>
      <c r="C27" s="11">
        <v>150</v>
      </c>
      <c r="D27" s="11" t="s">
        <v>11</v>
      </c>
      <c r="E27" s="12">
        <v>118</v>
      </c>
      <c r="F27" s="12">
        <v>127.5</v>
      </c>
      <c r="G27" s="12">
        <v>0</v>
      </c>
      <c r="H27" s="13">
        <f t="shared" ref="H27" si="34">(F27-E27)*C27</f>
        <v>1425</v>
      </c>
      <c r="I27" s="13">
        <v>0</v>
      </c>
      <c r="J27" s="13">
        <f t="shared" ref="J27" si="35">(I27+H27)</f>
        <v>1425</v>
      </c>
    </row>
    <row r="28" spans="1:10" ht="15.75">
      <c r="A28" s="10">
        <v>42922</v>
      </c>
      <c r="B28" s="16" t="s">
        <v>14</v>
      </c>
      <c r="C28" s="11">
        <v>150</v>
      </c>
      <c r="D28" s="11" t="s">
        <v>11</v>
      </c>
      <c r="E28" s="12">
        <v>137</v>
      </c>
      <c r="F28" s="12">
        <v>147</v>
      </c>
      <c r="G28" s="12">
        <v>0</v>
      </c>
      <c r="H28" s="13">
        <f t="shared" ref="H28" si="36">(F28-E28)*C28</f>
        <v>1500</v>
      </c>
      <c r="I28" s="13">
        <v>0</v>
      </c>
      <c r="J28" s="13">
        <f t="shared" ref="J28" si="37">(I28+H28)</f>
        <v>1500</v>
      </c>
    </row>
    <row r="29" spans="1:10" ht="15.75">
      <c r="A29" s="10">
        <v>42921</v>
      </c>
      <c r="B29" s="16" t="s">
        <v>14</v>
      </c>
      <c r="C29" s="11">
        <v>150</v>
      </c>
      <c r="D29" s="11" t="s">
        <v>11</v>
      </c>
      <c r="E29" s="12">
        <v>115</v>
      </c>
      <c r="F29" s="12">
        <v>120</v>
      </c>
      <c r="G29" s="12">
        <v>0</v>
      </c>
      <c r="H29" s="13">
        <f t="shared" ref="H29" si="38">(F29-E29)*C29</f>
        <v>750</v>
      </c>
      <c r="I29" s="13">
        <v>0</v>
      </c>
      <c r="J29" s="13">
        <f t="shared" ref="J29" si="39">(I29+H29)</f>
        <v>750</v>
      </c>
    </row>
    <row r="30" spans="1:10" ht="15.75">
      <c r="A30" s="10">
        <v>42920</v>
      </c>
      <c r="B30" s="16" t="s">
        <v>14</v>
      </c>
      <c r="C30" s="11">
        <v>150</v>
      </c>
      <c r="D30" s="11" t="s">
        <v>11</v>
      </c>
      <c r="E30" s="12">
        <v>110</v>
      </c>
      <c r="F30" s="12">
        <v>116</v>
      </c>
      <c r="G30" s="12">
        <v>0</v>
      </c>
      <c r="H30" s="13">
        <f t="shared" ref="H30" si="40">(F30-E30)*C30</f>
        <v>900</v>
      </c>
      <c r="I30" s="13">
        <v>0</v>
      </c>
      <c r="J30" s="13">
        <f t="shared" ref="J30" si="41">(I30+H30)</f>
        <v>900</v>
      </c>
    </row>
    <row r="31" spans="1:10" ht="15.75">
      <c r="A31" s="10">
        <v>42917</v>
      </c>
      <c r="B31" s="16" t="s">
        <v>14</v>
      </c>
      <c r="C31" s="11">
        <v>150</v>
      </c>
      <c r="D31" s="11" t="s">
        <v>11</v>
      </c>
      <c r="E31" s="12">
        <v>100</v>
      </c>
      <c r="F31" s="12">
        <v>110</v>
      </c>
      <c r="G31" s="12">
        <v>0</v>
      </c>
      <c r="H31" s="13">
        <f t="shared" ref="H31" si="42">(F31-E31)*C31</f>
        <v>1500</v>
      </c>
      <c r="I31" s="13">
        <v>0</v>
      </c>
      <c r="J31" s="13">
        <f t="shared" ref="J31" si="43">(I31+H31)</f>
        <v>1500</v>
      </c>
    </row>
    <row r="32" spans="1:10" ht="15.75">
      <c r="A32" s="10">
        <v>42915</v>
      </c>
      <c r="B32" s="16" t="s">
        <v>17</v>
      </c>
      <c r="C32" s="11">
        <v>150</v>
      </c>
      <c r="D32" s="11" t="s">
        <v>11</v>
      </c>
      <c r="E32" s="12">
        <v>100</v>
      </c>
      <c r="F32" s="12">
        <v>110</v>
      </c>
      <c r="G32" s="12">
        <v>0</v>
      </c>
      <c r="H32" s="13">
        <f t="shared" ref="H32" si="44">(F32-E32)*C32</f>
        <v>1500</v>
      </c>
      <c r="I32" s="13">
        <v>0</v>
      </c>
      <c r="J32" s="13">
        <f t="shared" ref="J32" si="45">(I32+H32)</f>
        <v>1500</v>
      </c>
    </row>
    <row r="33" spans="1:10" ht="15.75">
      <c r="A33" s="10">
        <v>42914</v>
      </c>
      <c r="B33" s="16" t="s">
        <v>17</v>
      </c>
      <c r="C33" s="11">
        <v>150</v>
      </c>
      <c r="D33" s="11" t="s">
        <v>11</v>
      </c>
      <c r="E33" s="12">
        <v>100</v>
      </c>
      <c r="F33" s="12">
        <v>110</v>
      </c>
      <c r="G33" s="12">
        <v>0</v>
      </c>
      <c r="H33" s="13">
        <f t="shared" ref="H33" si="46">(F33-E33)*C33</f>
        <v>1500</v>
      </c>
      <c r="I33" s="13">
        <v>0</v>
      </c>
      <c r="J33" s="13">
        <f t="shared" ref="J33" si="47">(I33+H33)</f>
        <v>1500</v>
      </c>
    </row>
    <row r="34" spans="1:10" ht="15.75">
      <c r="A34" s="10">
        <v>42913</v>
      </c>
      <c r="B34" s="16" t="s">
        <v>16</v>
      </c>
      <c r="C34" s="11">
        <v>150</v>
      </c>
      <c r="D34" s="11" t="s">
        <v>11</v>
      </c>
      <c r="E34" s="12">
        <v>140</v>
      </c>
      <c r="F34" s="12">
        <v>125</v>
      </c>
      <c r="G34" s="12">
        <v>0</v>
      </c>
      <c r="H34" s="13">
        <f t="shared" ref="H34" si="48">(F34-E34)*C34</f>
        <v>-2250</v>
      </c>
      <c r="I34" s="13">
        <v>0</v>
      </c>
      <c r="J34" s="13">
        <f t="shared" ref="J34" si="49">(I34+H34)</f>
        <v>-2250</v>
      </c>
    </row>
    <row r="35" spans="1:10" ht="15.75">
      <c r="A35" s="10">
        <v>42909</v>
      </c>
      <c r="B35" s="16" t="s">
        <v>13</v>
      </c>
      <c r="C35" s="11">
        <v>150</v>
      </c>
      <c r="D35" s="11" t="s">
        <v>11</v>
      </c>
      <c r="E35" s="12">
        <v>104</v>
      </c>
      <c r="F35" s="12">
        <v>115</v>
      </c>
      <c r="G35" s="12">
        <v>0</v>
      </c>
      <c r="H35" s="13">
        <f t="shared" ref="H35" si="50">(F35-E35)*C35</f>
        <v>1650</v>
      </c>
      <c r="I35" s="13">
        <v>0</v>
      </c>
      <c r="J35" s="13">
        <f t="shared" ref="J35" si="51">(I35+H35)</f>
        <v>1650</v>
      </c>
    </row>
    <row r="36" spans="1:10" ht="15.75">
      <c r="A36" s="10">
        <v>42905</v>
      </c>
      <c r="B36" s="16" t="s">
        <v>15</v>
      </c>
      <c r="C36" s="11">
        <v>150</v>
      </c>
      <c r="D36" s="11" t="s">
        <v>11</v>
      </c>
      <c r="E36" s="12">
        <v>100</v>
      </c>
      <c r="F36" s="12">
        <v>100</v>
      </c>
      <c r="G36" s="12">
        <v>0</v>
      </c>
      <c r="H36" s="13">
        <f t="shared" ref="H36" si="52">(F36-E36)*C36</f>
        <v>0</v>
      </c>
      <c r="I36" s="13">
        <v>0</v>
      </c>
      <c r="J36" s="13">
        <f t="shared" ref="J36" si="53">(I36+H36)</f>
        <v>0</v>
      </c>
    </row>
    <row r="37" spans="1:10" ht="15.75">
      <c r="A37" s="10">
        <v>42902</v>
      </c>
      <c r="B37" s="16" t="s">
        <v>13</v>
      </c>
      <c r="C37" s="11">
        <v>150</v>
      </c>
      <c r="D37" s="11" t="s">
        <v>11</v>
      </c>
      <c r="E37" s="12">
        <v>115</v>
      </c>
      <c r="F37" s="12">
        <v>125</v>
      </c>
      <c r="G37" s="12">
        <v>0</v>
      </c>
      <c r="H37" s="13">
        <f t="shared" ref="H37" si="54">(F37-E37)*C37</f>
        <v>1500</v>
      </c>
      <c r="I37" s="13">
        <v>0</v>
      </c>
      <c r="J37" s="13">
        <f t="shared" ref="J37" si="55">(I37+H37)</f>
        <v>1500</v>
      </c>
    </row>
    <row r="38" spans="1:10" ht="15.75">
      <c r="A38" s="10">
        <v>42901</v>
      </c>
      <c r="B38" s="16" t="s">
        <v>13</v>
      </c>
      <c r="C38" s="11">
        <v>150</v>
      </c>
      <c r="D38" s="11" t="s">
        <v>11</v>
      </c>
      <c r="E38" s="12">
        <v>127</v>
      </c>
      <c r="F38" s="12">
        <v>137</v>
      </c>
      <c r="G38" s="12">
        <v>0</v>
      </c>
      <c r="H38" s="13">
        <f t="shared" ref="H38" si="56">(F38-E38)*C38</f>
        <v>1500</v>
      </c>
      <c r="I38" s="13">
        <v>0</v>
      </c>
      <c r="J38" s="13">
        <f t="shared" ref="J38" si="57">(I38+H38)</f>
        <v>1500</v>
      </c>
    </row>
    <row r="39" spans="1:10" ht="15.75">
      <c r="A39" s="10">
        <v>42900</v>
      </c>
      <c r="B39" s="16" t="s">
        <v>14</v>
      </c>
      <c r="C39" s="11">
        <v>150</v>
      </c>
      <c r="D39" s="11" t="s">
        <v>11</v>
      </c>
      <c r="E39" s="12">
        <v>80</v>
      </c>
      <c r="F39" s="12">
        <v>90</v>
      </c>
      <c r="G39" s="12">
        <v>0</v>
      </c>
      <c r="H39" s="13">
        <f t="shared" ref="H39" si="58">(F39-E39)*C39</f>
        <v>1500</v>
      </c>
      <c r="I39" s="13">
        <v>0</v>
      </c>
      <c r="J39" s="13">
        <f t="shared" ref="J39" si="59">(I39+H39)</f>
        <v>1500</v>
      </c>
    </row>
    <row r="40" spans="1:10" ht="15.75">
      <c r="A40" s="10">
        <v>42891</v>
      </c>
      <c r="B40" s="16" t="s">
        <v>13</v>
      </c>
      <c r="C40" s="11">
        <v>150</v>
      </c>
      <c r="D40" s="11" t="s">
        <v>11</v>
      </c>
      <c r="E40" s="12">
        <v>80</v>
      </c>
      <c r="F40" s="12">
        <v>88</v>
      </c>
      <c r="G40" s="12">
        <v>0</v>
      </c>
      <c r="H40" s="13">
        <f t="shared" ref="H40" si="60">(F40-E40)*C40</f>
        <v>1200</v>
      </c>
      <c r="I40" s="13">
        <v>0</v>
      </c>
      <c r="J40" s="13">
        <f t="shared" ref="J40" si="61">(I40+H40)</f>
        <v>1200</v>
      </c>
    </row>
    <row r="41" spans="1:10" ht="15.75">
      <c r="A41" s="10"/>
      <c r="B41" s="16"/>
      <c r="C41" s="11"/>
      <c r="D41" s="11"/>
      <c r="E41" s="12"/>
      <c r="F41" s="12"/>
      <c r="G41" s="12"/>
      <c r="H41" s="13"/>
      <c r="I41" s="13"/>
      <c r="J41" s="13"/>
    </row>
    <row r="42" spans="1:10" ht="15.75">
      <c r="A42" s="10"/>
      <c r="B42" s="16"/>
      <c r="C42" s="11"/>
      <c r="D42" s="11"/>
      <c r="E42" s="12"/>
      <c r="F42" s="12"/>
      <c r="G42" s="12"/>
      <c r="H42" s="13"/>
      <c r="I42" s="13"/>
      <c r="J42" s="13"/>
    </row>
    <row r="43" spans="1:10" ht="15.75">
      <c r="A43" s="10"/>
      <c r="B43" s="16"/>
      <c r="C43" s="11"/>
      <c r="D43" s="11"/>
      <c r="E43" s="12"/>
      <c r="F43" s="12"/>
      <c r="G43" s="12"/>
      <c r="H43" s="13"/>
      <c r="I43" s="13"/>
      <c r="J43" s="13"/>
    </row>
    <row r="44" spans="1:10" ht="15.75">
      <c r="A44" s="10"/>
      <c r="B44" s="16"/>
      <c r="C44" s="11"/>
      <c r="D44" s="11"/>
      <c r="E44" s="12"/>
      <c r="F44" s="12"/>
      <c r="G44" s="12"/>
      <c r="H44" s="13"/>
      <c r="I44" s="13"/>
      <c r="J44" s="13"/>
    </row>
    <row r="45" spans="1:10" ht="15.75">
      <c r="A45" s="10"/>
      <c r="B45" s="16"/>
      <c r="C45" s="11"/>
      <c r="D45" s="11"/>
      <c r="E45" s="12"/>
      <c r="F45" s="12"/>
      <c r="G45" s="12"/>
      <c r="H45" s="13"/>
      <c r="I45" s="13"/>
      <c r="J45" s="13"/>
    </row>
    <row r="46" spans="1:10" ht="15.75">
      <c r="A46" s="10"/>
      <c r="B46" s="16"/>
      <c r="C46" s="11"/>
      <c r="D46" s="11"/>
      <c r="E46" s="12"/>
      <c r="F46" s="12"/>
      <c r="G46" s="12"/>
      <c r="H46" s="13"/>
      <c r="I46" s="13"/>
      <c r="J46" s="13"/>
    </row>
    <row r="47" spans="1:10" ht="15.75">
      <c r="A47" s="10"/>
      <c r="B47" s="16"/>
      <c r="C47" s="11"/>
      <c r="D47" s="11"/>
      <c r="E47" s="12"/>
      <c r="F47" s="12"/>
      <c r="G47" s="12"/>
      <c r="H47" s="13"/>
      <c r="I47" s="13"/>
      <c r="J47" s="13"/>
    </row>
    <row r="48" spans="1:10" ht="15.75">
      <c r="A48" s="10"/>
      <c r="B48" s="16"/>
      <c r="C48" s="11"/>
      <c r="D48" s="11"/>
      <c r="E48" s="12"/>
      <c r="F48" s="12"/>
      <c r="G48" s="12"/>
      <c r="H48" s="13"/>
      <c r="I48" s="13"/>
      <c r="J48" s="13"/>
    </row>
    <row r="49" spans="1:10" ht="15.75">
      <c r="A49" s="10"/>
      <c r="B49" s="16"/>
      <c r="C49" s="11"/>
      <c r="D49" s="11"/>
      <c r="E49" s="12"/>
      <c r="F49" s="12"/>
      <c r="G49" s="12"/>
      <c r="H49" s="13"/>
      <c r="I49" s="13"/>
      <c r="J49" s="13"/>
    </row>
    <row r="50" spans="1:10" ht="15.75">
      <c r="A50" s="10"/>
      <c r="B50" s="16"/>
      <c r="C50" s="11"/>
      <c r="D50" s="11"/>
      <c r="E50" s="12"/>
      <c r="F50" s="12"/>
      <c r="G50" s="12"/>
      <c r="H50" s="13"/>
      <c r="I50" s="13"/>
      <c r="J50" s="13"/>
    </row>
    <row r="51" spans="1:10" ht="15.75">
      <c r="A51" s="10"/>
      <c r="B51" s="16"/>
      <c r="C51" s="11"/>
      <c r="D51" s="11"/>
      <c r="E51" s="12"/>
      <c r="F51" s="12"/>
      <c r="G51" s="12"/>
      <c r="H51" s="13"/>
      <c r="I51" s="13"/>
      <c r="J51" s="13"/>
    </row>
    <row r="52" spans="1:10" ht="15.75">
      <c r="A52" s="10"/>
      <c r="B52" s="16"/>
      <c r="C52" s="11"/>
      <c r="D52" s="11"/>
      <c r="E52" s="12"/>
      <c r="F52" s="12"/>
      <c r="G52" s="12"/>
      <c r="H52" s="13"/>
      <c r="I52" s="13"/>
      <c r="J52" s="13"/>
    </row>
    <row r="53" spans="1:10" ht="15.75">
      <c r="A53" s="10"/>
      <c r="B53" s="16"/>
      <c r="C53" s="11"/>
      <c r="D53" s="11"/>
      <c r="E53" s="12"/>
      <c r="F53" s="12"/>
      <c r="G53" s="12"/>
      <c r="H53" s="13"/>
      <c r="I53" s="13"/>
      <c r="J53" s="13"/>
    </row>
    <row r="54" spans="1:10" ht="15.75">
      <c r="A54" s="10"/>
      <c r="B54" s="16"/>
      <c r="C54" s="11"/>
      <c r="D54" s="11"/>
      <c r="E54" s="12"/>
      <c r="F54" s="12"/>
      <c r="G54" s="12"/>
      <c r="H54" s="13"/>
      <c r="I54" s="13"/>
      <c r="J54" s="13"/>
    </row>
    <row r="55" spans="1:10" ht="15.75">
      <c r="A55" s="10"/>
      <c r="B55" s="16"/>
      <c r="C55" s="11"/>
      <c r="D55" s="11"/>
      <c r="E55" s="12"/>
      <c r="F55" s="12"/>
      <c r="G55" s="12"/>
      <c r="H55" s="13"/>
      <c r="I55" s="13"/>
      <c r="J55" s="13"/>
    </row>
    <row r="56" spans="1:10" ht="15.75">
      <c r="A56" s="10"/>
      <c r="B56" s="16"/>
      <c r="C56" s="11"/>
      <c r="D56" s="11"/>
      <c r="E56" s="12"/>
      <c r="F56" s="12"/>
      <c r="G56" s="12"/>
      <c r="H56" s="13"/>
      <c r="I56" s="13"/>
      <c r="J56" s="13"/>
    </row>
    <row r="57" spans="1:10" ht="15.75">
      <c r="A57" s="10"/>
      <c r="B57" s="16"/>
      <c r="C57" s="11"/>
      <c r="D57" s="11"/>
      <c r="E57" s="12"/>
      <c r="F57" s="12"/>
      <c r="G57" s="12"/>
      <c r="H57" s="13"/>
      <c r="I57" s="13"/>
      <c r="J57" s="13"/>
    </row>
    <row r="58" spans="1:10" ht="15.75">
      <c r="A58" s="10"/>
      <c r="B58" s="16"/>
      <c r="C58" s="11"/>
      <c r="D58" s="11"/>
      <c r="E58" s="12"/>
      <c r="F58" s="12"/>
      <c r="G58" s="12"/>
      <c r="H58" s="13"/>
      <c r="I58" s="13"/>
      <c r="J58" s="13"/>
    </row>
    <row r="59" spans="1:10" ht="15.75">
      <c r="A59" s="10"/>
      <c r="B59" s="16"/>
      <c r="C59" s="11"/>
      <c r="D59" s="11"/>
      <c r="E59" s="12"/>
      <c r="F59" s="12"/>
      <c r="G59" s="12"/>
      <c r="H59" s="13"/>
      <c r="I59" s="13"/>
      <c r="J59" s="13"/>
    </row>
    <row r="60" spans="1:10" ht="15.75">
      <c r="A60" s="10"/>
      <c r="B60" s="16"/>
      <c r="C60" s="11"/>
      <c r="D60" s="11"/>
      <c r="E60" s="12"/>
      <c r="F60" s="12"/>
      <c r="G60" s="12"/>
      <c r="H60" s="13"/>
      <c r="I60" s="13"/>
      <c r="J60" s="13"/>
    </row>
    <row r="61" spans="1:10" ht="15.75">
      <c r="A61" s="10"/>
      <c r="B61" s="16"/>
      <c r="C61" s="11"/>
      <c r="D61" s="11"/>
      <c r="E61" s="12"/>
      <c r="F61" s="12"/>
      <c r="G61" s="12"/>
      <c r="H61" s="13"/>
      <c r="I61" s="13"/>
      <c r="J61" s="13"/>
    </row>
    <row r="62" spans="1:10" ht="15.75">
      <c r="A62" s="10"/>
      <c r="B62" s="16"/>
      <c r="C62" s="11"/>
      <c r="D62" s="11"/>
      <c r="E62" s="12"/>
      <c r="F62" s="12"/>
      <c r="G62" s="12"/>
      <c r="H62" s="13"/>
      <c r="I62" s="13"/>
      <c r="J62" s="13"/>
    </row>
    <row r="63" spans="1:10" ht="15.75">
      <c r="A63" s="10"/>
      <c r="B63" s="16"/>
      <c r="C63" s="11"/>
      <c r="D63" s="11"/>
      <c r="E63" s="12"/>
      <c r="F63" s="12"/>
      <c r="G63" s="12"/>
      <c r="H63" s="13"/>
      <c r="I63" s="13"/>
      <c r="J63" s="13"/>
    </row>
    <row r="64" spans="1:10" ht="15.75">
      <c r="A64" s="10"/>
      <c r="B64" s="16"/>
      <c r="C64" s="11"/>
      <c r="D64" s="11"/>
      <c r="E64" s="12"/>
      <c r="F64" s="12"/>
      <c r="G64" s="12"/>
      <c r="H64" s="13"/>
      <c r="I64" s="13"/>
      <c r="J64" s="13"/>
    </row>
    <row r="65" spans="1:10" ht="15.75">
      <c r="A65" s="10"/>
      <c r="B65" s="16"/>
      <c r="C65" s="11"/>
      <c r="D65" s="11"/>
      <c r="E65" s="12"/>
      <c r="F65" s="12"/>
      <c r="G65" s="12"/>
      <c r="H65" s="13"/>
      <c r="I65" s="13"/>
      <c r="J65" s="13"/>
    </row>
    <row r="66" spans="1:10" ht="15.75">
      <c r="A66" s="10"/>
      <c r="B66" s="16"/>
      <c r="C66" s="11"/>
      <c r="D66" s="11"/>
      <c r="E66" s="12"/>
      <c r="F66" s="12"/>
      <c r="G66" s="12"/>
      <c r="H66" s="13"/>
      <c r="I66" s="13"/>
      <c r="J66" s="13"/>
    </row>
    <row r="67" spans="1:10" ht="15.75">
      <c r="A67" s="10"/>
      <c r="B67" s="16"/>
      <c r="C67" s="11"/>
      <c r="D67" s="11"/>
      <c r="E67" s="12"/>
      <c r="F67" s="12"/>
      <c r="G67" s="12"/>
      <c r="H67" s="13"/>
      <c r="I67" s="13"/>
      <c r="J67" s="13"/>
    </row>
    <row r="68" spans="1:10" ht="15.75">
      <c r="A68" s="10"/>
      <c r="B68" s="16"/>
      <c r="C68" s="11"/>
      <c r="D68" s="11"/>
      <c r="E68" s="12"/>
      <c r="F68" s="12"/>
      <c r="G68" s="12"/>
      <c r="H68" s="13"/>
      <c r="I68" s="13"/>
      <c r="J68" s="13"/>
    </row>
    <row r="69" spans="1:10" ht="15.75">
      <c r="A69" s="10"/>
      <c r="B69" s="16"/>
      <c r="C69" s="11"/>
      <c r="D69" s="11"/>
      <c r="E69" s="12"/>
      <c r="F69" s="12"/>
      <c r="G69" s="12"/>
      <c r="H69" s="13"/>
      <c r="I69" s="13"/>
      <c r="J69" s="13"/>
    </row>
    <row r="70" spans="1:10" ht="15.75">
      <c r="A70" s="10"/>
      <c r="B70" s="16"/>
      <c r="C70" s="11"/>
      <c r="D70" s="11"/>
      <c r="E70" s="12"/>
      <c r="F70" s="12"/>
      <c r="G70" s="12"/>
      <c r="H70" s="13"/>
      <c r="I70" s="13"/>
      <c r="J70" s="13"/>
    </row>
    <row r="71" spans="1:10" ht="15.75">
      <c r="A71" s="10"/>
      <c r="B71" s="16"/>
      <c r="C71" s="11"/>
      <c r="D71" s="11"/>
      <c r="E71" s="12"/>
      <c r="F71" s="12"/>
      <c r="G71" s="12"/>
      <c r="H71" s="13"/>
      <c r="I71" s="13"/>
      <c r="J71" s="13"/>
    </row>
    <row r="72" spans="1:10" ht="15.75">
      <c r="A72" s="10"/>
      <c r="B72" s="16"/>
      <c r="C72" s="11"/>
      <c r="D72" s="11"/>
      <c r="E72" s="12"/>
      <c r="F72" s="12"/>
      <c r="G72" s="12"/>
      <c r="H72" s="13"/>
      <c r="I72" s="13"/>
      <c r="J72" s="13"/>
    </row>
    <row r="73" spans="1:10" ht="15.75">
      <c r="A73" s="10"/>
      <c r="B73" s="16"/>
      <c r="C73" s="11"/>
      <c r="D73" s="11"/>
      <c r="E73" s="12"/>
      <c r="F73" s="12"/>
      <c r="G73" s="12"/>
      <c r="H73" s="13"/>
      <c r="I73" s="13"/>
      <c r="J73" s="13"/>
    </row>
    <row r="74" spans="1:10" ht="15.75">
      <c r="A74" s="10"/>
      <c r="B74" s="16"/>
      <c r="C74" s="11"/>
      <c r="D74" s="11"/>
      <c r="E74" s="12"/>
      <c r="F74" s="12"/>
      <c r="G74" s="12"/>
      <c r="H74" s="13"/>
      <c r="I74" s="13"/>
      <c r="J74" s="13"/>
    </row>
    <row r="75" spans="1:10" ht="15.75">
      <c r="A75" s="10"/>
      <c r="B75" s="16"/>
      <c r="C75" s="11"/>
      <c r="D75" s="11"/>
      <c r="E75" s="12"/>
      <c r="F75" s="12"/>
      <c r="G75" s="12"/>
      <c r="H75" s="13"/>
      <c r="I75" s="13"/>
      <c r="J75" s="13"/>
    </row>
    <row r="76" spans="1:10" ht="15.75">
      <c r="A76" s="10"/>
      <c r="B76" s="16"/>
      <c r="C76" s="11"/>
      <c r="D76" s="11"/>
      <c r="E76" s="12"/>
      <c r="F76" s="12"/>
      <c r="G76" s="12"/>
      <c r="H76" s="13"/>
      <c r="I76" s="13"/>
      <c r="J76" s="13"/>
    </row>
    <row r="77" spans="1:10" ht="15.75">
      <c r="A77" s="10"/>
      <c r="B77" s="16"/>
      <c r="C77" s="11"/>
      <c r="D77" s="11"/>
      <c r="E77" s="12"/>
      <c r="F77" s="12"/>
      <c r="G77" s="12"/>
      <c r="H77" s="13"/>
      <c r="I77" s="13"/>
      <c r="J77" s="13"/>
    </row>
    <row r="78" spans="1:10" ht="15.75">
      <c r="A78" s="10"/>
      <c r="B78" s="16"/>
      <c r="C78" s="11"/>
      <c r="D78" s="11"/>
      <c r="E78" s="12"/>
      <c r="F78" s="12"/>
      <c r="G78" s="12"/>
      <c r="H78" s="13"/>
      <c r="I78" s="13"/>
      <c r="J78" s="13"/>
    </row>
    <row r="79" spans="1:10" ht="15.75">
      <c r="A79" s="10"/>
      <c r="B79" s="16"/>
      <c r="C79" s="11"/>
      <c r="D79" s="11"/>
      <c r="E79" s="12"/>
      <c r="F79" s="12"/>
      <c r="G79" s="12"/>
      <c r="H79" s="13"/>
      <c r="I79" s="13"/>
      <c r="J79" s="13"/>
    </row>
    <row r="80" spans="1:10" ht="15.75">
      <c r="A80" s="10"/>
      <c r="B80" s="16"/>
      <c r="C80" s="11"/>
      <c r="D80" s="11"/>
      <c r="E80" s="12"/>
      <c r="F80" s="12"/>
      <c r="G80" s="12"/>
      <c r="H80" s="13"/>
      <c r="I80" s="13"/>
      <c r="J80" s="13"/>
    </row>
    <row r="81" spans="1:10" ht="15.75">
      <c r="A81" s="10"/>
      <c r="B81" s="16"/>
      <c r="C81" s="11"/>
      <c r="D81" s="11"/>
      <c r="E81" s="12"/>
      <c r="F81" s="12"/>
      <c r="G81" s="12"/>
      <c r="H81" s="13"/>
      <c r="I81" s="13"/>
      <c r="J81" s="13"/>
    </row>
    <row r="82" spans="1:10" ht="15.75">
      <c r="A82" s="10"/>
      <c r="B82" s="16"/>
      <c r="C82" s="11"/>
      <c r="D82" s="11"/>
      <c r="E82" s="12"/>
      <c r="F82" s="12"/>
      <c r="G82" s="12"/>
      <c r="H82" s="13"/>
      <c r="I82" s="13"/>
      <c r="J82" s="13"/>
    </row>
    <row r="83" spans="1:10" ht="15.75">
      <c r="A83" s="10"/>
      <c r="B83" s="16"/>
      <c r="C83" s="11"/>
      <c r="D83" s="11"/>
      <c r="E83" s="12"/>
      <c r="F83" s="12"/>
      <c r="G83" s="12"/>
      <c r="H83" s="13"/>
      <c r="I83" s="13"/>
      <c r="J83" s="13"/>
    </row>
    <row r="84" spans="1:10" ht="15.75">
      <c r="A84" s="10"/>
      <c r="B84" s="16"/>
      <c r="C84" s="11"/>
      <c r="D84" s="11"/>
      <c r="E84" s="12"/>
      <c r="F84" s="12"/>
      <c r="G84" s="12"/>
      <c r="H84" s="13"/>
      <c r="I84" s="13"/>
      <c r="J84" s="13"/>
    </row>
    <row r="85" spans="1:10" ht="15.75">
      <c r="A85" s="10"/>
      <c r="B85" s="16"/>
      <c r="C85" s="11"/>
      <c r="D85" s="11"/>
      <c r="E85" s="12"/>
      <c r="F85" s="12"/>
      <c r="G85" s="12"/>
      <c r="H85" s="13"/>
      <c r="I85" s="13"/>
      <c r="J85" s="13"/>
    </row>
    <row r="86" spans="1:10" ht="15.75">
      <c r="A86" s="10"/>
      <c r="B86" s="16"/>
      <c r="C86" s="11"/>
      <c r="D86" s="11"/>
      <c r="E86" s="12"/>
      <c r="F86" s="12"/>
      <c r="G86" s="12"/>
      <c r="H86" s="13"/>
      <c r="I86" s="13"/>
      <c r="J86" s="13"/>
    </row>
    <row r="87" spans="1:10" ht="15.75">
      <c r="A87" s="10"/>
      <c r="B87" s="16"/>
      <c r="C87" s="11"/>
      <c r="D87" s="11"/>
      <c r="E87" s="12"/>
      <c r="F87" s="12"/>
      <c r="G87" s="12"/>
      <c r="H87" s="13"/>
      <c r="I87" s="13"/>
      <c r="J87" s="13"/>
    </row>
    <row r="88" spans="1:10" ht="15.75">
      <c r="A88" s="10"/>
      <c r="B88" s="16"/>
      <c r="C88" s="11"/>
      <c r="D88" s="11"/>
      <c r="E88" s="12"/>
      <c r="F88" s="12"/>
      <c r="G88" s="12"/>
      <c r="H88" s="13"/>
      <c r="I88" s="13"/>
      <c r="J88" s="13"/>
    </row>
    <row r="89" spans="1:10" ht="15.75">
      <c r="A89" s="10"/>
      <c r="B89" s="16"/>
      <c r="C89" s="11"/>
      <c r="D89" s="11"/>
      <c r="E89" s="12"/>
      <c r="F89" s="12"/>
      <c r="G89" s="12"/>
      <c r="H89" s="13"/>
      <c r="I89" s="13"/>
      <c r="J89" s="13"/>
    </row>
    <row r="90" spans="1:10" ht="15.75">
      <c r="A90" s="10"/>
      <c r="B90" s="16"/>
      <c r="C90" s="11"/>
      <c r="D90" s="11"/>
      <c r="E90" s="12"/>
      <c r="F90" s="12"/>
      <c r="G90" s="12"/>
      <c r="H90" s="13"/>
      <c r="I90" s="13"/>
      <c r="J90" s="13"/>
    </row>
    <row r="91" spans="1:10" ht="15.75">
      <c r="A91" s="10"/>
      <c r="B91" s="16"/>
      <c r="C91" s="11"/>
      <c r="D91" s="11"/>
      <c r="E91" s="12"/>
      <c r="F91" s="12"/>
      <c r="G91" s="12"/>
      <c r="H91" s="13"/>
      <c r="I91" s="13"/>
      <c r="J91" s="13"/>
    </row>
    <row r="92" spans="1:10" ht="15.75">
      <c r="A92" s="10"/>
      <c r="B92" s="16"/>
      <c r="C92" s="11"/>
      <c r="D92" s="11"/>
      <c r="E92" s="12"/>
      <c r="F92" s="12"/>
      <c r="G92" s="12"/>
      <c r="H92" s="13"/>
      <c r="I92" s="13"/>
      <c r="J92" s="13"/>
    </row>
    <row r="93" spans="1:10" ht="15.75">
      <c r="A93" s="10"/>
      <c r="B93" s="16"/>
      <c r="C93" s="11"/>
      <c r="D93" s="11"/>
      <c r="E93" s="12"/>
      <c r="F93" s="12"/>
      <c r="G93" s="12"/>
      <c r="H93" s="13"/>
      <c r="I93" s="13"/>
      <c r="J93" s="13"/>
    </row>
    <row r="94" spans="1:10" ht="15.75">
      <c r="A94" s="10"/>
      <c r="B94" s="16"/>
      <c r="C94" s="11"/>
      <c r="D94" s="11"/>
      <c r="E94" s="12"/>
      <c r="F94" s="12"/>
      <c r="G94" s="12"/>
      <c r="H94" s="13"/>
      <c r="I94" s="13"/>
      <c r="J94" s="13"/>
    </row>
    <row r="95" spans="1:10" ht="15.75">
      <c r="A95" s="10"/>
      <c r="B95" s="16"/>
      <c r="C95" s="11"/>
      <c r="D95" s="11"/>
      <c r="E95" s="12"/>
      <c r="F95" s="12"/>
      <c r="G95" s="12"/>
      <c r="H95" s="13"/>
      <c r="I95" s="13"/>
      <c r="J95" s="13"/>
    </row>
    <row r="96" spans="1:10" ht="15.75">
      <c r="A96" s="10"/>
      <c r="B96" s="16"/>
      <c r="C96" s="11"/>
      <c r="D96" s="11"/>
      <c r="E96" s="12"/>
      <c r="F96" s="12"/>
      <c r="G96" s="12"/>
      <c r="H96" s="13"/>
      <c r="I96" s="13"/>
      <c r="J96" s="13"/>
    </row>
    <row r="97" spans="1:10" ht="15.75">
      <c r="A97" s="10"/>
      <c r="B97" s="16"/>
      <c r="C97" s="11"/>
      <c r="D97" s="11"/>
      <c r="E97" s="12"/>
      <c r="F97" s="12"/>
      <c r="G97" s="12"/>
      <c r="H97" s="13"/>
      <c r="I97" s="13"/>
      <c r="J97" s="13"/>
    </row>
    <row r="98" spans="1:10" ht="15.75">
      <c r="A98" s="10"/>
      <c r="B98" s="16"/>
      <c r="C98" s="11"/>
      <c r="D98" s="11"/>
      <c r="E98" s="12"/>
      <c r="F98" s="12"/>
      <c r="G98" s="12"/>
      <c r="H98" s="13"/>
      <c r="I98" s="13"/>
      <c r="J98" s="13"/>
    </row>
    <row r="99" spans="1:10" ht="15.75">
      <c r="A99" s="10"/>
      <c r="B99" s="16"/>
      <c r="C99" s="11"/>
      <c r="D99" s="11"/>
      <c r="E99" s="12"/>
      <c r="F99" s="12"/>
      <c r="G99" s="12"/>
      <c r="H99" s="13"/>
      <c r="I99" s="13"/>
      <c r="J99" s="13"/>
    </row>
    <row r="100" spans="1:10" ht="15.75">
      <c r="A100" s="10"/>
      <c r="B100" s="16"/>
      <c r="C100" s="11"/>
      <c r="D100" s="11"/>
      <c r="E100" s="12"/>
      <c r="F100" s="12"/>
      <c r="G100" s="12"/>
      <c r="H100" s="13"/>
      <c r="I100" s="13"/>
      <c r="J100" s="13"/>
    </row>
    <row r="101" spans="1:10" ht="15.75">
      <c r="A101" s="10"/>
      <c r="B101" s="16"/>
      <c r="C101" s="11"/>
      <c r="D101" s="11"/>
      <c r="E101" s="12"/>
      <c r="F101" s="12"/>
      <c r="G101" s="12"/>
      <c r="H101" s="13"/>
      <c r="I101" s="13"/>
      <c r="J101" s="13"/>
    </row>
    <row r="102" spans="1:10" ht="15.75">
      <c r="A102" s="10"/>
      <c r="B102" s="16"/>
      <c r="C102" s="11"/>
      <c r="D102" s="11"/>
      <c r="E102" s="12"/>
      <c r="F102" s="12"/>
      <c r="G102" s="12"/>
      <c r="H102" s="13"/>
      <c r="I102" s="13"/>
      <c r="J102" s="13"/>
    </row>
    <row r="103" spans="1:10" ht="15.75">
      <c r="A103" s="10"/>
      <c r="B103" s="16"/>
      <c r="C103" s="11"/>
      <c r="D103" s="11"/>
      <c r="E103" s="12"/>
      <c r="F103" s="12"/>
      <c r="G103" s="12"/>
      <c r="H103" s="13"/>
      <c r="I103" s="13"/>
      <c r="J103" s="13"/>
    </row>
    <row r="104" spans="1:10" ht="15.75">
      <c r="A104" s="10"/>
      <c r="B104" s="15"/>
      <c r="C104" s="11"/>
      <c r="D104" s="11"/>
      <c r="E104" s="12"/>
      <c r="F104" s="12"/>
      <c r="G104" s="12"/>
      <c r="H104" s="13"/>
      <c r="I104" s="13"/>
      <c r="J104" s="13"/>
    </row>
    <row r="105" spans="1:10" ht="15.75">
      <c r="A105" s="10"/>
      <c r="B105" s="15"/>
      <c r="C105" s="11"/>
      <c r="D105" s="11"/>
      <c r="E105" s="12"/>
      <c r="F105" s="12"/>
      <c r="G105" s="12"/>
      <c r="H105" s="13"/>
      <c r="I105" s="13"/>
      <c r="J105" s="13"/>
    </row>
    <row r="106" spans="1:10" ht="15.75">
      <c r="A106" s="10"/>
      <c r="B106" s="15"/>
      <c r="C106" s="11"/>
      <c r="D106" s="11"/>
      <c r="E106" s="12"/>
      <c r="F106" s="12"/>
      <c r="G106" s="12"/>
      <c r="H106" s="13"/>
      <c r="I106" s="13"/>
      <c r="J106" s="13"/>
    </row>
    <row r="107" spans="1:10" ht="15.75">
      <c r="A107" s="10"/>
      <c r="B107" s="15"/>
      <c r="C107" s="11"/>
      <c r="D107" s="11"/>
      <c r="E107" s="12"/>
      <c r="F107" s="12"/>
      <c r="G107" s="12"/>
      <c r="H107" s="13"/>
      <c r="I107" s="13"/>
      <c r="J107" s="13"/>
    </row>
    <row r="108" spans="1:10" ht="15.75">
      <c r="A108" s="10"/>
      <c r="B108" s="15"/>
      <c r="C108" s="11"/>
      <c r="D108" s="11"/>
      <c r="E108" s="12"/>
      <c r="F108" s="12"/>
      <c r="G108" s="12"/>
      <c r="H108" s="13"/>
      <c r="I108" s="13"/>
      <c r="J108" s="13"/>
    </row>
    <row r="109" spans="1:10" ht="15.75">
      <c r="A109" s="10"/>
      <c r="B109" s="15"/>
      <c r="C109" s="11"/>
      <c r="D109" s="11"/>
      <c r="E109" s="12"/>
      <c r="F109" s="12"/>
      <c r="G109" s="12"/>
      <c r="H109" s="13"/>
      <c r="I109" s="13"/>
      <c r="J109" s="13"/>
    </row>
    <row r="110" spans="1:10" ht="15.75">
      <c r="A110" s="10"/>
      <c r="B110" s="15"/>
      <c r="C110" s="11"/>
      <c r="D110" s="11"/>
      <c r="E110" s="12"/>
      <c r="F110" s="12"/>
      <c r="G110" s="12"/>
      <c r="H110" s="13"/>
      <c r="I110" s="13"/>
      <c r="J110" s="13"/>
    </row>
    <row r="111" spans="1:10" ht="15.75">
      <c r="A111" s="10"/>
      <c r="B111" s="15"/>
      <c r="C111" s="11"/>
      <c r="D111" s="11"/>
      <c r="E111" s="12"/>
      <c r="F111" s="12"/>
      <c r="G111" s="12"/>
      <c r="H111" s="13"/>
      <c r="I111" s="13"/>
      <c r="J111" s="13"/>
    </row>
    <row r="112" spans="1:10" ht="15.75">
      <c r="A112" s="10"/>
      <c r="B112" s="15"/>
      <c r="C112" s="11"/>
      <c r="D112" s="11"/>
      <c r="E112" s="12"/>
      <c r="F112" s="12"/>
      <c r="G112" s="12"/>
      <c r="H112" s="13"/>
      <c r="I112" s="13"/>
      <c r="J112" s="13"/>
    </row>
    <row r="113" spans="1:10" ht="15.75">
      <c r="A113" s="10"/>
      <c r="B113" s="15"/>
      <c r="C113" s="11"/>
      <c r="D113" s="11"/>
      <c r="E113" s="12"/>
      <c r="F113" s="12"/>
      <c r="G113" s="12"/>
      <c r="H113" s="13"/>
      <c r="I113" s="13"/>
      <c r="J113" s="13"/>
    </row>
    <row r="114" spans="1:10" ht="15.75">
      <c r="A114" s="10"/>
      <c r="B114" s="15"/>
      <c r="C114" s="11"/>
      <c r="D114" s="11"/>
      <c r="E114" s="12"/>
      <c r="F114" s="12"/>
      <c r="G114" s="12"/>
      <c r="H114" s="13"/>
      <c r="I114" s="13"/>
      <c r="J114" s="13"/>
    </row>
    <row r="115" spans="1:10" ht="15.75">
      <c r="A115" s="10"/>
      <c r="B115" s="15"/>
      <c r="C115" s="11"/>
      <c r="D115" s="11"/>
      <c r="E115" s="12"/>
      <c r="F115" s="12"/>
      <c r="G115" s="12"/>
      <c r="H115" s="13"/>
      <c r="I115" s="13"/>
      <c r="J115" s="13"/>
    </row>
    <row r="116" spans="1:10" ht="15.75">
      <c r="A116" s="10"/>
      <c r="B116" s="14"/>
      <c r="C116" s="11"/>
      <c r="D116" s="11"/>
      <c r="E116" s="12"/>
      <c r="F116" s="12"/>
      <c r="G116" s="12"/>
      <c r="H116" s="13"/>
      <c r="I116" s="13"/>
      <c r="J116" s="13"/>
    </row>
    <row r="117" spans="1:10" ht="15.75">
      <c r="A117" s="10"/>
      <c r="B117" s="11"/>
      <c r="C117" s="11"/>
      <c r="D117" s="11"/>
      <c r="E117" s="12"/>
      <c r="F117" s="12"/>
      <c r="G117" s="12"/>
      <c r="H117" s="13"/>
      <c r="I117" s="13"/>
      <c r="J117" s="13"/>
    </row>
    <row r="118" spans="1:10" ht="15.75">
      <c r="A118" s="10"/>
      <c r="B118" s="11"/>
      <c r="C118" s="11"/>
      <c r="D118" s="11"/>
      <c r="E118" s="12"/>
      <c r="F118" s="12"/>
      <c r="G118" s="12"/>
      <c r="H118" s="13"/>
      <c r="I118" s="13"/>
      <c r="J118" s="13"/>
    </row>
    <row r="119" spans="1:10" ht="15.75">
      <c r="A119" s="10"/>
      <c r="B119" s="11"/>
      <c r="C119" s="11"/>
      <c r="D119" s="11"/>
      <c r="E119" s="12"/>
      <c r="F119" s="12"/>
      <c r="G119" s="12"/>
      <c r="H119" s="13"/>
      <c r="I119" s="13"/>
      <c r="J119" s="13"/>
    </row>
    <row r="120" spans="1:10" ht="15.75">
      <c r="A120" s="10"/>
      <c r="B120" s="11"/>
      <c r="C120" s="11"/>
      <c r="D120" s="11"/>
      <c r="E120" s="12"/>
      <c r="F120" s="12"/>
      <c r="G120" s="12"/>
      <c r="H120" s="13"/>
      <c r="I120" s="13"/>
      <c r="J120" s="13"/>
    </row>
    <row r="121" spans="1:10" ht="15.75">
      <c r="A121" s="10"/>
      <c r="B121" s="11"/>
      <c r="C121" s="11"/>
      <c r="D121" s="11"/>
      <c r="E121" s="12"/>
      <c r="F121" s="12"/>
      <c r="G121" s="12"/>
      <c r="H121" s="13"/>
      <c r="I121" s="13"/>
      <c r="J121" s="13"/>
    </row>
    <row r="122" spans="1:10" ht="15.75">
      <c r="A122" s="10"/>
      <c r="B122" s="11"/>
      <c r="C122" s="11"/>
      <c r="D122" s="11"/>
      <c r="E122" s="12"/>
      <c r="F122" s="12"/>
      <c r="G122" s="12"/>
      <c r="H122" s="13"/>
      <c r="I122" s="13"/>
      <c r="J122" s="13"/>
    </row>
    <row r="123" spans="1:10" ht="15.75">
      <c r="A123" s="10"/>
      <c r="B123" s="11"/>
      <c r="C123" s="11"/>
      <c r="D123" s="11"/>
      <c r="E123" s="12"/>
      <c r="F123" s="12"/>
      <c r="G123" s="12"/>
      <c r="H123" s="13"/>
      <c r="I123" s="13"/>
      <c r="J123" s="13"/>
    </row>
    <row r="124" spans="1:10" ht="15.75">
      <c r="A124" s="10"/>
      <c r="B124" s="11"/>
      <c r="C124" s="11"/>
      <c r="D124" s="11"/>
      <c r="E124" s="12"/>
      <c r="F124" s="12"/>
      <c r="G124" s="12"/>
      <c r="H124" s="13"/>
      <c r="I124" s="13"/>
      <c r="J124" s="13"/>
    </row>
    <row r="125" spans="1:10" ht="15.75">
      <c r="A125" s="10"/>
      <c r="B125" s="11"/>
      <c r="C125" s="11"/>
      <c r="D125" s="11"/>
      <c r="E125" s="12"/>
      <c r="F125" s="12"/>
      <c r="G125" s="12"/>
      <c r="H125" s="13"/>
      <c r="I125" s="13"/>
      <c r="J125" s="13"/>
    </row>
    <row r="126" spans="1:10" ht="15.75">
      <c r="A126" s="10"/>
      <c r="B126" s="11"/>
      <c r="C126" s="11"/>
      <c r="D126" s="11"/>
      <c r="E126" s="12"/>
      <c r="F126" s="12"/>
      <c r="G126" s="12"/>
      <c r="H126" s="13"/>
      <c r="I126" s="13"/>
      <c r="J126" s="13"/>
    </row>
    <row r="127" spans="1:10" ht="15.75">
      <c r="A127" s="10"/>
      <c r="B127" s="11"/>
      <c r="C127" s="11"/>
      <c r="D127" s="11"/>
      <c r="E127" s="12"/>
      <c r="F127" s="12"/>
      <c r="G127" s="12"/>
      <c r="H127" s="13"/>
      <c r="I127" s="13"/>
      <c r="J127" s="13"/>
    </row>
    <row r="128" spans="1:10" ht="15.75">
      <c r="A128" s="10"/>
      <c r="B128" s="11"/>
      <c r="C128" s="11"/>
      <c r="D128" s="11"/>
      <c r="E128" s="12"/>
      <c r="F128" s="12"/>
      <c r="G128" s="12"/>
      <c r="H128" s="13"/>
      <c r="I128" s="13"/>
      <c r="J128" s="13"/>
    </row>
    <row r="129" spans="1:10" ht="15.75">
      <c r="A129" s="10"/>
      <c r="B129" s="11"/>
      <c r="C129" s="11"/>
      <c r="D129" s="11"/>
      <c r="E129" s="12"/>
      <c r="F129" s="12"/>
      <c r="G129" s="12"/>
      <c r="H129" s="13"/>
      <c r="I129" s="13"/>
      <c r="J129" s="13"/>
    </row>
    <row r="130" spans="1:10" ht="15.75">
      <c r="A130" s="10"/>
      <c r="B130" s="11"/>
      <c r="C130" s="11"/>
      <c r="D130" s="11"/>
      <c r="E130" s="12"/>
      <c r="F130" s="12"/>
      <c r="G130" s="12"/>
      <c r="H130" s="13"/>
      <c r="I130" s="13"/>
      <c r="J130" s="13"/>
    </row>
    <row r="131" spans="1:10" ht="15.75">
      <c r="A131" s="10"/>
      <c r="B131" s="11"/>
      <c r="C131" s="11"/>
      <c r="D131" s="11"/>
      <c r="E131" s="12"/>
      <c r="F131" s="12"/>
      <c r="G131" s="12"/>
      <c r="H131" s="13"/>
      <c r="I131" s="13"/>
      <c r="J131" s="13"/>
    </row>
    <row r="132" spans="1:10" ht="15.75">
      <c r="A132" s="10"/>
      <c r="B132" s="11"/>
      <c r="C132" s="11"/>
      <c r="D132" s="11"/>
      <c r="E132" s="12"/>
      <c r="F132" s="12"/>
      <c r="G132" s="12"/>
      <c r="H132" s="13"/>
      <c r="I132" s="13"/>
      <c r="J132" s="13"/>
    </row>
    <row r="133" spans="1:10" ht="15.75">
      <c r="A133" s="10"/>
      <c r="B133" s="11"/>
      <c r="C133" s="11"/>
      <c r="D133" s="11"/>
      <c r="E133" s="12"/>
      <c r="F133" s="12"/>
      <c r="G133" s="12"/>
      <c r="H133" s="13"/>
      <c r="I133" s="13"/>
      <c r="J133" s="13"/>
    </row>
    <row r="134" spans="1:10" ht="15.75">
      <c r="A134" s="10"/>
      <c r="B134" s="11"/>
      <c r="C134" s="11"/>
      <c r="D134" s="11"/>
      <c r="E134" s="12"/>
      <c r="F134" s="12"/>
      <c r="G134" s="12"/>
      <c r="H134" s="13"/>
      <c r="I134" s="13"/>
      <c r="J134" s="13"/>
    </row>
    <row r="135" spans="1:10" ht="15.75">
      <c r="A135" s="10"/>
      <c r="B135" s="11"/>
      <c r="C135" s="11"/>
      <c r="D135" s="11"/>
      <c r="E135" s="12"/>
      <c r="F135" s="12"/>
      <c r="G135" s="12"/>
      <c r="H135" s="13"/>
      <c r="I135" s="13"/>
      <c r="J135" s="13"/>
    </row>
    <row r="136" spans="1:10" ht="15.75">
      <c r="A136" s="10"/>
      <c r="B136" s="11"/>
      <c r="C136" s="11"/>
      <c r="D136" s="11"/>
      <c r="E136" s="12"/>
      <c r="F136" s="12"/>
      <c r="G136" s="12"/>
      <c r="H136" s="13"/>
      <c r="I136" s="13"/>
      <c r="J136" s="13"/>
    </row>
    <row r="137" spans="1:10" ht="15.75">
      <c r="A137" s="10"/>
      <c r="B137" s="11"/>
      <c r="C137" s="11"/>
      <c r="D137" s="11"/>
      <c r="E137" s="12"/>
      <c r="F137" s="12"/>
      <c r="G137" s="12"/>
      <c r="H137" s="13"/>
      <c r="I137" s="13"/>
      <c r="J137" s="13"/>
    </row>
    <row r="138" spans="1:10" ht="15.75">
      <c r="A138" s="10"/>
      <c r="B138" s="11"/>
      <c r="C138" s="11"/>
      <c r="D138" s="11"/>
      <c r="E138" s="12"/>
      <c r="F138" s="12"/>
      <c r="G138" s="12"/>
      <c r="H138" s="13"/>
      <c r="I138" s="13"/>
      <c r="J138" s="13"/>
    </row>
    <row r="139" spans="1:10" ht="15.75">
      <c r="A139" s="10"/>
      <c r="B139" s="11"/>
      <c r="C139" s="11"/>
      <c r="D139" s="11"/>
      <c r="E139" s="12"/>
      <c r="F139" s="12"/>
      <c r="G139" s="12"/>
      <c r="H139" s="13"/>
      <c r="I139" s="13"/>
      <c r="J139" s="13"/>
    </row>
    <row r="140" spans="1:10" ht="15.75">
      <c r="A140" s="10"/>
      <c r="B140" s="11"/>
      <c r="C140" s="11"/>
      <c r="D140" s="11"/>
      <c r="E140" s="12"/>
      <c r="F140" s="12"/>
      <c r="G140" s="12"/>
      <c r="H140" s="13"/>
      <c r="I140" s="13"/>
      <c r="J140" s="13"/>
    </row>
    <row r="141" spans="1:10" ht="15.75">
      <c r="A141" s="10"/>
      <c r="B141" s="11"/>
      <c r="C141" s="11"/>
      <c r="D141" s="11"/>
      <c r="E141" s="12"/>
      <c r="F141" s="12"/>
      <c r="G141" s="12"/>
      <c r="H141" s="13"/>
      <c r="I141" s="13"/>
      <c r="J141" s="13"/>
    </row>
    <row r="142" spans="1:10" ht="15.75">
      <c r="A142" s="10"/>
      <c r="B142" s="11"/>
      <c r="C142" s="11"/>
      <c r="D142" s="11"/>
      <c r="E142" s="12"/>
      <c r="F142" s="12"/>
      <c r="G142" s="12"/>
      <c r="H142" s="13"/>
      <c r="I142" s="13"/>
      <c r="J142" s="13"/>
    </row>
    <row r="143" spans="1:10" ht="15.75">
      <c r="A143" s="10"/>
      <c r="B143" s="11"/>
      <c r="C143" s="11"/>
      <c r="D143" s="11"/>
      <c r="E143" s="12"/>
      <c r="F143" s="12"/>
      <c r="G143" s="12"/>
      <c r="H143" s="13"/>
      <c r="I143" s="13"/>
      <c r="J143" s="13"/>
    </row>
    <row r="144" spans="1:10" ht="15.75">
      <c r="A144" s="10"/>
      <c r="B144" s="11"/>
      <c r="C144" s="11"/>
      <c r="D144" s="11"/>
      <c r="E144" s="12"/>
      <c r="F144" s="12"/>
      <c r="G144" s="12"/>
      <c r="H144" s="13"/>
      <c r="I144" s="13"/>
      <c r="J144" s="13"/>
    </row>
    <row r="145" spans="1:10" ht="15.75">
      <c r="A145" s="10"/>
      <c r="B145" s="11"/>
      <c r="C145" s="11"/>
      <c r="D145" s="11"/>
      <c r="E145" s="12"/>
      <c r="F145" s="12"/>
      <c r="G145" s="12"/>
      <c r="H145" s="13"/>
      <c r="I145" s="13"/>
      <c r="J145" s="13"/>
    </row>
    <row r="146" spans="1:10" ht="15.75">
      <c r="A146" s="10"/>
      <c r="B146" s="11"/>
      <c r="C146" s="11"/>
      <c r="D146" s="11"/>
      <c r="E146" s="12"/>
      <c r="F146" s="12"/>
      <c r="G146" s="12"/>
      <c r="H146" s="13"/>
      <c r="I146" s="13"/>
      <c r="J146" s="13"/>
    </row>
    <row r="147" spans="1:10" ht="15.75">
      <c r="A147" s="10"/>
      <c r="B147" s="11"/>
      <c r="C147" s="11"/>
      <c r="D147" s="11"/>
      <c r="E147" s="12"/>
      <c r="F147" s="12"/>
      <c r="G147" s="12"/>
      <c r="H147" s="13"/>
      <c r="I147" s="13"/>
      <c r="J147" s="13"/>
    </row>
    <row r="148" spans="1:10" ht="15.75">
      <c r="A148" s="10"/>
      <c r="B148" s="11"/>
      <c r="C148" s="11"/>
      <c r="D148" s="11"/>
      <c r="E148" s="12"/>
      <c r="F148" s="12"/>
      <c r="G148" s="12"/>
      <c r="H148" s="13"/>
      <c r="I148" s="13"/>
      <c r="J148" s="13"/>
    </row>
    <row r="149" spans="1:10" ht="15.75">
      <c r="A149" s="10"/>
      <c r="B149" s="11"/>
      <c r="C149" s="11"/>
      <c r="D149" s="11"/>
      <c r="E149" s="12"/>
      <c r="F149" s="12"/>
      <c r="G149" s="12"/>
      <c r="H149" s="13"/>
      <c r="I149" s="13"/>
      <c r="J149" s="13"/>
    </row>
    <row r="150" spans="1:10" ht="15.75">
      <c r="A150" s="10"/>
      <c r="B150" s="11"/>
      <c r="C150" s="11"/>
      <c r="D150" s="11"/>
      <c r="E150" s="12"/>
      <c r="F150" s="12"/>
      <c r="G150" s="12"/>
      <c r="H150" s="13"/>
      <c r="I150" s="13"/>
      <c r="J150" s="13"/>
    </row>
    <row r="151" spans="1:10" ht="15.75">
      <c r="A151" s="10"/>
      <c r="B151" s="11"/>
      <c r="C151" s="11"/>
      <c r="D151" s="11"/>
      <c r="E151" s="12"/>
      <c r="F151" s="12"/>
      <c r="G151" s="12"/>
      <c r="H151" s="13"/>
      <c r="I151" s="13"/>
      <c r="J151" s="13"/>
    </row>
    <row r="152" spans="1:10" ht="15.75">
      <c r="A152" s="10"/>
      <c r="B152" s="11"/>
      <c r="C152" s="11"/>
      <c r="D152" s="11"/>
      <c r="E152" s="12"/>
      <c r="F152" s="12"/>
      <c r="G152" s="12"/>
      <c r="H152" s="13"/>
      <c r="I152" s="13"/>
      <c r="J152" s="13"/>
    </row>
    <row r="153" spans="1:10" ht="15.75">
      <c r="A153" s="10"/>
      <c r="B153" s="11"/>
      <c r="C153" s="11"/>
      <c r="D153" s="11"/>
      <c r="E153" s="12"/>
      <c r="F153" s="12"/>
      <c r="G153" s="12"/>
      <c r="H153" s="13"/>
      <c r="I153" s="13"/>
      <c r="J153" s="13"/>
    </row>
    <row r="154" spans="1:10" ht="15.75">
      <c r="A154" s="10"/>
      <c r="B154" s="11"/>
      <c r="C154" s="11"/>
      <c r="D154" s="11"/>
      <c r="E154" s="12"/>
      <c r="F154" s="12"/>
      <c r="G154" s="12"/>
      <c r="H154" s="13"/>
      <c r="I154" s="13"/>
      <c r="J154" s="13"/>
    </row>
    <row r="155" spans="1:10" ht="15.75">
      <c r="A155" s="10"/>
      <c r="B155" s="11"/>
      <c r="C155" s="11"/>
      <c r="D155" s="11"/>
      <c r="E155" s="12"/>
      <c r="F155" s="12"/>
      <c r="G155" s="12"/>
      <c r="H155" s="13"/>
      <c r="I155" s="13"/>
      <c r="J155" s="13"/>
    </row>
    <row r="156" spans="1:10" ht="15.75">
      <c r="A156" s="10"/>
      <c r="B156" s="11"/>
      <c r="C156" s="11"/>
      <c r="D156" s="11"/>
      <c r="E156" s="12"/>
      <c r="F156" s="12"/>
      <c r="G156" s="12"/>
      <c r="H156" s="13"/>
      <c r="I156" s="13"/>
      <c r="J156" s="13"/>
    </row>
    <row r="157" spans="1:10" ht="15.75">
      <c r="A157" s="10"/>
      <c r="B157" s="11"/>
      <c r="C157" s="11"/>
      <c r="D157" s="11"/>
      <c r="E157" s="12"/>
      <c r="F157" s="12"/>
      <c r="G157" s="12"/>
      <c r="H157" s="13"/>
      <c r="I157" s="13"/>
      <c r="J157" s="13"/>
    </row>
    <row r="158" spans="1:10" ht="15.75">
      <c r="A158" s="10"/>
      <c r="B158" s="11"/>
      <c r="C158" s="11"/>
      <c r="D158" s="11"/>
      <c r="E158" s="12"/>
      <c r="F158" s="12"/>
      <c r="G158" s="12"/>
      <c r="H158" s="13"/>
      <c r="I158" s="13"/>
      <c r="J158" s="13"/>
    </row>
    <row r="159" spans="1:10" ht="15.75">
      <c r="A159" s="10"/>
      <c r="B159" s="11"/>
      <c r="C159" s="11"/>
      <c r="D159" s="11"/>
      <c r="E159" s="12"/>
      <c r="F159" s="12"/>
      <c r="G159" s="12"/>
      <c r="H159" s="13"/>
      <c r="I159" s="13"/>
      <c r="J159" s="13"/>
    </row>
    <row r="160" spans="1:10" ht="15.75">
      <c r="A160" s="10"/>
      <c r="B160" s="11"/>
      <c r="C160" s="11"/>
      <c r="D160" s="11"/>
      <c r="E160" s="12"/>
      <c r="F160" s="12"/>
      <c r="G160" s="12"/>
      <c r="H160" s="13"/>
      <c r="I160" s="13"/>
      <c r="J160" s="13"/>
    </row>
    <row r="161" spans="1:10" ht="15.75">
      <c r="A161" s="10"/>
      <c r="B161" s="11"/>
      <c r="C161" s="11"/>
      <c r="D161" s="11"/>
      <c r="E161" s="12"/>
      <c r="F161" s="12"/>
      <c r="G161" s="12"/>
      <c r="H161" s="13"/>
      <c r="I161" s="13"/>
      <c r="J161" s="13"/>
    </row>
    <row r="162" spans="1:10" ht="15.75">
      <c r="A162" s="10"/>
      <c r="B162" s="11"/>
      <c r="C162" s="11"/>
      <c r="D162" s="11"/>
      <c r="E162" s="12"/>
      <c r="F162" s="12"/>
      <c r="G162" s="12"/>
      <c r="H162" s="13"/>
      <c r="I162" s="13"/>
      <c r="J162" s="13"/>
    </row>
    <row r="163" spans="1:10" ht="15.75">
      <c r="A163" s="10"/>
      <c r="B163" s="11"/>
      <c r="C163" s="11"/>
      <c r="D163" s="11"/>
      <c r="E163" s="12"/>
      <c r="F163" s="12"/>
      <c r="G163" s="12"/>
      <c r="H163" s="13"/>
      <c r="I163" s="13"/>
      <c r="J163" s="13"/>
    </row>
    <row r="164" spans="1:10" ht="15.75">
      <c r="A164" s="10"/>
      <c r="B164" s="11"/>
      <c r="C164" s="11"/>
      <c r="D164" s="11"/>
      <c r="E164" s="12"/>
      <c r="F164" s="12"/>
      <c r="G164" s="12"/>
      <c r="H164" s="13"/>
      <c r="I164" s="13"/>
      <c r="J164" s="13"/>
    </row>
    <row r="165" spans="1:10" ht="15.75">
      <c r="A165" s="10"/>
      <c r="B165" s="11"/>
      <c r="C165" s="11"/>
      <c r="D165" s="11"/>
      <c r="E165" s="12"/>
      <c r="F165" s="12"/>
      <c r="G165" s="12"/>
      <c r="H165" s="13"/>
      <c r="I165" s="13"/>
      <c r="J165" s="13"/>
    </row>
    <row r="166" spans="1:10" ht="15.75">
      <c r="A166" s="10"/>
      <c r="B166" s="11"/>
      <c r="C166" s="11"/>
      <c r="D166" s="11"/>
      <c r="E166" s="12"/>
      <c r="F166" s="12"/>
      <c r="G166" s="12"/>
      <c r="H166" s="13"/>
      <c r="I166" s="13"/>
      <c r="J166" s="13"/>
    </row>
    <row r="167" spans="1:10" ht="15.75">
      <c r="A167" s="10"/>
      <c r="B167" s="11"/>
      <c r="C167" s="11"/>
      <c r="D167" s="11"/>
      <c r="E167" s="12"/>
      <c r="F167" s="12"/>
      <c r="G167" s="12"/>
      <c r="H167" s="13"/>
      <c r="I167" s="13"/>
      <c r="J167" s="13"/>
    </row>
    <row r="168" spans="1:10" ht="15.75">
      <c r="A168" s="10"/>
      <c r="B168" s="11"/>
      <c r="C168" s="11"/>
      <c r="D168" s="11"/>
      <c r="E168" s="12"/>
      <c r="F168" s="12"/>
      <c r="G168" s="12"/>
      <c r="H168" s="13"/>
      <c r="I168" s="13"/>
      <c r="J168" s="13"/>
    </row>
    <row r="169" spans="1:10" ht="15.75">
      <c r="A169" s="10"/>
      <c r="B169" s="11"/>
      <c r="C169" s="11"/>
      <c r="D169" s="11"/>
      <c r="E169" s="12"/>
      <c r="F169" s="12"/>
      <c r="G169" s="12"/>
      <c r="H169" s="13"/>
      <c r="I169" s="13"/>
      <c r="J169" s="13"/>
    </row>
    <row r="170" spans="1:10" ht="15.75">
      <c r="A170" s="10"/>
      <c r="B170" s="11"/>
      <c r="C170" s="11"/>
      <c r="D170" s="11"/>
      <c r="E170" s="12"/>
      <c r="F170" s="12"/>
      <c r="G170" s="12"/>
      <c r="H170" s="13"/>
      <c r="I170" s="13"/>
      <c r="J170" s="13"/>
    </row>
    <row r="171" spans="1:10" ht="15.75">
      <c r="A171" s="10"/>
      <c r="B171" s="11"/>
      <c r="C171" s="11"/>
      <c r="D171" s="11"/>
      <c r="E171" s="12"/>
      <c r="F171" s="12"/>
      <c r="G171" s="12"/>
      <c r="H171" s="13"/>
      <c r="I171" s="13"/>
      <c r="J171" s="13"/>
    </row>
    <row r="172" spans="1:10" ht="15.75">
      <c r="A172" s="10"/>
      <c r="B172" s="11"/>
      <c r="C172" s="11"/>
      <c r="D172" s="11"/>
      <c r="E172" s="12"/>
      <c r="F172" s="12"/>
      <c r="G172" s="12"/>
      <c r="H172" s="13"/>
      <c r="I172" s="13"/>
      <c r="J172" s="13"/>
    </row>
    <row r="173" spans="1:10" ht="15.75">
      <c r="A173" s="10"/>
      <c r="B173" s="11"/>
      <c r="C173" s="11"/>
      <c r="D173" s="11"/>
      <c r="E173" s="12"/>
      <c r="F173" s="12"/>
      <c r="G173" s="12"/>
      <c r="H173" s="13"/>
      <c r="I173" s="13"/>
      <c r="J173" s="13"/>
    </row>
    <row r="174" spans="1:10" ht="15.75">
      <c r="A174" s="10"/>
      <c r="B174" s="11"/>
      <c r="C174" s="11"/>
      <c r="D174" s="11"/>
      <c r="E174" s="12"/>
      <c r="F174" s="12"/>
      <c r="G174" s="12"/>
      <c r="H174" s="13"/>
      <c r="I174" s="13"/>
      <c r="J174" s="13"/>
    </row>
    <row r="175" spans="1:10" ht="15.75">
      <c r="A175" s="10"/>
      <c r="B175" s="11"/>
      <c r="C175" s="11"/>
      <c r="D175" s="11"/>
      <c r="E175" s="12"/>
      <c r="F175" s="12"/>
      <c r="G175" s="12"/>
      <c r="H175" s="13"/>
      <c r="I175" s="13"/>
      <c r="J175" s="13"/>
    </row>
    <row r="176" spans="1:10" ht="15.75">
      <c r="A176" s="10"/>
      <c r="B176" s="11"/>
      <c r="C176" s="11"/>
      <c r="D176" s="11"/>
      <c r="E176" s="12"/>
      <c r="F176" s="12"/>
      <c r="G176" s="12"/>
      <c r="H176" s="13"/>
      <c r="I176" s="13"/>
      <c r="J176" s="13"/>
    </row>
    <row r="177" spans="1:10" ht="15.75">
      <c r="A177" s="10"/>
      <c r="B177" s="11"/>
      <c r="C177" s="11"/>
      <c r="D177" s="11"/>
      <c r="E177" s="12"/>
      <c r="F177" s="12"/>
      <c r="G177" s="12"/>
      <c r="H177" s="13"/>
      <c r="I177" s="13"/>
      <c r="J177" s="13"/>
    </row>
    <row r="178" spans="1:10" ht="15.75">
      <c r="A178" s="10"/>
      <c r="B178" s="11"/>
      <c r="C178" s="11"/>
      <c r="D178" s="11"/>
      <c r="E178" s="12"/>
      <c r="F178" s="12"/>
      <c r="G178" s="12"/>
      <c r="H178" s="13"/>
      <c r="I178" s="13"/>
      <c r="J178" s="13"/>
    </row>
    <row r="179" spans="1:10" ht="15.75">
      <c r="A179" s="10"/>
      <c r="B179" s="11"/>
      <c r="C179" s="11"/>
      <c r="D179" s="11"/>
      <c r="E179" s="12"/>
      <c r="F179" s="12"/>
      <c r="G179" s="12"/>
      <c r="H179" s="13"/>
      <c r="I179" s="13"/>
      <c r="J179" s="13"/>
    </row>
    <row r="180" spans="1:10" ht="15.75">
      <c r="A180" s="10"/>
      <c r="B180" s="11"/>
      <c r="C180" s="11"/>
      <c r="D180" s="11"/>
      <c r="E180" s="12"/>
      <c r="F180" s="12"/>
      <c r="G180" s="12"/>
      <c r="H180" s="13"/>
      <c r="I180" s="13"/>
      <c r="J180" s="13"/>
    </row>
    <row r="181" spans="1:10" ht="15.75">
      <c r="A181" s="10"/>
      <c r="B181" s="11"/>
      <c r="C181" s="11"/>
      <c r="D181" s="11"/>
      <c r="E181" s="12"/>
      <c r="F181" s="12"/>
      <c r="G181" s="12"/>
      <c r="H181" s="13"/>
      <c r="I181" s="13"/>
      <c r="J181" s="13"/>
    </row>
    <row r="182" spans="1:10" ht="15.75">
      <c r="A182" s="10"/>
      <c r="B182" s="11"/>
      <c r="C182" s="11"/>
      <c r="D182" s="11"/>
      <c r="E182" s="12"/>
      <c r="F182" s="12"/>
      <c r="G182" s="12"/>
      <c r="H182" s="13"/>
      <c r="I182" s="13"/>
      <c r="J182" s="13"/>
    </row>
    <row r="183" spans="1:10" ht="15.75">
      <c r="A183" s="10"/>
      <c r="B183" s="11"/>
      <c r="C183" s="11"/>
      <c r="D183" s="11"/>
      <c r="E183" s="12"/>
      <c r="F183" s="12"/>
      <c r="G183" s="12"/>
      <c r="H183" s="13"/>
      <c r="I183" s="13"/>
      <c r="J183" s="13"/>
    </row>
    <row r="184" spans="1:10" ht="15.75">
      <c r="A184" s="10"/>
      <c r="B184" s="11"/>
      <c r="C184" s="11"/>
      <c r="D184" s="11"/>
      <c r="E184" s="12"/>
      <c r="F184" s="12"/>
      <c r="G184" s="12"/>
      <c r="H184" s="13"/>
      <c r="I184" s="13"/>
      <c r="J184" s="13"/>
    </row>
    <row r="185" spans="1:10" ht="15.75">
      <c r="A185" s="10"/>
      <c r="B185" s="11"/>
      <c r="C185" s="11"/>
      <c r="D185" s="11"/>
      <c r="E185" s="12"/>
      <c r="F185" s="12"/>
      <c r="G185" s="12"/>
      <c r="H185" s="13"/>
      <c r="I185" s="13"/>
      <c r="J185" s="13"/>
    </row>
    <row r="186" spans="1:10" ht="15.75">
      <c r="A186" s="10"/>
      <c r="B186" s="11"/>
      <c r="C186" s="11"/>
      <c r="D186" s="11"/>
      <c r="E186" s="12"/>
      <c r="F186" s="12"/>
      <c r="G186" s="12"/>
      <c r="H186" s="13"/>
      <c r="I186" s="13"/>
      <c r="J186" s="13"/>
    </row>
    <row r="187" spans="1:10" ht="15.75">
      <c r="A187" s="10"/>
      <c r="B187" s="11"/>
      <c r="C187" s="11"/>
      <c r="D187" s="11"/>
      <c r="E187" s="12"/>
      <c r="F187" s="12"/>
      <c r="G187" s="12"/>
      <c r="H187" s="13"/>
      <c r="I187" s="13"/>
      <c r="J187" s="13"/>
    </row>
    <row r="188" spans="1:10" ht="15.75">
      <c r="A188" s="10"/>
      <c r="B188" s="11"/>
      <c r="C188" s="11"/>
      <c r="D188" s="11"/>
      <c r="E188" s="12"/>
      <c r="F188" s="12"/>
      <c r="G188" s="12"/>
      <c r="H188" s="13"/>
      <c r="I188" s="13"/>
      <c r="J188" s="13"/>
    </row>
    <row r="189" spans="1:10" ht="15.75">
      <c r="A189" s="10"/>
      <c r="B189" s="11"/>
      <c r="C189" s="11"/>
      <c r="D189" s="11"/>
      <c r="E189" s="12"/>
      <c r="F189" s="12"/>
      <c r="G189" s="12"/>
      <c r="H189" s="13"/>
      <c r="I189" s="13"/>
      <c r="J189" s="13"/>
    </row>
    <row r="190" spans="1:10" ht="15.75">
      <c r="A190" s="10"/>
      <c r="B190" s="11"/>
      <c r="C190" s="11"/>
      <c r="D190" s="11"/>
      <c r="E190" s="12"/>
      <c r="F190" s="12"/>
      <c r="G190" s="12"/>
      <c r="H190" s="13"/>
      <c r="I190" s="13"/>
      <c r="J190" s="13"/>
    </row>
    <row r="191" spans="1:10" ht="15.75">
      <c r="A191" s="10"/>
      <c r="B191" s="11"/>
      <c r="C191" s="11"/>
      <c r="D191" s="11"/>
      <c r="E191" s="12"/>
      <c r="F191" s="12"/>
      <c r="G191" s="12"/>
      <c r="H191" s="13"/>
      <c r="I191" s="13"/>
      <c r="J191" s="13"/>
    </row>
    <row r="192" spans="1:10" ht="15.75">
      <c r="A192" s="10"/>
      <c r="B192" s="11"/>
      <c r="C192" s="11"/>
      <c r="D192" s="11"/>
      <c r="E192" s="12"/>
      <c r="F192" s="12"/>
      <c r="G192" s="12"/>
      <c r="H192" s="13"/>
      <c r="I192" s="13"/>
      <c r="J192" s="13"/>
    </row>
    <row r="193" spans="1:10" ht="15.75">
      <c r="A193" s="10"/>
      <c r="B193" s="11"/>
      <c r="C193" s="11"/>
      <c r="D193" s="11"/>
      <c r="E193" s="12"/>
      <c r="F193" s="12"/>
      <c r="G193" s="12"/>
      <c r="H193" s="13"/>
      <c r="I193" s="13"/>
      <c r="J193" s="13"/>
    </row>
    <row r="194" spans="1:10" ht="15.75">
      <c r="A194" s="10"/>
      <c r="B194" s="11"/>
      <c r="C194" s="11"/>
      <c r="D194" s="11"/>
      <c r="E194" s="12"/>
      <c r="F194" s="12"/>
      <c r="G194" s="12"/>
      <c r="H194" s="13"/>
      <c r="I194" s="13"/>
      <c r="J194" s="13"/>
    </row>
    <row r="195" spans="1:10" ht="15.75">
      <c r="A195" s="10"/>
      <c r="B195" s="11"/>
      <c r="C195" s="11"/>
      <c r="D195" s="11"/>
      <c r="E195" s="12"/>
      <c r="F195" s="12"/>
      <c r="G195" s="12"/>
      <c r="H195" s="13"/>
      <c r="I195" s="13"/>
      <c r="J195" s="13"/>
    </row>
    <row r="196" spans="1:10" ht="15.75">
      <c r="A196" s="10"/>
      <c r="B196" s="11"/>
      <c r="C196" s="11"/>
      <c r="D196" s="11"/>
      <c r="E196" s="12"/>
      <c r="F196" s="12"/>
      <c r="G196" s="12"/>
      <c r="H196" s="13"/>
      <c r="I196" s="13"/>
      <c r="J196" s="13"/>
    </row>
    <row r="197" spans="1:10" ht="15.75">
      <c r="A197" s="10"/>
      <c r="B197" s="11"/>
      <c r="C197" s="11"/>
      <c r="D197" s="11"/>
      <c r="E197" s="12"/>
      <c r="F197" s="12"/>
      <c r="G197" s="12"/>
      <c r="H197" s="13"/>
      <c r="I197" s="13"/>
      <c r="J197" s="13"/>
    </row>
    <row r="198" spans="1:10" ht="15.75">
      <c r="A198" s="10"/>
      <c r="B198" s="11"/>
      <c r="C198" s="11"/>
      <c r="D198" s="11"/>
      <c r="E198" s="12"/>
      <c r="F198" s="12"/>
      <c r="G198" s="12"/>
      <c r="H198" s="13"/>
      <c r="I198" s="13"/>
      <c r="J198" s="13"/>
    </row>
    <row r="199" spans="1:10" ht="15.75">
      <c r="A199" s="10"/>
      <c r="B199" s="11"/>
      <c r="C199" s="11"/>
      <c r="D199" s="11"/>
      <c r="E199" s="12"/>
      <c r="F199" s="12"/>
      <c r="G199" s="12"/>
      <c r="H199" s="13"/>
      <c r="I199" s="13"/>
      <c r="J199" s="13"/>
    </row>
    <row r="200" spans="1:10" ht="15.75">
      <c r="A200" s="10"/>
      <c r="B200" s="11"/>
      <c r="C200" s="11"/>
      <c r="D200" s="11"/>
      <c r="E200" s="12"/>
      <c r="F200" s="12"/>
      <c r="G200" s="12"/>
      <c r="H200" s="13"/>
      <c r="I200" s="13"/>
      <c r="J200" s="13"/>
    </row>
    <row r="201" spans="1:10" ht="15.75">
      <c r="A201" s="10"/>
      <c r="B201" s="11"/>
      <c r="C201" s="11"/>
      <c r="D201" s="11"/>
      <c r="E201" s="12"/>
      <c r="F201" s="12"/>
      <c r="G201" s="12"/>
      <c r="H201" s="13"/>
      <c r="I201" s="13"/>
      <c r="J201" s="13"/>
    </row>
    <row r="202" spans="1:10" ht="15.75">
      <c r="A202" s="10"/>
      <c r="B202" s="11"/>
      <c r="C202" s="11"/>
      <c r="D202" s="11"/>
      <c r="E202" s="12"/>
      <c r="F202" s="12"/>
      <c r="G202" s="12"/>
      <c r="H202" s="13"/>
      <c r="I202" s="13"/>
      <c r="J202" s="13"/>
    </row>
    <row r="203" spans="1:10" ht="15.75">
      <c r="A203" s="10"/>
      <c r="B203" s="11"/>
      <c r="C203" s="11"/>
      <c r="D203" s="11"/>
      <c r="E203" s="12"/>
      <c r="F203" s="12"/>
      <c r="G203" s="12"/>
      <c r="H203" s="13"/>
      <c r="I203" s="13"/>
      <c r="J203" s="13"/>
    </row>
    <row r="204" spans="1:10" ht="15.75">
      <c r="A204" s="10"/>
      <c r="B204" s="11"/>
      <c r="C204" s="11"/>
      <c r="D204" s="11"/>
      <c r="E204" s="12"/>
      <c r="F204" s="12"/>
      <c r="G204" s="12"/>
      <c r="H204" s="13"/>
      <c r="I204" s="13"/>
      <c r="J204" s="13"/>
    </row>
  </sheetData>
  <sortState ref="A9:J36">
    <sortCondition descending="1" ref="A9"/>
  </sortState>
  <conditionalFormatting sqref="J159:J204 J152:J153 J148:J150 J142 J137 J135 J131 J117:J122 J114:J115 J109:J111 J105:J106 J102 J96 J91 J87:J88 J83 J80 J71:J73 J58 J20 J15 J13 J11">
    <cfRule type="cellIs" dxfId="139" priority="254" operator="lessThan">
      <formula>0</formula>
    </cfRule>
  </conditionalFormatting>
  <conditionalFormatting sqref="J158">
    <cfRule type="cellIs" dxfId="138" priority="201" operator="lessThan">
      <formula>0</formula>
    </cfRule>
  </conditionalFormatting>
  <conditionalFormatting sqref="J156">
    <cfRule type="cellIs" dxfId="137" priority="200" operator="lessThan">
      <formula>0</formula>
    </cfRule>
  </conditionalFormatting>
  <conditionalFormatting sqref="J157">
    <cfRule type="cellIs" dxfId="136" priority="199" operator="lessThan">
      <formula>0</formula>
    </cfRule>
  </conditionalFormatting>
  <conditionalFormatting sqref="J155">
    <cfRule type="cellIs" dxfId="135" priority="198" operator="lessThan">
      <formula>0</formula>
    </cfRule>
  </conditionalFormatting>
  <conditionalFormatting sqref="J154">
    <cfRule type="cellIs" dxfId="134" priority="196" operator="lessThan">
      <formula>0</formula>
    </cfRule>
  </conditionalFormatting>
  <conditionalFormatting sqref="J151">
    <cfRule type="cellIs" dxfId="133" priority="193" operator="lessThan">
      <formula>0</formula>
    </cfRule>
  </conditionalFormatting>
  <conditionalFormatting sqref="J147">
    <cfRule type="cellIs" dxfId="132" priority="188" operator="lessThan">
      <formula>0</formula>
    </cfRule>
  </conditionalFormatting>
  <conditionalFormatting sqref="J146">
    <cfRule type="cellIs" dxfId="131" priority="186" operator="lessThan">
      <formula>0</formula>
    </cfRule>
  </conditionalFormatting>
  <conditionalFormatting sqref="J145">
    <cfRule type="cellIs" dxfId="130" priority="185" operator="lessThan">
      <formula>0</formula>
    </cfRule>
  </conditionalFormatting>
  <conditionalFormatting sqref="J144">
    <cfRule type="cellIs" dxfId="129" priority="184" operator="lessThan">
      <formula>0</formula>
    </cfRule>
  </conditionalFormatting>
  <conditionalFormatting sqref="J143">
    <cfRule type="cellIs" dxfId="128" priority="183" operator="lessThan">
      <formula>0</formula>
    </cfRule>
  </conditionalFormatting>
  <conditionalFormatting sqref="J141">
    <cfRule type="cellIs" dxfId="127" priority="181" operator="lessThan">
      <formula>0</formula>
    </cfRule>
  </conditionalFormatting>
  <conditionalFormatting sqref="J140">
    <cfRule type="cellIs" dxfId="126" priority="180" operator="lessThan">
      <formula>0</formula>
    </cfRule>
  </conditionalFormatting>
  <conditionalFormatting sqref="J139">
    <cfRule type="cellIs" dxfId="125" priority="179" operator="lessThan">
      <formula>0</formula>
    </cfRule>
  </conditionalFormatting>
  <conditionalFormatting sqref="J138">
    <cfRule type="cellIs" dxfId="124" priority="178" operator="lessThan">
      <formula>0</formula>
    </cfRule>
  </conditionalFormatting>
  <conditionalFormatting sqref="J136">
    <cfRule type="cellIs" dxfId="123" priority="176" operator="lessThan">
      <formula>0</formula>
    </cfRule>
  </conditionalFormatting>
  <conditionalFormatting sqref="J134">
    <cfRule type="cellIs" dxfId="122" priority="173" operator="lessThan">
      <formula>0</formula>
    </cfRule>
  </conditionalFormatting>
  <conditionalFormatting sqref="J133">
    <cfRule type="cellIs" dxfId="121" priority="172" operator="lessThan">
      <formula>0</formula>
    </cfRule>
  </conditionalFormatting>
  <conditionalFormatting sqref="J132">
    <cfRule type="cellIs" dxfId="120" priority="171" operator="lessThan">
      <formula>0</formula>
    </cfRule>
  </conditionalFormatting>
  <conditionalFormatting sqref="J130">
    <cfRule type="cellIs" dxfId="119" priority="168" operator="lessThan">
      <formula>0</formula>
    </cfRule>
  </conditionalFormatting>
  <conditionalFormatting sqref="J129">
    <cfRule type="cellIs" dxfId="118" priority="167" operator="lessThan">
      <formula>0</formula>
    </cfRule>
  </conditionalFormatting>
  <conditionalFormatting sqref="J128">
    <cfRule type="cellIs" dxfId="117" priority="166" operator="lessThan">
      <formula>0</formula>
    </cfRule>
  </conditionalFormatting>
  <conditionalFormatting sqref="J127">
    <cfRule type="cellIs" dxfId="116" priority="165" operator="lessThan">
      <formula>0</formula>
    </cfRule>
  </conditionalFormatting>
  <conditionalFormatting sqref="J126">
    <cfRule type="cellIs" dxfId="115" priority="164" operator="lessThan">
      <formula>0</formula>
    </cfRule>
  </conditionalFormatting>
  <conditionalFormatting sqref="J125">
    <cfRule type="cellIs" dxfId="114" priority="163" operator="lessThan">
      <formula>0</formula>
    </cfRule>
  </conditionalFormatting>
  <conditionalFormatting sqref="J124">
    <cfRule type="cellIs" dxfId="113" priority="162" operator="lessThan">
      <formula>0</formula>
    </cfRule>
  </conditionalFormatting>
  <conditionalFormatting sqref="J123">
    <cfRule type="cellIs" dxfId="112" priority="161" operator="lessThan">
      <formula>0</formula>
    </cfRule>
  </conditionalFormatting>
  <conditionalFormatting sqref="J116">
    <cfRule type="cellIs" dxfId="111" priority="153" operator="lessThan">
      <formula>0</formula>
    </cfRule>
  </conditionalFormatting>
  <conditionalFormatting sqref="J113">
    <cfRule type="cellIs" dxfId="110" priority="150" operator="lessThan">
      <formula>0</formula>
    </cfRule>
  </conditionalFormatting>
  <conditionalFormatting sqref="J112">
    <cfRule type="cellIs" dxfId="109" priority="149" operator="lessThan">
      <formula>0</formula>
    </cfRule>
  </conditionalFormatting>
  <conditionalFormatting sqref="J108">
    <cfRule type="cellIs" dxfId="108" priority="145" operator="lessThan">
      <formula>0</formula>
    </cfRule>
  </conditionalFormatting>
  <conditionalFormatting sqref="J107">
    <cfRule type="cellIs" dxfId="107" priority="144" operator="lessThan">
      <formula>0</formula>
    </cfRule>
  </conditionalFormatting>
  <conditionalFormatting sqref="J103">
    <cfRule type="cellIs" dxfId="106" priority="141" operator="lessThan">
      <formula>0</formula>
    </cfRule>
  </conditionalFormatting>
  <conditionalFormatting sqref="J104">
    <cfRule type="cellIs" dxfId="105" priority="140" operator="lessThan">
      <formula>0</formula>
    </cfRule>
  </conditionalFormatting>
  <conditionalFormatting sqref="J101">
    <cfRule type="cellIs" dxfId="104" priority="138" operator="lessThan">
      <formula>0</formula>
    </cfRule>
  </conditionalFormatting>
  <conditionalFormatting sqref="J99">
    <cfRule type="cellIs" dxfId="103" priority="137" operator="lessThan">
      <formula>0</formula>
    </cfRule>
  </conditionalFormatting>
  <conditionalFormatting sqref="J100">
    <cfRule type="cellIs" dxfId="102" priority="136" operator="lessThan">
      <formula>0</formula>
    </cfRule>
  </conditionalFormatting>
  <conditionalFormatting sqref="J97:J98">
    <cfRule type="cellIs" dxfId="101" priority="135" operator="lessThan">
      <formula>0</formula>
    </cfRule>
  </conditionalFormatting>
  <conditionalFormatting sqref="J95">
    <cfRule type="cellIs" dxfId="100" priority="133" operator="lessThan">
      <formula>0</formula>
    </cfRule>
  </conditionalFormatting>
  <conditionalFormatting sqref="J94">
    <cfRule type="cellIs" dxfId="99" priority="132" operator="lessThan">
      <formula>0</formula>
    </cfRule>
  </conditionalFormatting>
  <conditionalFormatting sqref="J93">
    <cfRule type="cellIs" dxfId="98" priority="131" operator="lessThan">
      <formula>0</formula>
    </cfRule>
  </conditionalFormatting>
  <conditionalFormatting sqref="J92">
    <cfRule type="cellIs" dxfId="97" priority="130" operator="lessThan">
      <formula>0</formula>
    </cfRule>
  </conditionalFormatting>
  <conditionalFormatting sqref="J90">
    <cfRule type="cellIs" dxfId="96" priority="128" operator="lessThan">
      <formula>0</formula>
    </cfRule>
  </conditionalFormatting>
  <conditionalFormatting sqref="J89">
    <cfRule type="cellIs" dxfId="95" priority="127" operator="lessThan">
      <formula>0</formula>
    </cfRule>
  </conditionalFormatting>
  <conditionalFormatting sqref="J86">
    <cfRule type="cellIs" dxfId="94" priority="122" operator="lessThan">
      <formula>0</formula>
    </cfRule>
  </conditionalFormatting>
  <conditionalFormatting sqref="J84">
    <cfRule type="cellIs" dxfId="93" priority="121" operator="lessThan">
      <formula>0</formula>
    </cfRule>
  </conditionalFormatting>
  <conditionalFormatting sqref="J85">
    <cfRule type="cellIs" dxfId="92" priority="120" operator="lessThan">
      <formula>0</formula>
    </cfRule>
  </conditionalFormatting>
  <conditionalFormatting sqref="J81">
    <cfRule type="cellIs" dxfId="91" priority="118" operator="lessThan">
      <formula>0</formula>
    </cfRule>
  </conditionalFormatting>
  <conditionalFormatting sqref="J82">
    <cfRule type="cellIs" dxfId="90" priority="117" operator="lessThan">
      <formula>0</formula>
    </cfRule>
  </conditionalFormatting>
  <conditionalFormatting sqref="J79">
    <cfRule type="cellIs" dxfId="89" priority="112" operator="lessThan">
      <formula>0</formula>
    </cfRule>
  </conditionalFormatting>
  <conditionalFormatting sqref="J78">
    <cfRule type="cellIs" dxfId="88" priority="111" operator="lessThan">
      <formula>0</formula>
    </cfRule>
  </conditionalFormatting>
  <conditionalFormatting sqref="J76">
    <cfRule type="cellIs" dxfId="87" priority="110" operator="lessThan">
      <formula>0</formula>
    </cfRule>
  </conditionalFormatting>
  <conditionalFormatting sqref="J77">
    <cfRule type="cellIs" dxfId="86" priority="109" operator="lessThan">
      <formula>0</formula>
    </cfRule>
  </conditionalFormatting>
  <conditionalFormatting sqref="J75">
    <cfRule type="cellIs" dxfId="85" priority="108" operator="lessThan">
      <formula>0</formula>
    </cfRule>
  </conditionalFormatting>
  <conditionalFormatting sqref="J74">
    <cfRule type="cellIs" dxfId="84" priority="107" operator="lessThan">
      <formula>0</formula>
    </cfRule>
  </conditionalFormatting>
  <conditionalFormatting sqref="J70">
    <cfRule type="cellIs" dxfId="83" priority="103" operator="lessThan">
      <formula>0</formula>
    </cfRule>
  </conditionalFormatting>
  <conditionalFormatting sqref="J69">
    <cfRule type="cellIs" dxfId="82" priority="102" operator="lessThan">
      <formula>0</formula>
    </cfRule>
  </conditionalFormatting>
  <conditionalFormatting sqref="J68">
    <cfRule type="cellIs" dxfId="81" priority="101" operator="lessThan">
      <formula>0</formula>
    </cfRule>
  </conditionalFormatting>
  <conditionalFormatting sqref="J67">
    <cfRule type="cellIs" dxfId="80" priority="99" operator="lessThan">
      <formula>0</formula>
    </cfRule>
  </conditionalFormatting>
  <conditionalFormatting sqref="J66">
    <cfRule type="cellIs" dxfId="79" priority="98" operator="lessThan">
      <formula>0</formula>
    </cfRule>
  </conditionalFormatting>
  <conditionalFormatting sqref="J65">
    <cfRule type="cellIs" dxfId="78" priority="97" operator="lessThan">
      <formula>0</formula>
    </cfRule>
  </conditionalFormatting>
  <conditionalFormatting sqref="J64">
    <cfRule type="cellIs" dxfId="77" priority="96" operator="lessThan">
      <formula>0</formula>
    </cfRule>
  </conditionalFormatting>
  <conditionalFormatting sqref="J63">
    <cfRule type="cellIs" dxfId="76" priority="94" operator="lessThan">
      <formula>0</formula>
    </cfRule>
  </conditionalFormatting>
  <conditionalFormatting sqref="J62">
    <cfRule type="cellIs" dxfId="75" priority="93" operator="lessThan">
      <formula>0</formula>
    </cfRule>
  </conditionalFormatting>
  <conditionalFormatting sqref="J61">
    <cfRule type="cellIs" dxfId="74" priority="91" operator="lessThan">
      <formula>0</formula>
    </cfRule>
  </conditionalFormatting>
  <conditionalFormatting sqref="J60">
    <cfRule type="cellIs" dxfId="73" priority="90" operator="lessThan">
      <formula>0</formula>
    </cfRule>
  </conditionalFormatting>
  <conditionalFormatting sqref="J59">
    <cfRule type="cellIs" dxfId="72" priority="89" operator="lessThan">
      <formula>0</formula>
    </cfRule>
  </conditionalFormatting>
  <conditionalFormatting sqref="J56:J57">
    <cfRule type="cellIs" dxfId="71" priority="86" operator="lessThan">
      <formula>0</formula>
    </cfRule>
  </conditionalFormatting>
  <conditionalFormatting sqref="J55">
    <cfRule type="cellIs" dxfId="70" priority="82" operator="lessThan">
      <formula>0</formula>
    </cfRule>
  </conditionalFormatting>
  <conditionalFormatting sqref="J54">
    <cfRule type="cellIs" dxfId="69" priority="81" operator="lessThan">
      <formula>0</formula>
    </cfRule>
  </conditionalFormatting>
  <conditionalFormatting sqref="J53">
    <cfRule type="cellIs" dxfId="68" priority="80" operator="lessThan">
      <formula>0</formula>
    </cfRule>
  </conditionalFormatting>
  <conditionalFormatting sqref="J52">
    <cfRule type="cellIs" dxfId="67" priority="79" operator="lessThan">
      <formula>0</formula>
    </cfRule>
  </conditionalFormatting>
  <conditionalFormatting sqref="J51">
    <cfRule type="cellIs" dxfId="66" priority="78" operator="lessThan">
      <formula>0</formula>
    </cfRule>
  </conditionalFormatting>
  <conditionalFormatting sqref="J50">
    <cfRule type="cellIs" dxfId="65" priority="77" operator="lessThan">
      <formula>0</formula>
    </cfRule>
  </conditionalFormatting>
  <conditionalFormatting sqref="J49">
    <cfRule type="cellIs" dxfId="64" priority="76" operator="lessThan">
      <formula>0</formula>
    </cfRule>
  </conditionalFormatting>
  <conditionalFormatting sqref="J48">
    <cfRule type="cellIs" dxfId="63" priority="75" operator="lessThan">
      <formula>0</formula>
    </cfRule>
  </conditionalFormatting>
  <conditionalFormatting sqref="J47">
    <cfRule type="cellIs" dxfId="62" priority="74" operator="lessThan">
      <formula>0</formula>
    </cfRule>
  </conditionalFormatting>
  <conditionalFormatting sqref="J48">
    <cfRule type="cellIs" dxfId="61" priority="73" operator="lessThan">
      <formula>0</formula>
    </cfRule>
  </conditionalFormatting>
  <conditionalFormatting sqref="J47">
    <cfRule type="cellIs" dxfId="60" priority="72" operator="lessThan">
      <formula>0</formula>
    </cfRule>
  </conditionalFormatting>
  <conditionalFormatting sqref="J46">
    <cfRule type="cellIs" dxfId="59" priority="71" operator="lessThan">
      <formula>0</formula>
    </cfRule>
  </conditionalFormatting>
  <conditionalFormatting sqref="J46">
    <cfRule type="cellIs" dxfId="58" priority="70" operator="lessThan">
      <formula>0</formula>
    </cfRule>
  </conditionalFormatting>
  <conditionalFormatting sqref="J45">
    <cfRule type="cellIs" dxfId="57" priority="69" operator="lessThan">
      <formula>0</formula>
    </cfRule>
  </conditionalFormatting>
  <conditionalFormatting sqref="J45">
    <cfRule type="cellIs" dxfId="56" priority="68" operator="lessThan">
      <formula>0</formula>
    </cfRule>
  </conditionalFormatting>
  <conditionalFormatting sqref="J44">
    <cfRule type="cellIs" dxfId="55" priority="65" operator="lessThan">
      <formula>0</formula>
    </cfRule>
  </conditionalFormatting>
  <conditionalFormatting sqref="J44">
    <cfRule type="cellIs" dxfId="54" priority="64" operator="lessThan">
      <formula>0</formula>
    </cfRule>
  </conditionalFormatting>
  <conditionalFormatting sqref="J43">
    <cfRule type="cellIs" dxfId="53" priority="63" operator="lessThan">
      <formula>0</formula>
    </cfRule>
  </conditionalFormatting>
  <conditionalFormatting sqref="J43">
    <cfRule type="cellIs" dxfId="52" priority="62" operator="lessThan">
      <formula>0</formula>
    </cfRule>
  </conditionalFormatting>
  <conditionalFormatting sqref="J42">
    <cfRule type="cellIs" dxfId="51" priority="61" operator="lessThan">
      <formula>0</formula>
    </cfRule>
  </conditionalFormatting>
  <conditionalFormatting sqref="J42">
    <cfRule type="cellIs" dxfId="50" priority="60" operator="lessThan">
      <formula>0</formula>
    </cfRule>
  </conditionalFormatting>
  <conditionalFormatting sqref="J41">
    <cfRule type="cellIs" dxfId="49" priority="59" operator="lessThan">
      <formula>0</formula>
    </cfRule>
  </conditionalFormatting>
  <conditionalFormatting sqref="J41">
    <cfRule type="cellIs" dxfId="48" priority="58" operator="lessThan">
      <formula>0</formula>
    </cfRule>
  </conditionalFormatting>
  <conditionalFormatting sqref="J40">
    <cfRule type="cellIs" dxfId="47" priority="57" operator="lessThan">
      <formula>0</formula>
    </cfRule>
  </conditionalFormatting>
  <conditionalFormatting sqref="J40">
    <cfRule type="cellIs" dxfId="46" priority="56" operator="lessThan">
      <formula>0</formula>
    </cfRule>
  </conditionalFormatting>
  <conditionalFormatting sqref="J39">
    <cfRule type="cellIs" dxfId="45" priority="55" operator="lessThan">
      <formula>0</formula>
    </cfRule>
  </conditionalFormatting>
  <conditionalFormatting sqref="J39">
    <cfRule type="cellIs" dxfId="44" priority="54" operator="lessThan">
      <formula>0</formula>
    </cfRule>
  </conditionalFormatting>
  <conditionalFormatting sqref="J38">
    <cfRule type="cellIs" dxfId="43" priority="53" operator="lessThan">
      <formula>0</formula>
    </cfRule>
  </conditionalFormatting>
  <conditionalFormatting sqref="J38">
    <cfRule type="cellIs" dxfId="42" priority="52" operator="lessThan">
      <formula>0</formula>
    </cfRule>
  </conditionalFormatting>
  <conditionalFormatting sqref="J37">
    <cfRule type="cellIs" dxfId="41" priority="51" operator="lessThan">
      <formula>0</formula>
    </cfRule>
  </conditionalFormatting>
  <conditionalFormatting sqref="J37">
    <cfRule type="cellIs" dxfId="40" priority="50" operator="lessThan">
      <formula>0</formula>
    </cfRule>
  </conditionalFormatting>
  <conditionalFormatting sqref="J36">
    <cfRule type="cellIs" dxfId="39" priority="47" operator="lessThan">
      <formula>0</formula>
    </cfRule>
  </conditionalFormatting>
  <conditionalFormatting sqref="J36">
    <cfRule type="cellIs" dxfId="38" priority="46" operator="lessThan">
      <formula>0</formula>
    </cfRule>
  </conditionalFormatting>
  <conditionalFormatting sqref="J35">
    <cfRule type="cellIs" dxfId="37" priority="45" operator="lessThan">
      <formula>0</formula>
    </cfRule>
  </conditionalFormatting>
  <conditionalFormatting sqref="J35">
    <cfRule type="cellIs" dxfId="36" priority="44" operator="lessThan">
      <formula>0</formula>
    </cfRule>
  </conditionalFormatting>
  <conditionalFormatting sqref="J34">
    <cfRule type="cellIs" dxfId="35" priority="43" operator="lessThan">
      <formula>0</formula>
    </cfRule>
  </conditionalFormatting>
  <conditionalFormatting sqref="J34">
    <cfRule type="cellIs" dxfId="34" priority="42" operator="lessThan">
      <formula>0</formula>
    </cfRule>
  </conditionalFormatting>
  <conditionalFormatting sqref="J33">
    <cfRule type="cellIs" dxfId="33" priority="41" operator="lessThan">
      <formula>0</formula>
    </cfRule>
  </conditionalFormatting>
  <conditionalFormatting sqref="J33">
    <cfRule type="cellIs" dxfId="32" priority="40" operator="lessThan">
      <formula>0</formula>
    </cfRule>
  </conditionalFormatting>
  <conditionalFormatting sqref="J32">
    <cfRule type="cellIs" dxfId="31" priority="39" operator="lessThan">
      <formula>0</formula>
    </cfRule>
  </conditionalFormatting>
  <conditionalFormatting sqref="J32">
    <cfRule type="cellIs" dxfId="30" priority="38" operator="lessThan">
      <formula>0</formula>
    </cfRule>
  </conditionalFormatting>
  <conditionalFormatting sqref="J31">
    <cfRule type="cellIs" dxfId="29" priority="37" operator="lessThan">
      <formula>0</formula>
    </cfRule>
  </conditionalFormatting>
  <conditionalFormatting sqref="J31">
    <cfRule type="cellIs" dxfId="28" priority="36" operator="lessThan">
      <formula>0</formula>
    </cfRule>
  </conditionalFormatting>
  <conditionalFormatting sqref="J30">
    <cfRule type="cellIs" dxfId="27" priority="35" operator="lessThan">
      <formula>0</formula>
    </cfRule>
  </conditionalFormatting>
  <conditionalFormatting sqref="J30">
    <cfRule type="cellIs" dxfId="26" priority="34" operator="lessThan">
      <formula>0</formula>
    </cfRule>
  </conditionalFormatting>
  <conditionalFormatting sqref="J29">
    <cfRule type="cellIs" dxfId="25" priority="33" operator="lessThan">
      <formula>0</formula>
    </cfRule>
  </conditionalFormatting>
  <conditionalFormatting sqref="J29">
    <cfRule type="cellIs" dxfId="24" priority="32" operator="lessThan">
      <formula>0</formula>
    </cfRule>
  </conditionalFormatting>
  <conditionalFormatting sqref="J28">
    <cfRule type="cellIs" dxfId="23" priority="31" operator="lessThan">
      <formula>0</formula>
    </cfRule>
  </conditionalFormatting>
  <conditionalFormatting sqref="J28">
    <cfRule type="cellIs" dxfId="22" priority="30" operator="lessThan">
      <formula>0</formula>
    </cfRule>
  </conditionalFormatting>
  <conditionalFormatting sqref="J27">
    <cfRule type="cellIs" dxfId="21" priority="29" operator="lessThan">
      <formula>0</formula>
    </cfRule>
  </conditionalFormatting>
  <conditionalFormatting sqref="J27">
    <cfRule type="cellIs" dxfId="20" priority="28" operator="lessThan">
      <formula>0</formula>
    </cfRule>
  </conditionalFormatting>
  <conditionalFormatting sqref="J26">
    <cfRule type="cellIs" dxfId="19" priority="27" operator="lessThan">
      <formula>0</formula>
    </cfRule>
  </conditionalFormatting>
  <conditionalFormatting sqref="J26">
    <cfRule type="cellIs" dxfId="18" priority="26" operator="lessThan">
      <formula>0</formula>
    </cfRule>
  </conditionalFormatting>
  <conditionalFormatting sqref="J25">
    <cfRule type="cellIs" dxfId="17" priority="25" operator="lessThan">
      <formula>0</formula>
    </cfRule>
  </conditionalFormatting>
  <conditionalFormatting sqref="J25">
    <cfRule type="cellIs" dxfId="16" priority="24" operator="lessThan">
      <formula>0</formula>
    </cfRule>
  </conditionalFormatting>
  <conditionalFormatting sqref="J24">
    <cfRule type="cellIs" dxfId="15" priority="23" operator="lessThan">
      <formula>0</formula>
    </cfRule>
  </conditionalFormatting>
  <conditionalFormatting sqref="J24">
    <cfRule type="cellIs" dxfId="14" priority="22" operator="lessThan">
      <formula>0</formula>
    </cfRule>
  </conditionalFormatting>
  <conditionalFormatting sqref="J23">
    <cfRule type="cellIs" dxfId="13" priority="21" operator="lessThan">
      <formula>0</formula>
    </cfRule>
  </conditionalFormatting>
  <conditionalFormatting sqref="J23">
    <cfRule type="cellIs" dxfId="12" priority="20" operator="lessThan">
      <formula>0</formula>
    </cfRule>
  </conditionalFormatting>
  <conditionalFormatting sqref="J22">
    <cfRule type="cellIs" dxfId="11" priority="19" operator="lessThan">
      <formula>0</formula>
    </cfRule>
  </conditionalFormatting>
  <conditionalFormatting sqref="J22">
    <cfRule type="cellIs" dxfId="10" priority="18" operator="lessThan">
      <formula>0</formula>
    </cfRule>
  </conditionalFormatting>
  <conditionalFormatting sqref="J21">
    <cfRule type="cellIs" dxfId="9" priority="17" operator="lessThan">
      <formula>0</formula>
    </cfRule>
  </conditionalFormatting>
  <conditionalFormatting sqref="J21">
    <cfRule type="cellIs" dxfId="8" priority="16" operator="lessThan">
      <formula>0</formula>
    </cfRule>
  </conditionalFormatting>
  <conditionalFormatting sqref="J19">
    <cfRule type="cellIs" dxfId="7" priority="11" operator="lessThan">
      <formula>0</formula>
    </cfRule>
  </conditionalFormatting>
  <conditionalFormatting sqref="J18">
    <cfRule type="cellIs" dxfId="6" priority="10" operator="lessThan">
      <formula>0</formula>
    </cfRule>
  </conditionalFormatting>
  <conditionalFormatting sqref="J17">
    <cfRule type="cellIs" dxfId="5" priority="9" operator="lessThan">
      <formula>0</formula>
    </cfRule>
  </conditionalFormatting>
  <conditionalFormatting sqref="J16">
    <cfRule type="cellIs" dxfId="4" priority="8" operator="lessThan">
      <formula>0</formula>
    </cfRule>
  </conditionalFormatting>
  <conditionalFormatting sqref="J14">
    <cfRule type="cellIs" dxfId="3" priority="6" operator="lessThan">
      <formula>0</formula>
    </cfRule>
  </conditionalFormatting>
  <conditionalFormatting sqref="J12">
    <cfRule type="cellIs" dxfId="2" priority="4" operator="lessThan">
      <formula>0</formula>
    </cfRule>
  </conditionalFormatting>
  <conditionalFormatting sqref="J10">
    <cfRule type="cellIs" dxfId="1" priority="2" operator="lessThan">
      <formula>0</formula>
    </cfRule>
  </conditionalFormatting>
  <conditionalFormatting sqref="J9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A3" sqref="A3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</cols>
  <sheetData>
    <row r="1" spans="1:4" ht="22.5">
      <c r="A1" s="152" t="s">
        <v>107</v>
      </c>
      <c r="B1" s="153"/>
      <c r="C1" s="153"/>
      <c r="D1" s="153"/>
    </row>
    <row r="2" spans="1:4" ht="15.75">
      <c r="A2" s="51" t="s">
        <v>108</v>
      </c>
      <c r="B2" s="51" t="s">
        <v>109</v>
      </c>
      <c r="C2" s="51" t="s">
        <v>110</v>
      </c>
      <c r="D2" s="51" t="s">
        <v>111</v>
      </c>
    </row>
    <row r="3" spans="1:4" ht="15.75">
      <c r="A3" s="52" t="s">
        <v>112</v>
      </c>
      <c r="B3" s="53">
        <v>50000</v>
      </c>
      <c r="C3" s="52">
        <v>127679</v>
      </c>
      <c r="D3" s="75">
        <f t="shared" ref="D3:D4" si="0">C3/B3</f>
        <v>2.5535800000000002</v>
      </c>
    </row>
    <row r="4" spans="1:4" ht="15.75">
      <c r="A4" s="52" t="s">
        <v>113</v>
      </c>
      <c r="B4" s="53">
        <v>50000</v>
      </c>
      <c r="C4" s="52">
        <v>154994</v>
      </c>
      <c r="D4" s="75">
        <f t="shared" si="0"/>
        <v>3.0998800000000002</v>
      </c>
    </row>
    <row r="5" spans="1:4" ht="15.75">
      <c r="A5" s="52" t="s">
        <v>125</v>
      </c>
      <c r="B5" s="53">
        <v>50000</v>
      </c>
      <c r="C5" s="52">
        <v>127951</v>
      </c>
      <c r="D5" s="75">
        <f t="shared" ref="D5:D7" si="1">C5/B5</f>
        <v>2.5590199999999999</v>
      </c>
    </row>
    <row r="6" spans="1:4" ht="15.75">
      <c r="A6" s="52" t="s">
        <v>129</v>
      </c>
      <c r="B6" s="53">
        <v>50000</v>
      </c>
      <c r="C6" s="52">
        <v>214845</v>
      </c>
      <c r="D6" s="75">
        <f t="shared" si="1"/>
        <v>4.2968999999999999</v>
      </c>
    </row>
    <row r="7" spans="1:4" ht="15.75">
      <c r="A7" s="52" t="s">
        <v>142</v>
      </c>
      <c r="B7" s="53">
        <v>50000</v>
      </c>
      <c r="C7" s="52">
        <v>128050</v>
      </c>
      <c r="D7" s="75">
        <f t="shared" si="1"/>
        <v>2.5609999999999999</v>
      </c>
    </row>
    <row r="8" spans="1:4" ht="15.75">
      <c r="A8" s="52" t="s">
        <v>150</v>
      </c>
      <c r="B8" s="53">
        <v>50000</v>
      </c>
      <c r="C8" s="52">
        <v>153141</v>
      </c>
      <c r="D8" s="75">
        <f t="shared" ref="D8:D12" si="2">C8/B8</f>
        <v>3.0628199999999999</v>
      </c>
    </row>
    <row r="9" spans="1:4" ht="15.75">
      <c r="A9" s="52" t="s">
        <v>166</v>
      </c>
      <c r="B9" s="53">
        <v>50000</v>
      </c>
      <c r="C9" s="52">
        <v>59177</v>
      </c>
      <c r="D9" s="75">
        <f t="shared" si="2"/>
        <v>1.18354</v>
      </c>
    </row>
    <row r="10" spans="1:4" ht="15.75">
      <c r="A10" s="52" t="s">
        <v>167</v>
      </c>
      <c r="B10" s="53">
        <v>50000</v>
      </c>
      <c r="C10" s="52">
        <v>76860</v>
      </c>
      <c r="D10" s="75">
        <f t="shared" si="2"/>
        <v>1.5371999999999999</v>
      </c>
    </row>
    <row r="11" spans="1:4" ht="15.75">
      <c r="A11" s="52" t="s">
        <v>168</v>
      </c>
      <c r="B11" s="53">
        <v>50000</v>
      </c>
      <c r="C11" s="52">
        <v>123000</v>
      </c>
      <c r="D11" s="75">
        <f t="shared" si="2"/>
        <v>2.46</v>
      </c>
    </row>
    <row r="12" spans="1:4" ht="15.75">
      <c r="A12" s="52" t="s">
        <v>182</v>
      </c>
      <c r="B12" s="53">
        <v>50000</v>
      </c>
      <c r="C12" s="52">
        <v>52000</v>
      </c>
      <c r="D12" s="75">
        <f t="shared" si="2"/>
        <v>1.04</v>
      </c>
    </row>
    <row r="13" spans="1:4">
      <c r="A13" s="26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till Feb-18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2019-12-12T11:35:23Z</dcterms:modified>
</cp:coreProperties>
</file>