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44525"/>
</workbook>
</file>

<file path=xl/calcChain.xml><?xml version="1.0" encoding="utf-8"?>
<calcChain xmlns="http://schemas.openxmlformats.org/spreadsheetml/2006/main">
  <c r="K18" i="5" l="1"/>
  <c r="H10" i="5"/>
  <c r="K10" i="5" s="1"/>
  <c r="H11" i="5" l="1"/>
  <c r="K11" i="5" s="1"/>
  <c r="H12" i="5" l="1"/>
  <c r="K12" i="5" l="1"/>
  <c r="I13" i="5"/>
  <c r="H13" i="5"/>
  <c r="K13" i="5" s="1"/>
  <c r="H14" i="5" l="1"/>
  <c r="K14" i="5" s="1"/>
  <c r="H15" i="5" l="1"/>
  <c r="K15" i="5" s="1"/>
  <c r="I17" i="5" l="1"/>
  <c r="H17" i="5"/>
  <c r="K17" i="5" s="1"/>
  <c r="H16" i="5"/>
  <c r="K16" i="5" l="1"/>
  <c r="H21" i="5"/>
  <c r="K21" i="5" l="1"/>
  <c r="H22" i="5"/>
  <c r="K22" i="5" l="1"/>
  <c r="I23" i="5"/>
  <c r="H23" i="5"/>
  <c r="K23" i="5" l="1"/>
  <c r="H24" i="5"/>
  <c r="K24" i="5" s="1"/>
  <c r="I25" i="5" l="1"/>
  <c r="H25" i="5"/>
  <c r="K25" i="5" l="1"/>
  <c r="H26" i="5"/>
  <c r="K26" i="5" s="1"/>
  <c r="I27" i="5" l="1"/>
  <c r="H27" i="5"/>
  <c r="K27" i="5" l="1"/>
  <c r="I28" i="5"/>
  <c r="H28" i="5"/>
  <c r="K28" i="5" l="1"/>
  <c r="H29" i="5"/>
  <c r="K29" i="5" s="1"/>
  <c r="H30" i="5" l="1"/>
  <c r="K30" i="5" s="1"/>
  <c r="I31" i="5" l="1"/>
  <c r="H31" i="5"/>
  <c r="K31" i="5" l="1"/>
  <c r="H32" i="5"/>
  <c r="K32" i="5" s="1"/>
  <c r="H33" i="5"/>
  <c r="K33" i="5" s="1"/>
  <c r="H34" i="5" l="1"/>
  <c r="K34" i="5" s="1"/>
  <c r="H35" i="5" l="1"/>
  <c r="K35" i="5" s="1"/>
  <c r="H36" i="5" l="1"/>
  <c r="K36" i="5" s="1"/>
  <c r="H37" i="5" l="1"/>
  <c r="K37" i="5" s="1"/>
  <c r="H38" i="5" l="1"/>
  <c r="K38" i="5" s="1"/>
  <c r="H39" i="5"/>
  <c r="H41" i="5" l="1"/>
  <c r="K39" i="5"/>
  <c r="K41" i="5" s="1"/>
  <c r="H43" i="5"/>
  <c r="K43" i="5" s="1"/>
  <c r="H44" i="5" l="1"/>
  <c r="K44" i="5" s="1"/>
  <c r="H45" i="5" l="1"/>
  <c r="K45" i="5" l="1"/>
  <c r="I46" i="5"/>
  <c r="H46" i="5"/>
  <c r="K46" i="5" l="1"/>
  <c r="I47" i="5"/>
  <c r="H47" i="5"/>
  <c r="I48" i="5"/>
  <c r="H48" i="5"/>
  <c r="H49" i="5"/>
  <c r="K49" i="5" s="1"/>
  <c r="I50" i="5"/>
  <c r="H50" i="5"/>
  <c r="H51" i="5"/>
  <c r="K51" i="5" s="1"/>
  <c r="H52" i="5"/>
  <c r="K52" i="5" s="1"/>
  <c r="H53" i="5"/>
  <c r="K53" i="5" s="1"/>
  <c r="H54" i="5"/>
  <c r="K54" i="5" s="1"/>
  <c r="H55" i="5"/>
  <c r="K55" i="5" s="1"/>
  <c r="H56" i="5"/>
  <c r="K56" i="5" s="1"/>
  <c r="H57" i="5"/>
  <c r="K57" i="5" s="1"/>
  <c r="H58" i="5"/>
  <c r="K58" i="5" s="1"/>
  <c r="H61" i="5"/>
  <c r="K61" i="5" s="1"/>
  <c r="H62" i="5"/>
  <c r="K62" i="5" s="1"/>
  <c r="H63" i="5"/>
  <c r="K63" i="5" s="1"/>
  <c r="H64" i="5"/>
  <c r="K64" i="5" s="1"/>
  <c r="I66" i="5"/>
  <c r="I65" i="5"/>
  <c r="H65" i="5"/>
  <c r="H66" i="5"/>
  <c r="H67" i="5"/>
  <c r="I68" i="5"/>
  <c r="H68" i="5"/>
  <c r="H69" i="5"/>
  <c r="K69" i="5" s="1"/>
  <c r="H70" i="5"/>
  <c r="K70" i="5" s="1"/>
  <c r="H71" i="5"/>
  <c r="D12" i="4"/>
  <c r="I72" i="5"/>
  <c r="H73" i="5"/>
  <c r="K73" i="5" s="1"/>
  <c r="H72" i="5"/>
  <c r="H78" i="5"/>
  <c r="K78" i="5" s="1"/>
  <c r="C92" i="5"/>
  <c r="E92" i="5" s="1"/>
  <c r="F92" i="5" s="1"/>
  <c r="H79" i="5"/>
  <c r="K79" i="5" s="1"/>
  <c r="I80" i="5"/>
  <c r="H80" i="5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I87" i="5"/>
  <c r="H87" i="5"/>
  <c r="D11" i="4"/>
  <c r="D10" i="4"/>
  <c r="D9" i="4"/>
  <c r="H59" i="5" l="1"/>
  <c r="K47" i="5"/>
  <c r="K48" i="5"/>
  <c r="K50" i="5"/>
  <c r="K68" i="5"/>
  <c r="K65" i="5"/>
  <c r="K66" i="5"/>
  <c r="K67" i="5"/>
  <c r="K71" i="5"/>
  <c r="K72" i="5"/>
  <c r="K80" i="5"/>
  <c r="J80" i="5"/>
  <c r="K81" i="5"/>
  <c r="K82" i="5"/>
  <c r="K83" i="5"/>
  <c r="K84" i="5"/>
  <c r="K85" i="5"/>
  <c r="K86" i="5"/>
  <c r="J87" i="5"/>
  <c r="K87" i="5"/>
  <c r="I88" i="5"/>
  <c r="H88" i="5"/>
  <c r="H89" i="5" s="1"/>
  <c r="H96" i="5"/>
  <c r="J96" i="5" s="1"/>
  <c r="H97" i="5"/>
  <c r="I98" i="5"/>
  <c r="H98" i="5"/>
  <c r="I99" i="5"/>
  <c r="H99" i="5"/>
  <c r="H100" i="5"/>
  <c r="I101" i="5"/>
  <c r="H101" i="5"/>
  <c r="H102" i="5"/>
  <c r="J102" i="5" s="1"/>
  <c r="H103" i="5"/>
  <c r="I104" i="5"/>
  <c r="H104" i="5"/>
  <c r="H105" i="5"/>
  <c r="I105" i="5"/>
  <c r="I106" i="5"/>
  <c r="H106" i="5"/>
  <c r="H107" i="5"/>
  <c r="I107" i="5"/>
  <c r="K59" i="5" l="1"/>
  <c r="K75" i="5"/>
  <c r="H109" i="5"/>
  <c r="J88" i="5"/>
  <c r="K88" i="5"/>
  <c r="K89" i="5" s="1"/>
  <c r="K96" i="5"/>
  <c r="J97" i="5"/>
  <c r="K97" i="5"/>
  <c r="J98" i="5"/>
  <c r="K98" i="5"/>
  <c r="J99" i="5"/>
  <c r="K99" i="5"/>
  <c r="J100" i="5"/>
  <c r="K100" i="5"/>
  <c r="J101" i="5"/>
  <c r="K101" i="5"/>
  <c r="K102" i="5"/>
  <c r="K103" i="5"/>
  <c r="J103" i="5"/>
  <c r="J104" i="5"/>
  <c r="K104" i="5"/>
  <c r="J105" i="5"/>
  <c r="K105" i="5"/>
  <c r="J106" i="5"/>
  <c r="K106" i="5"/>
  <c r="J107" i="5"/>
  <c r="K107" i="5"/>
  <c r="K109" i="5" l="1"/>
  <c r="H113" i="5"/>
  <c r="H112" i="5"/>
  <c r="I115" i="5"/>
  <c r="H115" i="5"/>
  <c r="I114" i="5"/>
  <c r="H114" i="5"/>
  <c r="H116" i="5"/>
  <c r="K116" i="5" s="1"/>
  <c r="H121" i="5"/>
  <c r="K121" i="5" s="1"/>
  <c r="H120" i="5"/>
  <c r="I122" i="5"/>
  <c r="H122" i="5"/>
  <c r="H123" i="5"/>
  <c r="K123" i="5" s="1"/>
  <c r="H124" i="5"/>
  <c r="J124" i="5" s="1"/>
  <c r="H126" i="5"/>
  <c r="J126" i="5" s="1"/>
  <c r="H125" i="5"/>
  <c r="K125" i="5" s="1"/>
  <c r="H128" i="5"/>
  <c r="I127" i="5"/>
  <c r="H127" i="5"/>
  <c r="H129" i="5"/>
  <c r="K129" i="5" s="1"/>
  <c r="I130" i="5"/>
  <c r="H130" i="5"/>
  <c r="H131" i="5"/>
  <c r="K131" i="5" s="1"/>
  <c r="H132" i="5"/>
  <c r="J132" i="5" s="1"/>
  <c r="H133" i="5"/>
  <c r="K133" i="5" s="1"/>
  <c r="H134" i="5"/>
  <c r="K134" i="5" s="1"/>
  <c r="H135" i="5"/>
  <c r="K135" i="5" s="1"/>
  <c r="H137" i="5"/>
  <c r="K137" i="5" s="1"/>
  <c r="I136" i="5"/>
  <c r="H136" i="5"/>
  <c r="H138" i="5"/>
  <c r="J138" i="5" s="1"/>
  <c r="H139" i="5"/>
  <c r="J139" i="5" s="1"/>
  <c r="D7" i="4"/>
  <c r="H6" i="3"/>
  <c r="J6" i="3" s="1"/>
  <c r="I8" i="3"/>
  <c r="H8" i="3"/>
  <c r="I7" i="3"/>
  <c r="H7" i="3"/>
  <c r="H9" i="3"/>
  <c r="J9" i="3" s="1"/>
  <c r="K9" i="3"/>
  <c r="I10" i="3"/>
  <c r="H10" i="3"/>
  <c r="I11" i="3"/>
  <c r="H11" i="3"/>
  <c r="H13" i="3"/>
  <c r="K13" i="3" s="1"/>
  <c r="H12" i="3"/>
  <c r="J12" i="3" s="1"/>
  <c r="I15" i="3"/>
  <c r="H15" i="3"/>
  <c r="H14" i="3"/>
  <c r="H16" i="3"/>
  <c r="K16" i="3" s="1"/>
  <c r="H18" i="3"/>
  <c r="K18" i="3" s="1"/>
  <c r="H17" i="3"/>
  <c r="K17" i="3" s="1"/>
  <c r="H20" i="3"/>
  <c r="K20" i="3" s="1"/>
  <c r="H19" i="3"/>
  <c r="K19" i="3" s="1"/>
  <c r="I22" i="3"/>
  <c r="H22" i="3"/>
  <c r="I21" i="3"/>
  <c r="H21" i="3"/>
  <c r="I23" i="3"/>
  <c r="H23" i="3"/>
  <c r="J23" i="3" s="1"/>
  <c r="H25" i="3"/>
  <c r="K25" i="3" s="1"/>
  <c r="H24" i="3"/>
  <c r="K24" i="3" s="1"/>
  <c r="H26" i="3"/>
  <c r="J26" i="3" s="1"/>
  <c r="I28" i="3"/>
  <c r="H28" i="3"/>
  <c r="H27" i="3"/>
  <c r="H30" i="3"/>
  <c r="K30" i="3" s="1"/>
  <c r="H29" i="3"/>
  <c r="J29" i="3" s="1"/>
  <c r="H32" i="3"/>
  <c r="J32" i="3" s="1"/>
  <c r="H31" i="3"/>
  <c r="K31" i="3" s="1"/>
  <c r="H34" i="3"/>
  <c r="K34" i="3" s="1"/>
  <c r="H36" i="3"/>
  <c r="K36" i="3" s="1"/>
  <c r="H35" i="3"/>
  <c r="J35" i="3" s="1"/>
  <c r="H38" i="3"/>
  <c r="I37" i="3"/>
  <c r="J37" i="3" s="1"/>
  <c r="H37" i="3"/>
  <c r="I40" i="3"/>
  <c r="H40" i="3"/>
  <c r="K40" i="3" s="1"/>
  <c r="I39" i="3"/>
  <c r="H39" i="3"/>
  <c r="I42" i="3"/>
  <c r="H42" i="3"/>
  <c r="H41" i="3"/>
  <c r="J41" i="3" s="1"/>
  <c r="I43" i="3"/>
  <c r="H43" i="3"/>
  <c r="K43" i="3" s="1"/>
  <c r="H44" i="3"/>
  <c r="J44" i="3" s="1"/>
  <c r="H45" i="3"/>
  <c r="K45" i="3" s="1"/>
  <c r="H46" i="3"/>
  <c r="J46" i="3" s="1"/>
  <c r="H47" i="3"/>
  <c r="I48" i="3"/>
  <c r="H48" i="3"/>
  <c r="I49" i="3"/>
  <c r="H49" i="3"/>
  <c r="H51" i="3"/>
  <c r="I50" i="3"/>
  <c r="H50" i="3"/>
  <c r="D6" i="4"/>
  <c r="H53" i="3"/>
  <c r="J53" i="3" s="1"/>
  <c r="H52" i="3"/>
  <c r="K52" i="3" s="1"/>
  <c r="J54" i="3"/>
  <c r="H54" i="3"/>
  <c r="I57" i="3"/>
  <c r="H57" i="3"/>
  <c r="K57" i="3" s="1"/>
  <c r="I56" i="3"/>
  <c r="H56" i="3"/>
  <c r="H59" i="3"/>
  <c r="H58" i="3"/>
  <c r="I60" i="3"/>
  <c r="H60" i="3"/>
  <c r="H62" i="3"/>
  <c r="K62" i="3" s="1"/>
  <c r="H61" i="3"/>
  <c r="J61" i="3" s="1"/>
  <c r="H64" i="3"/>
  <c r="J64" i="3" s="1"/>
  <c r="H63" i="3"/>
  <c r="K63" i="3" s="1"/>
  <c r="I65" i="3"/>
  <c r="H65" i="3"/>
  <c r="H66" i="3"/>
  <c r="K66" i="3" s="1"/>
  <c r="H68" i="3"/>
  <c r="J68" i="3" s="1"/>
  <c r="H67" i="3"/>
  <c r="K67" i="3" s="1"/>
  <c r="I69" i="3"/>
  <c r="H69" i="3"/>
  <c r="H71" i="3"/>
  <c r="J71" i="3" s="1"/>
  <c r="H70" i="3"/>
  <c r="H73" i="3"/>
  <c r="J73" i="3" s="1"/>
  <c r="I72" i="3"/>
  <c r="H72" i="3"/>
  <c r="H74" i="3"/>
  <c r="K74" i="3" s="1"/>
  <c r="I76" i="3"/>
  <c r="H76" i="3"/>
  <c r="H75" i="3"/>
  <c r="H77" i="3"/>
  <c r="J77" i="3" s="1"/>
  <c r="H79" i="3"/>
  <c r="J79" i="3" s="1"/>
  <c r="H78" i="3"/>
  <c r="K78" i="3" s="1"/>
  <c r="H80" i="3"/>
  <c r="K80" i="3" s="1"/>
  <c r="H81" i="3"/>
  <c r="J81" i="3" s="1"/>
  <c r="I82" i="3"/>
  <c r="H82" i="3"/>
  <c r="H83" i="3"/>
  <c r="K83" i="3" s="1"/>
  <c r="H86" i="3"/>
  <c r="K86" i="3" s="1"/>
  <c r="H85" i="3"/>
  <c r="J85" i="3" s="1"/>
  <c r="H84" i="3"/>
  <c r="H87" i="3"/>
  <c r="J87" i="3" s="1"/>
  <c r="D8" i="4"/>
  <c r="H88" i="3"/>
  <c r="H97" i="3"/>
  <c r="I90" i="3"/>
  <c r="H90" i="3"/>
  <c r="I91" i="3"/>
  <c r="H91" i="3"/>
  <c r="H92" i="3"/>
  <c r="I96" i="3"/>
  <c r="I95" i="3"/>
  <c r="H96" i="3"/>
  <c r="H95" i="3"/>
  <c r="I94" i="3"/>
  <c r="H94" i="3"/>
  <c r="I93" i="3"/>
  <c r="H93" i="3"/>
  <c r="I98" i="3"/>
  <c r="H98" i="3"/>
  <c r="D5" i="4"/>
  <c r="H100" i="3"/>
  <c r="J100" i="3" s="1"/>
  <c r="H99" i="3"/>
  <c r="K99" i="3" s="1"/>
  <c r="I102" i="3"/>
  <c r="H102" i="3"/>
  <c r="H101" i="3"/>
  <c r="J101" i="3" s="1"/>
  <c r="H103" i="3"/>
  <c r="J103" i="3" s="1"/>
  <c r="H105" i="3"/>
  <c r="J105" i="3" s="1"/>
  <c r="H106" i="3"/>
  <c r="J106" i="3" s="1"/>
  <c r="H107" i="3"/>
  <c r="J107" i="3" s="1"/>
  <c r="H108" i="3"/>
  <c r="J108" i="3" s="1"/>
  <c r="H110" i="3"/>
  <c r="I109" i="3"/>
  <c r="H109" i="3"/>
  <c r="H111" i="3"/>
  <c r="I111" i="3"/>
  <c r="H112" i="3"/>
  <c r="J112" i="3" s="1"/>
  <c r="H113" i="3"/>
  <c r="J113" i="3" s="1"/>
  <c r="H114" i="3"/>
  <c r="K114" i="3" s="1"/>
  <c r="H116" i="3"/>
  <c r="J116" i="3" s="1"/>
  <c r="H115" i="3"/>
  <c r="J115" i="3" s="1"/>
  <c r="H117" i="3"/>
  <c r="J117" i="3" s="1"/>
  <c r="H119" i="3"/>
  <c r="J119" i="3" s="1"/>
  <c r="H118" i="3"/>
  <c r="K118" i="3" s="1"/>
  <c r="J63" i="3" l="1"/>
  <c r="K56" i="3"/>
  <c r="J56" i="3"/>
  <c r="K46" i="3"/>
  <c r="J45" i="3"/>
  <c r="K32" i="3"/>
  <c r="J25" i="3"/>
  <c r="K23" i="3"/>
  <c r="J20" i="3"/>
  <c r="K12" i="3"/>
  <c r="K6" i="3"/>
  <c r="J74" i="3"/>
  <c r="J57" i="3"/>
  <c r="K39" i="3"/>
  <c r="J30" i="3"/>
  <c r="J22" i="3"/>
  <c r="J17" i="3"/>
  <c r="J112" i="5"/>
  <c r="H117" i="5"/>
  <c r="K120" i="5"/>
  <c r="H140" i="5"/>
  <c r="J131" i="5"/>
  <c r="K124" i="5"/>
  <c r="J133" i="5"/>
  <c r="J129" i="5"/>
  <c r="J135" i="5"/>
  <c r="J122" i="5"/>
  <c r="J121" i="5"/>
  <c r="K113" i="5"/>
  <c r="J113" i="5"/>
  <c r="K112" i="5"/>
  <c r="J114" i="5"/>
  <c r="K114" i="5"/>
  <c r="J115" i="5"/>
  <c r="K115" i="5"/>
  <c r="J116" i="5"/>
  <c r="J120" i="5"/>
  <c r="K122" i="5"/>
  <c r="J123" i="5"/>
  <c r="J125" i="5"/>
  <c r="K126" i="5"/>
  <c r="J127" i="5"/>
  <c r="K127" i="5"/>
  <c r="J128" i="5"/>
  <c r="K128" i="5"/>
  <c r="K130" i="5"/>
  <c r="J130" i="5"/>
  <c r="K132" i="5"/>
  <c r="J134" i="5"/>
  <c r="J137" i="5"/>
  <c r="K136" i="5"/>
  <c r="J136" i="5"/>
  <c r="K138" i="5"/>
  <c r="K139" i="5"/>
  <c r="J7" i="3"/>
  <c r="K7" i="3"/>
  <c r="J8" i="3"/>
  <c r="K8" i="3"/>
  <c r="J10" i="3"/>
  <c r="K10" i="3"/>
  <c r="J11" i="3"/>
  <c r="K11" i="3"/>
  <c r="J13" i="3"/>
  <c r="J14" i="3"/>
  <c r="J15" i="3"/>
  <c r="K14" i="3"/>
  <c r="K15" i="3"/>
  <c r="J16" i="3"/>
  <c r="J18" i="3"/>
  <c r="J19" i="3"/>
  <c r="K21" i="3"/>
  <c r="J21" i="3"/>
  <c r="K22" i="3"/>
  <c r="J24" i="3"/>
  <c r="K26" i="3"/>
  <c r="K27" i="3"/>
  <c r="J27" i="3"/>
  <c r="K28" i="3"/>
  <c r="J28" i="3"/>
  <c r="K29" i="3"/>
  <c r="J31" i="3"/>
  <c r="J34" i="3"/>
  <c r="J36" i="3"/>
  <c r="K35" i="3"/>
  <c r="K37" i="3"/>
  <c r="J38" i="3"/>
  <c r="K38" i="3"/>
  <c r="J39" i="3"/>
  <c r="J40" i="3"/>
  <c r="K41" i="3"/>
  <c r="K42" i="3"/>
  <c r="J42" i="3"/>
  <c r="J43" i="3"/>
  <c r="K44" i="3"/>
  <c r="J76" i="3"/>
  <c r="J47" i="3"/>
  <c r="K47" i="3"/>
  <c r="J48" i="3"/>
  <c r="K48" i="3"/>
  <c r="J49" i="3"/>
  <c r="K49" i="3"/>
  <c r="J50" i="3"/>
  <c r="J51" i="3"/>
  <c r="K50" i="3"/>
  <c r="K51" i="3"/>
  <c r="J52" i="3"/>
  <c r="K53" i="3"/>
  <c r="K54" i="3"/>
  <c r="J58" i="3"/>
  <c r="K58" i="3"/>
  <c r="J59" i="3"/>
  <c r="K59" i="3"/>
  <c r="K65" i="3"/>
  <c r="J60" i="3"/>
  <c r="K60" i="3"/>
  <c r="J62" i="3"/>
  <c r="K61" i="3"/>
  <c r="K64" i="3"/>
  <c r="J65" i="3"/>
  <c r="J66" i="3"/>
  <c r="J67" i="3"/>
  <c r="K68" i="3"/>
  <c r="J91" i="3"/>
  <c r="K87" i="3"/>
  <c r="J90" i="3"/>
  <c r="J69" i="3"/>
  <c r="K69" i="3"/>
  <c r="K70" i="3"/>
  <c r="J70" i="3"/>
  <c r="K71" i="3"/>
  <c r="K82" i="3"/>
  <c r="J80" i="3"/>
  <c r="K91" i="3"/>
  <c r="J72" i="3"/>
  <c r="K72" i="3"/>
  <c r="K73" i="3"/>
  <c r="K75" i="3"/>
  <c r="J75" i="3"/>
  <c r="K76" i="3"/>
  <c r="K77" i="3"/>
  <c r="J78" i="3"/>
  <c r="K79" i="3"/>
  <c r="K81" i="3"/>
  <c r="J82" i="3"/>
  <c r="J83" i="3"/>
  <c r="J84" i="3"/>
  <c r="K85" i="3"/>
  <c r="K84" i="3"/>
  <c r="J86" i="3"/>
  <c r="J88" i="3"/>
  <c r="K88" i="3"/>
  <c r="K97" i="3"/>
  <c r="J97" i="3"/>
  <c r="K90" i="3"/>
  <c r="J92" i="3"/>
  <c r="K92" i="3"/>
  <c r="K111" i="3"/>
  <c r="J96" i="3"/>
  <c r="K96" i="3"/>
  <c r="J95" i="3"/>
  <c r="K95" i="3"/>
  <c r="K94" i="3"/>
  <c r="J94" i="3"/>
  <c r="K93" i="3"/>
  <c r="J93" i="3"/>
  <c r="J98" i="3"/>
  <c r="K98" i="3"/>
  <c r="J99" i="3"/>
  <c r="K100" i="3"/>
  <c r="K119" i="3"/>
  <c r="J118" i="3"/>
  <c r="K117" i="3"/>
  <c r="K101" i="3"/>
  <c r="J102" i="3"/>
  <c r="K102" i="3"/>
  <c r="K103" i="3"/>
  <c r="K105" i="3"/>
  <c r="K106" i="3"/>
  <c r="K107" i="3"/>
  <c r="K108" i="3"/>
  <c r="J109" i="3"/>
  <c r="K109" i="3"/>
  <c r="J110" i="3"/>
  <c r="K110" i="3"/>
  <c r="J111" i="3"/>
  <c r="K112" i="3"/>
  <c r="K113" i="3"/>
  <c r="J114" i="3"/>
  <c r="K115" i="3"/>
  <c r="K116" i="3"/>
  <c r="D4" i="4"/>
  <c r="D3" i="4"/>
  <c r="H120" i="3"/>
  <c r="K120" i="3" s="1"/>
  <c r="H123" i="3"/>
  <c r="J123" i="3" s="1"/>
  <c r="H122" i="3"/>
  <c r="J122" i="3" s="1"/>
  <c r="H121" i="3"/>
  <c r="J121" i="3" s="1"/>
  <c r="H124" i="3"/>
  <c r="K124" i="3" s="1"/>
  <c r="H125" i="3"/>
  <c r="J125" i="3" s="1"/>
  <c r="I127" i="3"/>
  <c r="H127" i="3"/>
  <c r="H126" i="3"/>
  <c r="H129" i="3"/>
  <c r="I128" i="3"/>
  <c r="H128" i="3"/>
  <c r="H130" i="3"/>
  <c r="K130" i="3" s="1"/>
  <c r="H131" i="3"/>
  <c r="K131" i="3" s="1"/>
  <c r="H133" i="3"/>
  <c r="K133" i="3" s="1"/>
  <c r="H135" i="3"/>
  <c r="K135" i="3" s="1"/>
  <c r="H134" i="3"/>
  <c r="K134" i="3" s="1"/>
  <c r="I136" i="3"/>
  <c r="H136" i="3"/>
  <c r="H137" i="3"/>
  <c r="J137" i="3" s="1"/>
  <c r="H138" i="3"/>
  <c r="I139" i="3"/>
  <c r="H139" i="3"/>
  <c r="H141" i="3"/>
  <c r="K141" i="3" s="1"/>
  <c r="H140" i="3"/>
  <c r="J140" i="3" s="1"/>
  <c r="H142" i="3"/>
  <c r="K142" i="3" s="1"/>
  <c r="I144" i="3"/>
  <c r="H144" i="3"/>
  <c r="H143" i="3"/>
  <c r="I146" i="3"/>
  <c r="H146" i="3"/>
  <c r="I145" i="3"/>
  <c r="H145" i="3"/>
  <c r="H147" i="3"/>
  <c r="J147" i="3" s="1"/>
  <c r="H149" i="3"/>
  <c r="J149" i="3" s="1"/>
  <c r="H148" i="3"/>
  <c r="J148" i="3" s="1"/>
  <c r="I151" i="3"/>
  <c r="H151" i="3"/>
  <c r="H150" i="3"/>
  <c r="H152" i="3"/>
  <c r="J152" i="3" s="1"/>
  <c r="H154" i="3"/>
  <c r="K154" i="3" s="1"/>
  <c r="H153" i="3"/>
  <c r="J153" i="3" s="1"/>
  <c r="I156" i="3"/>
  <c r="H156" i="3"/>
  <c r="H155" i="3"/>
  <c r="J155" i="3" s="1"/>
  <c r="H157" i="3"/>
  <c r="K157" i="3" s="1"/>
  <c r="H158" i="3"/>
  <c r="K158" i="3" s="1"/>
  <c r="H161" i="3"/>
  <c r="K161" i="3" s="1"/>
  <c r="H160" i="3"/>
  <c r="J160" i="3" s="1"/>
  <c r="I162" i="3"/>
  <c r="H162" i="3"/>
  <c r="H163" i="3"/>
  <c r="K163" i="3" s="1"/>
  <c r="H165" i="3"/>
  <c r="K165" i="3" s="1"/>
  <c r="H164" i="3"/>
  <c r="J164" i="3" s="1"/>
  <c r="H166" i="3"/>
  <c r="K166" i="3" s="1"/>
  <c r="H169" i="3"/>
  <c r="J169" i="3" s="1"/>
  <c r="I168" i="3"/>
  <c r="H168" i="3"/>
  <c r="I167" i="3"/>
  <c r="H167" i="3"/>
  <c r="H173" i="3"/>
  <c r="I172" i="3"/>
  <c r="H172" i="3"/>
  <c r="I171" i="3"/>
  <c r="H171" i="3"/>
  <c r="I170" i="3"/>
  <c r="H170" i="3"/>
  <c r="H175" i="3"/>
  <c r="J175" i="3" s="1"/>
  <c r="H174" i="3"/>
  <c r="K174" i="3" s="1"/>
  <c r="H176" i="3"/>
  <c r="J176" i="3" s="1"/>
  <c r="H179" i="3"/>
  <c r="H178" i="3"/>
  <c r="I177" i="3"/>
  <c r="H177" i="3"/>
  <c r="H180" i="3"/>
  <c r="K180" i="3" s="1"/>
  <c r="I182" i="3"/>
  <c r="H182" i="3"/>
  <c r="I181" i="3"/>
  <c r="H181" i="3"/>
  <c r="H183" i="3"/>
  <c r="K183" i="3" s="1"/>
  <c r="H184" i="3"/>
  <c r="K184" i="3" s="1"/>
  <c r="H186" i="3"/>
  <c r="K186" i="3" s="1"/>
  <c r="I187" i="3"/>
  <c r="H187" i="3"/>
  <c r="I188" i="3"/>
  <c r="H188" i="3"/>
  <c r="H189" i="3"/>
  <c r="K189" i="3" s="1"/>
  <c r="H190" i="3"/>
  <c r="K190" i="3" s="1"/>
  <c r="H191" i="3"/>
  <c r="I191" i="3"/>
  <c r="H192" i="3"/>
  <c r="J192" i="3" s="1"/>
  <c r="I193" i="3"/>
  <c r="H193" i="3"/>
  <c r="I194" i="3"/>
  <c r="H194" i="3"/>
  <c r="H195" i="3"/>
  <c r="K195" i="3" s="1"/>
  <c r="H196" i="3"/>
  <c r="K196" i="3" s="1"/>
  <c r="H198" i="3"/>
  <c r="J198" i="3" s="1"/>
  <c r="I197" i="3"/>
  <c r="H197" i="3"/>
  <c r="I199" i="3"/>
  <c r="H199" i="3"/>
  <c r="I200" i="3"/>
  <c r="H200" i="3"/>
  <c r="H202" i="3"/>
  <c r="J202" i="3" s="1"/>
  <c r="H201" i="3"/>
  <c r="K201" i="3" s="1"/>
  <c r="H203" i="3"/>
  <c r="J203" i="3" s="1"/>
  <c r="H205" i="3"/>
  <c r="K205" i="3" s="1"/>
  <c r="H206" i="3"/>
  <c r="K206" i="3" s="1"/>
  <c r="H207" i="3"/>
  <c r="K207" i="3" s="1"/>
  <c r="I208" i="3"/>
  <c r="H208" i="3"/>
  <c r="H209" i="3"/>
  <c r="K209" i="3" s="1"/>
  <c r="H210" i="3"/>
  <c r="K210" i="3" s="1"/>
  <c r="H211" i="3"/>
  <c r="K211" i="3" s="1"/>
  <c r="H212" i="3"/>
  <c r="J212" i="3" s="1"/>
  <c r="H213" i="3"/>
  <c r="K213" i="3" s="1"/>
  <c r="H214" i="3"/>
  <c r="K214" i="3" s="1"/>
  <c r="H216" i="3"/>
  <c r="J216" i="3" s="1"/>
  <c r="H215" i="3"/>
  <c r="J215" i="3" s="1"/>
  <c r="I218" i="3"/>
  <c r="H218" i="3"/>
  <c r="I217" i="3"/>
  <c r="H217" i="3"/>
  <c r="H219" i="3"/>
  <c r="J219" i="3" s="1"/>
  <c r="I220" i="3"/>
  <c r="H220" i="3"/>
  <c r="H221" i="3"/>
  <c r="K221" i="3" s="1"/>
  <c r="H222" i="3"/>
  <c r="K222" i="3" s="1"/>
  <c r="H223" i="3"/>
  <c r="K223" i="3" s="1"/>
  <c r="I224" i="3"/>
  <c r="H224" i="3"/>
  <c r="H227" i="3"/>
  <c r="J227" i="3" s="1"/>
  <c r="H225" i="3"/>
  <c r="K225" i="3" s="1"/>
  <c r="I228" i="3"/>
  <c r="H228" i="3"/>
  <c r="H229" i="3"/>
  <c r="K229" i="3" s="1"/>
  <c r="I230" i="3"/>
  <c r="H230" i="3"/>
  <c r="H231" i="3"/>
  <c r="I233" i="3"/>
  <c r="H233" i="3"/>
  <c r="I232" i="3"/>
  <c r="H232" i="3"/>
  <c r="I236" i="3"/>
  <c r="H236" i="3"/>
  <c r="H235" i="3"/>
  <c r="J235" i="3" s="1"/>
  <c r="H237" i="3"/>
  <c r="K237" i="3" s="1"/>
  <c r="H238" i="3"/>
  <c r="K238" i="3" s="1"/>
  <c r="I239" i="3"/>
  <c r="H239" i="3"/>
  <c r="H247" i="3"/>
  <c r="H246" i="3"/>
  <c r="H245" i="3"/>
  <c r="K245" i="3" s="1"/>
  <c r="I244" i="3"/>
  <c r="H244" i="3"/>
  <c r="I243" i="3"/>
  <c r="H243" i="3"/>
  <c r="H242" i="3"/>
  <c r="H241" i="3"/>
  <c r="H240" i="3"/>
  <c r="K140" i="5" l="1"/>
  <c r="K117" i="5"/>
  <c r="J128" i="3"/>
  <c r="J167" i="3"/>
  <c r="J190" i="3"/>
  <c r="J174" i="3"/>
  <c r="J171" i="3"/>
  <c r="K122" i="3"/>
  <c r="K152" i="3"/>
  <c r="K147" i="3"/>
  <c r="J139" i="3"/>
  <c r="K144" i="3"/>
  <c r="K137" i="3"/>
  <c r="J161" i="3"/>
  <c r="J195" i="3"/>
  <c r="J142" i="3"/>
  <c r="K125" i="3"/>
  <c r="J166" i="3"/>
  <c r="J163" i="3"/>
  <c r="J157" i="3"/>
  <c r="J135" i="3"/>
  <c r="K192" i="3"/>
  <c r="J233" i="3"/>
  <c r="J187" i="3"/>
  <c r="J165" i="3"/>
  <c r="J162" i="3"/>
  <c r="J130" i="3"/>
  <c r="J120" i="3"/>
  <c r="K121" i="3"/>
  <c r="K123" i="3"/>
  <c r="J124" i="3"/>
  <c r="K126" i="3"/>
  <c r="J126" i="3"/>
  <c r="K127" i="3"/>
  <c r="J127" i="3"/>
  <c r="K128" i="3"/>
  <c r="K129" i="3"/>
  <c r="J129" i="3"/>
  <c r="J131" i="3"/>
  <c r="J133" i="3"/>
  <c r="J134" i="3"/>
  <c r="K136" i="3"/>
  <c r="J136" i="3"/>
  <c r="J138" i="3"/>
  <c r="K138" i="3"/>
  <c r="K139" i="3"/>
  <c r="J141" i="3"/>
  <c r="K140" i="3"/>
  <c r="J143" i="3"/>
  <c r="J144" i="3"/>
  <c r="K143" i="3"/>
  <c r="J145" i="3"/>
  <c r="J146" i="3"/>
  <c r="K145" i="3"/>
  <c r="K146" i="3"/>
  <c r="K148" i="3"/>
  <c r="K149" i="3"/>
  <c r="J150" i="3"/>
  <c r="K150" i="3"/>
  <c r="J151" i="3"/>
  <c r="K151" i="3"/>
  <c r="J154" i="3"/>
  <c r="K153" i="3"/>
  <c r="K155" i="3"/>
  <c r="K156" i="3"/>
  <c r="J156" i="3"/>
  <c r="J158" i="3"/>
  <c r="K160" i="3"/>
  <c r="K162" i="3"/>
  <c r="K164" i="3"/>
  <c r="K167" i="3"/>
  <c r="K168" i="3"/>
  <c r="J168" i="3"/>
  <c r="K169" i="3"/>
  <c r="K170" i="3"/>
  <c r="J170" i="3"/>
  <c r="K171" i="3"/>
  <c r="K172" i="3"/>
  <c r="J172" i="3"/>
  <c r="K173" i="3"/>
  <c r="J173" i="3"/>
  <c r="K175" i="3"/>
  <c r="K176" i="3"/>
  <c r="J177" i="3"/>
  <c r="J178" i="3"/>
  <c r="J179" i="3"/>
  <c r="K177" i="3"/>
  <c r="K178" i="3"/>
  <c r="K179" i="3"/>
  <c r="J180" i="3"/>
  <c r="K181" i="3"/>
  <c r="J181" i="3"/>
  <c r="J182" i="3"/>
  <c r="K182" i="3"/>
  <c r="J183" i="3"/>
  <c r="J184" i="3"/>
  <c r="J186" i="3"/>
  <c r="K187" i="3"/>
  <c r="J188" i="3"/>
  <c r="J223" i="3"/>
  <c r="J220" i="3"/>
  <c r="J200" i="3"/>
  <c r="J196" i="3"/>
  <c r="K191" i="3"/>
  <c r="K188" i="3"/>
  <c r="J189" i="3"/>
  <c r="J191" i="3"/>
  <c r="K202" i="3"/>
  <c r="J237" i="3"/>
  <c r="J225" i="3"/>
  <c r="K216" i="3"/>
  <c r="J238" i="3"/>
  <c r="J218" i="3"/>
  <c r="J213" i="3"/>
  <c r="J201" i="3"/>
  <c r="J197" i="3"/>
  <c r="K193" i="3"/>
  <c r="J193" i="3"/>
  <c r="J194" i="3"/>
  <c r="K194" i="3"/>
  <c r="K197" i="3"/>
  <c r="K198" i="3"/>
  <c r="J199" i="3"/>
  <c r="K199" i="3"/>
  <c r="K200" i="3"/>
  <c r="K203" i="3"/>
  <c r="J205" i="3"/>
  <c r="J206" i="3"/>
  <c r="J207" i="3"/>
  <c r="J208" i="3"/>
  <c r="K208" i="3"/>
  <c r="J209" i="3"/>
  <c r="J210" i="3"/>
  <c r="J211" i="3"/>
  <c r="K212" i="3"/>
  <c r="J214" i="3"/>
  <c r="K215" i="3"/>
  <c r="J217" i="3"/>
  <c r="K217" i="3"/>
  <c r="K218" i="3"/>
  <c r="K219" i="3"/>
  <c r="K220" i="3"/>
  <c r="J221" i="3"/>
  <c r="J222" i="3"/>
  <c r="J224" i="3"/>
  <c r="K224" i="3"/>
  <c r="K227" i="3"/>
  <c r="J228" i="3"/>
  <c r="K228" i="3"/>
  <c r="J229" i="3"/>
  <c r="J230" i="3"/>
  <c r="K230" i="3"/>
  <c r="J231" i="3"/>
  <c r="K231" i="3"/>
  <c r="K236" i="3"/>
  <c r="J232" i="3"/>
  <c r="K232" i="3"/>
  <c r="K233" i="3"/>
  <c r="J236" i="3"/>
  <c r="K235" i="3"/>
  <c r="J239" i="3"/>
  <c r="K239" i="3"/>
  <c r="K240" i="3"/>
  <c r="J240" i="3"/>
  <c r="K241" i="3"/>
  <c r="J241" i="3"/>
  <c r="K242" i="3"/>
  <c r="J242" i="3"/>
  <c r="K243" i="3"/>
  <c r="J243" i="3"/>
  <c r="K244" i="3"/>
  <c r="J244" i="3"/>
  <c r="J245" i="3"/>
  <c r="K246" i="3"/>
  <c r="J246" i="3"/>
  <c r="K247" i="3"/>
  <c r="J247" i="3"/>
  <c r="I9" i="1" l="1"/>
  <c r="H9" i="1"/>
  <c r="J9" i="1" s="1"/>
  <c r="H10" i="1"/>
  <c r="I11" i="1"/>
  <c r="H11" i="1"/>
  <c r="I12" i="1"/>
  <c r="H12" i="1"/>
  <c r="H13" i="1"/>
  <c r="J13" i="1" s="1"/>
  <c r="H14" i="1"/>
  <c r="I15" i="1"/>
  <c r="H15" i="1"/>
  <c r="H16" i="1"/>
  <c r="I17" i="1"/>
  <c r="H17" i="1"/>
  <c r="I18" i="1"/>
  <c r="H18" i="1"/>
  <c r="I19" i="1"/>
  <c r="H19" i="1"/>
  <c r="H20" i="1"/>
  <c r="J20" i="1" s="1"/>
  <c r="H21" i="1"/>
  <c r="J21" i="1" s="1"/>
  <c r="H22" i="1"/>
  <c r="J22" i="1" s="1"/>
  <c r="H23" i="1"/>
  <c r="I24" i="1"/>
  <c r="H24" i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J10" i="1" l="1"/>
  <c r="J11" i="1"/>
  <c r="J12" i="1"/>
  <c r="J17" i="1"/>
  <c r="J14" i="1"/>
  <c r="J15" i="1"/>
  <c r="J16" i="1"/>
  <c r="J18" i="1"/>
  <c r="J19" i="1"/>
  <c r="J23" i="1"/>
  <c r="J24" i="1"/>
</calcChain>
</file>

<file path=xl/sharedStrings.xml><?xml version="1.0" encoding="utf-8"?>
<sst xmlns="http://schemas.openxmlformats.org/spreadsheetml/2006/main" count="802" uniqueCount="217">
  <si>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</si>
  <si>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</si>
  <si>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</si>
  <si>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</si>
  <si>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</si>
  <si>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</si>
  <si>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</si>
  <si>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</si>
  <si>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</si>
  <si>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</si>
  <si>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</si>
  <si>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</si>
  <si>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</si>
  <si>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</si>
  <si>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</si>
  <si>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</si>
  <si>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</si>
  <si>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</si>
  <si>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</si>
  <si>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</si>
  <si>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</si>
  <si>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</si>
  <si>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</si>
  <si>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</si>
  <si>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</si>
  <si>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</si>
  <si>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</si>
  <si>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</si>
  <si>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</si>
  <si>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</si>
  <si>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</si>
  <si>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</si>
  <si>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</si>
  <si>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</si>
  <si>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</si>
  <si>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</si>
  <si>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</si>
  <si>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</si>
  <si>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</si>
  <si>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</si>
  <si>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</si>
  <si>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</si>
  <si>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</si>
  <si>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</si>
  <si>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</si>
  <si>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</si>
  <si>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</si>
  <si>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</si>
  <si>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</si>
  <si>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</si>
  <si>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</si>
  <si>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</si>
  <si>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</si>
  <si>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</si>
  <si>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</si>
  <si>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</si>
  <si>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</si>
  <si>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</si>
  <si>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</si>
  <si>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</si>
  <si>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</si>
  <si>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</si>
  <si>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</si>
  <si>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</si>
  <si>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</si>
  <si>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</si>
  <si>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</si>
  <si>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</si>
  <si>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</si>
  <si>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</si>
  <si>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</si>
  <si>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</si>
  <si>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</si>
  <si>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</si>
  <si>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</si>
  <si>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</si>
  <si>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</si>
  <si>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</si>
  <si>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</si>
  <si>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</si>
  <si>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</si>
  <si>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</si>
  <si>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</si>
  <si>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</si>
  <si>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</si>
  <si>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</si>
  <si>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</si>
  <si>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</si>
  <si>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</si>
  <si>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</si>
  <si>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</si>
  <si>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</si>
  <si>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</si>
  <si>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</si>
  <si>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</si>
  <si>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</si>
  <si>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</si>
  <si>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</si>
  <si>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</si>
  <si>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</si>
  <si>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</si>
  <si>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</si>
  <si>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</si>
  <si>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</si>
  <si>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</si>
  <si>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</si>
  <si>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</si>
  <si>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</si>
  <si>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</si>
  <si>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</si>
  <si>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</si>
  <si>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</si>
  <si>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</si>
  <si>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</si>
  <si>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</si>
  <si>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</si>
  <si>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</si>
  <si>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</si>
  <si>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</si>
  <si>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</si>
  <si>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</si>
  <si>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</si>
  <si>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</si>
  <si>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</si>
  <si>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</si>
  <si>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</si>
  <si>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</si>
  <si>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</si>
  <si>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</si>
  <si>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</si>
  <si>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</si>
  <si>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</si>
  <si>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</si>
  <si>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</si>
  <si>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</si>
  <si>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</si>
  <si>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</si>
  <si>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</si>
  <si>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</si>
  <si>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</si>
  <si>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</si>
  <si>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</si>
  <si>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</si>
  <si>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</si>
  <si>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</si>
  <si>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</si>
  <si>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</si>
  <si>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</si>
  <si>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</si>
  <si>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</si>
  <si>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</si>
  <si>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</si>
  <si>
    <t>BANKNIFTY 27100 CE</t>
  </si>
  <si>
    <t xml:space="preserve">NIFTY-11000 (28MAR19)CALL OPTION </t>
  </si>
  <si>
    <t xml:space="preserve">BANKNIFTY-27500 CALL OPTION-(28MAR19) </t>
  </si>
  <si>
    <t xml:space="preserve">BANKNIFTY-27500 CALL OPTION </t>
  </si>
  <si>
    <t xml:space="preserve">BANKNIFTY-28500 CALL OPTION </t>
  </si>
  <si>
    <t xml:space="preserve">NIFTY-11500 CALL OPTION </t>
  </si>
  <si>
    <t xml:space="preserve">BANKNIFTY-29000(28MAR) CALL OPTION </t>
  </si>
  <si>
    <t xml:space="preserve">BANKNIFTY-29500 CALL OPTION </t>
  </si>
  <si>
    <t xml:space="preserve">BANKNIFTY-30000 CALL OPTION </t>
  </si>
  <si>
    <t xml:space="preserve">BANKNIFTY-29800 CALL OPTION </t>
  </si>
  <si>
    <t xml:space="preserve">BANKNIFTY-29400 (28MAR)CALL OPTION </t>
  </si>
  <si>
    <t xml:space="preserve">BANKNIFTY-30400 CALL OPTION </t>
  </si>
  <si>
    <t xml:space="preserve">BANKNIFTY-30600-25APR19 CALL OPTION </t>
  </si>
  <si>
    <t>1ST TGT PROFIT</t>
  </si>
  <si>
    <t xml:space="preserve">January </t>
  </si>
  <si>
    <t>February</t>
  </si>
  <si>
    <t>March</t>
  </si>
  <si>
    <t xml:space="preserve">BANKNIFTY-30500C-25APR19 CALL OPTION </t>
  </si>
  <si>
    <t xml:space="preserve">BANKNIFTY-30000 PUT OPTION </t>
  </si>
  <si>
    <t>BANKNIFTY-30400 CALL OPTION</t>
  </si>
  <si>
    <t>BANKNIFTY-30200 CALL OPTION</t>
  </si>
  <si>
    <t>ACCURACY</t>
  </si>
  <si>
    <t xml:space="preserve">BANKNIFTY-30500 CALL OPTION </t>
  </si>
  <si>
    <t xml:space="preserve"> BANKNIFTY-29000PUT OPTION </t>
  </si>
  <si>
    <t>TOTAL CALLS</t>
  </si>
  <si>
    <t>COST TO COST</t>
  </si>
  <si>
    <t>ACTUAL CALLS</t>
  </si>
  <si>
    <t xml:space="preserve">SL </t>
  </si>
  <si>
    <t>PROFITABLE CALLS</t>
  </si>
  <si>
    <t>11</t>
  </si>
  <si>
    <t>April</t>
  </si>
  <si>
    <t xml:space="preserve">BANKNIFTY-29200 CALL OPTION </t>
  </si>
  <si>
    <t xml:space="preserve">BANKNIFTY-29000 CALL OPTION </t>
  </si>
  <si>
    <t xml:space="preserve">BANKNIFTY-28600 CALL OPTION </t>
  </si>
  <si>
    <t>BANKNIFTY-31000 CALL OPTION (23MAY19</t>
  </si>
  <si>
    <t xml:space="preserve">NIFTY-12000 CALL OPTION </t>
  </si>
  <si>
    <t>BANKNIFTY-31500 CALL OPTION (23MAY19</t>
  </si>
  <si>
    <t xml:space="preserve">NIFTY-12200 CALL OPTION </t>
  </si>
  <si>
    <t xml:space="preserve">BANKNIFTY-31000 CALL OPTION </t>
  </si>
  <si>
    <t>BANKNIFTY-31400 CALL OPTION (13JUN</t>
  </si>
  <si>
    <t>BANKNIFTY-31400 CALL OPTION (20JUN19</t>
  </si>
  <si>
    <t>BANKNIFTY-31200 CALL OPTION (20JUN19</t>
  </si>
  <si>
    <t>BANKNIFTY-30500 PUT OPTION (20JUN19</t>
  </si>
  <si>
    <t>NIFTY-11800CALL OPTION</t>
  </si>
  <si>
    <t xml:space="preserve">NIFTY-11700 PUT OPTION </t>
  </si>
  <si>
    <t xml:space="preserve">BANKNIFTY-30400 (20 JUN)PUT OPTION </t>
  </si>
  <si>
    <t xml:space="preserve">BANKNIFTY-30600 PUT OPTION (20JUN19) </t>
  </si>
  <si>
    <t xml:space="preserve">NIFTY-11800 CALL OPTION </t>
  </si>
  <si>
    <t xml:space="preserve">BANKNIFTY-30800 CALL OPTION </t>
  </si>
  <si>
    <t xml:space="preserve">BANKNIFTY-31500CALLOPTION </t>
  </si>
  <si>
    <t>NIFTY-11800CALL OPTION (04JUL)</t>
  </si>
  <si>
    <t>BANKNIFTY-31500 CALL OPTION</t>
  </si>
  <si>
    <t xml:space="preserve">BANKNIFTY-30600 CALL OPTION </t>
  </si>
  <si>
    <t xml:space="preserve">BANKNIFTY 30700 CALL OPTION </t>
  </si>
  <si>
    <t xml:space="preserve">NIFTY-11600 CALL OPTION </t>
  </si>
  <si>
    <t xml:space="preserve">BANKNIFTY-30200 PUT OPTION </t>
  </si>
  <si>
    <t xml:space="preserve">BANKNIFTY-29400 CALL OPTION </t>
  </si>
  <si>
    <t>BANKNIFTY-29400 CALL OPTION</t>
  </si>
  <si>
    <t>BANKNIFTY-28500 PUT OPTION</t>
  </si>
  <si>
    <t xml:space="preserve">BANKNIFTY-28000 PUT OPTION </t>
  </si>
  <si>
    <t xml:space="preserve">BANKNIFTY-28000 CALL OPTION </t>
  </si>
  <si>
    <t xml:space="preserve">BANKNIFTY-28200 CALL OPTION </t>
  </si>
  <si>
    <t xml:space="preserve">BANKNIFTY-28000 (14AUG19) PUT OPTION </t>
  </si>
  <si>
    <t xml:space="preserve">BANKNIFTY-28200C-(22AUG19) </t>
  </si>
  <si>
    <t>BANKNIFTY-28200C-(22AUG19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</si>
</sst>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33" x14ac:knownFonts="1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4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7" fontId="16" fillId="5" borderId="5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2" fontId="28" fillId="0" borderId="8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167" fontId="28" fillId="0" borderId="8" xfId="0" applyNumberFormat="1" applyFont="1" applyFill="1" applyBorder="1" applyAlignment="1">
      <alignment horizontal="center"/>
    </xf>
    <xf numFmtId="168" fontId="29" fillId="0" borderId="8" xfId="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vertical="center"/>
    </xf>
    <xf numFmtId="0" fontId="30" fillId="5" borderId="5" xfId="0" applyNumberFormat="1" applyFont="1" applyFill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>
      <alignment horizontal="center"/>
    </xf>
    <xf numFmtId="168" fontId="29" fillId="0" borderId="6" xfId="0" applyNumberFormat="1" applyFont="1" applyFill="1" applyBorder="1" applyAlignment="1">
      <alignment horizontal="center"/>
    </xf>
    <xf numFmtId="17" fontId="30" fillId="5" borderId="5" xfId="0" applyNumberFormat="1" applyFont="1" applyFill="1" applyBorder="1" applyAlignment="1">
      <alignment horizontal="center" vertical="center"/>
    </xf>
    <xf numFmtId="0" fontId="28" fillId="0" borderId="0" xfId="0" applyFont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6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8" xfId="0" applyNumberFormat="1" applyFont="1" applyFill="1" applyBorder="1" applyAlignment="1">
      <alignment horizontal="center"/>
    </xf>
    <xf numFmtId="2" fontId="32" fillId="0" borderId="8" xfId="0" applyNumberFormat="1" applyFont="1" applyFill="1" applyBorder="1" applyAlignment="1">
      <alignment horizontal="center"/>
    </xf>
    <xf numFmtId="167" fontId="31" fillId="0" borderId="8" xfId="0" applyNumberFormat="1" applyFont="1" applyFill="1" applyBorder="1" applyAlignment="1">
      <alignment horizontal="center"/>
    </xf>
    <xf numFmtId="168" fontId="32" fillId="0" borderId="8" xfId="0" applyNumberFormat="1" applyFont="1" applyFill="1" applyBorder="1" applyAlignment="1">
      <alignment horizontal="center"/>
    </xf>
    <xf numFmtId="0" fontId="31" fillId="0" borderId="0" xfId="0" applyFont="1"/>
    <xf numFmtId="9" fontId="30" fillId="5" borderId="5" xfId="0" applyNumberFormat="1" applyFont="1" applyFill="1" applyBorder="1" applyAlignment="1">
      <alignment horizontal="center" vertical="center"/>
    </xf>
    <xf numFmtId="2" fontId="30" fillId="5" borderId="6" xfId="0" applyNumberFormat="1" applyFont="1" applyFill="1" applyBorder="1" applyAlignment="1">
      <alignment horizontal="center" vertical="center"/>
    </xf>
    <xf numFmtId="0" fontId="30" fillId="5" borderId="7" xfId="0" applyNumberFormat="1" applyFont="1" applyFill="1" applyBorder="1" applyAlignment="1">
      <alignment horizontal="center" vertical="center"/>
    </xf>
    <xf numFmtId="0" fontId="30" fillId="5" borderId="6" xfId="0" applyNumberFormat="1" applyFont="1" applyFill="1" applyBorder="1" applyAlignment="1">
      <alignment horizontal="center" vertical="center"/>
    </xf>
    <xf numFmtId="49" fontId="30" fillId="5" borderId="8" xfId="0" applyNumberFormat="1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/>
    </xf>
    <xf numFmtId="2" fontId="30" fillId="5" borderId="8" xfId="0" applyNumberFormat="1" applyFont="1" applyFill="1" applyBorder="1" applyAlignment="1">
      <alignment horizontal="center"/>
    </xf>
    <xf numFmtId="0" fontId="30" fillId="5" borderId="8" xfId="0" applyNumberFormat="1" applyFont="1" applyFill="1" applyBorder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  <c:pt idx="6">
                  <c:v>59177</c:v>
                </c:pt>
                <c:pt idx="7">
                  <c:v>76860</c:v>
                </c:pt>
                <c:pt idx="8">
                  <c:v>123000</c:v>
                </c:pt>
                <c:pt idx="9">
                  <c:v>52000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11968"/>
        <c:axId val="61821312"/>
      </c:barChart>
      <c:catAx>
        <c:axId val="93411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61821312"/>
        <c:crosses val="autoZero"/>
        <c:auto val="1"/>
        <c:lblAlgn val="ctr"/>
        <c:lblOffset val="100"/>
        <c:noMultiLvlLbl val="0"/>
      </c:catAx>
      <c:valAx>
        <c:axId val="618213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341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3264033264033266E-2"/>
          <c:y val="0.20351534240038946"/>
          <c:w val="0.93901593901593849"/>
          <c:h val="0.63900167024580234"/>
        </c:manualLayout>
      </c:layout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870408870409506E-2"/>
                  <c:y val="-6.78787878787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616603837252134E-2"/>
                  <c:y val="-7.7955843754824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8298093051879251E-4"/>
                  <c:y val="-3.213298337707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  <c:pt idx="6">
                  <c:v>1.18354</c:v>
                </c:pt>
                <c:pt idx="7">
                  <c:v>1.5371999999999999</c:v>
                </c:pt>
                <c:pt idx="8">
                  <c:v>2.46</c:v>
                </c:pt>
                <c:pt idx="9">
                  <c:v>1.04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832576"/>
        <c:axId val="61847808"/>
      </c:lineChart>
      <c:catAx>
        <c:axId val="61832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61847808"/>
        <c:crosses val="autoZero"/>
        <c:auto val="1"/>
        <c:lblAlgn val="ctr"/>
        <c:lblOffset val="100"/>
        <c:noMultiLvlLbl val="0"/>
      </c:catAx>
      <c:valAx>
        <c:axId val="618478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18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2838450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9524</xdr:rowOff>
    </xdr:from>
    <xdr:to>
      <xdr:col>4</xdr:col>
      <xdr:colOff>523875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47624</xdr:colOff>
      <xdr:row>13</xdr:row>
      <xdr:rowOff>190499</xdr:rowOff>
    </xdr:from>
    <xdr:to>
      <xdr:col>13</xdr:col>
      <xdr:colOff>600075</xdr:colOff>
      <xdr:row>26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4" workbookViewId="0">
      <selection activeCell="A4" sqref="A4:A5"/>
    </sheetView>
  </sheetViews>
  <sheetFormatPr defaultRowHeight="15" x14ac:dyDescent="0.25"/>
  <cols>
    <col min="1" max="1" width="16.7109375" customWidth="1"/>
    <col min="2" max="2" width="44.5703125" bestFit="1" customWidth="1"/>
    <col min="3" max="3" width="15.140625" bestFit="1" customWidth="1"/>
    <col min="4" max="4" width="8.28515625" customWidth="1"/>
    <col min="5" max="5" width="19.42578125" bestFit="1" customWidth="1"/>
    <col min="6" max="6" width="11.28515625" bestFit="1" customWidth="1"/>
    <col min="7" max="7" width="14.85546875" bestFit="1" customWidth="1"/>
    <col min="8" max="8" width="10.85546875" bestFit="1" customWidth="1"/>
    <col min="9" max="9" width="13" customWidth="1"/>
    <col min="10" max="10" width="12.42578125" customWidth="1"/>
    <col min="11" max="11" width="12.140625" bestFit="1" customWidth="1"/>
  </cols>
  <sheetData>
    <row r="1" spans="1:11" ht="46.5" customHeight="1" x14ac:dyDescent="0.2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7.25" customHeight="1" x14ac:dyDescent="0.25">
      <c r="A2" s="131" t="s">
        <v>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4" customHeight="1" x14ac:dyDescent="0.25">
      <c r="A3" s="132" t="s">
        <v>35</v>
      </c>
      <c r="B3" s="132"/>
      <c r="C3" s="133">
        <v>50000</v>
      </c>
      <c r="D3" s="134"/>
      <c r="E3" s="17"/>
      <c r="F3" s="17"/>
      <c r="G3" s="17"/>
      <c r="H3" s="135"/>
      <c r="I3" s="135"/>
      <c r="J3" s="18"/>
      <c r="K3" s="18"/>
    </row>
    <row r="4" spans="1:11" ht="15" customHeight="1" x14ac:dyDescent="0.25">
      <c r="A4" s="125" t="s">
        <v>1</v>
      </c>
      <c r="B4" s="127" t="s">
        <v>36</v>
      </c>
      <c r="C4" s="127" t="s">
        <v>37</v>
      </c>
      <c r="D4" s="127" t="s">
        <v>38</v>
      </c>
      <c r="E4" s="127" t="s">
        <v>39</v>
      </c>
      <c r="F4" s="127" t="s">
        <v>40</v>
      </c>
      <c r="G4" s="127" t="s">
        <v>41</v>
      </c>
      <c r="H4" s="136" t="s">
        <v>42</v>
      </c>
      <c r="I4" s="137"/>
      <c r="J4" s="127" t="s">
        <v>43</v>
      </c>
      <c r="K4" s="127" t="s">
        <v>44</v>
      </c>
    </row>
    <row r="5" spans="1:11" ht="15" customHeight="1" x14ac:dyDescent="0.25">
      <c r="A5" s="126"/>
      <c r="B5" s="128"/>
      <c r="C5" s="128"/>
      <c r="D5" s="128"/>
      <c r="E5" s="128"/>
      <c r="F5" s="128"/>
      <c r="G5" s="128"/>
      <c r="H5" s="138"/>
      <c r="I5" s="139"/>
      <c r="J5" s="128"/>
      <c r="K5" s="128"/>
    </row>
    <row r="6" spans="1:11" ht="15" customHeight="1" x14ac:dyDescent="0.25">
      <c r="A6" s="73"/>
      <c r="B6" s="70"/>
      <c r="C6" s="70"/>
      <c r="D6" s="70"/>
      <c r="E6" s="70"/>
      <c r="F6" s="70"/>
      <c r="G6" s="70"/>
      <c r="H6" s="71"/>
      <c r="I6" s="72"/>
      <c r="J6" s="70"/>
      <c r="K6" s="70"/>
    </row>
    <row r="7" spans="1:11" s="14" customFormat="1" x14ac:dyDescent="0.25"/>
    <row r="8" spans="1:11" s="14" customFormat="1" ht="15.75" x14ac:dyDescent="0.25">
      <c r="A8" s="117"/>
      <c r="B8" s="118"/>
      <c r="C8" s="118"/>
      <c r="D8" s="118"/>
      <c r="E8" s="74">
        <v>43678</v>
      </c>
      <c r="F8" s="118"/>
      <c r="G8" s="118"/>
      <c r="H8" s="119"/>
      <c r="I8" s="120"/>
      <c r="J8" s="118"/>
      <c r="K8" s="118"/>
    </row>
    <row r="9" spans="1:11" s="14" customFormat="1" x14ac:dyDescent="0.25"/>
    <row r="10" spans="1:11" s="14" customFormat="1" x14ac:dyDescent="0.25">
      <c r="A10" s="79">
        <v>43694</v>
      </c>
      <c r="B10" s="80" t="s">
        <v>216</v>
      </c>
      <c r="C10" s="80">
        <v>375</v>
      </c>
      <c r="D10" s="80" t="s">
        <v>11</v>
      </c>
      <c r="E10" s="81">
        <v>88</v>
      </c>
      <c r="F10" s="81">
        <v>75</v>
      </c>
      <c r="G10" s="81">
        <v>0</v>
      </c>
      <c r="H10" s="82">
        <f t="shared" ref="H10" si="0">(F10-E10)*C10</f>
        <v>-4875</v>
      </c>
      <c r="I10" s="83">
        <v>0</v>
      </c>
      <c r="J10" s="84">
        <v>0</v>
      </c>
      <c r="K10" s="85">
        <f t="shared" ref="K10" si="1">SUM(H10:I10)</f>
        <v>-4875</v>
      </c>
    </row>
    <row r="11" spans="1:11" s="14" customFormat="1" x14ac:dyDescent="0.25">
      <c r="A11" s="79">
        <v>43693</v>
      </c>
      <c r="B11" s="80" t="s">
        <v>215</v>
      </c>
      <c r="C11" s="80">
        <v>375</v>
      </c>
      <c r="D11" s="80" t="s">
        <v>11</v>
      </c>
      <c r="E11" s="81">
        <v>245</v>
      </c>
      <c r="F11" s="81">
        <v>270</v>
      </c>
      <c r="G11" s="81">
        <v>0</v>
      </c>
      <c r="H11" s="82">
        <f t="shared" ref="H11" si="2">(F11-E11)*C11</f>
        <v>9375</v>
      </c>
      <c r="I11" s="83">
        <v>0</v>
      </c>
      <c r="J11" s="84">
        <v>0</v>
      </c>
      <c r="K11" s="85">
        <f t="shared" ref="K11" si="3">SUM(H11:I11)</f>
        <v>9375</v>
      </c>
    </row>
    <row r="12" spans="1:11" s="14" customFormat="1" x14ac:dyDescent="0.25">
      <c r="A12" s="79">
        <v>43691</v>
      </c>
      <c r="B12" s="80" t="s">
        <v>214</v>
      </c>
      <c r="C12" s="80">
        <v>375</v>
      </c>
      <c r="D12" s="80" t="s">
        <v>11</v>
      </c>
      <c r="E12" s="81">
        <v>240</v>
      </c>
      <c r="F12" s="81">
        <v>180</v>
      </c>
      <c r="G12" s="81">
        <v>0</v>
      </c>
      <c r="H12" s="82">
        <f t="shared" ref="H12" si="4">(F12-E12)*C12</f>
        <v>-22500</v>
      </c>
      <c r="I12" s="83">
        <v>0</v>
      </c>
      <c r="J12" s="84">
        <v>0</v>
      </c>
      <c r="K12" s="85">
        <f t="shared" ref="K12" si="5">SUM(H12:I12)</f>
        <v>-22500</v>
      </c>
    </row>
    <row r="13" spans="1:11" s="14" customFormat="1" x14ac:dyDescent="0.25">
      <c r="A13" s="79">
        <v>43690</v>
      </c>
      <c r="B13" s="80" t="s">
        <v>214</v>
      </c>
      <c r="C13" s="80">
        <v>375</v>
      </c>
      <c r="D13" s="80" t="s">
        <v>11</v>
      </c>
      <c r="E13" s="81">
        <v>120</v>
      </c>
      <c r="F13" s="81">
        <v>170</v>
      </c>
      <c r="G13" s="81">
        <v>220</v>
      </c>
      <c r="H13" s="82">
        <f t="shared" ref="H13" si="6">(F13-E13)*C13</f>
        <v>18750</v>
      </c>
      <c r="I13" s="83">
        <f>(G13-F13)*C13</f>
        <v>18750</v>
      </c>
      <c r="J13" s="84">
        <v>0</v>
      </c>
      <c r="K13" s="85">
        <f t="shared" ref="K13" si="7">SUM(H13:I13)</f>
        <v>37500</v>
      </c>
    </row>
    <row r="14" spans="1:11" s="14" customFormat="1" x14ac:dyDescent="0.25">
      <c r="A14" s="79">
        <v>43684</v>
      </c>
      <c r="B14" s="80" t="s">
        <v>213</v>
      </c>
      <c r="C14" s="80">
        <v>375</v>
      </c>
      <c r="D14" s="80" t="s">
        <v>11</v>
      </c>
      <c r="E14" s="81">
        <v>135</v>
      </c>
      <c r="F14" s="81">
        <v>100</v>
      </c>
      <c r="G14" s="81">
        <v>0</v>
      </c>
      <c r="H14" s="82">
        <f t="shared" ref="H14" si="8">(F14-E14)*C14</f>
        <v>-13125</v>
      </c>
      <c r="I14" s="83">
        <v>0</v>
      </c>
      <c r="J14" s="84">
        <v>0</v>
      </c>
      <c r="K14" s="85">
        <f t="shared" ref="K14" si="9">SUM(H14:I14)</f>
        <v>-13125</v>
      </c>
    </row>
    <row r="15" spans="1:11" s="14" customFormat="1" x14ac:dyDescent="0.25">
      <c r="A15" s="79">
        <v>43682</v>
      </c>
      <c r="B15" s="80" t="s">
        <v>212</v>
      </c>
      <c r="C15" s="80">
        <v>375</v>
      </c>
      <c r="D15" s="80" t="s">
        <v>11</v>
      </c>
      <c r="E15" s="81">
        <v>200</v>
      </c>
      <c r="F15" s="81">
        <v>235</v>
      </c>
      <c r="G15" s="81">
        <v>0</v>
      </c>
      <c r="H15" s="82">
        <f t="shared" ref="H15" si="10">(F15-E15)*C15</f>
        <v>13125</v>
      </c>
      <c r="I15" s="83">
        <v>0</v>
      </c>
      <c r="J15" s="84">
        <v>0</v>
      </c>
      <c r="K15" s="85">
        <f t="shared" ref="K15" si="11">SUM(H15:I15)</f>
        <v>13125</v>
      </c>
    </row>
    <row r="16" spans="1:11" s="14" customFormat="1" x14ac:dyDescent="0.25">
      <c r="A16" s="79">
        <v>43679</v>
      </c>
      <c r="B16" s="80" t="s">
        <v>211</v>
      </c>
      <c r="C16" s="80">
        <v>375</v>
      </c>
      <c r="D16" s="80" t="s">
        <v>11</v>
      </c>
      <c r="E16" s="81">
        <v>310</v>
      </c>
      <c r="F16" s="81">
        <v>265</v>
      </c>
      <c r="G16" s="81">
        <v>0</v>
      </c>
      <c r="H16" s="82">
        <f t="shared" ref="H16" si="12">(F16-E16)*C16</f>
        <v>-16875</v>
      </c>
      <c r="I16" s="83">
        <v>0</v>
      </c>
      <c r="J16" s="84">
        <v>0</v>
      </c>
      <c r="K16" s="85">
        <f t="shared" ref="K16" si="13">SUM(H16:I16)</f>
        <v>-16875</v>
      </c>
    </row>
    <row r="17" spans="1:11" s="14" customFormat="1" x14ac:dyDescent="0.25">
      <c r="A17" s="79">
        <v>43678</v>
      </c>
      <c r="B17" s="80" t="s">
        <v>210</v>
      </c>
      <c r="C17" s="80">
        <v>375</v>
      </c>
      <c r="D17" s="80" t="s">
        <v>11</v>
      </c>
      <c r="E17" s="81">
        <v>330</v>
      </c>
      <c r="F17" s="81">
        <v>360</v>
      </c>
      <c r="G17" s="81">
        <v>390</v>
      </c>
      <c r="H17" s="82">
        <f t="shared" ref="H17" si="14">(F17-E17)*C17</f>
        <v>11250</v>
      </c>
      <c r="I17" s="83">
        <f>(G17-F17)*C17</f>
        <v>11250</v>
      </c>
      <c r="J17" s="84">
        <v>0</v>
      </c>
      <c r="K17" s="85">
        <f t="shared" ref="K17" si="15">SUM(H17:I17)</f>
        <v>22500</v>
      </c>
    </row>
    <row r="18" spans="1:11" s="14" customFormat="1" ht="15.75" x14ac:dyDescent="0.25">
      <c r="A18" s="121"/>
      <c r="B18" s="122"/>
      <c r="C18" s="122"/>
      <c r="D18" s="122"/>
      <c r="E18" s="122"/>
      <c r="F18" s="122"/>
      <c r="G18" s="122"/>
      <c r="H18" s="110"/>
      <c r="I18" s="124"/>
      <c r="J18" s="122"/>
      <c r="K18" s="110">
        <f>SUM(K9:K17)</f>
        <v>25125</v>
      </c>
    </row>
    <row r="19" spans="1:11" s="14" customFormat="1" x14ac:dyDescent="0.25">
      <c r="A19" s="88"/>
      <c r="B19" s="89"/>
      <c r="C19" s="89"/>
      <c r="D19" s="89"/>
      <c r="E19" s="90"/>
      <c r="F19" s="90"/>
      <c r="G19" s="90"/>
      <c r="H19" s="90"/>
      <c r="I19" s="90"/>
      <c r="J19" s="90"/>
      <c r="K19" s="90"/>
    </row>
    <row r="20" spans="1:11" s="14" customFormat="1" ht="15.75" x14ac:dyDescent="0.25">
      <c r="A20" s="121"/>
      <c r="B20" s="122"/>
      <c r="C20" s="122"/>
      <c r="D20" s="122"/>
      <c r="E20" s="74">
        <v>43647</v>
      </c>
      <c r="F20" s="122"/>
      <c r="G20" s="122"/>
      <c r="H20" s="123"/>
      <c r="I20" s="124"/>
      <c r="J20" s="122"/>
      <c r="K20" s="122"/>
    </row>
    <row r="21" spans="1:11" s="14" customFormat="1" x14ac:dyDescent="0.25">
      <c r="A21" s="79">
        <v>43676</v>
      </c>
      <c r="B21" s="80" t="s">
        <v>159</v>
      </c>
      <c r="C21" s="80">
        <v>375</v>
      </c>
      <c r="D21" s="80" t="s">
        <v>11</v>
      </c>
      <c r="E21" s="81">
        <v>70</v>
      </c>
      <c r="F21" s="81">
        <v>40</v>
      </c>
      <c r="G21" s="81">
        <v>0</v>
      </c>
      <c r="H21" s="82">
        <f t="shared" ref="H21" si="16">(F21-E21)*C21</f>
        <v>-11250</v>
      </c>
      <c r="I21" s="83">
        <v>0</v>
      </c>
      <c r="J21" s="84">
        <v>0</v>
      </c>
      <c r="K21" s="85">
        <f t="shared" ref="K21" si="17">SUM(H21:I21)</f>
        <v>-11250</v>
      </c>
    </row>
    <row r="22" spans="1:11" s="14" customFormat="1" x14ac:dyDescent="0.25">
      <c r="A22" s="79">
        <v>43675</v>
      </c>
      <c r="B22" s="80" t="s">
        <v>209</v>
      </c>
      <c r="C22" s="80">
        <v>375</v>
      </c>
      <c r="D22" s="80" t="s">
        <v>11</v>
      </c>
      <c r="E22" s="81">
        <v>121</v>
      </c>
      <c r="F22" s="81">
        <v>139</v>
      </c>
      <c r="G22" s="81">
        <v>0</v>
      </c>
      <c r="H22" s="82">
        <f t="shared" ref="H22" si="18">(F22-E22)*C22</f>
        <v>6750</v>
      </c>
      <c r="I22" s="83">
        <v>0</v>
      </c>
      <c r="J22" s="84">
        <v>0</v>
      </c>
      <c r="K22" s="85">
        <f t="shared" ref="K22" si="19">SUM(H22:I22)</f>
        <v>6750</v>
      </c>
    </row>
    <row r="23" spans="1:11" s="14" customFormat="1" x14ac:dyDescent="0.25">
      <c r="A23" s="79">
        <v>43672</v>
      </c>
      <c r="B23" s="80" t="s">
        <v>183</v>
      </c>
      <c r="C23" s="80">
        <v>375</v>
      </c>
      <c r="D23" s="80" t="s">
        <v>11</v>
      </c>
      <c r="E23" s="81">
        <v>220</v>
      </c>
      <c r="F23" s="81">
        <v>260</v>
      </c>
      <c r="G23" s="81">
        <v>300</v>
      </c>
      <c r="H23" s="82">
        <f t="shared" ref="H23" si="20">(F23-E23)*C23</f>
        <v>15000</v>
      </c>
      <c r="I23" s="83">
        <f>(G23-F23)*C23</f>
        <v>15000</v>
      </c>
      <c r="J23" s="84">
        <v>0</v>
      </c>
      <c r="K23" s="85">
        <f t="shared" ref="K23" si="21">SUM(H23:I23)</f>
        <v>30000</v>
      </c>
    </row>
    <row r="24" spans="1:11" s="14" customFormat="1" x14ac:dyDescent="0.25">
      <c r="A24" s="79">
        <v>43671</v>
      </c>
      <c r="B24" s="80" t="s">
        <v>183</v>
      </c>
      <c r="C24" s="80">
        <v>375</v>
      </c>
      <c r="D24" s="80" t="s">
        <v>11</v>
      </c>
      <c r="E24" s="81">
        <v>50</v>
      </c>
      <c r="F24" s="81">
        <v>20</v>
      </c>
      <c r="G24" s="81">
        <v>0</v>
      </c>
      <c r="H24" s="82">
        <f t="shared" ref="H24" si="22">(F24-E24)*C24</f>
        <v>-11250</v>
      </c>
      <c r="I24" s="83">
        <v>0</v>
      </c>
      <c r="J24" s="84">
        <v>0</v>
      </c>
      <c r="K24" s="85">
        <f t="shared" ref="K24" si="23">SUM(H24:I24)</f>
        <v>-11250</v>
      </c>
    </row>
    <row r="25" spans="1:11" s="14" customFormat="1" x14ac:dyDescent="0.25">
      <c r="A25" s="79">
        <v>43670</v>
      </c>
      <c r="B25" s="80" t="s">
        <v>208</v>
      </c>
      <c r="C25" s="80">
        <v>375</v>
      </c>
      <c r="D25" s="80" t="s">
        <v>11</v>
      </c>
      <c r="E25" s="81">
        <v>175</v>
      </c>
      <c r="F25" s="81">
        <v>200</v>
      </c>
      <c r="G25" s="81">
        <v>225</v>
      </c>
      <c r="H25" s="82">
        <f t="shared" ref="H25" si="24">(F25-E25)*C25</f>
        <v>9375</v>
      </c>
      <c r="I25" s="83">
        <f>(G25-F25)*C25</f>
        <v>9375</v>
      </c>
      <c r="J25" s="84">
        <v>0</v>
      </c>
      <c r="K25" s="85">
        <f t="shared" ref="K25" si="25">SUM(H25:I25)</f>
        <v>18750</v>
      </c>
    </row>
    <row r="26" spans="1:11" s="14" customFormat="1" x14ac:dyDescent="0.25">
      <c r="A26" s="79">
        <v>43669</v>
      </c>
      <c r="B26" s="80" t="s">
        <v>208</v>
      </c>
      <c r="C26" s="80">
        <v>375</v>
      </c>
      <c r="D26" s="80" t="s">
        <v>11</v>
      </c>
      <c r="E26" s="81">
        <v>145</v>
      </c>
      <c r="F26" s="81">
        <v>160</v>
      </c>
      <c r="G26" s="81">
        <v>0</v>
      </c>
      <c r="H26" s="82">
        <f t="shared" ref="H26" si="26">(F26-E26)*C26</f>
        <v>5625</v>
      </c>
      <c r="I26" s="83">
        <v>0</v>
      </c>
      <c r="J26" s="84">
        <v>0</v>
      </c>
      <c r="K26" s="85">
        <f t="shared" ref="K26" si="27">SUM(H26:I26)</f>
        <v>5625</v>
      </c>
    </row>
    <row r="27" spans="1:11" s="14" customFormat="1" x14ac:dyDescent="0.25">
      <c r="A27" s="79">
        <v>43665</v>
      </c>
      <c r="B27" s="80" t="s">
        <v>207</v>
      </c>
      <c r="C27" s="80">
        <v>375</v>
      </c>
      <c r="D27" s="80" t="s">
        <v>11</v>
      </c>
      <c r="E27" s="81">
        <v>225</v>
      </c>
      <c r="F27" s="81">
        <v>250</v>
      </c>
      <c r="G27" s="81">
        <v>275</v>
      </c>
      <c r="H27" s="82">
        <f t="shared" ref="H27" si="28">(F27-E27)*C27</f>
        <v>9375</v>
      </c>
      <c r="I27" s="83">
        <f>(G27-F27)*C27</f>
        <v>9375</v>
      </c>
      <c r="J27" s="84">
        <v>0</v>
      </c>
      <c r="K27" s="85">
        <f t="shared" ref="K27" si="29">SUM(H27:I27)</f>
        <v>18750</v>
      </c>
    </row>
    <row r="28" spans="1:11" s="14" customFormat="1" x14ac:dyDescent="0.25">
      <c r="A28" s="79">
        <v>43663</v>
      </c>
      <c r="B28" s="80" t="s">
        <v>204</v>
      </c>
      <c r="C28" s="80">
        <v>375</v>
      </c>
      <c r="D28" s="80" t="s">
        <v>11</v>
      </c>
      <c r="E28" s="81">
        <v>145</v>
      </c>
      <c r="F28" s="81">
        <v>175</v>
      </c>
      <c r="G28" s="81">
        <v>195</v>
      </c>
      <c r="H28" s="82">
        <f t="shared" ref="H28" si="30">(F28-E28)*C28</f>
        <v>11250</v>
      </c>
      <c r="I28" s="83">
        <f>(G28-F28)*C28</f>
        <v>7500</v>
      </c>
      <c r="J28" s="84">
        <v>0</v>
      </c>
      <c r="K28" s="85">
        <f t="shared" ref="K28" si="31">SUM(H28:I28)</f>
        <v>18750</v>
      </c>
    </row>
    <row r="29" spans="1:11" s="14" customFormat="1" x14ac:dyDescent="0.25">
      <c r="A29" s="79">
        <v>43662</v>
      </c>
      <c r="B29" s="80" t="s">
        <v>157</v>
      </c>
      <c r="C29" s="80">
        <v>375</v>
      </c>
      <c r="D29" s="80" t="s">
        <v>11</v>
      </c>
      <c r="E29" s="81">
        <v>37</v>
      </c>
      <c r="F29" s="81">
        <v>25</v>
      </c>
      <c r="G29" s="81">
        <v>0</v>
      </c>
      <c r="H29" s="82">
        <f t="shared" ref="H29" si="32">(F29-E29)*C29</f>
        <v>-4500</v>
      </c>
      <c r="I29" s="83">
        <v>0</v>
      </c>
      <c r="J29" s="84">
        <v>0</v>
      </c>
      <c r="K29" s="85">
        <f t="shared" ref="K29" si="33">SUM(H29:I29)</f>
        <v>-4500</v>
      </c>
    </row>
    <row r="30" spans="1:11" s="14" customFormat="1" x14ac:dyDescent="0.25">
      <c r="A30" s="79">
        <v>43661</v>
      </c>
      <c r="B30" s="80" t="s">
        <v>206</v>
      </c>
      <c r="C30" s="80">
        <v>375</v>
      </c>
      <c r="D30" s="80" t="s">
        <v>11</v>
      </c>
      <c r="E30" s="81">
        <v>80</v>
      </c>
      <c r="F30" s="81">
        <v>95</v>
      </c>
      <c r="G30" s="81">
        <v>0</v>
      </c>
      <c r="H30" s="82">
        <f t="shared" ref="H30" si="34">(F30-E30)*C30</f>
        <v>5625</v>
      </c>
      <c r="I30" s="83">
        <v>0</v>
      </c>
      <c r="J30" s="84">
        <v>0</v>
      </c>
      <c r="K30" s="85">
        <f t="shared" ref="K30" si="35">SUM(H30:I30)</f>
        <v>5625</v>
      </c>
    </row>
    <row r="31" spans="1:11" s="14" customFormat="1" x14ac:dyDescent="0.25">
      <c r="A31" s="79">
        <v>43658</v>
      </c>
      <c r="B31" s="80" t="s">
        <v>206</v>
      </c>
      <c r="C31" s="80">
        <v>375</v>
      </c>
      <c r="D31" s="80" t="s">
        <v>11</v>
      </c>
      <c r="E31" s="81">
        <v>50</v>
      </c>
      <c r="F31" s="81">
        <v>65</v>
      </c>
      <c r="G31" s="81">
        <v>80</v>
      </c>
      <c r="H31" s="82">
        <f t="shared" ref="H31" si="36">(F31-E31)*C31</f>
        <v>5625</v>
      </c>
      <c r="I31" s="83">
        <f>(G31-F31)*C31</f>
        <v>5625</v>
      </c>
      <c r="J31" s="84">
        <v>0</v>
      </c>
      <c r="K31" s="85">
        <f t="shared" ref="K31" si="37">SUM(H31:I31)</f>
        <v>11250</v>
      </c>
    </row>
    <row r="32" spans="1:11" s="14" customFormat="1" x14ac:dyDescent="0.25">
      <c r="A32" s="79">
        <v>43657</v>
      </c>
      <c r="B32" s="80" t="s">
        <v>205</v>
      </c>
      <c r="C32" s="80">
        <v>200</v>
      </c>
      <c r="D32" s="80" t="s">
        <v>11</v>
      </c>
      <c r="E32" s="81">
        <v>230</v>
      </c>
      <c r="F32" s="81">
        <v>260</v>
      </c>
      <c r="G32" s="81">
        <v>0</v>
      </c>
      <c r="H32" s="82">
        <f t="shared" ref="H32" si="38">(F32-E32)*C32</f>
        <v>6000</v>
      </c>
      <c r="I32" s="83">
        <v>0</v>
      </c>
      <c r="J32" s="84">
        <v>0</v>
      </c>
      <c r="K32" s="85">
        <f t="shared" ref="K32" si="39">SUM(H32:I32)</f>
        <v>6000</v>
      </c>
    </row>
    <row r="33" spans="1:11" s="14" customFormat="1" x14ac:dyDescent="0.25">
      <c r="A33" s="79">
        <v>43656</v>
      </c>
      <c r="B33" s="80" t="s">
        <v>204</v>
      </c>
      <c r="C33" s="80">
        <v>200</v>
      </c>
      <c r="D33" s="80" t="s">
        <v>11</v>
      </c>
      <c r="E33" s="81">
        <v>360</v>
      </c>
      <c r="F33" s="81">
        <v>390</v>
      </c>
      <c r="G33" s="81">
        <v>0</v>
      </c>
      <c r="H33" s="82">
        <f t="shared" ref="H33" si="40">(F33-E33)*C33</f>
        <v>6000</v>
      </c>
      <c r="I33" s="83">
        <v>0</v>
      </c>
      <c r="J33" s="84">
        <v>0</v>
      </c>
      <c r="K33" s="85">
        <f t="shared" ref="K33" si="41">SUM(H33:I33)</f>
        <v>6000</v>
      </c>
    </row>
    <row r="34" spans="1:11" s="14" customFormat="1" x14ac:dyDescent="0.25">
      <c r="A34" s="79">
        <v>43655</v>
      </c>
      <c r="B34" s="80" t="s">
        <v>157</v>
      </c>
      <c r="C34" s="80">
        <v>375</v>
      </c>
      <c r="D34" s="80" t="s">
        <v>11</v>
      </c>
      <c r="E34" s="81">
        <v>150</v>
      </c>
      <c r="F34" s="81">
        <v>160</v>
      </c>
      <c r="G34" s="81">
        <v>0</v>
      </c>
      <c r="H34" s="82">
        <f t="shared" ref="H34" si="42">(F34-E34)*C34</f>
        <v>3750</v>
      </c>
      <c r="I34" s="83">
        <v>0</v>
      </c>
      <c r="J34" s="84">
        <v>0</v>
      </c>
      <c r="K34" s="85">
        <f t="shared" ref="K34" si="43">SUM(H34:I34)</f>
        <v>3750</v>
      </c>
    </row>
    <row r="35" spans="1:11" s="14" customFormat="1" x14ac:dyDescent="0.25">
      <c r="A35" s="79">
        <v>43651</v>
      </c>
      <c r="B35" s="80" t="s">
        <v>187</v>
      </c>
      <c r="C35" s="80">
        <v>375</v>
      </c>
      <c r="D35" s="80" t="s">
        <v>11</v>
      </c>
      <c r="E35" s="81">
        <v>104</v>
      </c>
      <c r="F35" s="81">
        <v>120</v>
      </c>
      <c r="G35" s="81">
        <v>0</v>
      </c>
      <c r="H35" s="82">
        <f t="shared" ref="H35" si="44">(F35-E35)*C35</f>
        <v>6000</v>
      </c>
      <c r="I35" s="83">
        <v>0</v>
      </c>
      <c r="J35" s="84">
        <v>0</v>
      </c>
      <c r="K35" s="85">
        <f t="shared" ref="K35" si="45">SUM(H35:I35)</f>
        <v>6000</v>
      </c>
    </row>
    <row r="36" spans="1:11" s="14" customFormat="1" x14ac:dyDescent="0.25">
      <c r="A36" s="79">
        <v>43650</v>
      </c>
      <c r="B36" s="80" t="s">
        <v>187</v>
      </c>
      <c r="C36" s="80">
        <v>375</v>
      </c>
      <c r="D36" s="80" t="s">
        <v>11</v>
      </c>
      <c r="E36" s="81">
        <v>70</v>
      </c>
      <c r="F36" s="81">
        <v>82</v>
      </c>
      <c r="G36" s="81">
        <v>0</v>
      </c>
      <c r="H36" s="82">
        <f t="shared" ref="H36" si="46">(F36-E36)*C36</f>
        <v>4500</v>
      </c>
      <c r="I36" s="83">
        <v>0</v>
      </c>
      <c r="J36" s="84">
        <v>0</v>
      </c>
      <c r="K36" s="85">
        <f t="shared" ref="K36" si="47">SUM(H36:I36)</f>
        <v>4500</v>
      </c>
    </row>
    <row r="37" spans="1:11" s="14" customFormat="1" x14ac:dyDescent="0.25">
      <c r="A37" s="79">
        <v>43649</v>
      </c>
      <c r="B37" s="80" t="s">
        <v>203</v>
      </c>
      <c r="C37" s="80">
        <v>200</v>
      </c>
      <c r="D37" s="80" t="s">
        <v>11</v>
      </c>
      <c r="E37" s="81">
        <v>95</v>
      </c>
      <c r="F37" s="81">
        <v>65</v>
      </c>
      <c r="G37" s="81">
        <v>0</v>
      </c>
      <c r="H37" s="82">
        <f t="shared" ref="H37" si="48">(F37-E37)*C37</f>
        <v>-6000</v>
      </c>
      <c r="I37" s="83">
        <v>0</v>
      </c>
      <c r="J37" s="84">
        <v>0</v>
      </c>
      <c r="K37" s="85">
        <f t="shared" ref="K37" si="49">SUM(H37:I37)</f>
        <v>-6000</v>
      </c>
    </row>
    <row r="38" spans="1:11" s="14" customFormat="1" x14ac:dyDescent="0.25">
      <c r="A38" s="79">
        <v>43648</v>
      </c>
      <c r="B38" s="80" t="s">
        <v>202</v>
      </c>
      <c r="C38" s="80">
        <v>375</v>
      </c>
      <c r="D38" s="80" t="s">
        <v>11</v>
      </c>
      <c r="E38" s="81">
        <v>74</v>
      </c>
      <c r="F38" s="81">
        <v>90</v>
      </c>
      <c r="G38" s="81">
        <v>110</v>
      </c>
      <c r="H38" s="82">
        <f t="shared" ref="H38:H39" si="50">(F38-E38)*C38</f>
        <v>6000</v>
      </c>
      <c r="I38" s="83">
        <v>0</v>
      </c>
      <c r="J38" s="84">
        <v>0</v>
      </c>
      <c r="K38" s="85">
        <f t="shared" ref="K38:K39" si="51">SUM(H38:I38)</f>
        <v>6000</v>
      </c>
    </row>
    <row r="39" spans="1:11" s="14" customFormat="1" x14ac:dyDescent="0.25">
      <c r="A39" s="79">
        <v>43647</v>
      </c>
      <c r="B39" s="80" t="s">
        <v>199</v>
      </c>
      <c r="C39" s="80">
        <v>375</v>
      </c>
      <c r="D39" s="80" t="s">
        <v>11</v>
      </c>
      <c r="E39" s="81">
        <v>110</v>
      </c>
      <c r="F39" s="81">
        <v>120</v>
      </c>
      <c r="G39" s="81">
        <v>0</v>
      </c>
      <c r="H39" s="82">
        <f t="shared" si="50"/>
        <v>3750</v>
      </c>
      <c r="I39" s="83">
        <v>0</v>
      </c>
      <c r="J39" s="84">
        <v>0</v>
      </c>
      <c r="K39" s="85">
        <f t="shared" si="51"/>
        <v>3750</v>
      </c>
    </row>
    <row r="40" spans="1:11" s="14" customFormat="1" x14ac:dyDescent="0.25"/>
    <row r="41" spans="1:11" s="14" customFormat="1" ht="15.75" x14ac:dyDescent="0.25">
      <c r="A41" s="76"/>
      <c r="B41" s="77"/>
      <c r="C41" s="77"/>
      <c r="D41" s="77"/>
      <c r="E41" s="74">
        <v>43617</v>
      </c>
      <c r="F41" s="77"/>
      <c r="G41" s="77"/>
      <c r="H41" s="110">
        <f>SUM(H21:H39)</f>
        <v>71625</v>
      </c>
      <c r="I41" s="78"/>
      <c r="J41" s="77"/>
      <c r="K41" s="110">
        <f>SUM(K21:K39)</f>
        <v>118500</v>
      </c>
    </row>
    <row r="42" spans="1:11" s="14" customFormat="1" x14ac:dyDescent="0.25"/>
    <row r="43" spans="1:11" s="14" customFormat="1" x14ac:dyDescent="0.25">
      <c r="A43" s="79">
        <v>43644</v>
      </c>
      <c r="B43" s="80" t="s">
        <v>199</v>
      </c>
      <c r="C43" s="80">
        <v>375</v>
      </c>
      <c r="D43" s="80" t="s">
        <v>11</v>
      </c>
      <c r="E43" s="81">
        <v>100</v>
      </c>
      <c r="F43" s="81">
        <v>120</v>
      </c>
      <c r="G43" s="81">
        <v>0</v>
      </c>
      <c r="H43" s="82">
        <f t="shared" ref="H43:H44" si="52">(F43-E43)*C43</f>
        <v>7500</v>
      </c>
      <c r="I43" s="83">
        <v>0</v>
      </c>
      <c r="J43" s="84">
        <v>0</v>
      </c>
      <c r="K43" s="85">
        <f t="shared" ref="K43:K44" si="53">SUM(H43:I43)</f>
        <v>7500</v>
      </c>
    </row>
    <row r="44" spans="1:11" s="14" customFormat="1" x14ac:dyDescent="0.25">
      <c r="A44" s="79">
        <v>43643</v>
      </c>
      <c r="B44" s="80" t="s">
        <v>201</v>
      </c>
      <c r="C44" s="80">
        <v>200</v>
      </c>
      <c r="D44" s="80" t="s">
        <v>11</v>
      </c>
      <c r="E44" s="81">
        <v>185</v>
      </c>
      <c r="F44" s="81">
        <v>220</v>
      </c>
      <c r="G44" s="81">
        <v>0</v>
      </c>
      <c r="H44" s="82">
        <f t="shared" si="52"/>
        <v>7000</v>
      </c>
      <c r="I44" s="83">
        <v>0</v>
      </c>
      <c r="J44" s="84">
        <v>0</v>
      </c>
      <c r="K44" s="85">
        <f t="shared" si="53"/>
        <v>7000</v>
      </c>
    </row>
    <row r="45" spans="1:11" s="14" customFormat="1" x14ac:dyDescent="0.25">
      <c r="A45" s="79">
        <v>43642</v>
      </c>
      <c r="B45" s="80" t="s">
        <v>199</v>
      </c>
      <c r="C45" s="80">
        <v>375</v>
      </c>
      <c r="D45" s="80" t="s">
        <v>11</v>
      </c>
      <c r="E45" s="81">
        <v>67</v>
      </c>
      <c r="F45" s="81">
        <v>99.9</v>
      </c>
      <c r="G45" s="81">
        <v>0</v>
      </c>
      <c r="H45" s="82">
        <f t="shared" ref="H45" si="54">(F45-E45)*C45</f>
        <v>12337.500000000002</v>
      </c>
      <c r="I45" s="83">
        <v>0</v>
      </c>
      <c r="J45" s="84">
        <v>0</v>
      </c>
      <c r="K45" s="85">
        <f t="shared" ref="K45" si="55">SUM(H45:I45)</f>
        <v>12337.500000000002</v>
      </c>
    </row>
    <row r="46" spans="1:11" s="14" customFormat="1" x14ac:dyDescent="0.25">
      <c r="A46" s="79">
        <v>43641</v>
      </c>
      <c r="B46" s="80" t="s">
        <v>200</v>
      </c>
      <c r="C46" s="80">
        <v>200</v>
      </c>
      <c r="D46" s="80" t="s">
        <v>11</v>
      </c>
      <c r="E46" s="81">
        <v>170</v>
      </c>
      <c r="F46" s="81">
        <v>200</v>
      </c>
      <c r="G46" s="81">
        <v>230</v>
      </c>
      <c r="H46" s="82">
        <f t="shared" ref="H46" si="56">(F46-E46)*C46</f>
        <v>6000</v>
      </c>
      <c r="I46" s="83">
        <f>(G46-F46)*C46</f>
        <v>6000</v>
      </c>
      <c r="J46" s="84">
        <v>0</v>
      </c>
      <c r="K46" s="85">
        <f t="shared" ref="K46" si="57">SUM(H46:I46)</f>
        <v>12000</v>
      </c>
    </row>
    <row r="47" spans="1:11" s="14" customFormat="1" x14ac:dyDescent="0.25">
      <c r="A47" s="79">
        <v>43636</v>
      </c>
      <c r="B47" s="80" t="s">
        <v>199</v>
      </c>
      <c r="C47" s="80">
        <v>200</v>
      </c>
      <c r="D47" s="80" t="s">
        <v>11</v>
      </c>
      <c r="E47" s="81">
        <v>75</v>
      </c>
      <c r="F47" s="81">
        <v>90</v>
      </c>
      <c r="G47" s="81">
        <v>110</v>
      </c>
      <c r="H47" s="82">
        <f t="shared" ref="H47" si="58">(F47-E47)*C47</f>
        <v>3000</v>
      </c>
      <c r="I47" s="83">
        <f>(G47-F47)*C47</f>
        <v>4000</v>
      </c>
      <c r="J47" s="84">
        <v>0</v>
      </c>
      <c r="K47" s="85">
        <f t="shared" ref="K47" si="59">SUM(H47:I47)</f>
        <v>7000</v>
      </c>
    </row>
    <row r="48" spans="1:11" s="14" customFormat="1" x14ac:dyDescent="0.25">
      <c r="A48" s="79">
        <v>43635</v>
      </c>
      <c r="B48" s="80" t="s">
        <v>198</v>
      </c>
      <c r="C48" s="80">
        <v>200</v>
      </c>
      <c r="D48" s="80" t="s">
        <v>11</v>
      </c>
      <c r="E48" s="81">
        <v>165</v>
      </c>
      <c r="F48" s="81">
        <v>200</v>
      </c>
      <c r="G48" s="81">
        <v>250</v>
      </c>
      <c r="H48" s="82">
        <f t="shared" ref="H48" si="60">(F48-E48)*C48</f>
        <v>7000</v>
      </c>
      <c r="I48" s="83">
        <f>(G48-F48)*C48</f>
        <v>10000</v>
      </c>
      <c r="J48" s="84">
        <v>0</v>
      </c>
      <c r="K48" s="85">
        <f t="shared" ref="K48" si="61">SUM(H48:I48)</f>
        <v>17000</v>
      </c>
    </row>
    <row r="49" spans="1:11" s="14" customFormat="1" x14ac:dyDescent="0.25">
      <c r="A49" s="79">
        <v>43634</v>
      </c>
      <c r="B49" s="80" t="s">
        <v>197</v>
      </c>
      <c r="C49" s="80">
        <v>200</v>
      </c>
      <c r="D49" s="80" t="s">
        <v>11</v>
      </c>
      <c r="E49" s="81">
        <v>220</v>
      </c>
      <c r="F49" s="81">
        <v>180</v>
      </c>
      <c r="G49" s="81">
        <v>0</v>
      </c>
      <c r="H49" s="82">
        <f t="shared" ref="H49" si="62">(F49-E49)*C49</f>
        <v>-8000</v>
      </c>
      <c r="I49" s="83">
        <v>0</v>
      </c>
      <c r="J49" s="84">
        <v>0</v>
      </c>
      <c r="K49" s="85">
        <f t="shared" ref="K49" si="63">SUM(H49:I49)</f>
        <v>-8000</v>
      </c>
    </row>
    <row r="50" spans="1:11" s="14" customFormat="1" x14ac:dyDescent="0.25">
      <c r="A50" s="79">
        <v>43633</v>
      </c>
      <c r="B50" s="80" t="s">
        <v>196</v>
      </c>
      <c r="C50" s="80">
        <v>375</v>
      </c>
      <c r="D50" s="80" t="s">
        <v>11</v>
      </c>
      <c r="E50" s="81">
        <v>85</v>
      </c>
      <c r="F50" s="81">
        <v>100</v>
      </c>
      <c r="G50" s="81">
        <v>108</v>
      </c>
      <c r="H50" s="82">
        <f t="shared" ref="H50" si="64">(F50-E50)*C50</f>
        <v>5625</v>
      </c>
      <c r="I50" s="83">
        <f>(G50-F50)*C50</f>
        <v>3000</v>
      </c>
      <c r="J50" s="84">
        <v>0</v>
      </c>
      <c r="K50" s="85">
        <f t="shared" ref="K50" si="65">SUM(H50:I50)</f>
        <v>8625</v>
      </c>
    </row>
    <row r="51" spans="1:11" s="14" customFormat="1" x14ac:dyDescent="0.25">
      <c r="A51" s="79">
        <v>43630</v>
      </c>
      <c r="B51" s="80" t="s">
        <v>195</v>
      </c>
      <c r="C51" s="80">
        <v>375</v>
      </c>
      <c r="D51" s="80" t="s">
        <v>11</v>
      </c>
      <c r="E51" s="81">
        <v>150</v>
      </c>
      <c r="F51" s="81">
        <v>133</v>
      </c>
      <c r="G51" s="81">
        <v>0</v>
      </c>
      <c r="H51" s="82">
        <f t="shared" ref="H51" si="66">(F51-E51)*C51</f>
        <v>-6375</v>
      </c>
      <c r="I51" s="83">
        <v>0</v>
      </c>
      <c r="J51" s="84">
        <v>0</v>
      </c>
      <c r="K51" s="85">
        <f t="shared" ref="K51" si="67">SUM(H51:I51)</f>
        <v>-6375</v>
      </c>
    </row>
    <row r="52" spans="1:11" s="14" customFormat="1" x14ac:dyDescent="0.25">
      <c r="A52" s="79">
        <v>43629</v>
      </c>
      <c r="B52" s="80" t="s">
        <v>194</v>
      </c>
      <c r="C52" s="80">
        <v>200</v>
      </c>
      <c r="D52" s="80" t="s">
        <v>11</v>
      </c>
      <c r="E52" s="81">
        <v>150</v>
      </c>
      <c r="F52" s="81">
        <v>90</v>
      </c>
      <c r="G52" s="81">
        <v>0</v>
      </c>
      <c r="H52" s="82">
        <f t="shared" ref="H52" si="68">(F52-E52)*C52</f>
        <v>-12000</v>
      </c>
      <c r="I52" s="83">
        <v>0</v>
      </c>
      <c r="J52" s="84">
        <v>0</v>
      </c>
      <c r="K52" s="85">
        <f t="shared" ref="K52" si="69">SUM(H52:I52)</f>
        <v>-12000</v>
      </c>
    </row>
    <row r="53" spans="1:11" s="14" customFormat="1" x14ac:dyDescent="0.25">
      <c r="A53" s="79">
        <v>43628</v>
      </c>
      <c r="B53" s="80" t="s">
        <v>193</v>
      </c>
      <c r="C53" s="80">
        <v>200</v>
      </c>
      <c r="D53" s="80" t="s">
        <v>11</v>
      </c>
      <c r="E53" s="81">
        <v>190</v>
      </c>
      <c r="F53" s="81">
        <v>150</v>
      </c>
      <c r="G53" s="81">
        <v>0</v>
      </c>
      <c r="H53" s="82">
        <f t="shared" ref="H53" si="70">(F53-E53)*C53</f>
        <v>-8000</v>
      </c>
      <c r="I53" s="83">
        <v>0</v>
      </c>
      <c r="J53" s="84">
        <v>0</v>
      </c>
      <c r="K53" s="85">
        <f t="shared" ref="K53:K58" si="71">SUM(H53:I53)</f>
        <v>-8000</v>
      </c>
    </row>
    <row r="54" spans="1:11" s="14" customFormat="1" x14ac:dyDescent="0.25">
      <c r="A54" s="79">
        <v>43627</v>
      </c>
      <c r="B54" s="80" t="s">
        <v>192</v>
      </c>
      <c r="C54" s="80">
        <v>200</v>
      </c>
      <c r="D54" s="80" t="s">
        <v>11</v>
      </c>
      <c r="E54" s="81">
        <v>215</v>
      </c>
      <c r="F54" s="81">
        <v>250</v>
      </c>
      <c r="G54" s="81">
        <v>0</v>
      </c>
      <c r="H54" s="82">
        <f t="shared" ref="H54" si="72">(F54-E54)*C54</f>
        <v>7000</v>
      </c>
      <c r="I54" s="83">
        <v>0</v>
      </c>
      <c r="J54" s="84">
        <v>0</v>
      </c>
      <c r="K54" s="85">
        <f t="shared" si="71"/>
        <v>7000</v>
      </c>
    </row>
    <row r="55" spans="1:11" s="14" customFormat="1" x14ac:dyDescent="0.25">
      <c r="A55" s="79">
        <v>43626</v>
      </c>
      <c r="B55" s="80" t="s">
        <v>191</v>
      </c>
      <c r="C55" s="80">
        <v>200</v>
      </c>
      <c r="D55" s="80" t="s">
        <v>11</v>
      </c>
      <c r="E55" s="81">
        <v>90</v>
      </c>
      <c r="F55" s="81">
        <v>150</v>
      </c>
      <c r="G55" s="81">
        <v>0</v>
      </c>
      <c r="H55" s="82">
        <f t="shared" ref="H55:H57" si="73">(F55-E55)*C55</f>
        <v>12000</v>
      </c>
      <c r="I55" s="83">
        <v>0</v>
      </c>
      <c r="J55" s="84">
        <v>0</v>
      </c>
      <c r="K55" s="85">
        <f t="shared" si="71"/>
        <v>12000</v>
      </c>
    </row>
    <row r="56" spans="1:11" s="14" customFormat="1" x14ac:dyDescent="0.25">
      <c r="A56" s="79">
        <v>43623</v>
      </c>
      <c r="B56" s="80" t="s">
        <v>190</v>
      </c>
      <c r="C56" s="80">
        <v>200</v>
      </c>
      <c r="D56" s="80" t="s">
        <v>11</v>
      </c>
      <c r="E56" s="81">
        <v>280</v>
      </c>
      <c r="F56" s="81">
        <v>280</v>
      </c>
      <c r="G56" s="81">
        <v>0</v>
      </c>
      <c r="H56" s="82">
        <f t="shared" ref="H56" si="74">(F56-E56)*C56</f>
        <v>0</v>
      </c>
      <c r="I56" s="83">
        <v>0</v>
      </c>
      <c r="J56" s="84">
        <v>0</v>
      </c>
      <c r="K56" s="85">
        <f t="shared" si="71"/>
        <v>0</v>
      </c>
    </row>
    <row r="57" spans="1:11" s="14" customFormat="1" x14ac:dyDescent="0.25">
      <c r="A57" s="79">
        <v>43621</v>
      </c>
      <c r="B57" s="80" t="s">
        <v>187</v>
      </c>
      <c r="C57" s="80">
        <v>375</v>
      </c>
      <c r="D57" s="80" t="s">
        <v>11</v>
      </c>
      <c r="E57" s="81">
        <v>135</v>
      </c>
      <c r="F57" s="81">
        <v>110</v>
      </c>
      <c r="G57" s="81">
        <v>0</v>
      </c>
      <c r="H57" s="82">
        <f t="shared" si="73"/>
        <v>-9375</v>
      </c>
      <c r="I57" s="83">
        <v>0</v>
      </c>
      <c r="J57" s="84">
        <v>0</v>
      </c>
      <c r="K57" s="85">
        <f t="shared" si="71"/>
        <v>-9375</v>
      </c>
    </row>
    <row r="58" spans="1:11" s="14" customFormat="1" x14ac:dyDescent="0.25">
      <c r="A58" s="79">
        <v>43620</v>
      </c>
      <c r="B58" s="80" t="s">
        <v>189</v>
      </c>
      <c r="C58" s="80">
        <v>375</v>
      </c>
      <c r="D58" s="80" t="s">
        <v>11</v>
      </c>
      <c r="E58" s="81">
        <v>102</v>
      </c>
      <c r="F58" s="81">
        <v>108</v>
      </c>
      <c r="G58" s="81">
        <v>0</v>
      </c>
      <c r="H58" s="82">
        <f>(F58-E58)*C58</f>
        <v>2250</v>
      </c>
      <c r="I58" s="83">
        <v>0</v>
      </c>
      <c r="J58" s="84">
        <v>0</v>
      </c>
      <c r="K58" s="85">
        <f t="shared" si="71"/>
        <v>2250</v>
      </c>
    </row>
    <row r="59" spans="1:11" s="14" customFormat="1" x14ac:dyDescent="0.25">
      <c r="A59" s="86"/>
      <c r="B59" s="87"/>
      <c r="C59" s="87"/>
      <c r="D59" s="87"/>
      <c r="E59" s="87"/>
      <c r="F59" s="87"/>
      <c r="G59" s="87" t="s">
        <v>165</v>
      </c>
      <c r="H59" s="110">
        <f>SUM(H43:H58)</f>
        <v>25962.5</v>
      </c>
      <c r="I59" s="87"/>
      <c r="J59" s="87"/>
      <c r="K59" s="110">
        <f>SUM(K43:K58)</f>
        <v>48962.5</v>
      </c>
    </row>
    <row r="60" spans="1:11" s="14" customFormat="1" x14ac:dyDescent="0.25">
      <c r="A60" s="86"/>
      <c r="B60" s="87"/>
      <c r="C60" s="87"/>
      <c r="D60" s="87"/>
      <c r="E60" s="95">
        <v>43586</v>
      </c>
      <c r="F60" s="87"/>
      <c r="G60" s="87"/>
      <c r="H60" s="112"/>
      <c r="I60" s="111"/>
      <c r="J60" s="87"/>
      <c r="K60" s="87"/>
    </row>
    <row r="61" spans="1:11" s="14" customFormat="1" x14ac:dyDescent="0.25">
      <c r="A61" s="79">
        <v>43613</v>
      </c>
      <c r="B61" s="80" t="s">
        <v>188</v>
      </c>
      <c r="C61" s="80">
        <v>150</v>
      </c>
      <c r="D61" s="80" t="s">
        <v>11</v>
      </c>
      <c r="E61" s="81">
        <v>110</v>
      </c>
      <c r="F61" s="81">
        <v>70</v>
      </c>
      <c r="G61" s="81">
        <v>0</v>
      </c>
      <c r="H61" s="82">
        <f t="shared" ref="H61" si="75">(F61-E61)*C61</f>
        <v>-6000</v>
      </c>
      <c r="I61" s="83">
        <v>0</v>
      </c>
      <c r="J61" s="84">
        <v>0</v>
      </c>
      <c r="K61" s="85">
        <f>SUM(H61:I61)</f>
        <v>-6000</v>
      </c>
    </row>
    <row r="62" spans="1:11" s="14" customFormat="1" x14ac:dyDescent="0.25">
      <c r="A62" s="79">
        <v>43609</v>
      </c>
      <c r="B62" s="80" t="s">
        <v>187</v>
      </c>
      <c r="C62" s="80">
        <v>150</v>
      </c>
      <c r="D62" s="80" t="s">
        <v>11</v>
      </c>
      <c r="E62" s="81">
        <v>110</v>
      </c>
      <c r="F62" s="81">
        <v>80</v>
      </c>
      <c r="G62" s="81">
        <v>0</v>
      </c>
      <c r="H62" s="82">
        <f t="shared" ref="H62" si="76">(F62-E62)*C62</f>
        <v>-4500</v>
      </c>
      <c r="I62" s="83">
        <v>0</v>
      </c>
      <c r="J62" s="84">
        <v>0</v>
      </c>
      <c r="K62" s="85">
        <f>SUM(H62:I62)</f>
        <v>-4500</v>
      </c>
    </row>
    <row r="63" spans="1:11" s="14" customFormat="1" x14ac:dyDescent="0.25">
      <c r="A63" s="79">
        <v>43607</v>
      </c>
      <c r="B63" s="80" t="s">
        <v>186</v>
      </c>
      <c r="C63" s="80">
        <v>200</v>
      </c>
      <c r="D63" s="80" t="s">
        <v>11</v>
      </c>
      <c r="E63" s="81">
        <v>500</v>
      </c>
      <c r="F63" s="81">
        <v>450</v>
      </c>
      <c r="G63" s="81">
        <v>0</v>
      </c>
      <c r="H63" s="82">
        <f t="shared" ref="H63" si="77">(F63-E63)*C63</f>
        <v>-10000</v>
      </c>
      <c r="I63" s="83">
        <v>0</v>
      </c>
      <c r="J63" s="84">
        <v>0</v>
      </c>
      <c r="K63" s="85">
        <f>SUM(H63:I63)</f>
        <v>-10000</v>
      </c>
    </row>
    <row r="64" spans="1:11" s="14" customFormat="1" x14ac:dyDescent="0.25">
      <c r="A64" s="79">
        <v>43606</v>
      </c>
      <c r="B64" s="80" t="s">
        <v>186</v>
      </c>
      <c r="C64" s="80">
        <v>200</v>
      </c>
      <c r="D64" s="80" t="s">
        <v>11</v>
      </c>
      <c r="E64" s="81">
        <v>510</v>
      </c>
      <c r="F64" s="81">
        <v>460</v>
      </c>
      <c r="G64" s="81">
        <v>0</v>
      </c>
      <c r="H64" s="82">
        <f t="shared" ref="H64" si="78">(F64-E64)*C64</f>
        <v>-10000</v>
      </c>
      <c r="I64" s="83">
        <v>0</v>
      </c>
      <c r="J64" s="84">
        <v>0</v>
      </c>
      <c r="K64" s="85">
        <f>SUM(H64:I64)</f>
        <v>-10000</v>
      </c>
    </row>
    <row r="65" spans="1:11" s="14" customFormat="1" x14ac:dyDescent="0.25">
      <c r="A65" s="79">
        <v>43605</v>
      </c>
      <c r="B65" s="80" t="s">
        <v>186</v>
      </c>
      <c r="C65" s="80">
        <v>200</v>
      </c>
      <c r="D65" s="80" t="s">
        <v>11</v>
      </c>
      <c r="E65" s="81">
        <v>380</v>
      </c>
      <c r="F65" s="81">
        <v>420</v>
      </c>
      <c r="G65" s="81">
        <v>460</v>
      </c>
      <c r="H65" s="82">
        <f t="shared" ref="H65" si="79">(F65-E65)*C65</f>
        <v>8000</v>
      </c>
      <c r="I65" s="83">
        <f>(G66-F66)*C66</f>
        <v>3000</v>
      </c>
      <c r="J65" s="84">
        <v>0</v>
      </c>
      <c r="K65" s="85">
        <f>SUM(H65:I65)</f>
        <v>11000</v>
      </c>
    </row>
    <row r="66" spans="1:11" s="14" customFormat="1" x14ac:dyDescent="0.25">
      <c r="A66" s="79">
        <v>43602</v>
      </c>
      <c r="B66" s="80" t="s">
        <v>157</v>
      </c>
      <c r="C66" s="80">
        <v>150</v>
      </c>
      <c r="D66" s="80" t="s">
        <v>11</v>
      </c>
      <c r="E66" s="81">
        <v>165</v>
      </c>
      <c r="F66" s="81">
        <v>180</v>
      </c>
      <c r="G66" s="81">
        <v>200</v>
      </c>
      <c r="H66" s="82">
        <f t="shared" ref="H66:H67" si="80">(F66-E66)*C66</f>
        <v>2250</v>
      </c>
      <c r="I66" s="83">
        <f>(G66-F66)*C66</f>
        <v>3000</v>
      </c>
      <c r="J66" s="84">
        <v>0</v>
      </c>
      <c r="K66" s="85">
        <f t="shared" ref="K66" si="81">SUM(H66:I66)</f>
        <v>5250</v>
      </c>
    </row>
    <row r="67" spans="1:11" s="14" customFormat="1" x14ac:dyDescent="0.25">
      <c r="A67" s="79">
        <v>43601</v>
      </c>
      <c r="B67" s="80" t="s">
        <v>185</v>
      </c>
      <c r="C67" s="80">
        <v>200</v>
      </c>
      <c r="D67" s="80" t="s">
        <v>11</v>
      </c>
      <c r="E67" s="81">
        <v>90</v>
      </c>
      <c r="F67" s="81">
        <v>50</v>
      </c>
      <c r="G67" s="81">
        <v>0</v>
      </c>
      <c r="H67" s="82">
        <f t="shared" si="80"/>
        <v>-8000</v>
      </c>
      <c r="I67" s="83">
        <v>0</v>
      </c>
      <c r="J67" s="84">
        <v>0</v>
      </c>
      <c r="K67" s="85">
        <f t="shared" ref="K67" si="82">SUM(H67:I67)</f>
        <v>-8000</v>
      </c>
    </row>
    <row r="68" spans="1:11" s="14" customFormat="1" x14ac:dyDescent="0.25">
      <c r="A68" s="79">
        <v>43595</v>
      </c>
      <c r="B68" s="80" t="s">
        <v>184</v>
      </c>
      <c r="C68" s="80">
        <v>200</v>
      </c>
      <c r="D68" s="80" t="s">
        <v>11</v>
      </c>
      <c r="E68" s="81">
        <v>275</v>
      </c>
      <c r="F68" s="81">
        <v>300</v>
      </c>
      <c r="G68" s="81">
        <v>340</v>
      </c>
      <c r="H68" s="82">
        <f t="shared" ref="H68" si="83">(F68-E68)*C68</f>
        <v>5000</v>
      </c>
      <c r="I68" s="83">
        <f>(G68-F68)*C68</f>
        <v>8000</v>
      </c>
      <c r="J68" s="84">
        <v>0</v>
      </c>
      <c r="K68" s="85">
        <f t="shared" ref="K68" si="84">SUM(H68:I68)</f>
        <v>13000</v>
      </c>
    </row>
    <row r="69" spans="1:11" s="14" customFormat="1" x14ac:dyDescent="0.25">
      <c r="A69" s="79">
        <v>43594</v>
      </c>
      <c r="B69" s="80" t="s">
        <v>183</v>
      </c>
      <c r="C69" s="80">
        <v>200</v>
      </c>
      <c r="D69" s="80" t="s">
        <v>11</v>
      </c>
      <c r="E69" s="81">
        <v>195</v>
      </c>
      <c r="F69" s="81">
        <v>170</v>
      </c>
      <c r="G69" s="81">
        <v>0</v>
      </c>
      <c r="H69" s="82">
        <f t="shared" ref="H69" si="85">(F69-E69)*C69</f>
        <v>-5000</v>
      </c>
      <c r="I69" s="83">
        <v>0</v>
      </c>
      <c r="J69" s="84">
        <v>0</v>
      </c>
      <c r="K69" s="85">
        <f t="shared" ref="K69" si="86">SUM(H69:I69)</f>
        <v>-5000</v>
      </c>
    </row>
    <row r="70" spans="1:11" s="14" customFormat="1" x14ac:dyDescent="0.25">
      <c r="A70" s="79">
        <v>43593</v>
      </c>
      <c r="B70" s="80" t="s">
        <v>159</v>
      </c>
      <c r="C70" s="80">
        <v>200</v>
      </c>
      <c r="D70" s="80" t="s">
        <v>11</v>
      </c>
      <c r="E70" s="81">
        <v>212</v>
      </c>
      <c r="F70" s="81">
        <v>190</v>
      </c>
      <c r="G70" s="81">
        <v>0</v>
      </c>
      <c r="H70" s="82">
        <f t="shared" ref="H70" si="87">(F70-E70)*C70</f>
        <v>-4400</v>
      </c>
      <c r="I70" s="83">
        <v>0</v>
      </c>
      <c r="J70" s="84">
        <v>0</v>
      </c>
      <c r="K70" s="85">
        <f t="shared" ref="K70" si="88">SUM(H70:I70)</f>
        <v>-4400</v>
      </c>
    </row>
    <row r="71" spans="1:11" s="14" customFormat="1" x14ac:dyDescent="0.25">
      <c r="A71" s="79">
        <v>43591</v>
      </c>
      <c r="B71" s="80" t="s">
        <v>160</v>
      </c>
      <c r="C71" s="80">
        <v>200</v>
      </c>
      <c r="D71" s="80" t="s">
        <v>11</v>
      </c>
      <c r="E71" s="81">
        <v>910</v>
      </c>
      <c r="F71" s="81">
        <v>950</v>
      </c>
      <c r="G71" s="81">
        <v>0</v>
      </c>
      <c r="H71" s="82">
        <f t="shared" ref="H71" si="89">(F71-E71)*C71</f>
        <v>8000</v>
      </c>
      <c r="I71" s="83">
        <v>0</v>
      </c>
      <c r="J71" s="84">
        <v>0</v>
      </c>
      <c r="K71" s="85">
        <f t="shared" ref="K71" si="90">SUM(H71:I71)</f>
        <v>8000</v>
      </c>
    </row>
    <row r="72" spans="1:11" s="14" customFormat="1" x14ac:dyDescent="0.25">
      <c r="A72" s="79">
        <v>43588</v>
      </c>
      <c r="B72" s="80" t="s">
        <v>160</v>
      </c>
      <c r="C72" s="80">
        <v>200</v>
      </c>
      <c r="D72" s="80" t="s">
        <v>11</v>
      </c>
      <c r="E72" s="81">
        <v>940</v>
      </c>
      <c r="F72" s="81">
        <v>980</v>
      </c>
      <c r="G72" s="81">
        <v>1020</v>
      </c>
      <c r="H72" s="82">
        <f t="shared" ref="H72" si="91">(F72-E72)*C72</f>
        <v>8000</v>
      </c>
      <c r="I72" s="83">
        <f>(G72-F72)*C72</f>
        <v>8000</v>
      </c>
      <c r="J72" s="84">
        <v>0</v>
      </c>
      <c r="K72" s="85">
        <f t="shared" ref="K72" si="92">SUM(H72:I72)</f>
        <v>16000</v>
      </c>
    </row>
    <row r="73" spans="1:11" s="14" customFormat="1" x14ac:dyDescent="0.25">
      <c r="A73" s="79">
        <v>43587</v>
      </c>
      <c r="B73" s="80" t="s">
        <v>160</v>
      </c>
      <c r="C73" s="80">
        <v>200</v>
      </c>
      <c r="D73" s="80" t="s">
        <v>11</v>
      </c>
      <c r="E73" s="81">
        <v>850</v>
      </c>
      <c r="F73" s="81">
        <v>890</v>
      </c>
      <c r="G73" s="81">
        <v>0</v>
      </c>
      <c r="H73" s="82">
        <f t="shared" ref="H73" si="93">(F73-E73)*C73</f>
        <v>8000</v>
      </c>
      <c r="I73" s="83">
        <v>0</v>
      </c>
      <c r="J73" s="84">
        <v>0</v>
      </c>
      <c r="K73" s="85">
        <f t="shared" ref="K73" si="94">SUM(H73:I73)</f>
        <v>8000</v>
      </c>
    </row>
    <row r="74" spans="1:11" s="14" customFormat="1" x14ac:dyDescent="0.25">
      <c r="A74" s="88"/>
      <c r="B74" s="89"/>
      <c r="C74" s="89"/>
      <c r="D74" s="89"/>
      <c r="E74" s="90"/>
      <c r="F74" s="90"/>
      <c r="G74" s="90"/>
      <c r="H74" s="91"/>
      <c r="I74" s="92"/>
      <c r="J74" s="93"/>
      <c r="K74" s="94"/>
    </row>
    <row r="75" spans="1:11" s="14" customFormat="1" x14ac:dyDescent="0.25">
      <c r="A75" s="86"/>
      <c r="B75" s="87"/>
      <c r="C75" s="87"/>
      <c r="D75" s="87"/>
      <c r="E75" s="87"/>
      <c r="F75" s="87"/>
      <c r="G75" s="87" t="s">
        <v>165</v>
      </c>
      <c r="H75" s="110"/>
      <c r="I75" s="111"/>
      <c r="J75" s="87"/>
      <c r="K75" s="110">
        <f>SUM(K61:K73)</f>
        <v>13350</v>
      </c>
    </row>
    <row r="76" spans="1:11" s="14" customFormat="1" x14ac:dyDescent="0.25">
      <c r="A76" s="79"/>
      <c r="B76" s="80"/>
      <c r="C76" s="80"/>
      <c r="D76" s="80"/>
      <c r="E76" s="81"/>
      <c r="F76" s="81"/>
      <c r="G76" s="81"/>
      <c r="H76" s="82"/>
      <c r="I76" s="83"/>
      <c r="J76" s="84"/>
      <c r="K76" s="85"/>
    </row>
    <row r="77" spans="1:11" s="14" customFormat="1" x14ac:dyDescent="0.25">
      <c r="A77" s="86"/>
      <c r="B77" s="87"/>
      <c r="C77" s="87"/>
      <c r="D77" s="87"/>
      <c r="E77" s="95">
        <v>43556</v>
      </c>
      <c r="F77" s="87"/>
      <c r="G77" s="87"/>
      <c r="H77" s="112"/>
      <c r="I77" s="111"/>
      <c r="J77" s="87"/>
      <c r="K77" s="87"/>
    </row>
    <row r="78" spans="1:11" s="14" customFormat="1" x14ac:dyDescent="0.25">
      <c r="A78" s="79">
        <v>43581</v>
      </c>
      <c r="B78" s="80" t="s">
        <v>160</v>
      </c>
      <c r="C78" s="80">
        <v>200</v>
      </c>
      <c r="D78" s="80" t="s">
        <v>11</v>
      </c>
      <c r="E78" s="81">
        <v>785</v>
      </c>
      <c r="F78" s="81">
        <v>840</v>
      </c>
      <c r="G78" s="81">
        <v>0</v>
      </c>
      <c r="H78" s="82">
        <f t="shared" ref="H78" si="95">(F78-E78)*C78</f>
        <v>11000</v>
      </c>
      <c r="I78" s="83">
        <v>0</v>
      </c>
      <c r="J78" s="84">
        <v>0</v>
      </c>
      <c r="K78" s="85">
        <f t="shared" ref="K78" si="96">SUM(H78:I78)</f>
        <v>11000</v>
      </c>
    </row>
    <row r="79" spans="1:11" s="14" customFormat="1" x14ac:dyDescent="0.25">
      <c r="A79" s="79">
        <v>43581</v>
      </c>
      <c r="B79" s="80" t="s">
        <v>160</v>
      </c>
      <c r="C79" s="80">
        <v>200</v>
      </c>
      <c r="D79" s="80" t="s">
        <v>11</v>
      </c>
      <c r="E79" s="81">
        <v>810</v>
      </c>
      <c r="F79" s="81">
        <v>810</v>
      </c>
      <c r="G79" s="81">
        <v>0</v>
      </c>
      <c r="H79" s="82">
        <f t="shared" ref="H79" si="97">(F79-E79)*C79</f>
        <v>0</v>
      </c>
      <c r="I79" s="83">
        <v>0</v>
      </c>
      <c r="J79" s="84">
        <v>0</v>
      </c>
      <c r="K79" s="85">
        <f t="shared" ref="K79" si="98">SUM(H79:I79)</f>
        <v>0</v>
      </c>
    </row>
    <row r="80" spans="1:11" s="14" customFormat="1" x14ac:dyDescent="0.25">
      <c r="A80" s="79">
        <v>43580</v>
      </c>
      <c r="B80" s="80" t="s">
        <v>175</v>
      </c>
      <c r="C80" s="80">
        <v>200</v>
      </c>
      <c r="D80" s="80" t="s">
        <v>11</v>
      </c>
      <c r="E80" s="81">
        <v>560</v>
      </c>
      <c r="F80" s="81">
        <v>600</v>
      </c>
      <c r="G80" s="81">
        <v>640</v>
      </c>
      <c r="H80" s="82">
        <f t="shared" ref="H80" si="99">(F80-E80)*C80</f>
        <v>8000</v>
      </c>
      <c r="I80" s="83">
        <f>(G80-F80)*C80</f>
        <v>8000</v>
      </c>
      <c r="J80" s="84">
        <f t="shared" ref="J80" si="100">(H80+I80)/C80</f>
        <v>80</v>
      </c>
      <c r="K80" s="85">
        <f t="shared" ref="K80" si="101">SUM(H80:I80)</f>
        <v>16000</v>
      </c>
    </row>
    <row r="81" spans="1:11" s="14" customFormat="1" x14ac:dyDescent="0.25">
      <c r="A81" s="79">
        <v>43577</v>
      </c>
      <c r="B81" s="80" t="s">
        <v>174</v>
      </c>
      <c r="C81" s="80">
        <v>200</v>
      </c>
      <c r="D81" s="80" t="s">
        <v>11</v>
      </c>
      <c r="E81" s="81">
        <v>230</v>
      </c>
      <c r="F81" s="81">
        <v>260</v>
      </c>
      <c r="G81" s="81">
        <v>0</v>
      </c>
      <c r="H81" s="82">
        <f t="shared" ref="H81" si="102">(F81-E81)*C81</f>
        <v>6000</v>
      </c>
      <c r="I81" s="83">
        <v>0</v>
      </c>
      <c r="J81" s="84">
        <f t="shared" ref="J81" si="103">(H81+I81)/C81</f>
        <v>30</v>
      </c>
      <c r="K81" s="85">
        <f t="shared" ref="K81" si="104">SUM(H81:I81)</f>
        <v>6000</v>
      </c>
    </row>
    <row r="82" spans="1:11" s="14" customFormat="1" x14ac:dyDescent="0.25">
      <c r="A82" s="79">
        <v>43567</v>
      </c>
      <c r="B82" s="80" t="s">
        <v>172</v>
      </c>
      <c r="C82" s="80">
        <v>200</v>
      </c>
      <c r="D82" s="80" t="s">
        <v>11</v>
      </c>
      <c r="E82" s="81">
        <v>280</v>
      </c>
      <c r="F82" s="81">
        <v>315</v>
      </c>
      <c r="G82" s="81">
        <v>0</v>
      </c>
      <c r="H82" s="82">
        <f t="shared" ref="H82" si="105">(F82-E82)*C82</f>
        <v>7000</v>
      </c>
      <c r="I82" s="83">
        <v>0</v>
      </c>
      <c r="J82" s="84">
        <f t="shared" ref="J82" si="106">(H82+I82)/C82</f>
        <v>35</v>
      </c>
      <c r="K82" s="85">
        <f t="shared" ref="K82" si="107">SUM(H82:I82)</f>
        <v>7000</v>
      </c>
    </row>
    <row r="83" spans="1:11" s="14" customFormat="1" x14ac:dyDescent="0.25">
      <c r="A83" s="79">
        <v>43566</v>
      </c>
      <c r="B83" s="80" t="s">
        <v>172</v>
      </c>
      <c r="C83" s="80">
        <v>200</v>
      </c>
      <c r="D83" s="80" t="s">
        <v>11</v>
      </c>
      <c r="E83" s="81">
        <v>260</v>
      </c>
      <c r="F83" s="81">
        <v>260</v>
      </c>
      <c r="G83" s="81">
        <v>0</v>
      </c>
      <c r="H83" s="82">
        <f t="shared" ref="H83" si="108">(F83-E83)*C83</f>
        <v>0</v>
      </c>
      <c r="I83" s="83">
        <v>0</v>
      </c>
      <c r="J83" s="84">
        <f t="shared" ref="J83" si="109">(H83+I83)/C83</f>
        <v>0</v>
      </c>
      <c r="K83" s="85">
        <f t="shared" ref="K83" si="110">SUM(H83:I83)</f>
        <v>0</v>
      </c>
    </row>
    <row r="84" spans="1:11" s="14" customFormat="1" x14ac:dyDescent="0.25">
      <c r="A84" s="79">
        <v>43565</v>
      </c>
      <c r="B84" s="80" t="s">
        <v>171</v>
      </c>
      <c r="C84" s="80">
        <v>200</v>
      </c>
      <c r="D84" s="80" t="s">
        <v>11</v>
      </c>
      <c r="E84" s="81">
        <v>350</v>
      </c>
      <c r="F84" s="81">
        <v>290</v>
      </c>
      <c r="G84" s="81">
        <v>0</v>
      </c>
      <c r="H84" s="82">
        <f t="shared" ref="H84" si="111">(F84-E84)*C84</f>
        <v>-12000</v>
      </c>
      <c r="I84" s="83">
        <v>0</v>
      </c>
      <c r="J84" s="84">
        <f t="shared" ref="J84" si="112">(H84+I84)/C84</f>
        <v>-60</v>
      </c>
      <c r="K84" s="85">
        <f t="shared" ref="K84" si="113">SUM(H84:I84)</f>
        <v>-12000</v>
      </c>
    </row>
    <row r="85" spans="1:11" s="14" customFormat="1" x14ac:dyDescent="0.25">
      <c r="A85" s="79">
        <v>43563</v>
      </c>
      <c r="B85" s="80" t="s">
        <v>170</v>
      </c>
      <c r="C85" s="80">
        <v>200</v>
      </c>
      <c r="D85" s="80" t="s">
        <v>11</v>
      </c>
      <c r="E85" s="81">
        <v>440</v>
      </c>
      <c r="F85" s="81">
        <v>480</v>
      </c>
      <c r="G85" s="81">
        <v>0</v>
      </c>
      <c r="H85" s="82">
        <f t="shared" ref="H85" si="114">(F85-E85)*C85</f>
        <v>8000</v>
      </c>
      <c r="I85" s="83">
        <v>0</v>
      </c>
      <c r="J85" s="84">
        <f t="shared" ref="J85" si="115">(H85+I85)/C85</f>
        <v>40</v>
      </c>
      <c r="K85" s="85">
        <f t="shared" ref="K85" si="116">SUM(H85:I85)</f>
        <v>8000</v>
      </c>
    </row>
    <row r="86" spans="1:11" s="14" customFormat="1" x14ac:dyDescent="0.25">
      <c r="A86" s="79">
        <v>43557</v>
      </c>
      <c r="B86" s="80" t="s">
        <v>169</v>
      </c>
      <c r="C86" s="80">
        <v>200</v>
      </c>
      <c r="D86" s="80" t="s">
        <v>11</v>
      </c>
      <c r="E86" s="81">
        <v>520</v>
      </c>
      <c r="F86" s="81">
        <v>470</v>
      </c>
      <c r="G86" s="81">
        <v>0</v>
      </c>
      <c r="H86" s="82">
        <f t="shared" ref="H86" si="117">(F86-E86)*C86</f>
        <v>-10000</v>
      </c>
      <c r="I86" s="83">
        <v>0</v>
      </c>
      <c r="J86" s="84">
        <f t="shared" ref="J86" si="118">(H86+I86)/C86</f>
        <v>-50</v>
      </c>
      <c r="K86" s="85">
        <f t="shared" ref="K86" si="119">SUM(H86:I86)</f>
        <v>-10000</v>
      </c>
    </row>
    <row r="87" spans="1:11" s="14" customFormat="1" x14ac:dyDescent="0.25">
      <c r="A87" s="79">
        <v>43557</v>
      </c>
      <c r="B87" s="80" t="s">
        <v>169</v>
      </c>
      <c r="C87" s="80">
        <v>200</v>
      </c>
      <c r="D87" s="80" t="s">
        <v>11</v>
      </c>
      <c r="E87" s="81">
        <v>550</v>
      </c>
      <c r="F87" s="81">
        <v>580</v>
      </c>
      <c r="G87" s="81">
        <v>620</v>
      </c>
      <c r="H87" s="82">
        <f t="shared" ref="H87" si="120">(F87-E87)*C87</f>
        <v>6000</v>
      </c>
      <c r="I87" s="83">
        <f>(G87-F87)*C87</f>
        <v>8000</v>
      </c>
      <c r="J87" s="84">
        <f t="shared" ref="J87" si="121">(H87+I87)/C87</f>
        <v>70</v>
      </c>
      <c r="K87" s="85">
        <f t="shared" ref="K87" si="122">SUM(H87:I87)</f>
        <v>14000</v>
      </c>
    </row>
    <row r="88" spans="1:11" s="14" customFormat="1" x14ac:dyDescent="0.25">
      <c r="A88" s="79">
        <v>43556</v>
      </c>
      <c r="B88" s="80" t="s">
        <v>164</v>
      </c>
      <c r="C88" s="80">
        <v>200</v>
      </c>
      <c r="D88" s="80" t="s">
        <v>11</v>
      </c>
      <c r="E88" s="81">
        <v>630</v>
      </c>
      <c r="F88" s="81">
        <v>660</v>
      </c>
      <c r="G88" s="81">
        <v>690</v>
      </c>
      <c r="H88" s="82">
        <f t="shared" ref="H88" si="123">(F88-E88)*C88</f>
        <v>6000</v>
      </c>
      <c r="I88" s="83">
        <f>(G88-F88)*C88</f>
        <v>6000</v>
      </c>
      <c r="J88" s="84">
        <f t="shared" ref="J88" si="124">(H88+I88)/C88</f>
        <v>60</v>
      </c>
      <c r="K88" s="85">
        <f t="shared" ref="K88" si="125">SUM(H88:I88)</f>
        <v>12000</v>
      </c>
    </row>
    <row r="89" spans="1:11" s="14" customFormat="1" x14ac:dyDescent="0.25">
      <c r="A89" s="86"/>
      <c r="B89" s="87"/>
      <c r="C89" s="87"/>
      <c r="D89" s="87"/>
      <c r="E89" s="87"/>
      <c r="F89" s="87"/>
      <c r="G89" s="87" t="s">
        <v>165</v>
      </c>
      <c r="H89" s="110">
        <f>SUM(H78:H88)</f>
        <v>30000</v>
      </c>
      <c r="I89" s="111"/>
      <c r="J89" s="87"/>
      <c r="K89" s="110">
        <f>SUM(K78:K88)</f>
        <v>52000</v>
      </c>
    </row>
    <row r="90" spans="1:11" s="14" customFormat="1" x14ac:dyDescent="0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1:11" s="14" customFormat="1" x14ac:dyDescent="0.25">
      <c r="A91" s="113" t="s">
        <v>176</v>
      </c>
      <c r="B91" s="114" t="s">
        <v>177</v>
      </c>
      <c r="C91" s="115" t="s">
        <v>178</v>
      </c>
      <c r="D91" s="116" t="s">
        <v>179</v>
      </c>
      <c r="E91" s="116" t="s">
        <v>180</v>
      </c>
      <c r="F91" s="115" t="s">
        <v>173</v>
      </c>
      <c r="G91" s="96"/>
      <c r="H91" s="96"/>
      <c r="I91" s="96"/>
      <c r="J91" s="96"/>
      <c r="K91" s="96"/>
    </row>
    <row r="92" spans="1:11" s="14" customFormat="1" x14ac:dyDescent="0.25">
      <c r="A92" s="97" t="s">
        <v>181</v>
      </c>
      <c r="B92" s="98">
        <v>2</v>
      </c>
      <c r="C92" s="99">
        <f>SUM(A92-B92)</f>
        <v>9</v>
      </c>
      <c r="D92" s="100">
        <v>2</v>
      </c>
      <c r="E92" s="99">
        <f>SUM(C92-D92)</f>
        <v>7</v>
      </c>
      <c r="F92" s="99">
        <f>E92*100/C92</f>
        <v>77.777777777777771</v>
      </c>
      <c r="G92" s="96"/>
      <c r="H92" s="96"/>
      <c r="I92" s="96"/>
      <c r="J92" s="96"/>
      <c r="K92" s="96"/>
    </row>
    <row r="93" spans="1:11" s="14" customFormat="1" x14ac:dyDescent="0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1:11" s="14" customFormat="1" x14ac:dyDescent="0.25">
      <c r="A94" s="86"/>
      <c r="B94" s="87"/>
      <c r="C94" s="87"/>
      <c r="D94" s="87"/>
      <c r="E94" s="95">
        <v>43525</v>
      </c>
      <c r="F94" s="87"/>
      <c r="G94" s="87"/>
      <c r="H94" s="112"/>
      <c r="I94" s="111"/>
      <c r="J94" s="87"/>
      <c r="K94" s="87"/>
    </row>
    <row r="95" spans="1:11" s="14" customFormat="1" x14ac:dyDescent="0.25">
      <c r="A95" s="79"/>
      <c r="B95" s="80"/>
      <c r="C95" s="80"/>
      <c r="D95" s="80"/>
      <c r="E95" s="81"/>
      <c r="F95" s="81"/>
      <c r="G95" s="81"/>
      <c r="H95" s="82"/>
      <c r="I95" s="83"/>
      <c r="J95" s="84"/>
      <c r="K95" s="85"/>
    </row>
    <row r="96" spans="1:11" s="14" customFormat="1" x14ac:dyDescent="0.25">
      <c r="A96" s="79">
        <v>43553</v>
      </c>
      <c r="B96" s="80" t="s">
        <v>163</v>
      </c>
      <c r="C96" s="80">
        <v>200</v>
      </c>
      <c r="D96" s="80" t="s">
        <v>11</v>
      </c>
      <c r="E96" s="81">
        <v>660</v>
      </c>
      <c r="F96" s="81">
        <v>720</v>
      </c>
      <c r="G96" s="81">
        <v>0</v>
      </c>
      <c r="H96" s="82">
        <f t="shared" ref="H96" si="126">(F96-E96)*C96</f>
        <v>12000</v>
      </c>
      <c r="I96" s="83">
        <v>0</v>
      </c>
      <c r="J96" s="84">
        <f t="shared" ref="J96" si="127">(H96+I96)/C96</f>
        <v>60</v>
      </c>
      <c r="K96" s="85">
        <f t="shared" ref="K96" si="128">SUM(H96:I96)</f>
        <v>12000</v>
      </c>
    </row>
    <row r="97" spans="1:11" s="14" customFormat="1" x14ac:dyDescent="0.25">
      <c r="A97" s="79">
        <v>43551</v>
      </c>
      <c r="B97" s="80" t="s">
        <v>160</v>
      </c>
      <c r="C97" s="80">
        <v>200</v>
      </c>
      <c r="D97" s="80" t="s">
        <v>11</v>
      </c>
      <c r="E97" s="81">
        <v>295</v>
      </c>
      <c r="F97" s="81">
        <v>250</v>
      </c>
      <c r="G97" s="81">
        <v>0</v>
      </c>
      <c r="H97" s="82">
        <f t="shared" ref="H97" si="129">(F97-E97)*C97</f>
        <v>-9000</v>
      </c>
      <c r="I97" s="83">
        <v>0</v>
      </c>
      <c r="J97" s="84">
        <f t="shared" ref="J97" si="130">(H97+I97)/C97</f>
        <v>-45</v>
      </c>
      <c r="K97" s="85">
        <f t="shared" ref="K97" si="131">SUM(H97:I97)</f>
        <v>-9000</v>
      </c>
    </row>
    <row r="98" spans="1:11" s="14" customFormat="1" x14ac:dyDescent="0.25">
      <c r="A98" s="79">
        <v>43550</v>
      </c>
      <c r="B98" s="80" t="s">
        <v>162</v>
      </c>
      <c r="C98" s="80">
        <v>200</v>
      </c>
      <c r="D98" s="80" t="s">
        <v>11</v>
      </c>
      <c r="E98" s="81">
        <v>200</v>
      </c>
      <c r="F98" s="81">
        <v>230</v>
      </c>
      <c r="G98" s="81">
        <v>260</v>
      </c>
      <c r="H98" s="82">
        <f t="shared" ref="H98" si="132">(F98-E98)*C98</f>
        <v>6000</v>
      </c>
      <c r="I98" s="83">
        <f>(G98-F98)*C98</f>
        <v>6000</v>
      </c>
      <c r="J98" s="84">
        <f t="shared" ref="J98" si="133">(H98+I98)/C98</f>
        <v>60</v>
      </c>
      <c r="K98" s="85">
        <f t="shared" ref="K98" si="134">SUM(H98:I98)</f>
        <v>12000</v>
      </c>
    </row>
    <row r="99" spans="1:11" s="14" customFormat="1" x14ac:dyDescent="0.25">
      <c r="A99" s="79">
        <v>43544</v>
      </c>
      <c r="B99" s="80" t="s">
        <v>161</v>
      </c>
      <c r="C99" s="80">
        <v>200</v>
      </c>
      <c r="D99" s="80" t="s">
        <v>11</v>
      </c>
      <c r="E99" s="81">
        <v>280</v>
      </c>
      <c r="F99" s="81">
        <v>310</v>
      </c>
      <c r="G99" s="81">
        <v>350</v>
      </c>
      <c r="H99" s="82">
        <f t="shared" ref="H99" si="135">(F99-E99)*C99</f>
        <v>6000</v>
      </c>
      <c r="I99" s="83">
        <f>(G99-F99)*C99</f>
        <v>8000</v>
      </c>
      <c r="J99" s="84">
        <f t="shared" ref="J99" si="136">(H99+I99)/C99</f>
        <v>70</v>
      </c>
      <c r="K99" s="85">
        <f t="shared" ref="K99" si="137">SUM(H99:I99)</f>
        <v>14000</v>
      </c>
    </row>
    <row r="100" spans="1:11" s="14" customFormat="1" x14ac:dyDescent="0.25">
      <c r="A100" s="79">
        <v>43543</v>
      </c>
      <c r="B100" s="80" t="s">
        <v>160</v>
      </c>
      <c r="C100" s="80">
        <v>200</v>
      </c>
      <c r="D100" s="80" t="s">
        <v>11</v>
      </c>
      <c r="E100" s="81">
        <v>250</v>
      </c>
      <c r="F100" s="81">
        <v>280</v>
      </c>
      <c r="G100" s="81">
        <v>0</v>
      </c>
      <c r="H100" s="82">
        <f t="shared" ref="H100" si="138">(F100-E100)*C100</f>
        <v>6000</v>
      </c>
      <c r="I100" s="83">
        <v>0</v>
      </c>
      <c r="J100" s="84">
        <f t="shared" ref="J100" si="139">(H100+I100)/C100</f>
        <v>30</v>
      </c>
      <c r="K100" s="85">
        <f t="shared" ref="K100" si="140">SUM(H100:I100)</f>
        <v>6000</v>
      </c>
    </row>
    <row r="101" spans="1:11" s="14" customFormat="1" x14ac:dyDescent="0.25">
      <c r="A101" s="79">
        <v>43542</v>
      </c>
      <c r="B101" s="80" t="s">
        <v>159</v>
      </c>
      <c r="C101" s="80">
        <v>200</v>
      </c>
      <c r="D101" s="80" t="s">
        <v>11</v>
      </c>
      <c r="E101" s="81">
        <v>340</v>
      </c>
      <c r="F101" s="81">
        <v>380</v>
      </c>
      <c r="G101" s="81">
        <v>420</v>
      </c>
      <c r="H101" s="82">
        <f t="shared" ref="H101" si="141">(F101-E101)*C101</f>
        <v>8000</v>
      </c>
      <c r="I101" s="83">
        <f>(G101-F101)*C101</f>
        <v>8000</v>
      </c>
      <c r="J101" s="84">
        <f t="shared" ref="J101" si="142">(H101+I101)/C101</f>
        <v>80</v>
      </c>
      <c r="K101" s="85">
        <f t="shared" ref="K101" si="143">SUM(H101:I101)</f>
        <v>16000</v>
      </c>
    </row>
    <row r="102" spans="1:11" s="14" customFormat="1" x14ac:dyDescent="0.25">
      <c r="A102" s="79">
        <v>43538</v>
      </c>
      <c r="B102" s="80" t="s">
        <v>158</v>
      </c>
      <c r="C102" s="80">
        <v>200</v>
      </c>
      <c r="D102" s="80" t="s">
        <v>11</v>
      </c>
      <c r="E102" s="81">
        <v>320</v>
      </c>
      <c r="F102" s="81">
        <v>350</v>
      </c>
      <c r="G102" s="81">
        <v>0</v>
      </c>
      <c r="H102" s="82">
        <f t="shared" ref="H102:H107" si="144">(F102-E102)*C102</f>
        <v>6000</v>
      </c>
      <c r="I102" s="83">
        <v>0</v>
      </c>
      <c r="J102" s="84">
        <f t="shared" ref="J102:J107" si="145">(H102+I102)/C102</f>
        <v>30</v>
      </c>
      <c r="K102" s="85">
        <f t="shared" ref="K102:K107" si="146">SUM(H102:I102)</f>
        <v>6000</v>
      </c>
    </row>
    <row r="103" spans="1:11" s="14" customFormat="1" x14ac:dyDescent="0.25">
      <c r="A103" s="79">
        <v>43537</v>
      </c>
      <c r="B103" s="80" t="s">
        <v>157</v>
      </c>
      <c r="C103" s="80">
        <v>750</v>
      </c>
      <c r="D103" s="80" t="s">
        <v>11</v>
      </c>
      <c r="E103" s="81">
        <v>55</v>
      </c>
      <c r="F103" s="81">
        <v>63</v>
      </c>
      <c r="G103" s="81">
        <v>0</v>
      </c>
      <c r="H103" s="82">
        <f t="shared" si="144"/>
        <v>6000</v>
      </c>
      <c r="I103" s="83">
        <v>0</v>
      </c>
      <c r="J103" s="84">
        <f t="shared" si="145"/>
        <v>8</v>
      </c>
      <c r="K103" s="85">
        <f t="shared" si="146"/>
        <v>6000</v>
      </c>
    </row>
    <row r="104" spans="1:11" s="14" customFormat="1" x14ac:dyDescent="0.25">
      <c r="A104" s="79">
        <v>43536</v>
      </c>
      <c r="B104" s="80" t="s">
        <v>156</v>
      </c>
      <c r="C104" s="80">
        <v>200</v>
      </c>
      <c r="D104" s="80" t="s">
        <v>11</v>
      </c>
      <c r="E104" s="81">
        <v>260</v>
      </c>
      <c r="F104" s="81">
        <v>300</v>
      </c>
      <c r="G104" s="81">
        <v>340</v>
      </c>
      <c r="H104" s="82">
        <f t="shared" si="144"/>
        <v>8000</v>
      </c>
      <c r="I104" s="83">
        <f>(G104-F104)*C104</f>
        <v>8000</v>
      </c>
      <c r="J104" s="84">
        <f t="shared" si="145"/>
        <v>80</v>
      </c>
      <c r="K104" s="85">
        <f t="shared" si="146"/>
        <v>16000</v>
      </c>
    </row>
    <row r="105" spans="1:11" s="14" customFormat="1" x14ac:dyDescent="0.25">
      <c r="A105" s="79">
        <v>43532</v>
      </c>
      <c r="B105" s="80" t="s">
        <v>155</v>
      </c>
      <c r="C105" s="80">
        <v>200</v>
      </c>
      <c r="D105" s="80" t="s">
        <v>11</v>
      </c>
      <c r="E105" s="81">
        <v>500</v>
      </c>
      <c r="F105" s="81">
        <v>540</v>
      </c>
      <c r="G105" s="81">
        <v>580</v>
      </c>
      <c r="H105" s="82">
        <f t="shared" si="144"/>
        <v>8000</v>
      </c>
      <c r="I105" s="83">
        <f>(G105-F105)*C105</f>
        <v>8000</v>
      </c>
      <c r="J105" s="84">
        <f t="shared" si="145"/>
        <v>80</v>
      </c>
      <c r="K105" s="85">
        <f t="shared" si="146"/>
        <v>16000</v>
      </c>
    </row>
    <row r="106" spans="1:11" s="14" customFormat="1" x14ac:dyDescent="0.25">
      <c r="A106" s="79">
        <v>43531</v>
      </c>
      <c r="B106" s="80" t="s">
        <v>154</v>
      </c>
      <c r="C106" s="80">
        <v>200</v>
      </c>
      <c r="D106" s="80" t="s">
        <v>11</v>
      </c>
      <c r="E106" s="81">
        <v>485</v>
      </c>
      <c r="F106" s="81">
        <v>520</v>
      </c>
      <c r="G106" s="81">
        <v>550</v>
      </c>
      <c r="H106" s="82">
        <f t="shared" si="144"/>
        <v>7000</v>
      </c>
      <c r="I106" s="83">
        <f t="shared" ref="I106" si="147">(G106-F106)*C106</f>
        <v>6000</v>
      </c>
      <c r="J106" s="84">
        <f t="shared" si="145"/>
        <v>65</v>
      </c>
      <c r="K106" s="85">
        <f t="shared" si="146"/>
        <v>13000</v>
      </c>
    </row>
    <row r="107" spans="1:11" s="14" customFormat="1" x14ac:dyDescent="0.25">
      <c r="A107" s="79">
        <v>43529</v>
      </c>
      <c r="B107" s="80" t="s">
        <v>153</v>
      </c>
      <c r="C107" s="80">
        <v>750</v>
      </c>
      <c r="D107" s="80" t="s">
        <v>11</v>
      </c>
      <c r="E107" s="81">
        <v>125</v>
      </c>
      <c r="F107" s="81">
        <v>135</v>
      </c>
      <c r="G107" s="81">
        <v>145</v>
      </c>
      <c r="H107" s="82">
        <f t="shared" si="144"/>
        <v>7500</v>
      </c>
      <c r="I107" s="83">
        <f t="shared" ref="I107" si="148">(G107-F107)*C107</f>
        <v>7500</v>
      </c>
      <c r="J107" s="84">
        <f t="shared" si="145"/>
        <v>20</v>
      </c>
      <c r="K107" s="85">
        <f t="shared" si="146"/>
        <v>15000</v>
      </c>
    </row>
    <row r="108" spans="1:11" s="14" customFormat="1" x14ac:dyDescent="0.25">
      <c r="A108" s="79"/>
      <c r="B108" s="80"/>
      <c r="C108" s="80"/>
      <c r="D108" s="80"/>
      <c r="E108" s="81"/>
      <c r="F108" s="81"/>
      <c r="G108" s="81"/>
      <c r="H108" s="82"/>
      <c r="I108" s="83"/>
      <c r="J108" s="84"/>
      <c r="K108" s="85"/>
    </row>
    <row r="109" spans="1:11" s="14" customFormat="1" x14ac:dyDescent="0.25">
      <c r="A109" s="86"/>
      <c r="B109" s="87"/>
      <c r="C109" s="87"/>
      <c r="D109" s="87"/>
      <c r="E109" s="87"/>
      <c r="F109" s="87"/>
      <c r="G109" s="87" t="s">
        <v>165</v>
      </c>
      <c r="H109" s="110">
        <f>SUM(H96:H107)</f>
        <v>71500</v>
      </c>
      <c r="I109" s="111"/>
      <c r="J109" s="87"/>
      <c r="K109" s="110">
        <f>SUM(K96:K107)</f>
        <v>123000</v>
      </c>
    </row>
    <row r="110" spans="1:11" s="26" customFormat="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1:11" s="26" customFormat="1" x14ac:dyDescent="0.25">
      <c r="A111" s="86"/>
      <c r="B111" s="87"/>
      <c r="C111" s="87"/>
      <c r="D111" s="87"/>
      <c r="E111" s="95">
        <v>43497</v>
      </c>
      <c r="F111" s="87"/>
      <c r="G111" s="87"/>
      <c r="H111" s="112"/>
      <c r="I111" s="111"/>
      <c r="J111" s="87"/>
      <c r="K111" s="87"/>
    </row>
    <row r="112" spans="1:11" s="14" customFormat="1" x14ac:dyDescent="0.25">
      <c r="A112" s="79">
        <v>43510</v>
      </c>
      <c r="B112" s="80" t="s">
        <v>79</v>
      </c>
      <c r="C112" s="80">
        <v>1280</v>
      </c>
      <c r="D112" s="80" t="s">
        <v>11</v>
      </c>
      <c r="E112" s="81">
        <v>76.8</v>
      </c>
      <c r="F112" s="81">
        <v>84.45</v>
      </c>
      <c r="G112" s="81"/>
      <c r="H112" s="82">
        <f>(F112-E112)*C112</f>
        <v>9792.0000000000073</v>
      </c>
      <c r="I112" s="83"/>
      <c r="J112" s="84">
        <f>(H112+I112)/C112</f>
        <v>7.6500000000000057</v>
      </c>
      <c r="K112" s="85">
        <f>SUM(H112:I112)</f>
        <v>9792.0000000000073</v>
      </c>
    </row>
    <row r="113" spans="1:11" ht="15" customHeight="1" x14ac:dyDescent="0.25">
      <c r="A113" s="79">
        <v>43510</v>
      </c>
      <c r="B113" s="80" t="s">
        <v>152</v>
      </c>
      <c r="C113" s="80">
        <v>1280</v>
      </c>
      <c r="D113" s="80" t="s">
        <v>11</v>
      </c>
      <c r="E113" s="81">
        <v>156.55000000000001</v>
      </c>
      <c r="F113" s="81">
        <v>180</v>
      </c>
      <c r="G113" s="81"/>
      <c r="H113" s="82">
        <f t="shared" ref="H113" si="149">(F113-E113)*C113</f>
        <v>30015.999999999985</v>
      </c>
      <c r="I113" s="83"/>
      <c r="J113" s="84">
        <f t="shared" ref="J113" si="150">(H113+I113)/C113</f>
        <v>23.449999999999989</v>
      </c>
      <c r="K113" s="85">
        <f t="shared" ref="K113" si="151">SUM(H113:I113)</f>
        <v>30015.999999999985</v>
      </c>
    </row>
    <row r="114" spans="1:11" s="14" customFormat="1" x14ac:dyDescent="0.25">
      <c r="A114" s="101">
        <v>43508</v>
      </c>
      <c r="B114" s="102" t="s">
        <v>123</v>
      </c>
      <c r="C114" s="102">
        <v>1280</v>
      </c>
      <c r="D114" s="102" t="s">
        <v>11</v>
      </c>
      <c r="E114" s="103">
        <v>38.75</v>
      </c>
      <c r="F114" s="103">
        <v>44.55</v>
      </c>
      <c r="G114" s="103">
        <v>53.5</v>
      </c>
      <c r="H114" s="104">
        <f t="shared" ref="H114:H115" si="152">(F114-E114)*C114</f>
        <v>7423.9999999999964</v>
      </c>
      <c r="I114" s="105">
        <f t="shared" ref="I114:I115" si="153">(G114-F114)*C114</f>
        <v>11456.000000000004</v>
      </c>
      <c r="J114" s="106">
        <f t="shared" ref="J114:J115" si="154">(H114+I114)/C114</f>
        <v>14.75</v>
      </c>
      <c r="K114" s="107">
        <f t="shared" ref="K114:K115" si="155">SUM(H114:I114)</f>
        <v>18880</v>
      </c>
    </row>
    <row r="115" spans="1:11" s="14" customFormat="1" x14ac:dyDescent="0.25">
      <c r="A115" s="101">
        <v>43508</v>
      </c>
      <c r="B115" s="102" t="s">
        <v>80</v>
      </c>
      <c r="C115" s="102">
        <v>2625</v>
      </c>
      <c r="D115" s="102" t="s">
        <v>11</v>
      </c>
      <c r="E115" s="103">
        <v>19</v>
      </c>
      <c r="F115" s="103">
        <v>20.9</v>
      </c>
      <c r="G115" s="103">
        <v>24.05</v>
      </c>
      <c r="H115" s="104">
        <f t="shared" si="152"/>
        <v>4987.4999999999964</v>
      </c>
      <c r="I115" s="105">
        <f t="shared" si="153"/>
        <v>8268.7500000000055</v>
      </c>
      <c r="J115" s="106">
        <f t="shared" si="154"/>
        <v>5.0500000000000007</v>
      </c>
      <c r="K115" s="107">
        <f t="shared" si="155"/>
        <v>13256.250000000002</v>
      </c>
    </row>
    <row r="116" spans="1:11" s="14" customFormat="1" x14ac:dyDescent="0.25">
      <c r="A116" s="79">
        <v>43507</v>
      </c>
      <c r="B116" s="80" t="s">
        <v>80</v>
      </c>
      <c r="C116" s="80">
        <v>1725</v>
      </c>
      <c r="D116" s="80" t="s">
        <v>11</v>
      </c>
      <c r="E116" s="81">
        <v>28.5</v>
      </c>
      <c r="F116" s="81">
        <v>31.35</v>
      </c>
      <c r="G116" s="81"/>
      <c r="H116" s="82">
        <f t="shared" ref="H116" si="156">(F116-E116)*C116</f>
        <v>4916.2500000000027</v>
      </c>
      <c r="I116" s="83"/>
      <c r="J116" s="84">
        <f t="shared" ref="J116" si="157">(H116+I116)/C116</f>
        <v>2.8500000000000014</v>
      </c>
      <c r="K116" s="85">
        <f t="shared" ref="K116" si="158">SUM(H116:I116)</f>
        <v>4916.2500000000027</v>
      </c>
    </row>
    <row r="117" spans="1:11" s="26" customFormat="1" x14ac:dyDescent="0.25">
      <c r="A117" s="88"/>
      <c r="B117" s="89"/>
      <c r="C117" s="89"/>
      <c r="D117" s="89"/>
      <c r="E117" s="90"/>
      <c r="F117" s="90"/>
      <c r="G117" s="87" t="s">
        <v>165</v>
      </c>
      <c r="H117" s="110">
        <f>SUM(H112:H116)</f>
        <v>57135.749999999985</v>
      </c>
      <c r="I117" s="111"/>
      <c r="J117" s="87"/>
      <c r="K117" s="110">
        <f>SUM(K112:K116)</f>
        <v>76860.5</v>
      </c>
    </row>
    <row r="118" spans="1:11" s="26" customFormat="1" x14ac:dyDescent="0.25">
      <c r="A118" s="86"/>
      <c r="B118" s="87"/>
      <c r="C118" s="87"/>
      <c r="D118" s="87"/>
      <c r="E118" s="95">
        <v>43466</v>
      </c>
      <c r="F118" s="87"/>
      <c r="G118" s="87"/>
      <c r="H118" s="112"/>
      <c r="I118" s="111"/>
      <c r="J118" s="87"/>
      <c r="K118" s="87"/>
    </row>
    <row r="119" spans="1:11" s="14" customFormat="1" x14ac:dyDescent="0.25">
      <c r="A119" s="108"/>
      <c r="B119" s="108"/>
      <c r="C119" s="108"/>
      <c r="D119" s="108"/>
      <c r="E119" s="108"/>
      <c r="F119" s="108"/>
      <c r="G119" s="108"/>
      <c r="H119" s="108"/>
      <c r="I119" s="108"/>
      <c r="J119" s="87" t="s">
        <v>173</v>
      </c>
      <c r="K119" s="109">
        <v>0.65</v>
      </c>
    </row>
    <row r="120" spans="1:11" s="14" customFormat="1" x14ac:dyDescent="0.25">
      <c r="A120" s="79">
        <v>43489</v>
      </c>
      <c r="B120" s="80" t="s">
        <v>123</v>
      </c>
      <c r="C120" s="80">
        <v>180</v>
      </c>
      <c r="D120" s="80" t="s">
        <v>11</v>
      </c>
      <c r="E120" s="81">
        <v>137.35</v>
      </c>
      <c r="F120" s="81">
        <v>155</v>
      </c>
      <c r="G120" s="81"/>
      <c r="H120" s="82">
        <f>(F120-E120)*C120</f>
        <v>3177.0000000000009</v>
      </c>
      <c r="I120" s="83"/>
      <c r="J120" s="84">
        <f>(H120+I120)/C120</f>
        <v>17.650000000000006</v>
      </c>
      <c r="K120" s="85">
        <f>SUM(H120:I120)</f>
        <v>3177.0000000000009</v>
      </c>
    </row>
    <row r="121" spans="1:11" s="14" customFormat="1" x14ac:dyDescent="0.25">
      <c r="A121" s="79">
        <v>43489</v>
      </c>
      <c r="B121" s="80" t="s">
        <v>80</v>
      </c>
      <c r="C121" s="80">
        <v>600</v>
      </c>
      <c r="D121" s="80" t="s">
        <v>11</v>
      </c>
      <c r="E121" s="81">
        <v>77.8</v>
      </c>
      <c r="F121" s="81">
        <v>85.6</v>
      </c>
      <c r="G121" s="81"/>
      <c r="H121" s="82">
        <f t="shared" ref="H121" si="159">(F121-E121)*C121</f>
        <v>4679.9999999999982</v>
      </c>
      <c r="I121" s="83"/>
      <c r="J121" s="84">
        <f t="shared" ref="J121" si="160">(H121+I121)/C121</f>
        <v>7.7999999999999972</v>
      </c>
      <c r="K121" s="85">
        <f t="shared" ref="K121" si="161">SUM(H121:I121)</f>
        <v>4679.9999999999982</v>
      </c>
    </row>
    <row r="122" spans="1:11" s="14" customFormat="1" x14ac:dyDescent="0.25">
      <c r="A122" s="101">
        <v>43488</v>
      </c>
      <c r="B122" s="102" t="s">
        <v>149</v>
      </c>
      <c r="C122" s="102">
        <v>675</v>
      </c>
      <c r="D122" s="102" t="s">
        <v>11</v>
      </c>
      <c r="E122" s="103">
        <v>71</v>
      </c>
      <c r="F122" s="103">
        <v>78.099999999999994</v>
      </c>
      <c r="G122" s="103">
        <v>89.65</v>
      </c>
      <c r="H122" s="104">
        <f t="shared" ref="H122" si="162">(F122-E122)*C122</f>
        <v>4792.4999999999964</v>
      </c>
      <c r="I122" s="105">
        <f t="shared" ref="I122" si="163">(G122-F122)*C122</f>
        <v>7796.2500000000073</v>
      </c>
      <c r="J122" s="106">
        <f t="shared" ref="J122" si="164">(H122+I122)/C122</f>
        <v>18.650000000000006</v>
      </c>
      <c r="K122" s="107">
        <f t="shared" ref="K122" si="165">SUM(H122:I122)</f>
        <v>12588.750000000004</v>
      </c>
    </row>
    <row r="123" spans="1:11" s="26" customFormat="1" x14ac:dyDescent="0.25">
      <c r="A123" s="79">
        <v>43487</v>
      </c>
      <c r="B123" s="80" t="s">
        <v>149</v>
      </c>
      <c r="C123" s="80">
        <v>600</v>
      </c>
      <c r="D123" s="80" t="s">
        <v>11</v>
      </c>
      <c r="E123" s="81">
        <v>81.75</v>
      </c>
      <c r="F123" s="81">
        <v>89.95</v>
      </c>
      <c r="G123" s="81"/>
      <c r="H123" s="82">
        <f t="shared" ref="H123" si="166">(F123-E123)*C123</f>
        <v>4920.0000000000018</v>
      </c>
      <c r="I123" s="83"/>
      <c r="J123" s="84">
        <f t="shared" ref="J123" si="167">(H123+I123)/C123</f>
        <v>8.2000000000000028</v>
      </c>
      <c r="K123" s="85">
        <f t="shared" ref="K123" si="168">SUM(H123:I123)</f>
        <v>4920.0000000000018</v>
      </c>
    </row>
    <row r="124" spans="1:11" s="14" customFormat="1" x14ac:dyDescent="0.25">
      <c r="A124" s="79">
        <v>43486</v>
      </c>
      <c r="B124" s="80" t="s">
        <v>88</v>
      </c>
      <c r="C124" s="80">
        <v>600</v>
      </c>
      <c r="D124" s="80" t="s">
        <v>11</v>
      </c>
      <c r="E124" s="81">
        <v>73.150000000000006</v>
      </c>
      <c r="F124" s="81">
        <v>80.400000000000006</v>
      </c>
      <c r="G124" s="81"/>
      <c r="H124" s="82">
        <f t="shared" ref="H124" si="169">(F124-E124)*C124</f>
        <v>4350</v>
      </c>
      <c r="I124" s="83"/>
      <c r="J124" s="84">
        <f t="shared" ref="J124" si="170">(H124+I124)/C124</f>
        <v>7.25</v>
      </c>
      <c r="K124" s="85">
        <f t="shared" ref="K124" si="171">SUM(H124:I124)</f>
        <v>4350</v>
      </c>
    </row>
    <row r="125" spans="1:11" s="14" customFormat="1" x14ac:dyDescent="0.25">
      <c r="A125" s="79">
        <v>43483</v>
      </c>
      <c r="B125" s="80" t="s">
        <v>123</v>
      </c>
      <c r="C125" s="80">
        <v>100</v>
      </c>
      <c r="D125" s="80" t="s">
        <v>11</v>
      </c>
      <c r="E125" s="81">
        <v>40.299999999999997</v>
      </c>
      <c r="F125" s="81">
        <v>35.25</v>
      </c>
      <c r="G125" s="81"/>
      <c r="H125" s="82">
        <f t="shared" ref="H125:H126" si="172">(F125-E125)*C125</f>
        <v>-504.99999999999972</v>
      </c>
      <c r="I125" s="83"/>
      <c r="J125" s="84">
        <f t="shared" ref="J125:J126" si="173">(H125+I125)/C125</f>
        <v>-5.0499999999999972</v>
      </c>
      <c r="K125" s="85">
        <f t="shared" ref="K125:K126" si="174">SUM(H125:I125)</f>
        <v>-504.99999999999972</v>
      </c>
    </row>
    <row r="126" spans="1:11" s="26" customFormat="1" x14ac:dyDescent="0.25">
      <c r="A126" s="79">
        <v>43483</v>
      </c>
      <c r="B126" s="80" t="s">
        <v>80</v>
      </c>
      <c r="C126" s="80">
        <v>600</v>
      </c>
      <c r="D126" s="80" t="s">
        <v>11</v>
      </c>
      <c r="E126" s="81">
        <v>75.95</v>
      </c>
      <c r="F126" s="81">
        <v>83.55</v>
      </c>
      <c r="G126" s="81"/>
      <c r="H126" s="82">
        <f t="shared" si="172"/>
        <v>4559.9999999999964</v>
      </c>
      <c r="I126" s="83"/>
      <c r="J126" s="84">
        <f t="shared" si="173"/>
        <v>7.5999999999999943</v>
      </c>
      <c r="K126" s="85">
        <f t="shared" si="174"/>
        <v>4559.9999999999964</v>
      </c>
    </row>
    <row r="127" spans="1:11" s="14" customFormat="1" x14ac:dyDescent="0.25">
      <c r="A127" s="101">
        <v>43482</v>
      </c>
      <c r="B127" s="102" t="s">
        <v>123</v>
      </c>
      <c r="C127" s="102">
        <v>480</v>
      </c>
      <c r="D127" s="102" t="s">
        <v>11</v>
      </c>
      <c r="E127" s="103">
        <v>50.35</v>
      </c>
      <c r="F127" s="103">
        <v>57.9</v>
      </c>
      <c r="G127" s="103">
        <v>69.5</v>
      </c>
      <c r="H127" s="104">
        <f t="shared" ref="H127:H128" si="175">(F127-E127)*C127</f>
        <v>3623.9999999999986</v>
      </c>
      <c r="I127" s="105">
        <f t="shared" ref="I127" si="176">(G127-F127)*C127</f>
        <v>5568.0000000000009</v>
      </c>
      <c r="J127" s="106">
        <f t="shared" ref="J127:J128" si="177">(H127+I127)/C127</f>
        <v>19.149999999999999</v>
      </c>
      <c r="K127" s="107">
        <f t="shared" ref="K127:K128" si="178">SUM(H127:I127)</f>
        <v>9192</v>
      </c>
    </row>
    <row r="128" spans="1:11" s="14" customFormat="1" x14ac:dyDescent="0.25">
      <c r="A128" s="79">
        <v>43482</v>
      </c>
      <c r="B128" s="80" t="s">
        <v>80</v>
      </c>
      <c r="C128" s="80">
        <v>600</v>
      </c>
      <c r="D128" s="80" t="s">
        <v>11</v>
      </c>
      <c r="E128" s="81">
        <v>80.5</v>
      </c>
      <c r="F128" s="81">
        <v>88.55</v>
      </c>
      <c r="G128" s="81"/>
      <c r="H128" s="82">
        <f t="shared" si="175"/>
        <v>4829.9999999999982</v>
      </c>
      <c r="I128" s="83"/>
      <c r="J128" s="84">
        <f t="shared" si="177"/>
        <v>8.0499999999999972</v>
      </c>
      <c r="K128" s="85">
        <f t="shared" si="178"/>
        <v>4829.9999999999982</v>
      </c>
    </row>
    <row r="129" spans="1:11" s="14" customFormat="1" x14ac:dyDescent="0.25">
      <c r="A129" s="79">
        <v>43481</v>
      </c>
      <c r="B129" s="80" t="s">
        <v>86</v>
      </c>
      <c r="C129" s="80">
        <v>375</v>
      </c>
      <c r="D129" s="80" t="s">
        <v>11</v>
      </c>
      <c r="E129" s="81">
        <v>120.55</v>
      </c>
      <c r="F129" s="81">
        <v>105.45</v>
      </c>
      <c r="G129" s="81"/>
      <c r="H129" s="82">
        <f t="shared" ref="H129" si="179">(F129-E129)*C129</f>
        <v>-5662.4999999999982</v>
      </c>
      <c r="I129" s="83"/>
      <c r="J129" s="84">
        <f t="shared" ref="J129" si="180">(H129+I129)/C129</f>
        <v>-15.099999999999994</v>
      </c>
      <c r="K129" s="85">
        <f>SUM(H129:I129)</f>
        <v>-5662.4999999999982</v>
      </c>
    </row>
    <row r="130" spans="1:11" s="14" customFormat="1" x14ac:dyDescent="0.25">
      <c r="A130" s="101">
        <v>43480</v>
      </c>
      <c r="B130" s="102" t="s">
        <v>78</v>
      </c>
      <c r="C130" s="102">
        <v>450</v>
      </c>
      <c r="D130" s="102" t="s">
        <v>11</v>
      </c>
      <c r="E130" s="103">
        <v>115.9</v>
      </c>
      <c r="F130" s="103">
        <v>127.5</v>
      </c>
      <c r="G130" s="103">
        <v>146.65</v>
      </c>
      <c r="H130" s="104">
        <f t="shared" ref="H130" si="181">(F130-E130)*C130</f>
        <v>5219.9999999999973</v>
      </c>
      <c r="I130" s="105">
        <f t="shared" ref="I130" si="182">(G130-F130)*C130</f>
        <v>8617.5000000000018</v>
      </c>
      <c r="J130" s="106">
        <f t="shared" ref="J130" si="183">(H130+I130)/C130</f>
        <v>30.75</v>
      </c>
      <c r="K130" s="107">
        <f t="shared" ref="K130" si="184">SUM(H130:I130)</f>
        <v>13837.5</v>
      </c>
    </row>
    <row r="131" spans="1:11" s="14" customFormat="1" x14ac:dyDescent="0.25">
      <c r="A131" s="79">
        <v>43479</v>
      </c>
      <c r="B131" s="80" t="s">
        <v>69</v>
      </c>
      <c r="C131" s="80">
        <v>450</v>
      </c>
      <c r="D131" s="80" t="s">
        <v>11</v>
      </c>
      <c r="E131" s="81">
        <v>106.5</v>
      </c>
      <c r="F131" s="81">
        <v>93.15</v>
      </c>
      <c r="G131" s="81"/>
      <c r="H131" s="82">
        <f t="shared" ref="H131" si="185">(F131-E131)*C131</f>
        <v>-6007.4999999999973</v>
      </c>
      <c r="I131" s="83"/>
      <c r="J131" s="84">
        <f t="shared" ref="J131" si="186">(H131+I131)/C131</f>
        <v>-13.349999999999994</v>
      </c>
      <c r="K131" s="85">
        <f>SUM(H131:I131)</f>
        <v>-6007.4999999999973</v>
      </c>
    </row>
    <row r="132" spans="1:11" s="26" customFormat="1" x14ac:dyDescent="0.25">
      <c r="A132" s="79">
        <v>43479</v>
      </c>
      <c r="B132" s="80" t="s">
        <v>123</v>
      </c>
      <c r="C132" s="80">
        <v>700</v>
      </c>
      <c r="D132" s="80" t="s">
        <v>11</v>
      </c>
      <c r="E132" s="81">
        <v>69.5</v>
      </c>
      <c r="F132" s="81">
        <v>60.8</v>
      </c>
      <c r="G132" s="81"/>
      <c r="H132" s="82">
        <f t="shared" ref="H132" si="187">(F132-E132)*C132</f>
        <v>-6090.0000000000018</v>
      </c>
      <c r="I132" s="83"/>
      <c r="J132" s="84">
        <f t="shared" ref="J132" si="188">(H132+I132)/C132</f>
        <v>-8.7000000000000028</v>
      </c>
      <c r="K132" s="85">
        <f>SUM(H132:I132)</f>
        <v>-6090.0000000000018</v>
      </c>
    </row>
    <row r="133" spans="1:11" s="14" customFormat="1" x14ac:dyDescent="0.25">
      <c r="A133" s="79">
        <v>43476</v>
      </c>
      <c r="B133" s="80" t="s">
        <v>73</v>
      </c>
      <c r="C133" s="80">
        <v>450</v>
      </c>
      <c r="D133" s="80" t="s">
        <v>11</v>
      </c>
      <c r="E133" s="81">
        <v>105.2</v>
      </c>
      <c r="F133" s="81">
        <v>115.75</v>
      </c>
      <c r="G133" s="81"/>
      <c r="H133" s="82">
        <f t="shared" ref="H133" si="189">(F133-E133)*C133</f>
        <v>4747.4999999999991</v>
      </c>
      <c r="I133" s="83"/>
      <c r="J133" s="84">
        <f t="shared" ref="J133" si="190">(H133+I133)/C133</f>
        <v>10.549999999999997</v>
      </c>
      <c r="K133" s="85">
        <f>SUM(H133:I133)</f>
        <v>4747.4999999999991</v>
      </c>
    </row>
    <row r="134" spans="1:11" s="14" customFormat="1" x14ac:dyDescent="0.25">
      <c r="A134" s="79">
        <v>43475</v>
      </c>
      <c r="B134" s="80" t="s">
        <v>78</v>
      </c>
      <c r="C134" s="80">
        <v>300</v>
      </c>
      <c r="D134" s="80" t="s">
        <v>11</v>
      </c>
      <c r="E134" s="81">
        <v>135</v>
      </c>
      <c r="F134" s="81">
        <v>118.1</v>
      </c>
      <c r="G134" s="81"/>
      <c r="H134" s="82">
        <f t="shared" ref="H134" si="191">(F134-E134)*C134</f>
        <v>-5070.0000000000018</v>
      </c>
      <c r="I134" s="83"/>
      <c r="J134" s="84">
        <f t="shared" ref="J134" si="192">(H134+I134)/C134</f>
        <v>-16.900000000000006</v>
      </c>
      <c r="K134" s="85">
        <f>SUM(H134:I134)</f>
        <v>-5070.0000000000018</v>
      </c>
    </row>
    <row r="135" spans="1:11" s="14" customFormat="1" x14ac:dyDescent="0.25">
      <c r="A135" s="79">
        <v>43474</v>
      </c>
      <c r="B135" s="80" t="s">
        <v>78</v>
      </c>
      <c r="C135" s="80">
        <v>300</v>
      </c>
      <c r="D135" s="80" t="s">
        <v>11</v>
      </c>
      <c r="E135" s="81">
        <v>138.30000000000001</v>
      </c>
      <c r="F135" s="81">
        <v>121</v>
      </c>
      <c r="G135" s="81"/>
      <c r="H135" s="82">
        <f t="shared" ref="H135" si="193">(F135-E135)*C135</f>
        <v>-5190.0000000000036</v>
      </c>
      <c r="I135" s="83"/>
      <c r="J135" s="84">
        <f t="shared" ref="J135" si="194">(H135+I135)/C135</f>
        <v>-17.300000000000011</v>
      </c>
      <c r="K135" s="85">
        <f>SUM(H135:I135)</f>
        <v>-5190.0000000000036</v>
      </c>
    </row>
    <row r="136" spans="1:11" x14ac:dyDescent="0.25">
      <c r="A136" s="101">
        <v>43473</v>
      </c>
      <c r="B136" s="102" t="s">
        <v>151</v>
      </c>
      <c r="C136" s="102">
        <v>660</v>
      </c>
      <c r="D136" s="102" t="s">
        <v>11</v>
      </c>
      <c r="E136" s="103">
        <v>75.5</v>
      </c>
      <c r="F136" s="103">
        <v>83.05</v>
      </c>
      <c r="G136" s="103">
        <v>95.5</v>
      </c>
      <c r="H136" s="104">
        <f t="shared" ref="H136:H137" si="195">(F136-E136)*C136</f>
        <v>4982.9999999999982</v>
      </c>
      <c r="I136" s="105">
        <f t="shared" ref="I136" si="196">(G136-F136)*C136</f>
        <v>8217.0000000000018</v>
      </c>
      <c r="J136" s="106">
        <f t="shared" ref="J136:J137" si="197">(H136+I136)/C136</f>
        <v>20</v>
      </c>
      <c r="K136" s="107">
        <f t="shared" ref="K136" si="198">SUM(H136:I136)</f>
        <v>13200</v>
      </c>
    </row>
    <row r="137" spans="1:11" x14ac:dyDescent="0.25">
      <c r="A137" s="79">
        <v>43472</v>
      </c>
      <c r="B137" s="80" t="s">
        <v>73</v>
      </c>
      <c r="C137" s="80">
        <v>750</v>
      </c>
      <c r="D137" s="80" t="s">
        <v>11</v>
      </c>
      <c r="E137" s="81">
        <v>126.8</v>
      </c>
      <c r="F137" s="81">
        <v>139.5</v>
      </c>
      <c r="G137" s="81"/>
      <c r="H137" s="82">
        <f t="shared" si="195"/>
        <v>9525.0000000000018</v>
      </c>
      <c r="I137" s="83"/>
      <c r="J137" s="84">
        <f t="shared" si="197"/>
        <v>12.700000000000003</v>
      </c>
      <c r="K137" s="85">
        <f>SUM(H137:I137)</f>
        <v>9525.0000000000018</v>
      </c>
    </row>
    <row r="138" spans="1:11" x14ac:dyDescent="0.25">
      <c r="A138" s="79">
        <v>43468</v>
      </c>
      <c r="B138" s="80" t="s">
        <v>123</v>
      </c>
      <c r="C138" s="80">
        <v>220</v>
      </c>
      <c r="D138" s="80" t="s">
        <v>11</v>
      </c>
      <c r="E138" s="81">
        <v>216</v>
      </c>
      <c r="F138" s="81">
        <v>189</v>
      </c>
      <c r="G138" s="81"/>
      <c r="H138" s="82">
        <f t="shared" ref="H138" si="199">(F138-E138)*C138</f>
        <v>-5940</v>
      </c>
      <c r="I138" s="83"/>
      <c r="J138" s="84">
        <f t="shared" ref="J138" si="200">(H138+I138)/C138</f>
        <v>-27</v>
      </c>
      <c r="K138" s="85">
        <f>SUM(H138:I138)</f>
        <v>-5940</v>
      </c>
    </row>
    <row r="139" spans="1:11" x14ac:dyDescent="0.25">
      <c r="A139" s="79">
        <v>43467</v>
      </c>
      <c r="B139" s="80" t="s">
        <v>73</v>
      </c>
      <c r="C139" s="80">
        <v>300</v>
      </c>
      <c r="D139" s="80" t="s">
        <v>11</v>
      </c>
      <c r="E139" s="81">
        <v>134.94999999999999</v>
      </c>
      <c r="F139" s="81">
        <v>148.4</v>
      </c>
      <c r="G139" s="81"/>
      <c r="H139" s="82">
        <f t="shared" ref="H139" si="201">(F139-E139)*C139</f>
        <v>4035.000000000005</v>
      </c>
      <c r="I139" s="83"/>
      <c r="J139" s="84">
        <f t="shared" ref="J139" si="202">(H139+I139)/C139</f>
        <v>13.450000000000017</v>
      </c>
      <c r="K139" s="85">
        <f>SUM(H139:I139)</f>
        <v>4035.000000000005</v>
      </c>
    </row>
    <row r="140" spans="1:11" x14ac:dyDescent="0.25">
      <c r="A140" s="96"/>
      <c r="B140" s="96"/>
      <c r="C140" s="96"/>
      <c r="D140" s="96"/>
      <c r="E140" s="96"/>
      <c r="F140" s="96"/>
      <c r="G140" s="87" t="s">
        <v>165</v>
      </c>
      <c r="H140" s="110">
        <f>SUM(H119:H138)</f>
        <v>24943.999999999985</v>
      </c>
      <c r="I140" s="111"/>
      <c r="J140" s="87"/>
      <c r="K140" s="110">
        <f>SUM(K119:K138)</f>
        <v>55143.399999999994</v>
      </c>
    </row>
  </sheetData>
  <mergeCells count="15">
    <mergeCell ref="F4:F5"/>
    <mergeCell ref="G4:G5"/>
    <mergeCell ref="H4:I5"/>
    <mergeCell ref="J4:J5"/>
    <mergeCell ref="K4:K5"/>
    <mergeCell ref="A1:K1"/>
    <mergeCell ref="A2:K2"/>
    <mergeCell ref="A3:B3"/>
    <mergeCell ref="C3:D3"/>
    <mergeCell ref="H3:I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workbookViewId="0">
      <selection activeCell="A6" sqref="A6"/>
    </sheetView>
  </sheetViews>
  <sheetFormatPr defaultRowHeight="15" x14ac:dyDescent="0.2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 x14ac:dyDescent="0.2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7.25" customHeight="1" x14ac:dyDescent="0.25">
      <c r="A2" s="131" t="s">
        <v>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4" customHeight="1" x14ac:dyDescent="0.25">
      <c r="A3" s="132" t="s">
        <v>35</v>
      </c>
      <c r="B3" s="132"/>
      <c r="C3" s="133">
        <v>50000</v>
      </c>
      <c r="D3" s="134"/>
      <c r="E3" s="17"/>
      <c r="F3" s="17"/>
      <c r="G3" s="17"/>
      <c r="H3" s="135"/>
      <c r="I3" s="135"/>
      <c r="J3" s="18"/>
      <c r="K3" s="18"/>
    </row>
    <row r="4" spans="1:11" ht="15" customHeight="1" x14ac:dyDescent="0.25">
      <c r="A4" s="125" t="s">
        <v>1</v>
      </c>
      <c r="B4" s="127" t="s">
        <v>36</v>
      </c>
      <c r="C4" s="127" t="s">
        <v>37</v>
      </c>
      <c r="D4" s="127" t="s">
        <v>38</v>
      </c>
      <c r="E4" s="127" t="s">
        <v>39</v>
      </c>
      <c r="F4" s="127" t="s">
        <v>40</v>
      </c>
      <c r="G4" s="127" t="s">
        <v>41</v>
      </c>
      <c r="H4" s="136" t="s">
        <v>42</v>
      </c>
      <c r="I4" s="137"/>
      <c r="J4" s="127" t="s">
        <v>43</v>
      </c>
      <c r="K4" s="127" t="s">
        <v>44</v>
      </c>
    </row>
    <row r="5" spans="1:11" ht="15" customHeight="1" x14ac:dyDescent="0.25">
      <c r="A5" s="126"/>
      <c r="B5" s="128"/>
      <c r="C5" s="128"/>
      <c r="D5" s="128"/>
      <c r="E5" s="128"/>
      <c r="F5" s="128"/>
      <c r="G5" s="128"/>
      <c r="H5" s="138"/>
      <c r="I5" s="139"/>
      <c r="J5" s="128"/>
      <c r="K5" s="128"/>
    </row>
    <row r="6" spans="1:11" s="14" customFormat="1" x14ac:dyDescent="0.25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 x14ac:dyDescent="0.25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 x14ac:dyDescent="0.25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 x14ac:dyDescent="0.25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 x14ac:dyDescent="0.25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 x14ac:dyDescent="0.25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 x14ac:dyDescent="0.25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 x14ac:dyDescent="0.25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 x14ac:dyDescent="0.25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 x14ac:dyDescent="0.25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 x14ac:dyDescent="0.25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 x14ac:dyDescent="0.25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 x14ac:dyDescent="0.25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 x14ac:dyDescent="0.25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 x14ac:dyDescent="0.25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 x14ac:dyDescent="0.25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 x14ac:dyDescent="0.25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 x14ac:dyDescent="0.25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 x14ac:dyDescent="0.25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 x14ac:dyDescent="0.25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 x14ac:dyDescent="0.25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 x14ac:dyDescent="0.25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 x14ac:dyDescent="0.25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 x14ac:dyDescent="0.25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 x14ac:dyDescent="0.25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 x14ac:dyDescent="0.25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 x14ac:dyDescent="0.25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 x14ac:dyDescent="0.25">
      <c r="A33" s="69"/>
      <c r="B33" s="66"/>
      <c r="C33" s="66"/>
      <c r="D33" s="66"/>
      <c r="E33" s="66"/>
      <c r="F33" s="66"/>
      <c r="G33" s="66"/>
      <c r="H33" s="67"/>
      <c r="I33" s="68"/>
      <c r="J33" s="66"/>
      <c r="K33" s="66"/>
    </row>
    <row r="34" spans="1:11" s="14" customFormat="1" x14ac:dyDescent="0.25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 x14ac:dyDescent="0.25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 x14ac:dyDescent="0.25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 x14ac:dyDescent="0.25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 x14ac:dyDescent="0.25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 x14ac:dyDescent="0.25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 x14ac:dyDescent="0.25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 x14ac:dyDescent="0.25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 x14ac:dyDescent="0.25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 x14ac:dyDescent="0.25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 x14ac:dyDescent="0.25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 x14ac:dyDescent="0.25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 x14ac:dyDescent="0.25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 x14ac:dyDescent="0.25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 x14ac:dyDescent="0.25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 x14ac:dyDescent="0.25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 x14ac:dyDescent="0.25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 x14ac:dyDescent="0.25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 x14ac:dyDescent="0.25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 x14ac:dyDescent="0.25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 x14ac:dyDescent="0.25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 x14ac:dyDescent="0.25">
      <c r="A55" s="65"/>
      <c r="B55" s="62"/>
      <c r="C55" s="62"/>
      <c r="D55" s="62"/>
      <c r="E55" s="62"/>
      <c r="F55" s="62"/>
      <c r="G55" s="62"/>
      <c r="H55" s="63"/>
      <c r="I55" s="64"/>
      <c r="J55" s="62"/>
      <c r="K55" s="62"/>
    </row>
    <row r="56" spans="1:11" s="26" customFormat="1" x14ac:dyDescent="0.25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 x14ac:dyDescent="0.25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 x14ac:dyDescent="0.25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 x14ac:dyDescent="0.25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 x14ac:dyDescent="0.25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 x14ac:dyDescent="0.25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 x14ac:dyDescent="0.25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 x14ac:dyDescent="0.25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 x14ac:dyDescent="0.25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 x14ac:dyDescent="0.25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 x14ac:dyDescent="0.25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 x14ac:dyDescent="0.25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 x14ac:dyDescent="0.25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 x14ac:dyDescent="0.25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 x14ac:dyDescent="0.25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 x14ac:dyDescent="0.25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 x14ac:dyDescent="0.25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 x14ac:dyDescent="0.25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 x14ac:dyDescent="0.25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 x14ac:dyDescent="0.25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 x14ac:dyDescent="0.25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 x14ac:dyDescent="0.25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 x14ac:dyDescent="0.25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 x14ac:dyDescent="0.25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 x14ac:dyDescent="0.25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 x14ac:dyDescent="0.25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 x14ac:dyDescent="0.25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 x14ac:dyDescent="0.25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 x14ac:dyDescent="0.25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 x14ac:dyDescent="0.25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 x14ac:dyDescent="0.25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 x14ac:dyDescent="0.25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 x14ac:dyDescent="0.25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 x14ac:dyDescent="0.25">
      <c r="A89" s="61"/>
      <c r="B89" s="58"/>
      <c r="C89" s="58"/>
      <c r="D89" s="58"/>
      <c r="E89" s="58"/>
      <c r="F89" s="58"/>
      <c r="G89" s="58"/>
      <c r="H89" s="59"/>
      <c r="I89" s="60"/>
      <c r="J89" s="58"/>
      <c r="K89" s="58"/>
    </row>
    <row r="90" spans="1:11" s="26" customFormat="1" x14ac:dyDescent="0.25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 x14ac:dyDescent="0.25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 x14ac:dyDescent="0.25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 x14ac:dyDescent="0.25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 x14ac:dyDescent="0.25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 x14ac:dyDescent="0.25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 x14ac:dyDescent="0.25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 x14ac:dyDescent="0.25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 x14ac:dyDescent="0.25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 x14ac:dyDescent="0.25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 x14ac:dyDescent="0.25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 x14ac:dyDescent="0.25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 x14ac:dyDescent="0.25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 x14ac:dyDescent="0.25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 x14ac:dyDescent="0.25">
      <c r="A104" s="57"/>
      <c r="B104" s="54"/>
      <c r="C104" s="54"/>
      <c r="D104" s="54"/>
      <c r="E104" s="54"/>
      <c r="F104" s="54"/>
      <c r="G104" s="54"/>
      <c r="H104" s="55"/>
      <c r="I104" s="56"/>
      <c r="J104" s="54"/>
      <c r="K104" s="54"/>
    </row>
    <row r="105" spans="1:11" s="14" customFormat="1" x14ac:dyDescent="0.25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 x14ac:dyDescent="0.25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 x14ac:dyDescent="0.25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 x14ac:dyDescent="0.25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 x14ac:dyDescent="0.25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 x14ac:dyDescent="0.25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 x14ac:dyDescent="0.25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 x14ac:dyDescent="0.25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 x14ac:dyDescent="0.25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 x14ac:dyDescent="0.25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 x14ac:dyDescent="0.25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 x14ac:dyDescent="0.25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 x14ac:dyDescent="0.25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 x14ac:dyDescent="0.25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 x14ac:dyDescent="0.25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 x14ac:dyDescent="0.25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 x14ac:dyDescent="0.25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 x14ac:dyDescent="0.25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 x14ac:dyDescent="0.25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 x14ac:dyDescent="0.25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 x14ac:dyDescent="0.25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 x14ac:dyDescent="0.25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 x14ac:dyDescent="0.25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 x14ac:dyDescent="0.25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 x14ac:dyDescent="0.25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 x14ac:dyDescent="0.25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 x14ac:dyDescent="0.25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 x14ac:dyDescent="0.25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 x14ac:dyDescent="0.25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 x14ac:dyDescent="0.25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 x14ac:dyDescent="0.25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 x14ac:dyDescent="0.25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 x14ac:dyDescent="0.25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 x14ac:dyDescent="0.25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 x14ac:dyDescent="0.25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 x14ac:dyDescent="0.25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 x14ac:dyDescent="0.25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 x14ac:dyDescent="0.25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 x14ac:dyDescent="0.25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 x14ac:dyDescent="0.25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 x14ac:dyDescent="0.25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 x14ac:dyDescent="0.25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 x14ac:dyDescent="0.25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 x14ac:dyDescent="0.25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 x14ac:dyDescent="0.25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 x14ac:dyDescent="0.25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 x14ac:dyDescent="0.25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 x14ac:dyDescent="0.25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 x14ac:dyDescent="0.25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 x14ac:dyDescent="0.25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 x14ac:dyDescent="0.25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 x14ac:dyDescent="0.25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 x14ac:dyDescent="0.25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 x14ac:dyDescent="0.25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 x14ac:dyDescent="0.25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 x14ac:dyDescent="0.25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 x14ac:dyDescent="0.25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 x14ac:dyDescent="0.25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 x14ac:dyDescent="0.25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 x14ac:dyDescent="0.25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 x14ac:dyDescent="0.25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 x14ac:dyDescent="0.25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 x14ac:dyDescent="0.25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 x14ac:dyDescent="0.25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 x14ac:dyDescent="0.25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 x14ac:dyDescent="0.25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 x14ac:dyDescent="0.25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 x14ac:dyDescent="0.25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 x14ac:dyDescent="0.25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 x14ac:dyDescent="0.25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 x14ac:dyDescent="0.25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 x14ac:dyDescent="0.25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 x14ac:dyDescent="0.25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 x14ac:dyDescent="0.25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 x14ac:dyDescent="0.25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 x14ac:dyDescent="0.25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 x14ac:dyDescent="0.25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 x14ac:dyDescent="0.25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 x14ac:dyDescent="0.25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 x14ac:dyDescent="0.25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 x14ac:dyDescent="0.25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 x14ac:dyDescent="0.25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 x14ac:dyDescent="0.25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 x14ac:dyDescent="0.25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 x14ac:dyDescent="0.25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 x14ac:dyDescent="0.25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 x14ac:dyDescent="0.25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 x14ac:dyDescent="0.25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 x14ac:dyDescent="0.25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 x14ac:dyDescent="0.25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 x14ac:dyDescent="0.25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 x14ac:dyDescent="0.25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 x14ac:dyDescent="0.25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 x14ac:dyDescent="0.25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 x14ac:dyDescent="0.25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 x14ac:dyDescent="0.25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 x14ac:dyDescent="0.25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 x14ac:dyDescent="0.25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 x14ac:dyDescent="0.25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 x14ac:dyDescent="0.25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 x14ac:dyDescent="0.25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 x14ac:dyDescent="0.25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 x14ac:dyDescent="0.25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 x14ac:dyDescent="0.25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 x14ac:dyDescent="0.25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 x14ac:dyDescent="0.25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 x14ac:dyDescent="0.25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 x14ac:dyDescent="0.25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 x14ac:dyDescent="0.25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 x14ac:dyDescent="0.25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 x14ac:dyDescent="0.25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 x14ac:dyDescent="0.25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 x14ac:dyDescent="0.25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 x14ac:dyDescent="0.25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 x14ac:dyDescent="0.25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 x14ac:dyDescent="0.25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 x14ac:dyDescent="0.25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 x14ac:dyDescent="0.25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 x14ac:dyDescent="0.25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 x14ac:dyDescent="0.25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 x14ac:dyDescent="0.25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 x14ac:dyDescent="0.25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 x14ac:dyDescent="0.25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 x14ac:dyDescent="0.25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 x14ac:dyDescent="0.25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 x14ac:dyDescent="0.25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 x14ac:dyDescent="0.25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 x14ac:dyDescent="0.25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 x14ac:dyDescent="0.25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 x14ac:dyDescent="0.25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 x14ac:dyDescent="0.25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 x14ac:dyDescent="0.25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 x14ac:dyDescent="0.25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 x14ac:dyDescent="0.25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 x14ac:dyDescent="0.25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 x14ac:dyDescent="0.25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 x14ac:dyDescent="0.25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 x14ac:dyDescent="0.25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 x14ac:dyDescent="0.25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 x14ac:dyDescent="0.25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 x14ac:dyDescent="0.25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 x14ac:dyDescent="0.25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 x14ac:dyDescent="0.25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workbookViewId="0">
      <selection activeCell="A9" sqref="A9"/>
    </sheetView>
  </sheetViews>
  <sheetFormatPr defaultRowHeight="15" x14ac:dyDescent="0.2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 x14ac:dyDescent="0.3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 x14ac:dyDescent="0.3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 x14ac:dyDescent="0.3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 x14ac:dyDescent="0.3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 x14ac:dyDescent="0.2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 x14ac:dyDescent="0.2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 x14ac:dyDescent="0.25">
      <c r="A8" t="s">
        <v>12</v>
      </c>
    </row>
    <row r="9" spans="1:12" ht="15.75" x14ac:dyDescent="0.2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 x14ac:dyDescent="0.2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 x14ac:dyDescent="0.2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 x14ac:dyDescent="0.2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 x14ac:dyDescent="0.2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 x14ac:dyDescent="0.2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 x14ac:dyDescent="0.2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 x14ac:dyDescent="0.2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 x14ac:dyDescent="0.2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 x14ac:dyDescent="0.2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 x14ac:dyDescent="0.2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 x14ac:dyDescent="0.2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 x14ac:dyDescent="0.2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 x14ac:dyDescent="0.2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 x14ac:dyDescent="0.2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 x14ac:dyDescent="0.2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 x14ac:dyDescent="0.2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 x14ac:dyDescent="0.2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 x14ac:dyDescent="0.2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 x14ac:dyDescent="0.2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 x14ac:dyDescent="0.2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 x14ac:dyDescent="0.2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 x14ac:dyDescent="0.2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 x14ac:dyDescent="0.2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 x14ac:dyDescent="0.2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 x14ac:dyDescent="0.2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 x14ac:dyDescent="0.2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 x14ac:dyDescent="0.2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 x14ac:dyDescent="0.2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 x14ac:dyDescent="0.2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 x14ac:dyDescent="0.2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 x14ac:dyDescent="0.2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 x14ac:dyDescent="0.2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 x14ac:dyDescent="0.2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 x14ac:dyDescent="0.2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 x14ac:dyDescent="0.2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 x14ac:dyDescent="0.2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 x14ac:dyDescent="0.2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 x14ac:dyDescent="0.2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 x14ac:dyDescent="0.2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 x14ac:dyDescent="0.2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 x14ac:dyDescent="0.2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 x14ac:dyDescent="0.2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 x14ac:dyDescent="0.2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 x14ac:dyDescent="0.2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 x14ac:dyDescent="0.2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 x14ac:dyDescent="0.2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 x14ac:dyDescent="0.2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 x14ac:dyDescent="0.2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 x14ac:dyDescent="0.2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 x14ac:dyDescent="0.2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 x14ac:dyDescent="0.2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 x14ac:dyDescent="0.2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 x14ac:dyDescent="0.2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 x14ac:dyDescent="0.2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 x14ac:dyDescent="0.2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 x14ac:dyDescent="0.2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 x14ac:dyDescent="0.2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 x14ac:dyDescent="0.2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 x14ac:dyDescent="0.2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 x14ac:dyDescent="0.2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 x14ac:dyDescent="0.2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 x14ac:dyDescent="0.2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 x14ac:dyDescent="0.2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 x14ac:dyDescent="0.2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 x14ac:dyDescent="0.2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 x14ac:dyDescent="0.2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 x14ac:dyDescent="0.2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 x14ac:dyDescent="0.2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 x14ac:dyDescent="0.2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 x14ac:dyDescent="0.2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 x14ac:dyDescent="0.2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 x14ac:dyDescent="0.2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 x14ac:dyDescent="0.2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 x14ac:dyDescent="0.2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 x14ac:dyDescent="0.2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 x14ac:dyDescent="0.2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 x14ac:dyDescent="0.2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 x14ac:dyDescent="0.2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 x14ac:dyDescent="0.2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 x14ac:dyDescent="0.2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 x14ac:dyDescent="0.2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 x14ac:dyDescent="0.2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 x14ac:dyDescent="0.2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 x14ac:dyDescent="0.2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 x14ac:dyDescent="0.2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 x14ac:dyDescent="0.2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 x14ac:dyDescent="0.2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 x14ac:dyDescent="0.2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 x14ac:dyDescent="0.2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 x14ac:dyDescent="0.2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 x14ac:dyDescent="0.2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 x14ac:dyDescent="0.2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 x14ac:dyDescent="0.2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 x14ac:dyDescent="0.2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 x14ac:dyDescent="0.2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 x14ac:dyDescent="0.2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 x14ac:dyDescent="0.2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 x14ac:dyDescent="0.2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 x14ac:dyDescent="0.2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 x14ac:dyDescent="0.2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 x14ac:dyDescent="0.2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 x14ac:dyDescent="0.2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 x14ac:dyDescent="0.2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 x14ac:dyDescent="0.2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 x14ac:dyDescent="0.2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 x14ac:dyDescent="0.2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 x14ac:dyDescent="0.2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 x14ac:dyDescent="0.2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 x14ac:dyDescent="0.2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 x14ac:dyDescent="0.2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 x14ac:dyDescent="0.2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 x14ac:dyDescent="0.2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 x14ac:dyDescent="0.2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 x14ac:dyDescent="0.2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 x14ac:dyDescent="0.2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 x14ac:dyDescent="0.2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 x14ac:dyDescent="0.2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 x14ac:dyDescent="0.2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 x14ac:dyDescent="0.2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 x14ac:dyDescent="0.2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 x14ac:dyDescent="0.2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 x14ac:dyDescent="0.2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 x14ac:dyDescent="0.2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 x14ac:dyDescent="0.2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 x14ac:dyDescent="0.2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 x14ac:dyDescent="0.2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 x14ac:dyDescent="0.2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 x14ac:dyDescent="0.2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 x14ac:dyDescent="0.2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 x14ac:dyDescent="0.2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 x14ac:dyDescent="0.2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 x14ac:dyDescent="0.2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 x14ac:dyDescent="0.2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 x14ac:dyDescent="0.2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 x14ac:dyDescent="0.2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 x14ac:dyDescent="0.2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 x14ac:dyDescent="0.2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 x14ac:dyDescent="0.2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 x14ac:dyDescent="0.2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 x14ac:dyDescent="0.2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 x14ac:dyDescent="0.2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 x14ac:dyDescent="0.2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 x14ac:dyDescent="0.2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 x14ac:dyDescent="0.2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 x14ac:dyDescent="0.2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 x14ac:dyDescent="0.2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 x14ac:dyDescent="0.2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 x14ac:dyDescent="0.2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 x14ac:dyDescent="0.2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 x14ac:dyDescent="0.2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 x14ac:dyDescent="0.2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 x14ac:dyDescent="0.2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 x14ac:dyDescent="0.2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 x14ac:dyDescent="0.2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 x14ac:dyDescent="0.2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 x14ac:dyDescent="0.2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 x14ac:dyDescent="0.2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 x14ac:dyDescent="0.2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 x14ac:dyDescent="0.2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 x14ac:dyDescent="0.2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 x14ac:dyDescent="0.2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 x14ac:dyDescent="0.2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 x14ac:dyDescent="0.2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 x14ac:dyDescent="0.2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 x14ac:dyDescent="0.2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 x14ac:dyDescent="0.2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 x14ac:dyDescent="0.2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 x14ac:dyDescent="0.2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 x14ac:dyDescent="0.2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 x14ac:dyDescent="0.2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 x14ac:dyDescent="0.2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 x14ac:dyDescent="0.2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 x14ac:dyDescent="0.2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 x14ac:dyDescent="0.2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 x14ac:dyDescent="0.2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 x14ac:dyDescent="0.2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 x14ac:dyDescent="0.2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 x14ac:dyDescent="0.2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 x14ac:dyDescent="0.2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 x14ac:dyDescent="0.2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 x14ac:dyDescent="0.2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 x14ac:dyDescent="0.2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 x14ac:dyDescent="0.2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 x14ac:dyDescent="0.2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 x14ac:dyDescent="0.2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 x14ac:dyDescent="0.2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 x14ac:dyDescent="0.2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 x14ac:dyDescent="0.2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 x14ac:dyDescent="0.2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 x14ac:dyDescent="0.2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 x14ac:dyDescent="0.2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 x14ac:dyDescent="0.2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 x14ac:dyDescent="0.2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 x14ac:dyDescent="0.2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 x14ac:dyDescent="0.2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 x14ac:dyDescent="0.3">
      <c r="A1" s="140" t="s">
        <v>107</v>
      </c>
      <c r="B1" s="141"/>
      <c r="C1" s="141"/>
      <c r="D1" s="141"/>
    </row>
    <row r="2" spans="1:4" ht="15.75" x14ac:dyDescent="0.2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 x14ac:dyDescent="0.25">
      <c r="A3" s="52" t="s">
        <v>112</v>
      </c>
      <c r="B3" s="53">
        <v>50000</v>
      </c>
      <c r="C3" s="52">
        <v>127679</v>
      </c>
      <c r="D3" s="75">
        <f t="shared" ref="D3:D4" si="0">C3/B3</f>
        <v>2.5535800000000002</v>
      </c>
    </row>
    <row r="4" spans="1:4" ht="15.75" x14ac:dyDescent="0.25">
      <c r="A4" s="52" t="s">
        <v>113</v>
      </c>
      <c r="B4" s="53">
        <v>50000</v>
      </c>
      <c r="C4" s="52">
        <v>154994</v>
      </c>
      <c r="D4" s="75">
        <f t="shared" si="0"/>
        <v>3.0998800000000002</v>
      </c>
    </row>
    <row r="5" spans="1:4" ht="15.75" x14ac:dyDescent="0.25">
      <c r="A5" s="52" t="s">
        <v>125</v>
      </c>
      <c r="B5" s="53">
        <v>50000</v>
      </c>
      <c r="C5" s="52">
        <v>127951</v>
      </c>
      <c r="D5" s="75">
        <f t="shared" ref="D5:D7" si="1">C5/B5</f>
        <v>2.5590199999999999</v>
      </c>
    </row>
    <row r="6" spans="1:4" ht="15.75" x14ac:dyDescent="0.25">
      <c r="A6" s="52" t="s">
        <v>129</v>
      </c>
      <c r="B6" s="53">
        <v>50000</v>
      </c>
      <c r="C6" s="52">
        <v>214845</v>
      </c>
      <c r="D6" s="75">
        <f t="shared" si="1"/>
        <v>4.2968999999999999</v>
      </c>
    </row>
    <row r="7" spans="1:4" ht="15.75" x14ac:dyDescent="0.25">
      <c r="A7" s="52" t="s">
        <v>142</v>
      </c>
      <c r="B7" s="53">
        <v>50000</v>
      </c>
      <c r="C7" s="52">
        <v>128050</v>
      </c>
      <c r="D7" s="75">
        <f t="shared" si="1"/>
        <v>2.5609999999999999</v>
      </c>
    </row>
    <row r="8" spans="1:4" ht="15.75" x14ac:dyDescent="0.25">
      <c r="A8" s="52" t="s">
        <v>150</v>
      </c>
      <c r="B8" s="53">
        <v>50000</v>
      </c>
      <c r="C8" s="52">
        <v>153141</v>
      </c>
      <c r="D8" s="75">
        <f t="shared" ref="D8:D12" si="2">C8/B8</f>
        <v>3.0628199999999999</v>
      </c>
    </row>
    <row r="9" spans="1:4" ht="15.75" x14ac:dyDescent="0.25">
      <c r="A9" s="52" t="s">
        <v>166</v>
      </c>
      <c r="B9" s="53">
        <v>50000</v>
      </c>
      <c r="C9" s="52">
        <v>59177</v>
      </c>
      <c r="D9" s="75">
        <f t="shared" si="2"/>
        <v>1.18354</v>
      </c>
    </row>
    <row r="10" spans="1:4" ht="15.75" x14ac:dyDescent="0.25">
      <c r="A10" s="52" t="s">
        <v>167</v>
      </c>
      <c r="B10" s="53">
        <v>50000</v>
      </c>
      <c r="C10" s="52">
        <v>76860</v>
      </c>
      <c r="D10" s="75">
        <f t="shared" si="2"/>
        <v>1.5371999999999999</v>
      </c>
    </row>
    <row r="11" spans="1:4" ht="15.75" x14ac:dyDescent="0.25">
      <c r="A11" s="52" t="s">
        <v>168</v>
      </c>
      <c r="B11" s="53">
        <v>50000</v>
      </c>
      <c r="C11" s="52">
        <v>123000</v>
      </c>
      <c r="D11" s="75">
        <f t="shared" si="2"/>
        <v>2.46</v>
      </c>
    </row>
    <row r="12" spans="1:4" ht="15.75" x14ac:dyDescent="0.25">
      <c r="A12" s="52" t="s">
        <v>182</v>
      </c>
      <c r="B12" s="53">
        <v>50000</v>
      </c>
      <c r="C12" s="52">
        <v>52000</v>
      </c>
      <c r="D12" s="75">
        <f t="shared" si="2"/>
        <v>1.04</v>
      </c>
    </row>
    <row r="13" spans="1:4" x14ac:dyDescent="0.25">
      <c r="A13" s="2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2019-08-19T10:41:58Z</dcterms:modified>
</cp:coreProperties>
</file>