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BTST" sheetId="3" r:id="rId1"/>
    <sheet name="POSITIONAL CALL" sheetId="2" r:id="rId2"/>
    <sheet name="POSITIONAL-2018" sheetId="1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L9" i="3"/>
  <c r="I9"/>
  <c r="I7"/>
  <c r="L7" s="1"/>
  <c r="I8"/>
  <c r="L8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4"/>
  <c r="L34" s="1"/>
  <c r="I33"/>
  <c r="L33" s="1"/>
  <c r="I38"/>
  <c r="L38" s="1"/>
  <c r="I39"/>
  <c r="L39" s="1"/>
  <c r="K7" i="2"/>
  <c r="H7"/>
  <c r="I40" i="3"/>
  <c r="L40" s="1"/>
  <c r="I41"/>
  <c r="L41" s="1"/>
  <c r="I42"/>
  <c r="L42" s="1"/>
  <c r="I43"/>
  <c r="L43" s="1"/>
  <c r="I44"/>
  <c r="L44" s="1"/>
  <c r="I45"/>
  <c r="L45" s="1"/>
  <c r="H8" i="2"/>
  <c r="K8" s="1"/>
  <c r="I46" i="3"/>
  <c r="L46" s="1"/>
  <c r="I47"/>
  <c r="L47" s="1"/>
  <c r="I48"/>
  <c r="L48" s="1"/>
  <c r="I49"/>
  <c r="L49" s="1"/>
  <c r="I50"/>
  <c r="L50" s="1"/>
  <c r="I51"/>
  <c r="L51" s="1"/>
  <c r="I52"/>
  <c r="L52" s="1"/>
  <c r="H9" i="2"/>
  <c r="K9" s="1"/>
  <c r="H10"/>
  <c r="K10" s="1"/>
  <c r="I53" i="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2"/>
  <c r="L62" s="1"/>
  <c r="I61"/>
  <c r="L61" s="1"/>
  <c r="I65"/>
  <c r="L65" s="1"/>
  <c r="I66"/>
  <c r="L66" s="1"/>
  <c r="I67"/>
  <c r="L67" s="1"/>
  <c r="I68"/>
  <c r="L68" s="1"/>
  <c r="I69"/>
  <c r="L69" s="1"/>
  <c r="I70"/>
  <c r="L70" s="1"/>
  <c r="H13" i="2"/>
  <c r="K13" s="1"/>
  <c r="H14"/>
  <c r="K14" s="1"/>
  <c r="H15"/>
  <c r="K15" s="1"/>
  <c r="I71" i="3"/>
  <c r="L71" s="1"/>
  <c r="I72"/>
  <c r="L72" s="1"/>
  <c r="H16" i="2"/>
  <c r="K16" s="1"/>
  <c r="H17"/>
  <c r="K17" s="1"/>
  <c r="I73" i="3"/>
  <c r="L73" s="1"/>
  <c r="I74"/>
  <c r="L74" s="1"/>
  <c r="I75"/>
  <c r="L75" s="1"/>
  <c r="I76"/>
  <c r="L76" s="1"/>
  <c r="H18" i="2"/>
  <c r="K18" s="1"/>
  <c r="H19"/>
  <c r="K19" s="1"/>
  <c r="I77" i="3"/>
  <c r="L77" s="1"/>
  <c r="I78"/>
  <c r="L78" s="1"/>
  <c r="I79"/>
  <c r="L79" s="1"/>
  <c r="I80"/>
  <c r="L80" s="1"/>
  <c r="I81"/>
  <c r="L81" s="1"/>
  <c r="I84"/>
  <c r="L84" s="1"/>
  <c r="I85"/>
  <c r="L85" s="1"/>
  <c r="I86"/>
  <c r="L86" s="1"/>
  <c r="I87"/>
  <c r="L87" s="1"/>
  <c r="H20" i="2"/>
  <c r="K20" s="1"/>
  <c r="H21"/>
  <c r="K21" s="1"/>
  <c r="H23"/>
  <c r="I24"/>
  <c r="H24"/>
  <c r="H25"/>
  <c r="K25" s="1"/>
  <c r="H26"/>
  <c r="K26" s="1"/>
  <c r="H27"/>
  <c r="I28"/>
  <c r="H28"/>
  <c r="H31"/>
  <c r="K31" s="1"/>
  <c r="H30"/>
  <c r="K30" s="1"/>
  <c r="H29"/>
  <c r="K29" s="1"/>
  <c r="I88" i="3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6"/>
  <c r="L116" s="1"/>
  <c r="I115"/>
  <c r="L115" s="1"/>
  <c r="I117"/>
  <c r="L117" s="1"/>
  <c r="I118"/>
  <c r="L118" s="1"/>
  <c r="I119"/>
  <c r="L119" s="1"/>
  <c r="I120"/>
  <c r="L120" s="1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4"/>
  <c r="L134" s="1"/>
  <c r="I133"/>
  <c r="L133" s="1"/>
  <c r="I135"/>
  <c r="L135" s="1"/>
  <c r="I136"/>
  <c r="L136" s="1"/>
  <c r="I137"/>
  <c r="L137" s="1"/>
  <c r="I138"/>
  <c r="L138" s="1"/>
  <c r="I139"/>
  <c r="L139" s="1"/>
  <c r="I140"/>
  <c r="L140" s="1"/>
  <c r="I142"/>
  <c r="L142" s="1"/>
  <c r="I141"/>
  <c r="L141" s="1"/>
  <c r="I143"/>
  <c r="L143" s="1"/>
  <c r="I144"/>
  <c r="L144" s="1"/>
  <c r="H34" i="2"/>
  <c r="K34" s="1"/>
  <c r="H35"/>
  <c r="K35" s="1"/>
  <c r="I145" i="3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167"/>
  <c r="L167" s="1"/>
  <c r="I166"/>
  <c r="L166" s="1"/>
  <c r="L35" l="1"/>
  <c r="I35"/>
  <c r="L63"/>
  <c r="I63"/>
  <c r="K22" i="2"/>
  <c r="L82" i="3"/>
  <c r="I82"/>
  <c r="L101"/>
  <c r="K23" i="2"/>
  <c r="K24"/>
  <c r="K27"/>
  <c r="K28"/>
  <c r="L131" i="3"/>
  <c r="I131"/>
  <c r="L164"/>
  <c r="I164"/>
  <c r="I168"/>
  <c r="L168" s="1"/>
  <c r="K32" i="2" l="1"/>
  <c r="H37"/>
  <c r="K37" s="1"/>
  <c r="H36"/>
  <c r="K36" s="1"/>
  <c r="I169" i="3"/>
  <c r="L169" s="1"/>
  <c r="I170" l="1"/>
  <c r="L170" s="1"/>
  <c r="I171"/>
  <c r="L171" s="1"/>
  <c r="I172"/>
  <c r="L172" s="1"/>
  <c r="I173"/>
  <c r="L173" s="1"/>
  <c r="I174"/>
  <c r="L174" s="1"/>
  <c r="I175"/>
  <c r="L175" s="1"/>
  <c r="I176"/>
  <c r="L176" s="1"/>
  <c r="I177"/>
  <c r="L177" s="1"/>
  <c r="I178" l="1"/>
  <c r="L178" s="1"/>
  <c r="I179"/>
  <c r="L179" s="1"/>
  <c r="I180" l="1"/>
  <c r="L180" s="1"/>
  <c r="I181"/>
  <c r="L181" s="1"/>
  <c r="I182" l="1"/>
  <c r="I183"/>
  <c r="L183" s="1"/>
  <c r="I184"/>
  <c r="L184" s="1"/>
  <c r="H38" i="2"/>
  <c r="I39"/>
  <c r="L182" i="3" l="1"/>
  <c r="K38" i="2"/>
  <c r="I185" i="3"/>
  <c r="L185" s="1"/>
  <c r="H41" i="2"/>
  <c r="K41" s="1"/>
  <c r="H39" l="1"/>
  <c r="K39" s="1"/>
  <c r="H40"/>
  <c r="K40" s="1"/>
  <c r="I186" i="3" l="1"/>
  <c r="I187"/>
  <c r="L187" s="1"/>
  <c r="I188"/>
  <c r="I192"/>
  <c r="I193"/>
  <c r="L193" s="1"/>
  <c r="I189" l="1"/>
  <c r="L188"/>
  <c r="L192"/>
  <c r="L186"/>
  <c r="H42" i="2"/>
  <c r="K42" s="1"/>
  <c r="H44"/>
  <c r="K44" s="1"/>
  <c r="H43"/>
  <c r="K43" s="1"/>
  <c r="H47"/>
  <c r="K47" s="1"/>
  <c r="K45" l="1"/>
  <c r="L189" i="3"/>
  <c r="I194"/>
  <c r="I195"/>
  <c r="L195" s="1"/>
  <c r="I196"/>
  <c r="L196" s="1"/>
  <c r="I197"/>
  <c r="L197" s="1"/>
  <c r="L194" l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7" l="1"/>
  <c r="L207" s="1"/>
  <c r="I206"/>
  <c r="L206" s="1"/>
  <c r="I205"/>
  <c r="L205" s="1"/>
  <c r="I208" l="1"/>
  <c r="L208" s="1"/>
  <c r="I209"/>
  <c r="L209" s="1"/>
  <c r="I211"/>
  <c r="L211" s="1"/>
  <c r="I210"/>
  <c r="L210" s="1"/>
  <c r="I212" l="1"/>
  <c r="L212" s="1"/>
  <c r="I213"/>
  <c r="L213" s="1"/>
  <c r="I218" l="1"/>
  <c r="I214"/>
  <c r="L214" s="1"/>
  <c r="I215"/>
  <c r="L215" s="1"/>
  <c r="I216"/>
  <c r="L216" s="1"/>
  <c r="I217"/>
  <c r="L217" s="1"/>
  <c r="L218" l="1"/>
  <c r="L219" s="1"/>
  <c r="I219"/>
  <c r="H52" i="2"/>
  <c r="K52" s="1"/>
  <c r="I222" i="3" l="1"/>
  <c r="L222" s="1"/>
  <c r="I223"/>
  <c r="L223" s="1"/>
  <c r="I224" l="1"/>
  <c r="L224" s="1"/>
  <c r="I225"/>
  <c r="L225" s="1"/>
  <c r="I226"/>
  <c r="L226" s="1"/>
  <c r="I228"/>
  <c r="L228" s="1"/>
  <c r="I227"/>
  <c r="L227" s="1"/>
  <c r="H50" i="2" l="1"/>
  <c r="K50" s="1"/>
  <c r="I229" i="3" l="1"/>
  <c r="I232"/>
  <c r="L232" s="1"/>
  <c r="I231"/>
  <c r="L231" s="1"/>
  <c r="I230"/>
  <c r="L230" s="1"/>
  <c r="I233"/>
  <c r="L233" s="1"/>
  <c r="I235"/>
  <c r="L235" s="1"/>
  <c r="I234"/>
  <c r="L234" s="1"/>
  <c r="I236"/>
  <c r="L236" s="1"/>
  <c r="I237"/>
  <c r="L237" s="1"/>
  <c r="I238"/>
  <c r="L238" s="1"/>
  <c r="H51" i="2"/>
  <c r="K51" s="1"/>
  <c r="I239" i="3"/>
  <c r="L239" s="1"/>
  <c r="I241"/>
  <c r="L241" s="1"/>
  <c r="I242"/>
  <c r="I240"/>
  <c r="L240" s="1"/>
  <c r="L242"/>
  <c r="I243"/>
  <c r="L243" s="1"/>
  <c r="H56" i="2"/>
  <c r="K56" s="1"/>
  <c r="I245" i="3"/>
  <c r="L245" s="1"/>
  <c r="I244"/>
  <c r="L244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6"/>
  <c r="L256" s="1"/>
  <c r="I257"/>
  <c r="L257" s="1"/>
  <c r="I258"/>
  <c r="L258" s="1"/>
  <c r="H54" i="2"/>
  <c r="K54" s="1"/>
  <c r="I262" i="3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59" l="1"/>
  <c r="L229"/>
  <c r="L259" s="1"/>
  <c r="I275"/>
  <c r="L275" s="1"/>
  <c r="I276"/>
  <c r="L276" s="1"/>
  <c r="I277"/>
  <c r="L277" s="1"/>
  <c r="I278"/>
  <c r="L278" s="1"/>
  <c r="H55" i="2"/>
  <c r="K55" s="1"/>
  <c r="I279" i="3"/>
  <c r="L279" s="1"/>
  <c r="I280"/>
  <c r="L280" s="1"/>
  <c r="I281"/>
  <c r="L281" s="1"/>
  <c r="I282"/>
  <c r="L282" s="1"/>
  <c r="I283"/>
  <c r="L283" s="1"/>
  <c r="I284"/>
  <c r="L284" s="1"/>
  <c r="I285"/>
  <c r="L285" s="1"/>
  <c r="I286"/>
  <c r="L286" s="1"/>
  <c r="I287"/>
  <c r="L287" s="1"/>
  <c r="I288"/>
  <c r="L288" s="1"/>
  <c r="I289"/>
  <c r="L289" s="1"/>
  <c r="I290"/>
  <c r="L290" s="1"/>
  <c r="I291"/>
  <c r="L291" s="1"/>
  <c r="I292"/>
  <c r="L292" s="1"/>
  <c r="I293"/>
  <c r="L293" s="1"/>
  <c r="I294"/>
  <c r="L294" s="1"/>
  <c r="I295"/>
  <c r="L295" s="1"/>
  <c r="I296"/>
  <c r="L296" s="1"/>
  <c r="I297"/>
  <c r="L297" s="1"/>
  <c r="I298"/>
  <c r="L298" s="1"/>
  <c r="I299"/>
  <c r="L299" s="1"/>
  <c r="I300"/>
  <c r="L300" s="1"/>
  <c r="I301"/>
  <c r="L301" s="1"/>
  <c r="I302"/>
  <c r="L302" s="1"/>
  <c r="I303"/>
  <c r="L303" s="1"/>
  <c r="I304"/>
  <c r="L304" s="1"/>
  <c r="I308"/>
  <c r="L308" s="1"/>
  <c r="I307"/>
  <c r="L307" s="1"/>
  <c r="I310"/>
  <c r="L310" s="1"/>
  <c r="I309"/>
  <c r="L309" s="1"/>
  <c r="H59" i="2"/>
  <c r="K59" s="1"/>
  <c r="I58"/>
  <c r="C67"/>
  <c r="F67" s="1"/>
  <c r="H62"/>
  <c r="K62" s="1"/>
  <c r="H58"/>
  <c r="I311" i="3"/>
  <c r="L311" s="1"/>
  <c r="I312"/>
  <c r="L312" s="1"/>
  <c r="I313"/>
  <c r="L313" s="1"/>
  <c r="I314"/>
  <c r="L314" s="1"/>
  <c r="I315"/>
  <c r="L315" s="1"/>
  <c r="I316"/>
  <c r="L316" s="1"/>
  <c r="I317"/>
  <c r="L317" s="1"/>
  <c r="H60" i="2"/>
  <c r="K60" s="1"/>
  <c r="H71"/>
  <c r="K71" s="1"/>
  <c r="I318" i="3"/>
  <c r="L318" s="1"/>
  <c r="I319"/>
  <c r="L319" s="1"/>
  <c r="I320"/>
  <c r="L320" s="1"/>
  <c r="I321"/>
  <c r="L321" s="1"/>
  <c r="I322"/>
  <c r="L322" s="1"/>
  <c r="I323"/>
  <c r="L323" s="1"/>
  <c r="H64" i="2"/>
  <c r="K64" s="1"/>
  <c r="H63"/>
  <c r="K63" s="1"/>
  <c r="I324" i="3"/>
  <c r="L324" s="1"/>
  <c r="I325"/>
  <c r="L325" s="1"/>
  <c r="I326"/>
  <c r="L326" s="1"/>
  <c r="I327"/>
  <c r="L327" s="1"/>
  <c r="I328"/>
  <c r="L328" s="1"/>
  <c r="I329"/>
  <c r="L329" s="1"/>
  <c r="I330"/>
  <c r="L330" s="1"/>
  <c r="H61" i="2"/>
  <c r="K61" s="1"/>
  <c r="I331" i="3"/>
  <c r="L331" s="1"/>
  <c r="I332"/>
  <c r="L332" s="1"/>
  <c r="I333"/>
  <c r="L333" s="1"/>
  <c r="I334"/>
  <c r="L334" s="1"/>
  <c r="I335"/>
  <c r="L335" s="1"/>
  <c r="I336"/>
  <c r="L336" s="1"/>
  <c r="I337"/>
  <c r="L337" s="1"/>
  <c r="H74" i="2"/>
  <c r="K74" s="1"/>
  <c r="I342" i="3"/>
  <c r="L342" s="1"/>
  <c r="I341"/>
  <c r="L341" s="1"/>
  <c r="I343"/>
  <c r="L343" s="1"/>
  <c r="I344"/>
  <c r="L344" s="1"/>
  <c r="I345"/>
  <c r="L345" s="1"/>
  <c r="I346"/>
  <c r="L346" s="1"/>
  <c r="L305" l="1"/>
  <c r="I305"/>
  <c r="K58" i="2"/>
  <c r="K66" s="1"/>
  <c r="L339" i="3"/>
  <c r="I339"/>
  <c r="I72" i="2"/>
  <c r="H72"/>
  <c r="I347" i="3"/>
  <c r="L347" s="1"/>
  <c r="I348"/>
  <c r="L348" s="1"/>
  <c r="I349"/>
  <c r="L349" s="1"/>
  <c r="H73" i="2"/>
  <c r="K73" s="1"/>
  <c r="H75"/>
  <c r="K75" s="1"/>
  <c r="I351" i="3"/>
  <c r="L351" s="1"/>
  <c r="I350"/>
  <c r="L350" s="1"/>
  <c r="I352"/>
  <c r="L352" s="1"/>
  <c r="I353"/>
  <c r="L353" s="1"/>
  <c r="H76" i="2"/>
  <c r="K76" s="1"/>
  <c r="I354" i="3"/>
  <c r="L354" s="1"/>
  <c r="I355"/>
  <c r="L355" s="1"/>
  <c r="I356"/>
  <c r="L356" s="1"/>
  <c r="I357"/>
  <c r="L357" s="1"/>
  <c r="I358"/>
  <c r="L358" s="1"/>
  <c r="I359"/>
  <c r="L359" s="1"/>
  <c r="I360"/>
  <c r="L360" s="1"/>
  <c r="I361"/>
  <c r="L361" s="1"/>
  <c r="I362"/>
  <c r="L362" s="1"/>
  <c r="H78" i="2"/>
  <c r="K78" s="1"/>
  <c r="H77"/>
  <c r="K77" s="1"/>
  <c r="H79"/>
  <c r="K79" s="1"/>
  <c r="I80"/>
  <c r="I363" i="3"/>
  <c r="L363" s="1"/>
  <c r="I364"/>
  <c r="I400"/>
  <c r="L400" s="1"/>
  <c r="I399"/>
  <c r="L399" s="1"/>
  <c r="I398"/>
  <c r="L398" s="1"/>
  <c r="I397"/>
  <c r="L397" s="1"/>
  <c r="I396"/>
  <c r="L396" s="1"/>
  <c r="I395"/>
  <c r="L395" s="1"/>
  <c r="I394"/>
  <c r="L394" s="1"/>
  <c r="I393"/>
  <c r="L393" s="1"/>
  <c r="I392"/>
  <c r="L392" s="1"/>
  <c r="I391"/>
  <c r="L391" s="1"/>
  <c r="I390"/>
  <c r="L390" s="1"/>
  <c r="I389"/>
  <c r="L389" s="1"/>
  <c r="I388"/>
  <c r="L388" s="1"/>
  <c r="I387"/>
  <c r="L387" s="1"/>
  <c r="I386"/>
  <c r="L386" s="1"/>
  <c r="I385"/>
  <c r="L385" s="1"/>
  <c r="I384"/>
  <c r="L384" s="1"/>
  <c r="I383"/>
  <c r="L383" s="1"/>
  <c r="I382"/>
  <c r="L382" s="1"/>
  <c r="I381"/>
  <c r="L381" s="1"/>
  <c r="I380"/>
  <c r="L380" s="1"/>
  <c r="I379"/>
  <c r="L379" s="1"/>
  <c r="I378"/>
  <c r="L378" s="1"/>
  <c r="I377"/>
  <c r="L377" s="1"/>
  <c r="I376"/>
  <c r="I372"/>
  <c r="L372" s="1"/>
  <c r="I371"/>
  <c r="L371" s="1"/>
  <c r="I370"/>
  <c r="L370" s="1"/>
  <c r="I369"/>
  <c r="L369" s="1"/>
  <c r="I368"/>
  <c r="L368" s="1"/>
  <c r="I367"/>
  <c r="L367" s="1"/>
  <c r="J366"/>
  <c r="I366"/>
  <c r="J365"/>
  <c r="I365"/>
  <c r="I373" l="1"/>
  <c r="K72" i="2"/>
  <c r="L366" i="3"/>
  <c r="I401"/>
  <c r="L364"/>
  <c r="L376"/>
  <c r="L401" s="1"/>
  <c r="L365"/>
  <c r="L373" l="1"/>
  <c r="H80" i="2"/>
  <c r="K80" s="1"/>
  <c r="H81"/>
  <c r="K81" s="1"/>
  <c r="H82"/>
  <c r="K82" s="1"/>
  <c r="H83"/>
  <c r="K83" s="1"/>
  <c r="H86"/>
  <c r="K86" s="1"/>
  <c r="H87"/>
  <c r="J87" s="1"/>
  <c r="H88"/>
  <c r="J88" s="1"/>
  <c r="H90"/>
  <c r="J90" s="1"/>
  <c r="H91"/>
  <c r="K91" s="1"/>
  <c r="H93"/>
  <c r="J93" s="1"/>
  <c r="H92"/>
  <c r="J92" s="1"/>
  <c r="H95"/>
  <c r="J95" s="1"/>
  <c r="H117"/>
  <c r="K117" s="1"/>
  <c r="H118"/>
  <c r="K118" s="1"/>
  <c r="H121"/>
  <c r="H126"/>
  <c r="H125"/>
  <c r="J125" s="1"/>
  <c r="H97"/>
  <c r="J97" s="1"/>
  <c r="H96"/>
  <c r="J96" s="1"/>
  <c r="H100"/>
  <c r="J100" s="1"/>
  <c r="H99"/>
  <c r="K99" s="1"/>
  <c r="H98"/>
  <c r="J98" s="1"/>
  <c r="H103"/>
  <c r="J103" s="1"/>
  <c r="H102"/>
  <c r="J102" s="1"/>
  <c r="H105"/>
  <c r="J105" s="1"/>
  <c r="I113"/>
  <c r="H113"/>
  <c r="H106"/>
  <c r="K106" s="1"/>
  <c r="H108"/>
  <c r="K108" s="1"/>
  <c r="K109" s="1"/>
  <c r="H111"/>
  <c r="J111" s="1"/>
  <c r="H110"/>
  <c r="J110" s="1"/>
  <c r="H115"/>
  <c r="J115" s="1"/>
  <c r="I122"/>
  <c r="H122"/>
  <c r="H120"/>
  <c r="K84" l="1"/>
  <c r="J86"/>
  <c r="K87"/>
  <c r="K88"/>
  <c r="K90"/>
  <c r="J91"/>
  <c r="K92"/>
  <c r="K93"/>
  <c r="K95"/>
  <c r="J117"/>
  <c r="J118"/>
  <c r="J121"/>
  <c r="K121"/>
  <c r="J113"/>
  <c r="J126"/>
  <c r="K125"/>
  <c r="K126"/>
  <c r="K96"/>
  <c r="K97"/>
  <c r="J99"/>
  <c r="K100"/>
  <c r="K98"/>
  <c r="K102"/>
  <c r="K103"/>
  <c r="K105"/>
  <c r="K107" s="1"/>
  <c r="K113"/>
  <c r="K114" s="1"/>
  <c r="J106"/>
  <c r="J108"/>
  <c r="K111"/>
  <c r="J122"/>
  <c r="K122"/>
  <c r="K110"/>
  <c r="K115"/>
  <c r="J120"/>
  <c r="K120"/>
  <c r="I123"/>
  <c r="H123"/>
  <c r="K89" l="1"/>
  <c r="K101"/>
  <c r="K94"/>
  <c r="K112"/>
  <c r="K127"/>
  <c r="K104"/>
  <c r="K123"/>
  <c r="K124" s="1"/>
  <c r="J123"/>
  <c r="H116"/>
  <c r="J116" s="1"/>
  <c r="K116" l="1"/>
  <c r="K119" s="1"/>
  <c r="I12" i="1" l="1"/>
  <c r="L12" s="1"/>
  <c r="I13"/>
  <c r="L13" s="1"/>
  <c r="I16"/>
  <c r="L16" s="1"/>
  <c r="I14" l="1"/>
  <c r="L14" s="1"/>
  <c r="I17"/>
  <c r="L17" s="1"/>
  <c r="I15"/>
  <c r="L15" s="1"/>
  <c r="I20"/>
  <c r="L20" s="1"/>
  <c r="I18"/>
  <c r="L18" s="1"/>
  <c r="I19"/>
  <c r="L19" s="1"/>
  <c r="I21"/>
  <c r="L21" s="1"/>
  <c r="J27"/>
  <c r="J25"/>
  <c r="I23"/>
  <c r="L23" s="1"/>
  <c r="I22"/>
  <c r="L22" s="1"/>
  <c r="I24"/>
  <c r="L24" s="1"/>
  <c r="I25"/>
  <c r="J29"/>
  <c r="I26"/>
  <c r="I27"/>
  <c r="L27" s="1"/>
  <c r="I28"/>
  <c r="L28" s="1"/>
  <c r="I29"/>
  <c r="L29" s="1"/>
  <c r="I30"/>
  <c r="L30" s="1"/>
  <c r="I31"/>
  <c r="L31" s="1"/>
  <c r="I36"/>
  <c r="L36" s="1"/>
  <c r="I33"/>
  <c r="L33" s="1"/>
  <c r="I32"/>
  <c r="L32" s="1"/>
  <c r="I37"/>
  <c r="L37" s="1"/>
  <c r="I34"/>
  <c r="L34" s="1"/>
  <c r="I38"/>
  <c r="L38" s="1"/>
  <c r="I40"/>
  <c r="L40" s="1"/>
  <c r="I39"/>
  <c r="L39" s="1"/>
  <c r="L44"/>
  <c r="I41"/>
  <c r="K43"/>
  <c r="J43"/>
  <c r="J42"/>
  <c r="I42"/>
  <c r="I43"/>
  <c r="I45"/>
  <c r="L45" s="1"/>
  <c r="I46"/>
  <c r="L46" s="1"/>
  <c r="L25" l="1"/>
  <c r="L26"/>
  <c r="L42"/>
  <c r="L41"/>
  <c r="L43"/>
  <c r="I48"/>
  <c r="L48" s="1"/>
  <c r="I47"/>
  <c r="L47" s="1"/>
  <c r="K51"/>
  <c r="I50"/>
  <c r="L50" s="1"/>
  <c r="I56"/>
  <c r="L56" s="1"/>
  <c r="I49"/>
  <c r="L49" s="1"/>
  <c r="J51"/>
  <c r="I51"/>
  <c r="I52"/>
  <c r="L52" s="1"/>
  <c r="K54"/>
  <c r="J55"/>
  <c r="I53"/>
  <c r="L53" s="1"/>
  <c r="J54"/>
  <c r="I54"/>
  <c r="I55"/>
  <c r="I57"/>
  <c r="L57" s="1"/>
  <c r="I61"/>
  <c r="L61" s="1"/>
  <c r="I60"/>
  <c r="L60" s="1"/>
  <c r="I59"/>
  <c r="L59" s="1"/>
  <c r="I58"/>
  <c r="L58" s="1"/>
  <c r="I62"/>
  <c r="L62" s="1"/>
  <c r="I63"/>
  <c r="L63" s="1"/>
  <c r="I64"/>
  <c r="I65"/>
  <c r="L65" s="1"/>
  <c r="I66"/>
  <c r="L66" s="1"/>
  <c r="I68"/>
  <c r="I69"/>
  <c r="I70"/>
  <c r="L64"/>
  <c r="I67"/>
  <c r="L67" s="1"/>
  <c r="I71"/>
  <c r="L68"/>
  <c r="L69"/>
  <c r="L70"/>
  <c r="L71"/>
  <c r="I79"/>
  <c r="L79" s="1"/>
  <c r="I73"/>
  <c r="L72"/>
  <c r="L73"/>
  <c r="I74"/>
  <c r="L74" s="1"/>
  <c r="I78"/>
  <c r="L78" s="1"/>
  <c r="I80"/>
  <c r="L80" s="1"/>
  <c r="I75"/>
  <c r="L75" s="1"/>
  <c r="I76"/>
  <c r="L76" s="1"/>
  <c r="J77"/>
  <c r="I77"/>
  <c r="I82"/>
  <c r="L82" s="1"/>
  <c r="J83"/>
  <c r="I81"/>
  <c r="L81" s="1"/>
  <c r="I85"/>
  <c r="L85" s="1"/>
  <c r="I83"/>
  <c r="I84"/>
  <c r="L84" s="1"/>
  <c r="J94"/>
  <c r="J86"/>
  <c r="I86"/>
  <c r="I94"/>
  <c r="K87"/>
  <c r="J87"/>
  <c r="I87"/>
  <c r="I90"/>
  <c r="I89"/>
  <c r="I88"/>
  <c r="K88"/>
  <c r="K89"/>
  <c r="K90"/>
  <c r="K91"/>
  <c r="I91"/>
  <c r="I92"/>
  <c r="K92"/>
  <c r="I93"/>
  <c r="K93"/>
  <c r="I95"/>
  <c r="I100"/>
  <c r="L100" s="1"/>
  <c r="I96"/>
  <c r="K97"/>
  <c r="I97"/>
  <c r="I101"/>
  <c r="L101" s="1"/>
  <c r="K95"/>
  <c r="J98"/>
  <c r="K96"/>
  <c r="I98"/>
  <c r="K99"/>
  <c r="J99"/>
  <c r="J102"/>
  <c r="I99"/>
  <c r="I102"/>
  <c r="J103"/>
  <c r="I104"/>
  <c r="L104" s="1"/>
  <c r="I103"/>
  <c r="L103" s="1"/>
  <c r="I105"/>
  <c r="L105" s="1"/>
  <c r="I106"/>
  <c r="L106" s="1"/>
  <c r="I108"/>
  <c r="L108" s="1"/>
  <c r="J112"/>
  <c r="I107"/>
  <c r="L107" s="1"/>
  <c r="I109"/>
  <c r="L109" s="1"/>
  <c r="I110"/>
  <c r="L110" s="1"/>
  <c r="I111"/>
  <c r="L111" s="1"/>
  <c r="I112"/>
  <c r="I113"/>
  <c r="L113" s="1"/>
  <c r="I117"/>
  <c r="L117" s="1"/>
  <c r="I116"/>
  <c r="L116" s="1"/>
  <c r="I114"/>
  <c r="L114" s="1"/>
  <c r="I115"/>
  <c r="L115" s="1"/>
  <c r="K118"/>
  <c r="J118"/>
  <c r="I118"/>
  <c r="I119"/>
  <c r="J122"/>
  <c r="K119"/>
  <c r="L119" s="1"/>
  <c r="I122"/>
  <c r="I120"/>
  <c r="I125"/>
  <c r="K120"/>
  <c r="I121"/>
  <c r="K121"/>
  <c r="K123"/>
  <c r="I123"/>
  <c r="I124"/>
  <c r="K124"/>
  <c r="K128"/>
  <c r="I128"/>
  <c r="I129"/>
  <c r="I126"/>
  <c r="K125"/>
  <c r="L125" s="1"/>
  <c r="K126"/>
  <c r="L126" s="1"/>
  <c r="I127"/>
  <c r="K127"/>
  <c r="K129"/>
  <c r="K130"/>
  <c r="J130"/>
  <c r="I130"/>
  <c r="I131"/>
  <c r="L131" s="1"/>
  <c r="I138"/>
  <c r="L138" s="1"/>
  <c r="J137"/>
  <c r="J133"/>
  <c r="I132"/>
  <c r="L132" s="1"/>
  <c r="I136"/>
  <c r="L136" s="1"/>
  <c r="I133"/>
  <c r="I134"/>
  <c r="L134" s="1"/>
  <c r="I135"/>
  <c r="L135" s="1"/>
  <c r="I153"/>
  <c r="K154"/>
  <c r="J154"/>
  <c r="J148"/>
  <c r="K145"/>
  <c r="J145"/>
  <c r="J149"/>
  <c r="I146"/>
  <c r="I141"/>
  <c r="I137"/>
  <c r="L137" s="1"/>
  <c r="L51" l="1"/>
  <c r="L54"/>
  <c r="L55"/>
  <c r="L77"/>
  <c r="L89"/>
  <c r="L83"/>
  <c r="L92"/>
  <c r="L90"/>
  <c r="L88"/>
  <c r="L86"/>
  <c r="L94"/>
  <c r="L87"/>
  <c r="L91"/>
  <c r="L96"/>
  <c r="L95"/>
  <c r="L93"/>
  <c r="L97"/>
  <c r="L102"/>
  <c r="L98"/>
  <c r="L99"/>
  <c r="L112"/>
  <c r="L118"/>
  <c r="L121"/>
  <c r="L120"/>
  <c r="L122"/>
  <c r="L129"/>
  <c r="L124"/>
  <c r="L123"/>
  <c r="L127"/>
  <c r="L133"/>
  <c r="L128"/>
  <c r="L130"/>
  <c r="I139"/>
  <c r="L139" s="1"/>
  <c r="I140"/>
  <c r="L140" s="1"/>
  <c r="L141"/>
  <c r="I142"/>
  <c r="L142" s="1"/>
  <c r="I143"/>
  <c r="L143" s="1"/>
  <c r="I150"/>
  <c r="L150" s="1"/>
  <c r="I144"/>
  <c r="L144" s="1"/>
  <c r="I145"/>
  <c r="L145" s="1"/>
  <c r="L146"/>
  <c r="K152"/>
  <c r="I149"/>
  <c r="L149" s="1"/>
  <c r="I147"/>
  <c r="L147" s="1"/>
  <c r="I148"/>
  <c r="L148" s="1"/>
  <c r="J158"/>
  <c r="I151"/>
  <c r="L151" s="1"/>
  <c r="J152"/>
  <c r="I158"/>
  <c r="I157"/>
  <c r="L157" s="1"/>
  <c r="I152"/>
  <c r="L153"/>
  <c r="I156"/>
  <c r="L156" s="1"/>
  <c r="I154"/>
  <c r="I162"/>
  <c r="K160"/>
  <c r="J160"/>
  <c r="I159"/>
  <c r="L159" s="1"/>
  <c r="L155"/>
  <c r="L154"/>
  <c r="I160"/>
  <c r="I161"/>
  <c r="J163"/>
  <c r="I163"/>
  <c r="J164"/>
  <c r="I164"/>
  <c r="I165"/>
  <c r="L165" s="1"/>
  <c r="I166"/>
  <c r="L166" s="1"/>
  <c r="I167"/>
  <c r="L167" s="1"/>
  <c r="J171"/>
  <c r="I169"/>
  <c r="L169" s="1"/>
  <c r="I171"/>
  <c r="I176"/>
  <c r="L176" s="1"/>
  <c r="I174"/>
  <c r="L174" s="1"/>
  <c r="I168"/>
  <c r="L168" s="1"/>
  <c r="L170"/>
  <c r="I172"/>
  <c r="L172" s="1"/>
  <c r="I173"/>
  <c r="L173" s="1"/>
  <c r="I180"/>
  <c r="L180" s="1"/>
  <c r="J179"/>
  <c r="I175"/>
  <c r="I177"/>
  <c r="L177" s="1"/>
  <c r="K178"/>
  <c r="J178"/>
  <c r="L175"/>
  <c r="I178"/>
  <c r="I179"/>
  <c r="I182"/>
  <c r="L182" s="1"/>
  <c r="I181"/>
  <c r="L181" s="1"/>
  <c r="L158" l="1"/>
  <c r="L152"/>
  <c r="L160"/>
  <c r="L179"/>
  <c r="L163"/>
  <c r="L161"/>
  <c r="L162"/>
  <c r="L164"/>
  <c r="L171"/>
  <c r="L178"/>
  <c r="L206" l="1"/>
</calcChain>
</file>

<file path=xl/sharedStrings.xml><?xml version="1.0" encoding="utf-8"?>
<sst xmlns="http://schemas.openxmlformats.org/spreadsheetml/2006/main" count="1878" uniqueCount="738">
  <si>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</si>
  <si>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</si>
  <si>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</si>
  <si>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</si>
  <si>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</si>
  <si>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</si>
  <si>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</si>
  <si>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</si>
  <si>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</si>
  <si>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</si>
  <si>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</si>
  <si>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</si>
  <si>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</si>
  <si>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</si>
  <si>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</si>
  <si>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</si>
  <si>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</si>
  <si>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</si>
  <si>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</si>
  <si>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</si>
  <si>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</si>
  <si>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</si>
  <si>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</si>
  <si>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</si>
  <si>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</si>
  <si>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</si>
  <si>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</si>
  <si>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</si>
  <si>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</si>
  <si>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</si>
  <si>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</si>
  <si>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</si>
  <si>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</si>
  <si>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</si>
  <si>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</si>
  <si>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</si>
  <si>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</si>
  <si>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</si>
  <si>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</si>
  <si>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</si>
  <si>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</si>
  <si>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</si>
  <si>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</si>
  <si>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</si>
  <si>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</si>
  <si>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</si>
  <si>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</si>
  <si>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</si>
  <si>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</si>
  <si>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</si>
  <si>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</si>
  <si>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</si>
  <si>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</si>
  <si>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</si>
  <si>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</si>
  <si>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</si>
  <si>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</si>
  <si>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</si>
  <si>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</si>
  <si>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</si>
  <si>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</si>
  <si>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</si>
  <si>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</si>
  <si>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</si>
  <si>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</si>
  <si>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</si>
  <si>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</si>
  <si>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</si>
  <si>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</si>
  <si>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</si>
  <si>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</si>
  <si>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</si>
  <si>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</si>
  <si>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</si>
  <si>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</si>
  <si>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</si>
  <si>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</si>
  <si>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</si>
  <si>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</si>
  <si>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</si>
  <si>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</si>
  <si>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</si>
  <si>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</si>
  <si>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</si>
  <si>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</si>
  <si>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</si>
  <si>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</si>
  <si>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</si>
  <si>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</si>
  <si>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</si>
  <si>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</si>
  <si>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</si>
  <si>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</si>
  <si>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</si>
  <si>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</si>
  <si>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</si>
  <si>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</si>
  <si>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</si>
  <si>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</si>
  <si>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</si>
  <si>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</si>
  <si>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</si>
  <si>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</si>
  <si>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</si>
  <si>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</si>
  <si>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</si>
  <si>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</si>
  <si>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</si>
  <si>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</si>
  <si>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</si>
  <si>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</si>
  <si>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</si>
  <si>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</si>
  <si>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</si>
  <si>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</si>
  <si>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</si>
  <si>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</si>
  <si>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</si>
  <si>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</si>
  <si>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</si>
  <si>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</si>
  <si>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</si>
  <si>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</si>
  <si>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</si>
  <si>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</si>
  <si>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</si>
  <si>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</si>
  <si>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</si>
  <si>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</si>
  <si>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</si>
  <si>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</si>
  <si>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</si>
  <si>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</si>
  <si>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</si>
  <si>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</si>
  <si>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</si>
  <si>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</si>
  <si>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</si>
  <si>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</si>
  <si>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</si>
  <si>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</si>
  <si>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</si>
  <si>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</si>
  <si>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</si>
  <si>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</si>
  <si>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</si>
  <si>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</si>
  <si>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</si>
  <si>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</si>
  <si>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</si>
  <si>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</si>
  <si>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</si>
  <si>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</si>
  <si>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</si>
  <si>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</si>
  <si>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</si>
  <si>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</si>
  <si>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</si>
  <si>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</si>
  <si>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</si>
  <si>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</si>
  <si>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</si>
  <si>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</si>
  <si>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</si>
  <si>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</si>
  <si>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</si>
  <si>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</si>
  <si>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</si>
  <si>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</si>
  <si>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</si>
  <si>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</si>
  <si>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</si>
  <si>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</si>
  <si>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</si>
  <si>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</si>
  <si>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</si>
  <si>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</si>
  <si>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</si>
  <si>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</si>
  <si>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</si>
  <si>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</si>
  <si>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</si>
  <si>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</si>
  <si>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</si>
  <si>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</si>
  <si>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</si>
  <si>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</si>
  <si>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</si>
  <si>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</si>
  <si>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</si>
  <si>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</si>
  <si>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</si>
  <si>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</si>
  <si>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</si>
  <si>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</si>
  <si>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</si>
  <si>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</si>
  <si>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</si>
  <si>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</si>
  <si>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</si>
  <si>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</si>
  <si>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</si>
  <si>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</si>
  <si>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</si>
  <si>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</si>
  <si>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</si>
  <si>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</si>
  <si>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</si>
  <si>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</si>
  <si>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</si>
  <si>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</si>
  <si>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</si>
  <si>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</si>
  <si>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</si>
  <si>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</si>
  <si>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</si>
  <si>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</si>
  <si>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</si>
  <si>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</si>
  <si>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</si>
  <si>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</si>
  <si>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</si>
  <si>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</si>
  <si>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</si>
  <si>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</si>
  <si>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</si>
  <si>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</si>
  <si>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</si>
  <si>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</si>
  <si>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</si>
  <si>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</si>
  <si>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</si>
  <si>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</si>
  <si>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</si>
  <si>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</si>
  <si>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</si>
  <si>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</si>
  <si>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</si>
  <si>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</si>
  <si>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</si>
  <si>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</si>
  <si>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</si>
  <si>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</si>
  <si>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</si>
  <si>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</si>
  <si>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</si>
  <si>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</si>
  <si>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</si>
  <si>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</si>
  <si>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</si>
  <si>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</si>
  <si>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</si>
  <si>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</si>
  <si>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</si>
  <si>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</si>
  <si>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</si>
  <si>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</si>
  <si>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</si>
  <si>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</si>
  <si>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</si>
  <si>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</si>
  <si>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</si>
  <si>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</si>
  <si>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</si>
  <si>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</si>
  <si>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</si>
  <si>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</si>
  <si>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</si>
  <si>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</si>
  <si>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</si>
  <si>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</si>
  <si>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</si>
  <si>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</si>
  <si>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</si>
  <si>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</si>
  <si>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</si>
  <si>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</si>
  <si>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</si>
  <si>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</si>
  <si>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</si>
  <si>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</si>
  <si>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</si>
  <si>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</si>
  <si>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</si>
  <si>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</si>
  <si>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</si>
  <si>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</si>
  <si>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</si>
  <si>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</si>
  <si>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</si>
  <si>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</si>
  <si>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</si>
  <si>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</si>
  <si>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</si>
  <si>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</si>
  <si>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</si>
  <si>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</si>
  <si>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</si>
  <si>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</si>
  <si>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</si>
  <si>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</si>
  <si>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</si>
  <si>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</si>
  <si>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</si>
  <si>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</si>
  <si>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</si>
  <si>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</si>
  <si>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</si>
  <si>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</si>
  <si>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</si>
  <si>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</si>
  <si>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</si>
  <si>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</si>
  <si>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</si>
  <si>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</si>
  <si>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</si>
  <si>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</si>
  <si>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</si>
  <si>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</si>
  <si>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</si>
  <si>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</si>
  <si>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</si>
  <si>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</si>
  <si>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</si>
  <si>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</si>
  <si>
    <t>AXISBANK (FUT)</t>
  </si>
  <si>
    <t>ICICIBANK (FUT)</t>
  </si>
  <si>
    <t xml:space="preserve">YESBANK </t>
  </si>
  <si>
    <t>IDFCFIRSTB (FUT)</t>
  </si>
  <si>
    <t>PROFITS</t>
  </si>
  <si>
    <t>Shares quatity as per 2 lots which availables on Futures &amp; for Others scripts - Below 300 : 2000, Between 301 to 700 : 1000, Above 700 : 500</t>
  </si>
  <si>
    <t>8/3/2019</t>
  </si>
  <si>
    <t>ADANIPORTS (FUT)</t>
  </si>
  <si>
    <t>7/3/2019</t>
  </si>
  <si>
    <t xml:space="preserve">KAJARIACER </t>
  </si>
  <si>
    <t>5/3/2019</t>
  </si>
  <si>
    <t xml:space="preserve">JSWSTEEL </t>
  </si>
  <si>
    <t>DLF (fut)</t>
  </si>
  <si>
    <t>1/3/2019</t>
  </si>
  <si>
    <t xml:space="preserve">IBULHSGFIN </t>
  </si>
  <si>
    <t xml:space="preserve">1ST TGT PROFIT </t>
  </si>
  <si>
    <t xml:space="preserve">TOTAL PROFIT </t>
  </si>
  <si>
    <t>28/2/2019</t>
  </si>
  <si>
    <t>SUNTV (FUT)</t>
  </si>
  <si>
    <t>27/2/2019</t>
  </si>
  <si>
    <t xml:space="preserve">SRTRANSFIN </t>
  </si>
  <si>
    <t>26/2/2019</t>
  </si>
  <si>
    <t xml:space="preserve">RECLTD </t>
  </si>
  <si>
    <t>25/2/2019</t>
  </si>
  <si>
    <t>FEDERALBNK (FUT)</t>
  </si>
  <si>
    <t xml:space="preserve">DMART </t>
  </si>
  <si>
    <t>22/2/2019</t>
  </si>
  <si>
    <t>APOLLOTYRE (FUT)</t>
  </si>
  <si>
    <t>21/2/2019</t>
  </si>
  <si>
    <t>DHFL</t>
  </si>
  <si>
    <t>MOTHERSUMI (FUT)</t>
  </si>
  <si>
    <t>20/2/2019</t>
  </si>
  <si>
    <t xml:space="preserve">CENTURYTEX </t>
  </si>
  <si>
    <t>INDIACEM (FUT)</t>
  </si>
  <si>
    <t>19/2/2019</t>
  </si>
  <si>
    <t>ESCORTS (FUT)</t>
  </si>
  <si>
    <t>18/2/2019</t>
  </si>
  <si>
    <t>RECLTD (FUT)</t>
  </si>
  <si>
    <t>15/2/2019</t>
  </si>
  <si>
    <t xml:space="preserve">ESCORTS </t>
  </si>
  <si>
    <t>13/2/2019</t>
  </si>
  <si>
    <t xml:space="preserve">NCC </t>
  </si>
  <si>
    <t>12/2/2019</t>
  </si>
  <si>
    <t xml:space="preserve">MANAPPURAM </t>
  </si>
  <si>
    <t>11/2/2019</t>
  </si>
  <si>
    <t xml:space="preserve">MINDTREE </t>
  </si>
  <si>
    <t>NIITTECH (FUT)</t>
  </si>
  <si>
    <t xml:space="preserve">                            BTST TRACKSHEET</t>
  </si>
  <si>
    <t>11/3/2019</t>
  </si>
  <si>
    <t>BEML</t>
  </si>
  <si>
    <t>12/3/2019</t>
  </si>
  <si>
    <t>PVR (FUT)</t>
  </si>
  <si>
    <t>13/3/2019</t>
  </si>
  <si>
    <t>DLF (FUT)</t>
  </si>
  <si>
    <t>14/3/2019</t>
  </si>
  <si>
    <t>RAYMOND (FUT)</t>
  </si>
  <si>
    <t xml:space="preserve">BAJFINANCE </t>
  </si>
  <si>
    <t>15/3/2019</t>
  </si>
  <si>
    <t>18/3/2019</t>
  </si>
  <si>
    <t>KTKBANK (FUT)</t>
  </si>
  <si>
    <t>19/3/2019</t>
  </si>
  <si>
    <t xml:space="preserve">MGL </t>
  </si>
  <si>
    <t>20/3/2019</t>
  </si>
  <si>
    <t>IDFC (FUT)</t>
  </si>
  <si>
    <t>BEML(FUT)</t>
  </si>
  <si>
    <t>26/3/2019</t>
  </si>
  <si>
    <t>27/3/2019</t>
  </si>
  <si>
    <t xml:space="preserve">AVANTIFEED  </t>
  </si>
  <si>
    <t xml:space="preserve">ORIENTBANK </t>
  </si>
  <si>
    <t>28/3/2019</t>
  </si>
  <si>
    <t>29/3/2019</t>
  </si>
  <si>
    <t>SRTRANSFIN (FUT)</t>
  </si>
  <si>
    <t>1/4/2019</t>
  </si>
  <si>
    <t xml:space="preserve">SUNTV </t>
  </si>
  <si>
    <t xml:space="preserve">TATAGLOBAL </t>
  </si>
  <si>
    <t>TATAGLOBAL (FUT)</t>
  </si>
  <si>
    <t>DISHTV(FUT)</t>
  </si>
  <si>
    <t>HAVELLS(FUT)</t>
  </si>
  <si>
    <t>2/4/2019</t>
  </si>
  <si>
    <t>LT</t>
  </si>
  <si>
    <t>3/4/2019</t>
  </si>
  <si>
    <t>KOTAKBANK (FUT)</t>
  </si>
  <si>
    <t>4/4/2019</t>
  </si>
  <si>
    <t>5/4/2019</t>
  </si>
  <si>
    <t>SAIL (FUT)</t>
  </si>
  <si>
    <t>8/4/2019</t>
  </si>
  <si>
    <t>INFY (FUT)</t>
  </si>
  <si>
    <t>9/4/2019</t>
  </si>
  <si>
    <t>TATAMTRDVR (FUT)</t>
  </si>
  <si>
    <t>11/4/2019</t>
  </si>
  <si>
    <t>TITAN (FUT)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</si>
  <si>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</si>
  <si>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</si>
  <si>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</si>
  <si>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</si>
  <si>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</si>
  <si>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</si>
  <si>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</si>
  <si>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</si>
  <si>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</si>
  <si>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</si>
  <si>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</si>
  <si>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</si>
  <si>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</si>
  <si>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</si>
  <si>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</si>
  <si>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</si>
  <si>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12/4/2019</t>
  </si>
  <si>
    <t>15/4/2019</t>
  </si>
  <si>
    <t>JISLJALEQS (FUT)</t>
  </si>
  <si>
    <t>DISHTV (FUT)</t>
  </si>
  <si>
    <t>16/4/2019</t>
  </si>
  <si>
    <t>TECHM (FUT)</t>
  </si>
  <si>
    <t>SAIL(FUT)</t>
  </si>
  <si>
    <t>22/4/2019</t>
  </si>
  <si>
    <t>23/4/2019</t>
  </si>
  <si>
    <t>HAVELLS (FUT)</t>
  </si>
  <si>
    <t>24/4/2019</t>
  </si>
  <si>
    <t>NCC (FUT)</t>
  </si>
  <si>
    <t>TOTAL CALLS</t>
  </si>
  <si>
    <t>COST TO COST</t>
  </si>
  <si>
    <t>ACTUAL CALLS</t>
  </si>
  <si>
    <t xml:space="preserve">SL </t>
  </si>
  <si>
    <t>PROFITABLE CALLS</t>
  </si>
  <si>
    <t>ACCURACY</t>
  </si>
  <si>
    <t>MARCH</t>
  </si>
  <si>
    <t>7</t>
  </si>
  <si>
    <t>26/4/2019</t>
  </si>
  <si>
    <t>30/4/2019</t>
  </si>
  <si>
    <t>TATASTEEL (FUT)</t>
  </si>
  <si>
    <t xml:space="preserve">DIVISLAB </t>
  </si>
  <si>
    <t>NBCC (FUT)</t>
  </si>
  <si>
    <t>JSWSTEEL (FUT)</t>
  </si>
  <si>
    <t xml:space="preserve">AJANTPHARM </t>
  </si>
  <si>
    <t>2/5/2019</t>
  </si>
  <si>
    <t>3/5/2019</t>
  </si>
  <si>
    <t>6/5/2019</t>
  </si>
  <si>
    <t>7/5/2019</t>
  </si>
  <si>
    <t>8/5/2019</t>
  </si>
  <si>
    <t>YESBANK (FUT)</t>
  </si>
  <si>
    <t>9/5/2019</t>
  </si>
  <si>
    <t>10/5/2019</t>
  </si>
  <si>
    <t>LT (FUT)</t>
  </si>
  <si>
    <t xml:space="preserve">PVR </t>
  </si>
  <si>
    <t>14/5/2019</t>
  </si>
  <si>
    <t>MANAPPURAM (FUT)</t>
  </si>
  <si>
    <t xml:space="preserve">KOTAKBANK </t>
  </si>
  <si>
    <t>16/5/2019</t>
  </si>
  <si>
    <t>17/5/2019</t>
  </si>
  <si>
    <t>ASHOKLEY (FUT)</t>
  </si>
  <si>
    <t>20/5/2019</t>
  </si>
  <si>
    <t>UJJIVAN (FUT)</t>
  </si>
  <si>
    <t>21/5/2019</t>
  </si>
  <si>
    <t>RELIANCE</t>
  </si>
  <si>
    <t>22/5/2019</t>
  </si>
  <si>
    <t>KEC</t>
  </si>
  <si>
    <t xml:space="preserve">ICICIPRULI </t>
  </si>
  <si>
    <t>CEATLTD (FUT)</t>
  </si>
  <si>
    <t>L&amp;TFH (FUT)</t>
  </si>
  <si>
    <t xml:space="preserve">TINPLATE </t>
  </si>
  <si>
    <t>24/5/2019</t>
  </si>
  <si>
    <t>27/5/2019</t>
  </si>
  <si>
    <t>28/5/2019</t>
  </si>
  <si>
    <t>30/5/2019</t>
  </si>
  <si>
    <t>29/5/2019</t>
  </si>
  <si>
    <t>MUTHOOTFIN(FUT)</t>
  </si>
  <si>
    <t>ICICIPRULI(FUT)</t>
  </si>
  <si>
    <t>31/5/2019</t>
  </si>
  <si>
    <t>PVR(FUT)</t>
  </si>
  <si>
    <t>3/6/2019</t>
  </si>
  <si>
    <t>4/6/2019</t>
  </si>
  <si>
    <t>EQUITAS (FUT)</t>
  </si>
  <si>
    <t>6/6/2019</t>
  </si>
  <si>
    <t>7/6/2019</t>
  </si>
  <si>
    <t>WIPRO (FUT)</t>
  </si>
  <si>
    <t>10/6/2019</t>
  </si>
  <si>
    <t>11/6/2019</t>
  </si>
  <si>
    <t xml:space="preserve">ASIANPAINT </t>
  </si>
  <si>
    <t>ASIANPAINT (FUT)</t>
  </si>
  <si>
    <t xml:space="preserve">JUSTDIAL </t>
  </si>
  <si>
    <t>12/6/2019</t>
  </si>
  <si>
    <t>PIIND</t>
  </si>
  <si>
    <t>13/6/2019</t>
  </si>
  <si>
    <t xml:space="preserve">PIIND </t>
  </si>
  <si>
    <t>14/6/2019</t>
  </si>
  <si>
    <t xml:space="preserve">HDFCBANK </t>
  </si>
  <si>
    <t>17/6/2019</t>
  </si>
  <si>
    <t>18/6/2019</t>
  </si>
  <si>
    <t>HEXAWARE (FUT)</t>
  </si>
  <si>
    <t xml:space="preserve">TCS </t>
  </si>
  <si>
    <t>SBIN (fut)</t>
  </si>
  <si>
    <t>20/6/2019</t>
  </si>
  <si>
    <t>24/6/2019</t>
  </si>
  <si>
    <t>VOLTAS (FUT)</t>
  </si>
  <si>
    <t>25/6/2019</t>
  </si>
  <si>
    <t>AXISBANK (fut)</t>
  </si>
  <si>
    <t>26/6/2019</t>
  </si>
  <si>
    <t>HDFCBANK (FUT)</t>
  </si>
  <si>
    <t>GRASIM (FUT)</t>
  </si>
  <si>
    <t>27/6/2019</t>
  </si>
  <si>
    <t>APOLLOTYRE (fut)</t>
  </si>
  <si>
    <t>28/6/2019</t>
  </si>
  <si>
    <t xml:space="preserve">TATASTEEL </t>
  </si>
  <si>
    <t>BATAINDIA</t>
  </si>
  <si>
    <t>2/7/2019</t>
  </si>
  <si>
    <t>1/7/2019</t>
  </si>
  <si>
    <t>SBIN (FUT)</t>
  </si>
  <si>
    <t>3/7/2019</t>
  </si>
  <si>
    <t>RELAINCE</t>
  </si>
  <si>
    <t>9/7/2019</t>
  </si>
  <si>
    <t>11/7/2019</t>
  </si>
  <si>
    <t>15/7/2019</t>
  </si>
  <si>
    <t xml:space="preserve">HDFCLIFE </t>
  </si>
  <si>
    <t>JINDALSTEL (FUT)</t>
  </si>
  <si>
    <t>16/7/2019</t>
  </si>
  <si>
    <t>DIVISLAB (FUT)</t>
  </si>
  <si>
    <t xml:space="preserve">INDUSINDBK </t>
  </si>
  <si>
    <t>17/7/2019</t>
  </si>
  <si>
    <t>22/7/2019</t>
  </si>
  <si>
    <t>HINDALCO (FUT)</t>
  </si>
  <si>
    <t>23/7/2019</t>
  </si>
  <si>
    <t>26/7/2019</t>
  </si>
  <si>
    <t>INDUSINDBK (FUT)</t>
  </si>
  <si>
    <t xml:space="preserve">BERGEPAINT </t>
  </si>
  <si>
    <t>BERGEPAINT (FUT)</t>
  </si>
  <si>
    <t>27/7/2019</t>
  </si>
  <si>
    <t>2/8/2019</t>
  </si>
  <si>
    <t xml:space="preserve">PIDILITIND </t>
  </si>
  <si>
    <t>5/8/2019</t>
  </si>
  <si>
    <t>TVSMOTOR (FUT)</t>
  </si>
  <si>
    <t>HINDUNILVR (FUT)</t>
  </si>
  <si>
    <t>6/8/2019</t>
  </si>
  <si>
    <t>NCC(FUT)</t>
  </si>
  <si>
    <t>8/8/2019</t>
  </si>
  <si>
    <t xml:space="preserve">SBILIFE </t>
  </si>
  <si>
    <t>BAJFINANCE (FUT)</t>
  </si>
  <si>
    <t>MUTHOOTFIN (FUT)</t>
  </si>
  <si>
    <t>9/8/2019</t>
  </si>
  <si>
    <t>14/8/2019</t>
  </si>
  <si>
    <t>16/8/2019</t>
  </si>
  <si>
    <t xml:space="preserve">ACC </t>
  </si>
  <si>
    <t>ADANIENT (FUT)</t>
  </si>
  <si>
    <t>22/8/2019</t>
  </si>
  <si>
    <t>23/8/2019</t>
  </si>
  <si>
    <t>ICICIPRULI (FUT)</t>
  </si>
  <si>
    <t>28/8/2019</t>
  </si>
  <si>
    <t>29/8/2019</t>
  </si>
  <si>
    <t>30/8/2019</t>
  </si>
  <si>
    <t>4/9/2019</t>
  </si>
  <si>
    <t>PFC (FUT)</t>
  </si>
  <si>
    <t>5/9/2019</t>
  </si>
  <si>
    <t>6/9/2019</t>
  </si>
  <si>
    <t xml:space="preserve">AUROPHARMA </t>
  </si>
  <si>
    <t>AUROPHARMA (FUT)</t>
  </si>
  <si>
    <t>9/9/2019</t>
  </si>
  <si>
    <t xml:space="preserve">RAIN </t>
  </si>
  <si>
    <t>11/9/2019</t>
  </si>
  <si>
    <t>TCS (FUT)</t>
  </si>
  <si>
    <t>12/9/2019</t>
  </si>
  <si>
    <t>13/9/2019</t>
  </si>
  <si>
    <t>CENTURYTEX (FUT)</t>
  </si>
  <si>
    <t>16/9/2019</t>
  </si>
  <si>
    <t>VEDL (FUT)</t>
  </si>
  <si>
    <t>18/9/2019</t>
  </si>
  <si>
    <t>DMART</t>
  </si>
  <si>
    <t>20/9/2019</t>
  </si>
  <si>
    <t>UBL(FUT)</t>
  </si>
  <si>
    <t>23/9/2019</t>
  </si>
  <si>
    <t>CANBK (FUT)</t>
  </si>
  <si>
    <t>24/9/2019</t>
  </si>
  <si>
    <t>25/9/2019</t>
  </si>
  <si>
    <t>26/9/2019</t>
  </si>
  <si>
    <t>30/9/2019</t>
  </si>
  <si>
    <t xml:space="preserve">IOC </t>
  </si>
  <si>
    <t xml:space="preserve">TECHM </t>
  </si>
  <si>
    <t>1/10/2019</t>
  </si>
  <si>
    <t xml:space="preserve">HDFC </t>
  </si>
  <si>
    <t>3/10/2019</t>
  </si>
  <si>
    <t>9/10/2019</t>
  </si>
  <si>
    <t>10/10/2019</t>
  </si>
  <si>
    <t>UPL(FUT)</t>
  </si>
  <si>
    <t>11/10/2019</t>
  </si>
  <si>
    <t>14/10/2019</t>
  </si>
  <si>
    <t xml:space="preserve">M&amp;M (FUT) </t>
  </si>
  <si>
    <t>15/10/2019</t>
  </si>
  <si>
    <t xml:space="preserve">ICICIGI </t>
  </si>
  <si>
    <t>16/10/2019</t>
  </si>
  <si>
    <t xml:space="preserve">HDFC (FUT) </t>
  </si>
  <si>
    <t>17/10/2019</t>
  </si>
  <si>
    <t xml:space="preserve">AXISBANK (FUT) </t>
  </si>
  <si>
    <t>18/10/2019</t>
  </si>
  <si>
    <t xml:space="preserve">VOLTAS (FUT) </t>
  </si>
  <si>
    <t xml:space="preserve">KOTAKBANK (FUT) </t>
  </si>
  <si>
    <t>22/10/2019</t>
  </si>
  <si>
    <t>23/10/2019</t>
  </si>
  <si>
    <t xml:space="preserve">TVSMOTOR (FUT) </t>
  </si>
  <si>
    <t xml:space="preserve">ICICIBANK (FUT) </t>
  </si>
  <si>
    <t xml:space="preserve">DIVISLAB (FUT) </t>
  </si>
  <si>
    <t>24/10/2019</t>
  </si>
  <si>
    <t>29/10/2019</t>
  </si>
  <si>
    <t xml:space="preserve">L&amp;TFH (FUT) </t>
  </si>
  <si>
    <t>30/10/2019</t>
  </si>
  <si>
    <t xml:space="preserve">GODREJCP (FUT) </t>
  </si>
  <si>
    <t xml:space="preserve">TATAGLOBAL (FUT) </t>
  </si>
  <si>
    <t>31/10/2019</t>
  </si>
  <si>
    <t>1/11/2019</t>
  </si>
  <si>
    <t>4/11/2019</t>
  </si>
  <si>
    <t xml:space="preserve">RELIANCE (FUT) </t>
  </si>
  <si>
    <t xml:space="preserve">HAVELLS (FUT) </t>
  </si>
  <si>
    <t>6/11/2019</t>
  </si>
  <si>
    <t xml:space="preserve">MOTHERSUMI (FUT) </t>
  </si>
  <si>
    <t xml:space="preserve">HINDUNILVR </t>
  </si>
  <si>
    <t>7/11/2019</t>
  </si>
  <si>
    <t>11/11/2019</t>
  </si>
  <si>
    <t xml:space="preserve">AUBANK </t>
  </si>
  <si>
    <t xml:space="preserve">ESCORTS (FUT) </t>
  </si>
  <si>
    <t>14/11/2019</t>
  </si>
  <si>
    <t xml:space="preserve">RECLTD (FUT) </t>
  </si>
  <si>
    <t xml:space="preserve">CANBK (FUT) </t>
  </si>
  <si>
    <t>19/11/2019</t>
  </si>
  <si>
    <t>20/11/2019</t>
  </si>
  <si>
    <t xml:space="preserve">ZEEL (FUT) </t>
  </si>
  <si>
    <t>COALINDIA(FUT)</t>
  </si>
  <si>
    <t>HEIDELBERG</t>
  </si>
  <si>
    <t xml:space="preserve"> HEROMOTOCO (FUT)</t>
  </si>
  <si>
    <t xml:space="preserve"> BHARTIARTL (FUT)</t>
  </si>
  <si>
    <t>CANBK(FUT)</t>
  </si>
  <si>
    <t>BIOCON (FUT)</t>
  </si>
  <si>
    <t>BANKBARODA (FUT)</t>
  </si>
  <si>
    <t>27/11/2019</t>
  </si>
  <si>
    <t xml:space="preserve">MARUTI (FUT) </t>
  </si>
  <si>
    <t xml:space="preserve">RBLBANK (FUT) </t>
  </si>
  <si>
    <t>28/11/2019</t>
  </si>
  <si>
    <t xml:space="preserve">UJJIVAN (FUT) </t>
  </si>
  <si>
    <t>29/11/2019</t>
  </si>
  <si>
    <t xml:space="preserve">RBLBANK  (FUT) </t>
  </si>
  <si>
    <t>2/12/2019</t>
  </si>
  <si>
    <t>3/12/2019</t>
  </si>
  <si>
    <t xml:space="preserve">ADANIENT (FUT) </t>
  </si>
  <si>
    <t xml:space="preserve">CENTURYTEX (FUT) </t>
  </si>
  <si>
    <t>4/12/2019</t>
  </si>
  <si>
    <t>5/12/2019</t>
  </si>
  <si>
    <t>MOTHERSUMI(FUT)</t>
  </si>
  <si>
    <t>6/12/2019</t>
  </si>
  <si>
    <t>10/12/2019</t>
  </si>
  <si>
    <t xml:space="preserve">MUTHOOTFIN (FUT) </t>
  </si>
  <si>
    <t>11/12/2019</t>
  </si>
  <si>
    <t>12/12/2019</t>
  </si>
  <si>
    <t>13/12/2019</t>
  </si>
  <si>
    <t>16/12/2019</t>
  </si>
  <si>
    <t xml:space="preserve">TECHM(FUT) </t>
  </si>
  <si>
    <t>17/12/2019</t>
  </si>
  <si>
    <t xml:space="preserve">BHARATFORG (FUT) </t>
  </si>
  <si>
    <t xml:space="preserve">HINDALCO (FUT) </t>
  </si>
  <si>
    <t>20/12/2019</t>
  </si>
  <si>
    <t>19/12/2019</t>
  </si>
  <si>
    <t xml:space="preserve">SRTRANSFIN(FUT) </t>
  </si>
  <si>
    <t>27/12/2019</t>
  </si>
  <si>
    <t xml:space="preserve">HAVELLS(FUT) </t>
  </si>
  <si>
    <t xml:space="preserve">NAUKRI </t>
  </si>
  <si>
    <t>24/12/2019</t>
  </si>
  <si>
    <t xml:space="preserve">BALKRISIND (FUT) </t>
  </si>
  <si>
    <t xml:space="preserve">BAJFINANCE (FUT) </t>
  </si>
  <si>
    <t xml:space="preserve">BALKRISIND </t>
  </si>
  <si>
    <t>30/12/2019</t>
  </si>
  <si>
    <t xml:space="preserve">BATAINDIA (FUT) </t>
  </si>
  <si>
    <t>2/1/2020</t>
  </si>
  <si>
    <t xml:space="preserve">JSWSTEEL (FUT) </t>
  </si>
  <si>
    <t>03/1/2020</t>
  </si>
  <si>
    <t>8/1/2020</t>
  </si>
  <si>
    <t xml:space="preserve">TECHM (FUT) </t>
  </si>
  <si>
    <t xml:space="preserve">BATAINDIA </t>
  </si>
  <si>
    <t>7/1/2020</t>
  </si>
  <si>
    <t>9/1/2020</t>
  </si>
  <si>
    <t xml:space="preserve">TATASTEEL (FUT) </t>
  </si>
  <si>
    <t xml:space="preserve">SPARC </t>
  </si>
  <si>
    <t>14/1/2020</t>
  </si>
  <si>
    <t>10/1/2020</t>
  </si>
  <si>
    <t>13/1/2020</t>
  </si>
  <si>
    <t xml:space="preserve">UBL (FUT) </t>
  </si>
  <si>
    <t>15/1/2020</t>
  </si>
  <si>
    <t>23/1/2020</t>
  </si>
  <si>
    <t>22/1/2020</t>
  </si>
  <si>
    <t>21/1/2020</t>
  </si>
  <si>
    <t xml:space="preserve">PEL(FUT) </t>
  </si>
  <si>
    <t xml:space="preserve">JUSTDIAL (FUT) </t>
  </si>
  <si>
    <t>24/1/2020</t>
  </si>
  <si>
    <t>25/1/2020</t>
  </si>
  <si>
    <t>29/1/2020</t>
  </si>
  <si>
    <t xml:space="preserve">PIDILITIND (FUT) </t>
  </si>
  <si>
    <t>4/2/2020</t>
  </si>
  <si>
    <t xml:space="preserve">DMART  </t>
  </si>
  <si>
    <t>5/2/2020</t>
  </si>
  <si>
    <t xml:space="preserve">PVR (FUT) </t>
  </si>
  <si>
    <t>7/2/2020</t>
  </si>
  <si>
    <t xml:space="preserve">AARTIIND </t>
  </si>
  <si>
    <t xml:space="preserve">HDFCBANK(FUT) </t>
  </si>
  <si>
    <t>10/2/2020</t>
  </si>
  <si>
    <t>11/2/2020</t>
  </si>
  <si>
    <t xml:space="preserve">TITAN (FUT) </t>
  </si>
  <si>
    <t xml:space="preserve">AXISBANK </t>
  </si>
  <si>
    <t>12/2/2020</t>
  </si>
  <si>
    <t>13/2/2020</t>
  </si>
  <si>
    <t xml:space="preserve">SRTRANSFIN (FUT) </t>
  </si>
  <si>
    <t>14/2/2020</t>
  </si>
  <si>
    <t xml:space="preserve">BHARTIARTL (FUT) </t>
  </si>
  <si>
    <t>17/2/2020</t>
  </si>
  <si>
    <t>18/2/2020</t>
  </si>
  <si>
    <t xml:space="preserve">NIITTECH </t>
  </si>
  <si>
    <t>19/2/2020</t>
  </si>
  <si>
    <t xml:space="preserve">ASIANPAINT (FUT) </t>
  </si>
  <si>
    <t xml:space="preserve">PEL </t>
  </si>
  <si>
    <t>3/3/2020</t>
  </si>
</sst>
</file>

<file path=xl/styles.xml><?xml version="1.0" encoding="utf-8"?>
<styleSheet xmlns="http://schemas.openxmlformats.org/spreadsheetml/2006/main">
  <numFmts count="9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  <numFmt numFmtId="171" formatCode="mmm\ d&quot;, &quot;yyyy"/>
    <numFmt numFmtId="172" formatCode="d\-mmm\-yyyy;@"/>
  </numFmts>
  <fonts count="4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28"/>
      <color theme="3" tint="-0.249977111117893"/>
      <name val="Times New Roman"/>
      <family val="1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9" fontId="38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2" fontId="8" fillId="4" borderId="11" xfId="0" applyNumberFormat="1" applyFont="1" applyFill="1" applyBorder="1" applyAlignment="1">
      <alignment horizontal="center" vertical="center"/>
    </xf>
    <xf numFmtId="0" fontId="0" fillId="0" borderId="0" xfId="0"/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40" fillId="1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2" fontId="24" fillId="0" borderId="23" xfId="0" applyNumberFormat="1" applyFont="1" applyFill="1" applyBorder="1" applyAlignment="1">
      <alignment horizontal="center"/>
    </xf>
    <xf numFmtId="169" fontId="25" fillId="0" borderId="24" xfId="0" applyNumberFormat="1" applyFont="1" applyFill="1" applyBorder="1" applyAlignment="1">
      <alignment horizontal="center"/>
    </xf>
    <xf numFmtId="169" fontId="24" fillId="0" borderId="25" xfId="0" applyNumberFormat="1" applyFont="1" applyFill="1" applyBorder="1" applyAlignment="1">
      <alignment horizontal="center"/>
    </xf>
    <xf numFmtId="170" fontId="26" fillId="0" borderId="19" xfId="0" applyNumberFormat="1" applyFont="1" applyFill="1" applyBorder="1" applyAlignment="1">
      <alignment horizontal="center"/>
    </xf>
    <xf numFmtId="168" fontId="23" fillId="9" borderId="22" xfId="0" applyNumberFormat="1" applyFont="1" applyFill="1" applyBorder="1" applyAlignment="1">
      <alignment horizontal="center"/>
    </xf>
    <xf numFmtId="0" fontId="23" fillId="9" borderId="22" xfId="0" applyFont="1" applyFill="1" applyBorder="1" applyAlignment="1">
      <alignment horizontal="center"/>
    </xf>
    <xf numFmtId="2" fontId="23" fillId="9" borderId="22" xfId="0" applyNumberFormat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68" fontId="23" fillId="0" borderId="19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9" borderId="22" xfId="0" applyFont="1" applyFill="1" applyBorder="1"/>
    <xf numFmtId="2" fontId="41" fillId="9" borderId="22" xfId="0" applyNumberFormat="1" applyFont="1" applyFill="1" applyBorder="1" applyAlignment="1">
      <alignment horizontal="center"/>
    </xf>
    <xf numFmtId="49" fontId="42" fillId="9" borderId="22" xfId="0" applyNumberFormat="1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/>
    </xf>
    <xf numFmtId="2" fontId="42" fillId="9" borderId="22" xfId="0" applyNumberFormat="1" applyFont="1" applyFill="1" applyBorder="1" applyAlignment="1">
      <alignment horizontal="center"/>
    </xf>
    <xf numFmtId="0" fontId="42" fillId="9" borderId="22" xfId="0" applyNumberFormat="1" applyFont="1" applyFill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 vertical="center"/>
    </xf>
    <xf numFmtId="2" fontId="24" fillId="9" borderId="22" xfId="0" applyNumberFormat="1" applyFont="1" applyFill="1" applyBorder="1" applyAlignment="1">
      <alignment horizontal="center"/>
    </xf>
    <xf numFmtId="169" fontId="25" fillId="9" borderId="22" xfId="0" applyNumberFormat="1" applyFont="1" applyFill="1" applyBorder="1" applyAlignment="1">
      <alignment horizontal="center"/>
    </xf>
    <xf numFmtId="169" fontId="24" fillId="9" borderId="22" xfId="0" applyNumberFormat="1" applyFont="1" applyFill="1" applyBorder="1" applyAlignment="1">
      <alignment horizontal="center"/>
    </xf>
    <xf numFmtId="170" fontId="26" fillId="9" borderId="22" xfId="0" applyNumberFormat="1" applyFont="1" applyFill="1" applyBorder="1" applyAlignment="1">
      <alignment horizontal="center"/>
    </xf>
    <xf numFmtId="49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0" fontId="43" fillId="0" borderId="0" xfId="0" applyFont="1"/>
    <xf numFmtId="172" fontId="17" fillId="3" borderId="0" xfId="1" applyNumberFormat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 vertical="center"/>
    </xf>
    <xf numFmtId="17" fontId="17" fillId="3" borderId="0" xfId="0" applyNumberFormat="1" applyFont="1" applyFill="1" applyBorder="1" applyAlignment="1">
      <alignment horizontal="center"/>
    </xf>
    <xf numFmtId="172" fontId="17" fillId="3" borderId="17" xfId="1" applyNumberFormat="1" applyFont="1" applyFill="1" applyBorder="1" applyAlignment="1">
      <alignment horizontal="center" vertical="center"/>
    </xf>
    <xf numFmtId="172" fontId="17" fillId="3" borderId="26" xfId="1" applyNumberFormat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/>
    </xf>
    <xf numFmtId="0" fontId="17" fillId="3" borderId="26" xfId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 vertical="center"/>
    </xf>
    <xf numFmtId="2" fontId="45" fillId="0" borderId="22" xfId="0" applyNumberFormat="1" applyFont="1" applyFill="1" applyBorder="1" applyAlignment="1">
      <alignment horizontal="center"/>
    </xf>
    <xf numFmtId="0" fontId="44" fillId="0" borderId="22" xfId="0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70" fontId="46" fillId="0" borderId="22" xfId="0" applyNumberFormat="1" applyFont="1" applyFill="1" applyBorder="1" applyAlignment="1">
      <alignment horizontal="center"/>
    </xf>
    <xf numFmtId="0" fontId="44" fillId="0" borderId="22" xfId="0" applyNumberFormat="1" applyFont="1" applyBorder="1" applyAlignment="1">
      <alignment horizontal="center"/>
    </xf>
    <xf numFmtId="49" fontId="43" fillId="0" borderId="22" xfId="0" applyNumberFormat="1" applyFont="1" applyBorder="1" applyAlignment="1">
      <alignment horizont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171" fontId="37" fillId="10" borderId="7" xfId="0" applyNumberFormat="1" applyFont="1" applyFill="1" applyBorder="1" applyAlignment="1">
      <alignment horizontal="center" vertical="center"/>
    </xf>
    <xf numFmtId="171" fontId="37" fillId="10" borderId="8" xfId="0" applyNumberFormat="1" applyFont="1" applyFill="1" applyBorder="1" applyAlignment="1">
      <alignment horizontal="center" vertical="center"/>
    </xf>
    <xf numFmtId="171" fontId="37" fillId="10" borderId="9" xfId="0" applyNumberFormat="1" applyFont="1" applyFill="1" applyBorder="1" applyAlignment="1">
      <alignment horizontal="center" vertical="center"/>
    </xf>
    <xf numFmtId="171" fontId="37" fillId="10" borderId="10" xfId="0" applyNumberFormat="1" applyFont="1" applyFill="1" applyBorder="1" applyAlignment="1">
      <alignment horizontal="center" vertical="center"/>
    </xf>
    <xf numFmtId="171" fontId="37" fillId="10" borderId="11" xfId="0" applyNumberFormat="1" applyFont="1" applyFill="1" applyBorder="1" applyAlignment="1">
      <alignment horizontal="center" vertical="center"/>
    </xf>
    <xf numFmtId="171" fontId="37" fillId="10" borderId="12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0" fontId="39" fillId="11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554684</xdr:colOff>
      <xdr:row>1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5715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1"/>
  <sheetViews>
    <sheetView tabSelected="1" topLeftCell="A3" zoomScale="90" zoomScaleNormal="90" workbookViewId="0">
      <selection activeCell="A7" sqref="A7"/>
    </sheetView>
  </sheetViews>
  <sheetFormatPr defaultRowHeight="15"/>
  <cols>
    <col min="1" max="1" width="12.140625" bestFit="1" customWidth="1"/>
    <col min="2" max="2" width="21.42578125" bestFit="1" customWidth="1"/>
    <col min="3" max="3" width="10.5703125" bestFit="1" customWidth="1"/>
    <col min="4" max="4" width="11.140625" bestFit="1" customWidth="1"/>
    <col min="5" max="5" width="22.140625" customWidth="1"/>
    <col min="6" max="6" width="9" bestFit="1" customWidth="1"/>
    <col min="7" max="7" width="18.42578125" bestFit="1" customWidth="1"/>
    <col min="8" max="8" width="6.42578125" bestFit="1" customWidth="1"/>
    <col min="9" max="9" width="12" bestFit="1" customWidth="1"/>
    <col min="10" max="10" width="9.42578125" bestFit="1" customWidth="1"/>
    <col min="11" max="11" width="15.5703125" bestFit="1" customWidth="1"/>
    <col min="12" max="12" width="16" bestFit="1" customWidth="1"/>
  </cols>
  <sheetData>
    <row r="1" spans="1:12" ht="60.75" customHeight="1">
      <c r="A1" s="124" t="s">
        <v>372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15.75" thickBo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>
      <c r="A3" s="130" t="s">
        <v>1</v>
      </c>
      <c r="B3" s="132" t="s">
        <v>3</v>
      </c>
      <c r="C3" s="132" t="s">
        <v>4</v>
      </c>
      <c r="D3" s="134" t="s">
        <v>5</v>
      </c>
      <c r="E3" s="134" t="s">
        <v>6</v>
      </c>
      <c r="F3" s="136" t="s">
        <v>2</v>
      </c>
      <c r="G3" s="136"/>
      <c r="H3" s="136"/>
      <c r="I3" s="136" t="s">
        <v>329</v>
      </c>
      <c r="J3" s="136"/>
      <c r="K3" s="136"/>
      <c r="L3" s="30" t="s">
        <v>7</v>
      </c>
    </row>
    <row r="4" spans="1:12" ht="15.75" thickBot="1">
      <c r="A4" s="131"/>
      <c r="B4" s="133"/>
      <c r="C4" s="133"/>
      <c r="D4" s="135"/>
      <c r="E4" s="135"/>
      <c r="F4" s="61" t="s">
        <v>8</v>
      </c>
      <c r="G4" s="61" t="s">
        <v>9</v>
      </c>
      <c r="H4" s="61" t="s">
        <v>10</v>
      </c>
      <c r="I4" s="61" t="s">
        <v>11</v>
      </c>
      <c r="J4" s="61" t="s">
        <v>12</v>
      </c>
      <c r="K4" s="61" t="s">
        <v>13</v>
      </c>
      <c r="L4" s="32" t="s">
        <v>14</v>
      </c>
    </row>
    <row r="5" spans="1:12" ht="16.5" thickBot="1">
      <c r="A5" s="121" t="s">
        <v>330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3"/>
    </row>
    <row r="6" spans="1:12">
      <c r="A6" s="96"/>
      <c r="B6" s="97"/>
      <c r="C6" s="97"/>
      <c r="D6" s="98"/>
      <c r="E6" s="98"/>
      <c r="F6" s="97"/>
      <c r="G6" s="97"/>
      <c r="H6" s="97"/>
      <c r="I6" s="99"/>
      <c r="J6" s="99"/>
      <c r="K6" s="99"/>
      <c r="L6" s="99"/>
    </row>
    <row r="7" spans="1:12">
      <c r="A7" s="96" t="s">
        <v>737</v>
      </c>
      <c r="B7" s="97" t="s">
        <v>371</v>
      </c>
      <c r="C7" s="97" t="s">
        <v>18</v>
      </c>
      <c r="D7" s="98">
        <v>375</v>
      </c>
      <c r="E7" s="98">
        <v>1860</v>
      </c>
      <c r="F7" s="97">
        <v>1840</v>
      </c>
      <c r="G7" s="97">
        <v>0</v>
      </c>
      <c r="H7" s="97">
        <v>0</v>
      </c>
      <c r="I7" s="99">
        <f t="shared" ref="I7" si="0">SUM(F7-E7)*D7</f>
        <v>-7500</v>
      </c>
      <c r="J7" s="99">
        <v>0</v>
      </c>
      <c r="K7" s="99">
        <v>0</v>
      </c>
      <c r="L7" s="99">
        <f t="shared" ref="L7" si="1">SUM(I7:K7)</f>
        <v>-7500</v>
      </c>
    </row>
    <row r="8" spans="1:12">
      <c r="A8" s="96" t="s">
        <v>737</v>
      </c>
      <c r="B8" s="97" t="s">
        <v>736</v>
      </c>
      <c r="C8" s="97" t="s">
        <v>18</v>
      </c>
      <c r="D8" s="98">
        <v>1500</v>
      </c>
      <c r="E8" s="98">
        <v>1454</v>
      </c>
      <c r="F8" s="97">
        <v>1475</v>
      </c>
      <c r="G8" s="97">
        <v>0</v>
      </c>
      <c r="H8" s="97">
        <v>0</v>
      </c>
      <c r="I8" s="99">
        <f t="shared" ref="I8" si="2">SUM(F8-E8)*D8</f>
        <v>31500</v>
      </c>
      <c r="J8" s="99">
        <v>0</v>
      </c>
      <c r="K8" s="99">
        <v>0</v>
      </c>
      <c r="L8" s="99">
        <f t="shared" ref="L8" si="3">SUM(I8:K8)</f>
        <v>31500</v>
      </c>
    </row>
    <row r="9" spans="1:12">
      <c r="A9" s="105"/>
      <c r="B9" s="105"/>
      <c r="C9" s="105"/>
      <c r="D9" s="106"/>
      <c r="E9" s="107"/>
      <c r="F9" s="107"/>
      <c r="G9" s="108"/>
      <c r="H9" s="108"/>
      <c r="I9" s="108">
        <f>SUM(I6:I8)</f>
        <v>24000</v>
      </c>
      <c r="J9" s="108"/>
      <c r="K9" s="108"/>
      <c r="L9" s="108">
        <f>SUM(L6:L8)</f>
        <v>24000</v>
      </c>
    </row>
    <row r="10" spans="1:12">
      <c r="A10" s="100"/>
      <c r="B10" s="101"/>
      <c r="C10" s="101"/>
      <c r="D10" s="102"/>
      <c r="E10" s="102"/>
      <c r="F10" s="109">
        <v>43862</v>
      </c>
      <c r="G10" s="101"/>
      <c r="H10" s="101"/>
      <c r="I10" s="103"/>
      <c r="J10" s="103"/>
      <c r="K10" s="103"/>
      <c r="L10" s="103"/>
    </row>
    <row r="11" spans="1:12">
      <c r="A11" s="96"/>
      <c r="B11" s="97"/>
      <c r="C11" s="97"/>
      <c r="D11" s="98"/>
      <c r="E11" s="98"/>
      <c r="F11" s="97"/>
      <c r="G11" s="97"/>
      <c r="H11" s="97"/>
      <c r="I11" s="99"/>
      <c r="J11" s="99"/>
      <c r="K11" s="99"/>
      <c r="L11" s="99"/>
    </row>
    <row r="12" spans="1:12">
      <c r="A12" s="96" t="s">
        <v>734</v>
      </c>
      <c r="B12" s="97" t="s">
        <v>724</v>
      </c>
      <c r="C12" s="97" t="s">
        <v>18</v>
      </c>
      <c r="D12" s="98">
        <v>1500</v>
      </c>
      <c r="E12" s="98">
        <v>1328</v>
      </c>
      <c r="F12" s="97">
        <v>1338</v>
      </c>
      <c r="G12" s="97">
        <v>0</v>
      </c>
      <c r="H12" s="97">
        <v>0</v>
      </c>
      <c r="I12" s="99">
        <f t="shared" ref="I12" si="4">SUM(F12-E12)*D12</f>
        <v>15000</v>
      </c>
      <c r="J12" s="99">
        <v>0</v>
      </c>
      <c r="K12" s="99">
        <v>0</v>
      </c>
      <c r="L12" s="99">
        <f t="shared" ref="L12" si="5">SUM(I12:K12)</f>
        <v>15000</v>
      </c>
    </row>
    <row r="13" spans="1:12">
      <c r="A13" s="96" t="s">
        <v>734</v>
      </c>
      <c r="B13" s="97" t="s">
        <v>735</v>
      </c>
      <c r="C13" s="97" t="s">
        <v>18</v>
      </c>
      <c r="D13" s="98">
        <v>1200</v>
      </c>
      <c r="E13" s="98">
        <v>1878</v>
      </c>
      <c r="F13" s="97">
        <v>1900</v>
      </c>
      <c r="G13" s="97">
        <v>0</v>
      </c>
      <c r="H13" s="97">
        <v>0</v>
      </c>
      <c r="I13" s="99">
        <f t="shared" ref="I13" si="6">SUM(F13-E13)*D13</f>
        <v>26400</v>
      </c>
      <c r="J13" s="99">
        <v>0</v>
      </c>
      <c r="K13" s="99">
        <v>0</v>
      </c>
      <c r="L13" s="99">
        <f t="shared" ref="L13" si="7">SUM(I13:K13)</f>
        <v>26400</v>
      </c>
    </row>
    <row r="14" spans="1:12">
      <c r="A14" s="96" t="s">
        <v>734</v>
      </c>
      <c r="B14" s="97" t="s">
        <v>502</v>
      </c>
      <c r="C14" s="97" t="s">
        <v>18</v>
      </c>
      <c r="D14" s="98">
        <v>500</v>
      </c>
      <c r="E14" s="98">
        <v>1873</v>
      </c>
      <c r="F14" s="97">
        <v>1890</v>
      </c>
      <c r="G14" s="97">
        <v>0</v>
      </c>
      <c r="H14" s="97">
        <v>0</v>
      </c>
      <c r="I14" s="99">
        <f t="shared" ref="I14" si="8">SUM(F14-E14)*D14</f>
        <v>8500</v>
      </c>
      <c r="J14" s="99">
        <v>0</v>
      </c>
      <c r="K14" s="99">
        <v>0</v>
      </c>
      <c r="L14" s="99">
        <f t="shared" ref="L14" si="9">SUM(I14:K14)</f>
        <v>8500</v>
      </c>
    </row>
    <row r="15" spans="1:12">
      <c r="A15" s="96" t="s">
        <v>732</v>
      </c>
      <c r="B15" s="97" t="s">
        <v>733</v>
      </c>
      <c r="C15" s="97" t="s">
        <v>18</v>
      </c>
      <c r="D15" s="98">
        <v>500</v>
      </c>
      <c r="E15" s="98">
        <v>1847</v>
      </c>
      <c r="F15" s="97">
        <v>1870</v>
      </c>
      <c r="G15" s="97">
        <v>0</v>
      </c>
      <c r="H15" s="97">
        <v>0</v>
      </c>
      <c r="I15" s="99">
        <f t="shared" ref="I15" si="10">SUM(F15-E15)*D15</f>
        <v>11500</v>
      </c>
      <c r="J15" s="99">
        <v>0</v>
      </c>
      <c r="K15" s="99">
        <v>0</v>
      </c>
      <c r="L15" s="99">
        <f t="shared" ref="L15" si="11">SUM(I15:K15)</f>
        <v>11500</v>
      </c>
    </row>
    <row r="16" spans="1:12">
      <c r="A16" s="96" t="s">
        <v>732</v>
      </c>
      <c r="B16" s="97" t="s">
        <v>677</v>
      </c>
      <c r="C16" s="97" t="s">
        <v>18</v>
      </c>
      <c r="D16" s="98">
        <v>1000</v>
      </c>
      <c r="E16" s="98">
        <v>482</v>
      </c>
      <c r="F16" s="97">
        <v>489</v>
      </c>
      <c r="G16" s="97">
        <v>0</v>
      </c>
      <c r="H16" s="97">
        <v>0</v>
      </c>
      <c r="I16" s="99">
        <f t="shared" ref="I16" si="12">SUM(F16-E16)*D16</f>
        <v>7000</v>
      </c>
      <c r="J16" s="99">
        <v>0</v>
      </c>
      <c r="K16" s="99">
        <v>0</v>
      </c>
      <c r="L16" s="99">
        <f t="shared" ref="L16" si="13">SUM(I16:K16)</f>
        <v>7000</v>
      </c>
    </row>
    <row r="17" spans="1:12">
      <c r="A17" s="96" t="s">
        <v>731</v>
      </c>
      <c r="B17" s="97" t="s">
        <v>730</v>
      </c>
      <c r="C17" s="97" t="s">
        <v>18</v>
      </c>
      <c r="D17" s="98">
        <v>1850</v>
      </c>
      <c r="E17" s="98">
        <v>565</v>
      </c>
      <c r="F17" s="97">
        <v>569</v>
      </c>
      <c r="G17" s="97">
        <v>0</v>
      </c>
      <c r="H17" s="97">
        <v>0</v>
      </c>
      <c r="I17" s="99">
        <f t="shared" ref="I17" si="14">SUM(F17-E17)*D17</f>
        <v>7400</v>
      </c>
      <c r="J17" s="99">
        <v>0</v>
      </c>
      <c r="K17" s="99">
        <v>0</v>
      </c>
      <c r="L17" s="99">
        <f t="shared" ref="L17" si="15">SUM(I17:K17)</f>
        <v>7400</v>
      </c>
    </row>
    <row r="18" spans="1:12">
      <c r="A18" s="96" t="s">
        <v>729</v>
      </c>
      <c r="B18" s="97" t="s">
        <v>628</v>
      </c>
      <c r="C18" s="97" t="s">
        <v>18</v>
      </c>
      <c r="D18" s="98">
        <v>2700</v>
      </c>
      <c r="E18" s="98">
        <v>398</v>
      </c>
      <c r="F18" s="97">
        <v>402</v>
      </c>
      <c r="G18" s="97">
        <v>0</v>
      </c>
      <c r="H18" s="97">
        <v>0</v>
      </c>
      <c r="I18" s="99">
        <f t="shared" ref="I18" si="16">SUM(F18-E18)*D18</f>
        <v>10800</v>
      </c>
      <c r="J18" s="99">
        <v>0</v>
      </c>
      <c r="K18" s="99">
        <v>0</v>
      </c>
      <c r="L18" s="99">
        <f t="shared" ref="L18" si="17">SUM(I18:K18)</f>
        <v>10800</v>
      </c>
    </row>
    <row r="19" spans="1:12">
      <c r="A19" s="96" t="s">
        <v>727</v>
      </c>
      <c r="B19" s="97" t="s">
        <v>728</v>
      </c>
      <c r="C19" s="97" t="s">
        <v>18</v>
      </c>
      <c r="D19" s="98">
        <v>600</v>
      </c>
      <c r="E19" s="98">
        <v>1250</v>
      </c>
      <c r="F19" s="97">
        <v>1275</v>
      </c>
      <c r="G19" s="97">
        <v>0</v>
      </c>
      <c r="H19" s="97">
        <v>0</v>
      </c>
      <c r="I19" s="99">
        <f t="shared" ref="I19" si="18">SUM(F19-E19)*D19</f>
        <v>15000</v>
      </c>
      <c r="J19" s="99">
        <v>0</v>
      </c>
      <c r="K19" s="99">
        <v>0</v>
      </c>
      <c r="L19" s="99">
        <f t="shared" ref="L19" si="19">SUM(I19:K19)</f>
        <v>15000</v>
      </c>
    </row>
    <row r="20" spans="1:12">
      <c r="A20" s="96" t="s">
        <v>727</v>
      </c>
      <c r="B20" s="97" t="s">
        <v>468</v>
      </c>
      <c r="C20" s="97" t="s">
        <v>18</v>
      </c>
      <c r="D20" s="98">
        <v>500</v>
      </c>
      <c r="E20" s="98">
        <v>2074</v>
      </c>
      <c r="F20" s="97">
        <v>2095</v>
      </c>
      <c r="G20" s="97">
        <v>0</v>
      </c>
      <c r="H20" s="97">
        <v>0</v>
      </c>
      <c r="I20" s="99">
        <f t="shared" ref="I20" si="20">SUM(F20-E20)*D20</f>
        <v>10500</v>
      </c>
      <c r="J20" s="99">
        <v>0</v>
      </c>
      <c r="K20" s="99">
        <v>0</v>
      </c>
      <c r="L20" s="99">
        <f t="shared" ref="L20" si="21">SUM(I20:K20)</f>
        <v>10500</v>
      </c>
    </row>
    <row r="21" spans="1:12">
      <c r="A21" s="96" t="s">
        <v>726</v>
      </c>
      <c r="B21" s="97" t="s">
        <v>628</v>
      </c>
      <c r="C21" s="97" t="s">
        <v>18</v>
      </c>
      <c r="D21" s="98">
        <v>2700</v>
      </c>
      <c r="E21" s="98">
        <v>397</v>
      </c>
      <c r="F21" s="97">
        <v>395</v>
      </c>
      <c r="G21" s="97">
        <v>0</v>
      </c>
      <c r="H21" s="97">
        <v>0</v>
      </c>
      <c r="I21" s="99">
        <f t="shared" ref="I21" si="22">SUM(F21-E21)*D21</f>
        <v>-5400</v>
      </c>
      <c r="J21" s="99">
        <v>0</v>
      </c>
      <c r="K21" s="99">
        <v>0</v>
      </c>
      <c r="L21" s="99">
        <f t="shared" ref="L21" si="23">SUM(I21:K21)</f>
        <v>-5400</v>
      </c>
    </row>
    <row r="22" spans="1:12">
      <c r="A22" s="96" t="s">
        <v>726</v>
      </c>
      <c r="B22" s="97" t="s">
        <v>471</v>
      </c>
      <c r="C22" s="97" t="s">
        <v>18</v>
      </c>
      <c r="D22" s="98">
        <v>500</v>
      </c>
      <c r="E22" s="98">
        <v>1715</v>
      </c>
      <c r="F22" s="97">
        <v>1700</v>
      </c>
      <c r="G22" s="97">
        <v>0</v>
      </c>
      <c r="H22" s="97">
        <v>0</v>
      </c>
      <c r="I22" s="99">
        <f t="shared" ref="I22" si="24">SUM(F22-E22)*D22</f>
        <v>-7500</v>
      </c>
      <c r="J22" s="99">
        <v>0</v>
      </c>
      <c r="K22" s="99">
        <v>0</v>
      </c>
      <c r="L22" s="99">
        <f t="shared" ref="L22" si="25">SUM(I22:K22)</f>
        <v>-7500</v>
      </c>
    </row>
    <row r="23" spans="1:12">
      <c r="A23" s="96" t="s">
        <v>723</v>
      </c>
      <c r="B23" s="97" t="s">
        <v>725</v>
      </c>
      <c r="C23" s="97" t="s">
        <v>18</v>
      </c>
      <c r="D23" s="98">
        <v>500</v>
      </c>
      <c r="E23" s="98">
        <v>749</v>
      </c>
      <c r="F23" s="97">
        <v>760</v>
      </c>
      <c r="G23" s="97">
        <v>0</v>
      </c>
      <c r="H23" s="97">
        <v>0</v>
      </c>
      <c r="I23" s="99">
        <f t="shared" ref="I23" si="26">SUM(F23-E23)*D23</f>
        <v>5500</v>
      </c>
      <c r="J23" s="99">
        <v>0</v>
      </c>
      <c r="K23" s="99">
        <v>0</v>
      </c>
      <c r="L23" s="99">
        <f t="shared" ref="L23" si="27">SUM(I23:K23)</f>
        <v>5500</v>
      </c>
    </row>
    <row r="24" spans="1:12">
      <c r="A24" s="96" t="s">
        <v>723</v>
      </c>
      <c r="B24" s="97" t="s">
        <v>724</v>
      </c>
      <c r="C24" s="97" t="s">
        <v>18</v>
      </c>
      <c r="D24" s="98">
        <v>1500</v>
      </c>
      <c r="E24" s="98">
        <v>1275</v>
      </c>
      <c r="F24" s="97">
        <v>1280</v>
      </c>
      <c r="G24" s="97">
        <v>0</v>
      </c>
      <c r="H24" s="97">
        <v>0</v>
      </c>
      <c r="I24" s="99">
        <f t="shared" ref="I24" si="28">SUM(F24-E24)*D24</f>
        <v>7500</v>
      </c>
      <c r="J24" s="99">
        <v>0</v>
      </c>
      <c r="K24" s="99">
        <v>0</v>
      </c>
      <c r="L24" s="99">
        <f t="shared" ref="L24" si="29">SUM(I24:K24)</f>
        <v>7500</v>
      </c>
    </row>
    <row r="25" spans="1:12">
      <c r="A25" s="96" t="s">
        <v>722</v>
      </c>
      <c r="B25" s="97" t="s">
        <v>686</v>
      </c>
      <c r="C25" s="97" t="s">
        <v>18</v>
      </c>
      <c r="D25" s="98">
        <v>1600</v>
      </c>
      <c r="E25" s="98">
        <v>1108</v>
      </c>
      <c r="F25" s="97">
        <v>1118</v>
      </c>
      <c r="G25" s="97">
        <v>0</v>
      </c>
      <c r="H25" s="97">
        <v>0</v>
      </c>
      <c r="I25" s="99">
        <f t="shared" ref="I25" si="30">SUM(F25-E25)*D25</f>
        <v>16000</v>
      </c>
      <c r="J25" s="99">
        <v>0</v>
      </c>
      <c r="K25" s="99">
        <v>0</v>
      </c>
      <c r="L25" s="99">
        <f t="shared" ref="L25" si="31">SUM(I25:K25)</f>
        <v>16000</v>
      </c>
    </row>
    <row r="26" spans="1:12">
      <c r="A26" s="96" t="s">
        <v>722</v>
      </c>
      <c r="B26" s="97" t="s">
        <v>24</v>
      </c>
      <c r="C26" s="97" t="s">
        <v>18</v>
      </c>
      <c r="D26" s="98">
        <v>500</v>
      </c>
      <c r="E26" s="98">
        <v>1053</v>
      </c>
      <c r="F26" s="97">
        <v>1070</v>
      </c>
      <c r="G26" s="97">
        <v>0</v>
      </c>
      <c r="H26" s="97">
        <v>0</v>
      </c>
      <c r="I26" s="99">
        <f t="shared" ref="I26" si="32">SUM(F26-E26)*D26</f>
        <v>8500</v>
      </c>
      <c r="J26" s="99">
        <v>0</v>
      </c>
      <c r="K26" s="99">
        <v>0</v>
      </c>
      <c r="L26" s="99">
        <f t="shared" ref="L26" si="33">SUM(I26:K26)</f>
        <v>8500</v>
      </c>
    </row>
    <row r="27" spans="1:12">
      <c r="A27" s="96" t="s">
        <v>722</v>
      </c>
      <c r="B27" s="97" t="s">
        <v>502</v>
      </c>
      <c r="C27" s="97" t="s">
        <v>18</v>
      </c>
      <c r="D27" s="98">
        <v>500</v>
      </c>
      <c r="E27" s="98">
        <v>1870</v>
      </c>
      <c r="F27" s="97">
        <v>1890</v>
      </c>
      <c r="G27" s="97">
        <v>0</v>
      </c>
      <c r="H27" s="97">
        <v>0</v>
      </c>
      <c r="I27" s="99">
        <f t="shared" ref="I27" si="34">SUM(F27-E27)*D27</f>
        <v>10000</v>
      </c>
      <c r="J27" s="99">
        <v>0</v>
      </c>
      <c r="K27" s="99">
        <v>0</v>
      </c>
      <c r="L27" s="99">
        <f t="shared" ref="L27" si="35">SUM(I27:K27)</f>
        <v>10000</v>
      </c>
    </row>
    <row r="28" spans="1:12">
      <c r="A28" s="96" t="s">
        <v>719</v>
      </c>
      <c r="B28" s="97" t="s">
        <v>721</v>
      </c>
      <c r="C28" s="97" t="s">
        <v>18</v>
      </c>
      <c r="D28" s="98">
        <v>500</v>
      </c>
      <c r="E28" s="98">
        <v>1242</v>
      </c>
      <c r="F28" s="97">
        <v>1230</v>
      </c>
      <c r="G28" s="97">
        <v>0</v>
      </c>
      <c r="H28" s="97">
        <v>0</v>
      </c>
      <c r="I28" s="99">
        <f t="shared" ref="I28" si="36">SUM(F28-E28)*D28</f>
        <v>-6000</v>
      </c>
      <c r="J28" s="99">
        <v>0</v>
      </c>
      <c r="K28" s="99">
        <v>0</v>
      </c>
      <c r="L28" s="99">
        <f t="shared" ref="L28" si="37">SUM(I28:K28)</f>
        <v>-6000</v>
      </c>
    </row>
    <row r="29" spans="1:12">
      <c r="A29" s="96" t="s">
        <v>719</v>
      </c>
      <c r="B29" s="97" t="s">
        <v>720</v>
      </c>
      <c r="C29" s="97" t="s">
        <v>18</v>
      </c>
      <c r="D29" s="98">
        <v>500</v>
      </c>
      <c r="E29" s="98">
        <v>992</v>
      </c>
      <c r="F29" s="97">
        <v>1010</v>
      </c>
      <c r="G29" s="97">
        <v>0</v>
      </c>
      <c r="H29" s="97">
        <v>0</v>
      </c>
      <c r="I29" s="99">
        <f t="shared" ref="I29" si="38">SUM(F29-E29)*D29</f>
        <v>9000</v>
      </c>
      <c r="J29" s="99">
        <v>0</v>
      </c>
      <c r="K29" s="99">
        <v>0</v>
      </c>
      <c r="L29" s="99">
        <f t="shared" ref="L29" si="39">SUM(I29:K29)</f>
        <v>9000</v>
      </c>
    </row>
    <row r="30" spans="1:12">
      <c r="A30" s="96" t="s">
        <v>717</v>
      </c>
      <c r="B30" s="97" t="s">
        <v>269</v>
      </c>
      <c r="C30" s="97" t="s">
        <v>18</v>
      </c>
      <c r="D30" s="98">
        <v>500</v>
      </c>
      <c r="E30" s="98">
        <v>1319</v>
      </c>
      <c r="F30" s="97">
        <v>1305</v>
      </c>
      <c r="G30" s="97">
        <v>0</v>
      </c>
      <c r="H30" s="97">
        <v>0</v>
      </c>
      <c r="I30" s="99">
        <f t="shared" ref="I30" si="40">SUM(F30-E30)*D30</f>
        <v>-7000</v>
      </c>
      <c r="J30" s="99">
        <v>0</v>
      </c>
      <c r="K30" s="99">
        <v>0</v>
      </c>
      <c r="L30" s="99">
        <f t="shared" ref="L30" si="41">SUM(I30:K30)</f>
        <v>-7000</v>
      </c>
    </row>
    <row r="31" spans="1:12">
      <c r="A31" s="96" t="s">
        <v>717</v>
      </c>
      <c r="B31" s="97" t="s">
        <v>718</v>
      </c>
      <c r="C31" s="97" t="s">
        <v>18</v>
      </c>
      <c r="D31" s="98">
        <v>500</v>
      </c>
      <c r="E31" s="98">
        <v>2055</v>
      </c>
      <c r="F31" s="97">
        <v>2073</v>
      </c>
      <c r="G31" s="97">
        <v>0</v>
      </c>
      <c r="H31" s="97">
        <v>0</v>
      </c>
      <c r="I31" s="99">
        <f t="shared" ref="I31" si="42">SUM(F31-E31)*D31</f>
        <v>9000</v>
      </c>
      <c r="J31" s="99">
        <v>0</v>
      </c>
      <c r="K31" s="99">
        <v>0</v>
      </c>
      <c r="L31" s="99">
        <f t="shared" ref="L31" si="43">SUM(I31:K31)</f>
        <v>9000</v>
      </c>
    </row>
    <row r="32" spans="1:12">
      <c r="A32" s="96" t="s">
        <v>717</v>
      </c>
      <c r="B32" s="97" t="s">
        <v>696</v>
      </c>
      <c r="C32" s="97" t="s">
        <v>18</v>
      </c>
      <c r="D32" s="98">
        <v>500</v>
      </c>
      <c r="E32" s="98">
        <v>1875</v>
      </c>
      <c r="F32" s="97">
        <v>1860</v>
      </c>
      <c r="G32" s="97">
        <v>0</v>
      </c>
      <c r="H32" s="97">
        <v>0</v>
      </c>
      <c r="I32" s="99">
        <f t="shared" ref="I32" si="44">SUM(F32-E32)*D32</f>
        <v>-7500</v>
      </c>
      <c r="J32" s="99">
        <v>0</v>
      </c>
      <c r="K32" s="99">
        <v>0</v>
      </c>
      <c r="L32" s="99">
        <f t="shared" ref="L32" si="45">SUM(I32:K32)</f>
        <v>-7500</v>
      </c>
    </row>
    <row r="33" spans="1:12">
      <c r="A33" s="96" t="s">
        <v>715</v>
      </c>
      <c r="B33" s="97" t="s">
        <v>716</v>
      </c>
      <c r="C33" s="97" t="s">
        <v>18</v>
      </c>
      <c r="D33" s="98">
        <v>500</v>
      </c>
      <c r="E33" s="98">
        <v>2166</v>
      </c>
      <c r="F33" s="97">
        <v>2190</v>
      </c>
      <c r="G33" s="97">
        <v>0</v>
      </c>
      <c r="H33" s="97">
        <v>0</v>
      </c>
      <c r="I33" s="99">
        <f t="shared" ref="I33" si="46">SUM(F33-E33)*D33</f>
        <v>12000</v>
      </c>
      <c r="J33" s="99">
        <v>0</v>
      </c>
      <c r="K33" s="99">
        <v>0</v>
      </c>
      <c r="L33" s="99">
        <f t="shared" ref="L33" si="47">SUM(I33:K33)</f>
        <v>12000</v>
      </c>
    </row>
    <row r="34" spans="1:12">
      <c r="A34" s="96" t="s">
        <v>715</v>
      </c>
      <c r="B34" s="97" t="s">
        <v>714</v>
      </c>
      <c r="C34" s="97" t="s">
        <v>18</v>
      </c>
      <c r="D34" s="98">
        <v>500</v>
      </c>
      <c r="E34" s="98">
        <v>1558</v>
      </c>
      <c r="F34" s="97">
        <v>1550</v>
      </c>
      <c r="G34" s="97">
        <v>0</v>
      </c>
      <c r="H34" s="97">
        <v>0</v>
      </c>
      <c r="I34" s="99">
        <f t="shared" ref="I34" si="48">SUM(F34-E34)*D34</f>
        <v>-4000</v>
      </c>
      <c r="J34" s="99">
        <v>0</v>
      </c>
      <c r="K34" s="99">
        <v>0</v>
      </c>
      <c r="L34" s="99">
        <f t="shared" ref="L34" si="49">SUM(I34:K34)</f>
        <v>-4000</v>
      </c>
    </row>
    <row r="35" spans="1:12">
      <c r="A35" s="105"/>
      <c r="B35" s="105"/>
      <c r="C35" s="105"/>
      <c r="D35" s="106"/>
      <c r="E35" s="107"/>
      <c r="F35" s="107"/>
      <c r="G35" s="108"/>
      <c r="H35" s="108"/>
      <c r="I35" s="108">
        <f>SUM(I12:I34)</f>
        <v>152200</v>
      </c>
      <c r="J35" s="108"/>
      <c r="K35" s="108"/>
      <c r="L35" s="108">
        <f>SUM(L12:L34)</f>
        <v>152200</v>
      </c>
    </row>
    <row r="36" spans="1:12">
      <c r="A36" s="100"/>
      <c r="B36" s="101"/>
      <c r="C36" s="101"/>
      <c r="D36" s="102"/>
      <c r="E36" s="102"/>
      <c r="F36" s="109">
        <v>43831</v>
      </c>
      <c r="G36" s="101"/>
      <c r="H36" s="101"/>
      <c r="I36" s="103"/>
      <c r="J36" s="103"/>
      <c r="K36" s="103"/>
      <c r="L36" s="103"/>
    </row>
    <row r="37" spans="1:12">
      <c r="A37" s="96"/>
      <c r="B37" s="97"/>
      <c r="C37" s="97"/>
      <c r="D37" s="98"/>
      <c r="E37" s="98"/>
      <c r="F37" s="97"/>
      <c r="G37" s="97"/>
      <c r="H37" s="97"/>
      <c r="I37" s="99"/>
      <c r="J37" s="99"/>
      <c r="K37" s="99"/>
      <c r="L37" s="99"/>
    </row>
    <row r="38" spans="1:12">
      <c r="A38" s="96" t="s">
        <v>713</v>
      </c>
      <c r="B38" s="97" t="s">
        <v>696</v>
      </c>
      <c r="C38" s="97" t="s">
        <v>18</v>
      </c>
      <c r="D38" s="98">
        <v>500</v>
      </c>
      <c r="E38" s="98">
        <v>1855</v>
      </c>
      <c r="F38" s="97">
        <v>1830</v>
      </c>
      <c r="G38" s="97">
        <v>0</v>
      </c>
      <c r="H38" s="97">
        <v>0</v>
      </c>
      <c r="I38" s="99">
        <f t="shared" ref="I38" si="50">SUM(F38-E38)*D38</f>
        <v>-12500</v>
      </c>
      <c r="J38" s="99">
        <v>0</v>
      </c>
      <c r="K38" s="99">
        <v>0</v>
      </c>
      <c r="L38" s="99">
        <f t="shared" ref="L38" si="51">SUM(I38:K38)</f>
        <v>-12500</v>
      </c>
    </row>
    <row r="39" spans="1:12">
      <c r="A39" s="96" t="s">
        <v>713</v>
      </c>
      <c r="B39" s="97" t="s">
        <v>714</v>
      </c>
      <c r="C39" s="97" t="s">
        <v>18</v>
      </c>
      <c r="D39" s="98">
        <v>800</v>
      </c>
      <c r="E39" s="98">
        <v>1490</v>
      </c>
      <c r="F39" s="97">
        <v>1510</v>
      </c>
      <c r="G39" s="97">
        <v>0</v>
      </c>
      <c r="H39" s="97">
        <v>0</v>
      </c>
      <c r="I39" s="99">
        <f t="shared" ref="I39" si="52">SUM(F39-E39)*D39</f>
        <v>16000</v>
      </c>
      <c r="J39" s="99">
        <v>0</v>
      </c>
      <c r="K39" s="99">
        <v>0</v>
      </c>
      <c r="L39" s="99">
        <f t="shared" ref="L39" si="53">SUM(I39:K39)</f>
        <v>16000</v>
      </c>
    </row>
    <row r="40" spans="1:12">
      <c r="A40" s="96" t="s">
        <v>712</v>
      </c>
      <c r="B40" s="97" t="s">
        <v>241</v>
      </c>
      <c r="C40" s="97" t="s">
        <v>18</v>
      </c>
      <c r="D40" s="98">
        <v>500</v>
      </c>
      <c r="E40" s="98">
        <v>346</v>
      </c>
      <c r="F40" s="97">
        <v>355</v>
      </c>
      <c r="G40" s="97">
        <v>0</v>
      </c>
      <c r="H40" s="97">
        <v>0</v>
      </c>
      <c r="I40" s="99">
        <f t="shared" ref="I40" si="54">SUM(F40-E40)*D40</f>
        <v>4500</v>
      </c>
      <c r="J40" s="99">
        <v>0</v>
      </c>
      <c r="K40" s="99">
        <v>0</v>
      </c>
      <c r="L40" s="99">
        <f t="shared" ref="L40" si="55">SUM(I40:K40)</f>
        <v>4500</v>
      </c>
    </row>
    <row r="41" spans="1:12">
      <c r="A41" s="96" t="s">
        <v>711</v>
      </c>
      <c r="B41" s="97" t="s">
        <v>690</v>
      </c>
      <c r="C41" s="97" t="s">
        <v>18</v>
      </c>
      <c r="D41" s="98">
        <v>500</v>
      </c>
      <c r="E41" s="98">
        <v>1850</v>
      </c>
      <c r="F41" s="97">
        <v>1865</v>
      </c>
      <c r="G41" s="97">
        <v>0</v>
      </c>
      <c r="H41" s="97">
        <v>0</v>
      </c>
      <c r="I41" s="99">
        <f t="shared" ref="I41" si="56">SUM(F41-E41)*D41</f>
        <v>7500</v>
      </c>
      <c r="J41" s="99">
        <v>0</v>
      </c>
      <c r="K41" s="99">
        <v>0</v>
      </c>
      <c r="L41" s="99">
        <f t="shared" ref="L41" si="57">SUM(I41:K41)</f>
        <v>7500</v>
      </c>
    </row>
    <row r="42" spans="1:12">
      <c r="A42" s="96" t="s">
        <v>706</v>
      </c>
      <c r="B42" s="97" t="s">
        <v>269</v>
      </c>
      <c r="C42" s="97" t="s">
        <v>18</v>
      </c>
      <c r="D42" s="98">
        <v>500</v>
      </c>
      <c r="E42" s="98">
        <v>1335</v>
      </c>
      <c r="F42" s="97">
        <v>1360</v>
      </c>
      <c r="G42" s="97">
        <v>0</v>
      </c>
      <c r="H42" s="97">
        <v>0</v>
      </c>
      <c r="I42" s="99">
        <f t="shared" ref="I42" si="58">SUM(F42-E42)*D42</f>
        <v>12500</v>
      </c>
      <c r="J42" s="99">
        <v>0</v>
      </c>
      <c r="K42" s="99">
        <v>0</v>
      </c>
      <c r="L42" s="99">
        <f t="shared" ref="L42" si="59">SUM(I42:K42)</f>
        <v>12500</v>
      </c>
    </row>
    <row r="43" spans="1:12">
      <c r="A43" s="96" t="s">
        <v>706</v>
      </c>
      <c r="B43" s="97" t="s">
        <v>690</v>
      </c>
      <c r="C43" s="97" t="s">
        <v>18</v>
      </c>
      <c r="D43" s="98">
        <v>550</v>
      </c>
      <c r="E43" s="98">
        <v>1804</v>
      </c>
      <c r="F43" s="97">
        <v>1825</v>
      </c>
      <c r="G43" s="97">
        <v>0</v>
      </c>
      <c r="H43" s="97">
        <v>0</v>
      </c>
      <c r="I43" s="99">
        <f t="shared" ref="I43" si="60">SUM(F43-E43)*D43</f>
        <v>11550</v>
      </c>
      <c r="J43" s="99">
        <v>0</v>
      </c>
      <c r="K43" s="99">
        <v>0</v>
      </c>
      <c r="L43" s="99">
        <f t="shared" ref="L43" si="61">SUM(I43:K43)</f>
        <v>11550</v>
      </c>
    </row>
    <row r="44" spans="1:12">
      <c r="A44" s="96" t="s">
        <v>707</v>
      </c>
      <c r="B44" s="97" t="s">
        <v>686</v>
      </c>
      <c r="C44" s="97" t="s">
        <v>18</v>
      </c>
      <c r="D44" s="98">
        <v>800</v>
      </c>
      <c r="E44" s="98">
        <v>1101</v>
      </c>
      <c r="F44" s="97">
        <v>1120</v>
      </c>
      <c r="G44" s="97">
        <v>0</v>
      </c>
      <c r="H44" s="97">
        <v>0</v>
      </c>
      <c r="I44" s="99">
        <f t="shared" ref="I44" si="62">SUM(F44-E44)*D44</f>
        <v>15200</v>
      </c>
      <c r="J44" s="99">
        <v>0</v>
      </c>
      <c r="K44" s="99">
        <v>0</v>
      </c>
      <c r="L44" s="99">
        <f t="shared" ref="L44" si="63">SUM(I44:K44)</f>
        <v>15200</v>
      </c>
    </row>
    <row r="45" spans="1:12">
      <c r="A45" s="96" t="s">
        <v>707</v>
      </c>
      <c r="B45" s="97" t="s">
        <v>710</v>
      </c>
      <c r="C45" s="97" t="s">
        <v>18</v>
      </c>
      <c r="D45" s="98">
        <v>1400</v>
      </c>
      <c r="E45" s="98">
        <v>596</v>
      </c>
      <c r="F45" s="97">
        <v>605</v>
      </c>
      <c r="G45" s="97">
        <v>0</v>
      </c>
      <c r="H45" s="97">
        <v>0</v>
      </c>
      <c r="I45" s="99">
        <f t="shared" ref="I45" si="64">SUM(F45-E45)*D45</f>
        <v>12600</v>
      </c>
      <c r="J45" s="99">
        <v>0</v>
      </c>
      <c r="K45" s="99">
        <v>0</v>
      </c>
      <c r="L45" s="99">
        <f t="shared" ref="L45" si="65">SUM(I45:K45)</f>
        <v>12600</v>
      </c>
    </row>
    <row r="46" spans="1:12">
      <c r="A46" s="96" t="s">
        <v>708</v>
      </c>
      <c r="B46" s="97" t="s">
        <v>709</v>
      </c>
      <c r="C46" s="97" t="s">
        <v>18</v>
      </c>
      <c r="D46" s="98">
        <v>610</v>
      </c>
      <c r="E46" s="98">
        <v>1620</v>
      </c>
      <c r="F46" s="97">
        <v>1640</v>
      </c>
      <c r="G46" s="97">
        <v>0</v>
      </c>
      <c r="H46" s="97">
        <v>0</v>
      </c>
      <c r="I46" s="99">
        <f t="shared" ref="I46" si="66">SUM(F46-E46)*D46</f>
        <v>12200</v>
      </c>
      <c r="J46" s="99">
        <v>0</v>
      </c>
      <c r="K46" s="99">
        <v>0</v>
      </c>
      <c r="L46" s="99">
        <f t="shared" ref="L46" si="67">SUM(I46:K46)</f>
        <v>12200</v>
      </c>
    </row>
    <row r="47" spans="1:12">
      <c r="A47" s="96" t="s">
        <v>705</v>
      </c>
      <c r="B47" s="97" t="s">
        <v>696</v>
      </c>
      <c r="C47" s="97" t="s">
        <v>18</v>
      </c>
      <c r="D47" s="98">
        <v>500</v>
      </c>
      <c r="E47" s="98">
        <v>1795</v>
      </c>
      <c r="F47" s="97">
        <v>1803</v>
      </c>
      <c r="G47" s="97">
        <v>0</v>
      </c>
      <c r="H47" s="97">
        <v>0</v>
      </c>
      <c r="I47" s="99">
        <f t="shared" ref="I47" si="68">SUM(F47-E47)*D47</f>
        <v>4000</v>
      </c>
      <c r="J47" s="99">
        <v>0</v>
      </c>
      <c r="K47" s="99">
        <v>0</v>
      </c>
      <c r="L47" s="99">
        <f t="shared" ref="L47" si="69">SUM(I47:K47)</f>
        <v>4000</v>
      </c>
    </row>
    <row r="48" spans="1:12">
      <c r="A48" s="96" t="s">
        <v>705</v>
      </c>
      <c r="B48" s="97" t="s">
        <v>678</v>
      </c>
      <c r="C48" s="97" t="s">
        <v>18</v>
      </c>
      <c r="D48" s="98">
        <v>3500</v>
      </c>
      <c r="E48" s="98">
        <v>214.5</v>
      </c>
      <c r="F48" s="97">
        <v>212</v>
      </c>
      <c r="G48" s="97">
        <v>0</v>
      </c>
      <c r="H48" s="97">
        <v>0</v>
      </c>
      <c r="I48" s="99">
        <f t="shared" ref="I48" si="70">SUM(F48-E48)*D48</f>
        <v>-8750</v>
      </c>
      <c r="J48" s="99">
        <v>0</v>
      </c>
      <c r="K48" s="99">
        <v>0</v>
      </c>
      <c r="L48" s="99">
        <f t="shared" ref="L48" si="71">SUM(I48:K48)</f>
        <v>-8750</v>
      </c>
    </row>
    <row r="49" spans="1:12">
      <c r="A49" s="96" t="s">
        <v>703</v>
      </c>
      <c r="B49" s="97" t="s">
        <v>614</v>
      </c>
      <c r="C49" s="97" t="s">
        <v>18</v>
      </c>
      <c r="D49" s="98">
        <v>1200</v>
      </c>
      <c r="E49" s="98">
        <v>750</v>
      </c>
      <c r="F49" s="97">
        <v>740</v>
      </c>
      <c r="G49" s="97">
        <v>0</v>
      </c>
      <c r="H49" s="97">
        <v>0</v>
      </c>
      <c r="I49" s="99">
        <f t="shared" ref="I49" si="72">SUM(F49-E49)*D49</f>
        <v>-12000</v>
      </c>
      <c r="J49" s="99">
        <v>0</v>
      </c>
      <c r="K49" s="99">
        <v>0</v>
      </c>
      <c r="L49" s="99">
        <f t="shared" ref="L49" si="73">SUM(I49:K49)</f>
        <v>-12000</v>
      </c>
    </row>
    <row r="50" spans="1:12">
      <c r="A50" s="96" t="s">
        <v>703</v>
      </c>
      <c r="B50" s="97" t="s">
        <v>704</v>
      </c>
      <c r="C50" s="97" t="s">
        <v>18</v>
      </c>
      <c r="D50" s="98">
        <v>1400</v>
      </c>
      <c r="E50" s="98">
        <v>1296</v>
      </c>
      <c r="F50" s="97">
        <v>1309</v>
      </c>
      <c r="G50" s="97">
        <v>0</v>
      </c>
      <c r="H50" s="97">
        <v>0</v>
      </c>
      <c r="I50" s="99">
        <f t="shared" ref="I50" si="74">SUM(F50-E50)*D50</f>
        <v>18200</v>
      </c>
      <c r="J50" s="99">
        <v>0</v>
      </c>
      <c r="K50" s="99">
        <v>0</v>
      </c>
      <c r="L50" s="99">
        <f t="shared" ref="L50" si="75">SUM(I50:K50)</f>
        <v>18200</v>
      </c>
    </row>
    <row r="51" spans="1:12">
      <c r="A51" s="96" t="s">
        <v>702</v>
      </c>
      <c r="B51" s="97" t="s">
        <v>678</v>
      </c>
      <c r="C51" s="97" t="s">
        <v>18</v>
      </c>
      <c r="D51" s="98">
        <v>3500</v>
      </c>
      <c r="E51" s="98">
        <v>212.5</v>
      </c>
      <c r="F51" s="97">
        <v>211</v>
      </c>
      <c r="G51" s="97">
        <v>0</v>
      </c>
      <c r="H51" s="97">
        <v>0</v>
      </c>
      <c r="I51" s="99">
        <f t="shared" ref="I51" si="76">SUM(F51-E51)*D51</f>
        <v>-5250</v>
      </c>
      <c r="J51" s="99">
        <v>0</v>
      </c>
      <c r="K51" s="99">
        <v>0</v>
      </c>
      <c r="L51" s="99">
        <f t="shared" ref="L51" si="77">SUM(I51:K51)</f>
        <v>-5250</v>
      </c>
    </row>
    <row r="52" spans="1:12">
      <c r="A52" s="96" t="s">
        <v>702</v>
      </c>
      <c r="B52" s="97" t="s">
        <v>100</v>
      </c>
      <c r="C52" s="97" t="s">
        <v>18</v>
      </c>
      <c r="D52" s="98">
        <v>500</v>
      </c>
      <c r="E52" s="98">
        <v>669</v>
      </c>
      <c r="F52" s="97">
        <v>660</v>
      </c>
      <c r="G52" s="97">
        <v>0</v>
      </c>
      <c r="H52" s="97">
        <v>0</v>
      </c>
      <c r="I52" s="99">
        <f t="shared" ref="I52" si="78">SUM(F52-E52)*D52</f>
        <v>-4500</v>
      </c>
      <c r="J52" s="99">
        <v>0</v>
      </c>
      <c r="K52" s="99">
        <v>0</v>
      </c>
      <c r="L52" s="99">
        <f t="shared" ref="L52" si="79">SUM(I52:K52)</f>
        <v>-4500</v>
      </c>
    </row>
    <row r="53" spans="1:12">
      <c r="A53" s="96" t="s">
        <v>698</v>
      </c>
      <c r="B53" s="97" t="s">
        <v>565</v>
      </c>
      <c r="C53" s="97" t="s">
        <v>18</v>
      </c>
      <c r="D53" s="98">
        <v>500</v>
      </c>
      <c r="E53" s="98">
        <v>1486</v>
      </c>
      <c r="F53" s="97">
        <v>1500</v>
      </c>
      <c r="G53" s="97">
        <v>0</v>
      </c>
      <c r="H53" s="97">
        <v>0</v>
      </c>
      <c r="I53" s="99">
        <f t="shared" ref="I53" si="80">SUM(F53-E53)*D53</f>
        <v>7000</v>
      </c>
      <c r="J53" s="99">
        <v>0</v>
      </c>
      <c r="K53" s="99">
        <v>0</v>
      </c>
      <c r="L53" s="99">
        <f t="shared" ref="L53" si="81">SUM(I53:K53)</f>
        <v>7000</v>
      </c>
    </row>
    <row r="54" spans="1:12">
      <c r="A54" s="96" t="s">
        <v>698</v>
      </c>
      <c r="B54" s="97" t="s">
        <v>699</v>
      </c>
      <c r="C54" s="97" t="s">
        <v>18</v>
      </c>
      <c r="D54" s="98">
        <v>3000</v>
      </c>
      <c r="E54" s="98">
        <v>486</v>
      </c>
      <c r="F54" s="97">
        <v>490</v>
      </c>
      <c r="G54" s="97">
        <v>0</v>
      </c>
      <c r="H54" s="97">
        <v>0</v>
      </c>
      <c r="I54" s="99">
        <f t="shared" ref="I54" si="82">SUM(F54-E54)*D54</f>
        <v>12000</v>
      </c>
      <c r="J54" s="99">
        <v>0</v>
      </c>
      <c r="K54" s="99">
        <v>0</v>
      </c>
      <c r="L54" s="99">
        <f t="shared" ref="L54" si="83">SUM(I54:K54)</f>
        <v>12000</v>
      </c>
    </row>
    <row r="55" spans="1:12">
      <c r="A55" s="96" t="s">
        <v>694</v>
      </c>
      <c r="B55" s="97" t="s">
        <v>696</v>
      </c>
      <c r="C55" s="97" t="s">
        <v>18</v>
      </c>
      <c r="D55" s="98">
        <v>500</v>
      </c>
      <c r="E55" s="98">
        <v>1228</v>
      </c>
      <c r="F55" s="97">
        <v>1250</v>
      </c>
      <c r="G55" s="97">
        <v>0</v>
      </c>
      <c r="H55" s="97">
        <v>0</v>
      </c>
      <c r="I55" s="99">
        <f t="shared" ref="I55" si="84">SUM(F55-E55)*D55</f>
        <v>11000</v>
      </c>
      <c r="J55" s="99">
        <v>0</v>
      </c>
      <c r="K55" s="99">
        <v>0</v>
      </c>
      <c r="L55" s="99">
        <f t="shared" ref="L55" si="85">SUM(I55:K55)</f>
        <v>11000</v>
      </c>
    </row>
    <row r="56" spans="1:12">
      <c r="A56" s="96" t="s">
        <v>694</v>
      </c>
      <c r="B56" s="97" t="s">
        <v>686</v>
      </c>
      <c r="C56" s="97" t="s">
        <v>18</v>
      </c>
      <c r="D56" s="98">
        <v>1600</v>
      </c>
      <c r="E56" s="98">
        <v>992</v>
      </c>
      <c r="F56" s="97">
        <v>1002</v>
      </c>
      <c r="G56" s="97">
        <v>0</v>
      </c>
      <c r="H56" s="97">
        <v>0</v>
      </c>
      <c r="I56" s="99">
        <f t="shared" ref="I56" si="86">SUM(F56-E56)*D56</f>
        <v>16000</v>
      </c>
      <c r="J56" s="99">
        <v>0</v>
      </c>
      <c r="K56" s="99">
        <v>0</v>
      </c>
      <c r="L56" s="99">
        <f t="shared" ref="L56" si="87">SUM(I56:K56)</f>
        <v>16000</v>
      </c>
    </row>
    <row r="57" spans="1:12">
      <c r="A57" s="96" t="s">
        <v>697</v>
      </c>
      <c r="B57" s="97" t="s">
        <v>695</v>
      </c>
      <c r="C57" s="97" t="s">
        <v>18</v>
      </c>
      <c r="D57" s="98">
        <v>1200</v>
      </c>
      <c r="E57" s="98">
        <v>785</v>
      </c>
      <c r="F57" s="97">
        <v>775</v>
      </c>
      <c r="G57" s="97">
        <v>0</v>
      </c>
      <c r="H57" s="97">
        <v>0</v>
      </c>
      <c r="I57" s="99">
        <f t="shared" ref="I57" si="88">SUM(F57-E57)*D57</f>
        <v>-12000</v>
      </c>
      <c r="J57" s="99">
        <v>0</v>
      </c>
      <c r="K57" s="99">
        <v>0</v>
      </c>
      <c r="L57" s="99">
        <f t="shared" ref="L57" si="89">SUM(I57:K57)</f>
        <v>-12000</v>
      </c>
    </row>
    <row r="58" spans="1:12">
      <c r="A58" s="96" t="s">
        <v>697</v>
      </c>
      <c r="B58" s="97" t="s">
        <v>357</v>
      </c>
      <c r="C58" s="97" t="s">
        <v>18</v>
      </c>
      <c r="D58" s="98">
        <v>500</v>
      </c>
      <c r="E58" s="98">
        <v>475</v>
      </c>
      <c r="F58" s="97">
        <v>465</v>
      </c>
      <c r="G58" s="97">
        <v>0</v>
      </c>
      <c r="H58" s="97">
        <v>0</v>
      </c>
      <c r="I58" s="99">
        <f t="shared" ref="I58" si="90">SUM(F58-E58)*D58</f>
        <v>-5000</v>
      </c>
      <c r="J58" s="99">
        <v>0</v>
      </c>
      <c r="K58" s="99">
        <v>0</v>
      </c>
      <c r="L58" s="99">
        <f t="shared" ref="L58" si="91">SUM(I58:K58)</f>
        <v>-5000</v>
      </c>
    </row>
    <row r="59" spans="1:12">
      <c r="A59" s="96" t="s">
        <v>693</v>
      </c>
      <c r="B59" s="97" t="s">
        <v>670</v>
      </c>
      <c r="C59" s="97" t="s">
        <v>18</v>
      </c>
      <c r="D59" s="98">
        <v>3000</v>
      </c>
      <c r="E59" s="98">
        <v>772</v>
      </c>
      <c r="F59" s="97">
        <v>777</v>
      </c>
      <c r="G59" s="97">
        <v>0</v>
      </c>
      <c r="H59" s="97">
        <v>0</v>
      </c>
      <c r="I59" s="99">
        <f t="shared" ref="I59" si="92">SUM(F59-E59)*D59</f>
        <v>15000</v>
      </c>
      <c r="J59" s="99">
        <v>0</v>
      </c>
      <c r="K59" s="99">
        <v>0</v>
      </c>
      <c r="L59" s="99">
        <f t="shared" ref="L59" si="93">SUM(I59:K59)</f>
        <v>15000</v>
      </c>
    </row>
    <row r="60" spans="1:12">
      <c r="A60" s="96" t="s">
        <v>693</v>
      </c>
      <c r="B60" s="97" t="s">
        <v>23</v>
      </c>
      <c r="C60" s="97" t="s">
        <v>18</v>
      </c>
      <c r="D60" s="98">
        <v>500</v>
      </c>
      <c r="E60" s="98">
        <v>1683</v>
      </c>
      <c r="F60" s="97">
        <v>1695</v>
      </c>
      <c r="G60" s="97">
        <v>0</v>
      </c>
      <c r="H60" s="97">
        <v>0</v>
      </c>
      <c r="I60" s="99">
        <f t="shared" ref="I60" si="94">SUM(F60-E60)*D60</f>
        <v>6000</v>
      </c>
      <c r="J60" s="99">
        <v>0</v>
      </c>
      <c r="K60" s="99">
        <v>0</v>
      </c>
      <c r="L60" s="99">
        <f t="shared" ref="L60" si="95">SUM(I60:K60)</f>
        <v>6000</v>
      </c>
    </row>
    <row r="61" spans="1:12">
      <c r="A61" s="96" t="s">
        <v>691</v>
      </c>
      <c r="B61" s="97" t="s">
        <v>692</v>
      </c>
      <c r="C61" s="97" t="s">
        <v>18</v>
      </c>
      <c r="D61" s="98">
        <v>4000</v>
      </c>
      <c r="E61" s="98">
        <v>277</v>
      </c>
      <c r="F61" s="97">
        <v>274</v>
      </c>
      <c r="G61" s="97">
        <v>0</v>
      </c>
      <c r="H61" s="97">
        <v>0</v>
      </c>
      <c r="I61" s="99">
        <f t="shared" ref="I61" si="96">SUM(F61-E61)*D61</f>
        <v>-12000</v>
      </c>
      <c r="J61" s="99">
        <v>0</v>
      </c>
      <c r="K61" s="99">
        <v>0</v>
      </c>
      <c r="L61" s="99">
        <f t="shared" ref="L61" si="97">SUM(I61:K61)</f>
        <v>-12000</v>
      </c>
    </row>
    <row r="62" spans="1:12">
      <c r="A62" s="96" t="s">
        <v>691</v>
      </c>
      <c r="B62" s="97" t="s">
        <v>23</v>
      </c>
      <c r="C62" s="97" t="s">
        <v>18</v>
      </c>
      <c r="D62" s="98">
        <v>500</v>
      </c>
      <c r="E62" s="98">
        <v>1687</v>
      </c>
      <c r="F62" s="97">
        <v>1695</v>
      </c>
      <c r="G62" s="97">
        <v>0</v>
      </c>
      <c r="H62" s="97">
        <v>0</v>
      </c>
      <c r="I62" s="99">
        <f t="shared" ref="I62" si="98">SUM(F62-E62)*D62</f>
        <v>4000</v>
      </c>
      <c r="J62" s="99">
        <v>0</v>
      </c>
      <c r="K62" s="99">
        <v>0</v>
      </c>
      <c r="L62" s="99">
        <f t="shared" ref="L62" si="99">SUM(I62:K62)</f>
        <v>4000</v>
      </c>
    </row>
    <row r="63" spans="1:12">
      <c r="A63" s="105"/>
      <c r="B63" s="105"/>
      <c r="C63" s="105"/>
      <c r="D63" s="106"/>
      <c r="E63" s="107"/>
      <c r="F63" s="107"/>
      <c r="G63" s="108"/>
      <c r="H63" s="108"/>
      <c r="I63" s="108">
        <f>SUM(I38:I62)</f>
        <v>113250</v>
      </c>
      <c r="J63" s="108"/>
      <c r="K63" s="108"/>
      <c r="L63" s="108">
        <f>SUM(L38:L62)</f>
        <v>113250</v>
      </c>
    </row>
    <row r="64" spans="1:12">
      <c r="A64" s="100"/>
      <c r="B64" s="101"/>
      <c r="C64" s="101"/>
      <c r="D64" s="102"/>
      <c r="E64" s="102"/>
      <c r="F64" s="109">
        <v>43800</v>
      </c>
      <c r="G64" s="101"/>
      <c r="H64" s="101"/>
      <c r="I64" s="103"/>
      <c r="J64" s="103"/>
      <c r="K64" s="103"/>
      <c r="L64" s="103"/>
    </row>
    <row r="65" spans="1:12">
      <c r="A65" s="96" t="s">
        <v>689</v>
      </c>
      <c r="B65" s="97" t="s">
        <v>690</v>
      </c>
      <c r="C65" s="97" t="s">
        <v>18</v>
      </c>
      <c r="D65" s="98">
        <v>500</v>
      </c>
      <c r="E65" s="98">
        <v>1774</v>
      </c>
      <c r="F65" s="97">
        <v>1758</v>
      </c>
      <c r="G65" s="97">
        <v>0</v>
      </c>
      <c r="H65" s="97">
        <v>0</v>
      </c>
      <c r="I65" s="99">
        <f t="shared" ref="I65" si="100">SUM(F65-E65)*D65</f>
        <v>-8000</v>
      </c>
      <c r="J65" s="99">
        <v>0</v>
      </c>
      <c r="K65" s="99">
        <v>0</v>
      </c>
      <c r="L65" s="99">
        <f t="shared" ref="L65" si="101">SUM(I65:K65)</f>
        <v>-8000</v>
      </c>
    </row>
    <row r="66" spans="1:12">
      <c r="A66" s="96" t="s">
        <v>682</v>
      </c>
      <c r="B66" s="97" t="s">
        <v>688</v>
      </c>
      <c r="C66" s="97" t="s">
        <v>18</v>
      </c>
      <c r="D66" s="98">
        <v>500</v>
      </c>
      <c r="E66" s="98">
        <v>988</v>
      </c>
      <c r="F66" s="97">
        <v>1005</v>
      </c>
      <c r="G66" s="97">
        <v>0</v>
      </c>
      <c r="H66" s="97">
        <v>0</v>
      </c>
      <c r="I66" s="99">
        <f t="shared" ref="I66" si="102">SUM(F66-E66)*D66</f>
        <v>8500</v>
      </c>
      <c r="J66" s="99">
        <v>0</v>
      </c>
      <c r="K66" s="99">
        <v>0</v>
      </c>
      <c r="L66" s="99">
        <f t="shared" ref="L66" si="103">SUM(I66:K66)</f>
        <v>8500</v>
      </c>
    </row>
    <row r="67" spans="1:12">
      <c r="A67" s="96" t="s">
        <v>682</v>
      </c>
      <c r="B67" s="97" t="s">
        <v>687</v>
      </c>
      <c r="C67" s="97" t="s">
        <v>18</v>
      </c>
      <c r="D67" s="98">
        <v>500</v>
      </c>
      <c r="E67" s="98">
        <v>4280</v>
      </c>
      <c r="F67" s="97">
        <v>4255</v>
      </c>
      <c r="G67" s="97">
        <v>0</v>
      </c>
      <c r="H67" s="97">
        <v>0</v>
      </c>
      <c r="I67" s="99">
        <f t="shared" ref="I67" si="104">SUM(F67-E67)*D67</f>
        <v>-12500</v>
      </c>
      <c r="J67" s="99">
        <v>0</v>
      </c>
      <c r="K67" s="99">
        <v>0</v>
      </c>
      <c r="L67" s="99">
        <f t="shared" ref="L67" si="105">SUM(I67:K67)</f>
        <v>-12500</v>
      </c>
    </row>
    <row r="68" spans="1:12">
      <c r="A68" s="96" t="s">
        <v>685</v>
      </c>
      <c r="B68" s="97" t="s">
        <v>686</v>
      </c>
      <c r="C68" s="97" t="s">
        <v>18</v>
      </c>
      <c r="D68" s="98">
        <v>1600</v>
      </c>
      <c r="E68" s="98">
        <v>957</v>
      </c>
      <c r="F68" s="97">
        <v>968</v>
      </c>
      <c r="G68" s="97">
        <v>0</v>
      </c>
      <c r="H68" s="97">
        <v>0</v>
      </c>
      <c r="I68" s="99">
        <f t="shared" ref="I68" si="106">SUM(F68-E68)*D68</f>
        <v>17600</v>
      </c>
      <c r="J68" s="99">
        <v>0</v>
      </c>
      <c r="K68" s="99">
        <v>0</v>
      </c>
      <c r="L68" s="99">
        <f t="shared" ref="L68" si="107">SUM(I68:K68)</f>
        <v>17600</v>
      </c>
    </row>
    <row r="69" spans="1:12">
      <c r="A69" s="96" t="s">
        <v>679</v>
      </c>
      <c r="B69" s="97" t="s">
        <v>678</v>
      </c>
      <c r="C69" s="97" t="s">
        <v>18</v>
      </c>
      <c r="D69" s="98">
        <v>7000</v>
      </c>
      <c r="E69" s="98">
        <v>216</v>
      </c>
      <c r="F69" s="97">
        <v>218</v>
      </c>
      <c r="G69" s="97">
        <v>0</v>
      </c>
      <c r="H69" s="97">
        <v>0</v>
      </c>
      <c r="I69" s="99">
        <f t="shared" ref="I69" si="108">SUM(F69-E69)*D69</f>
        <v>14000</v>
      </c>
      <c r="J69" s="99">
        <v>0</v>
      </c>
      <c r="K69" s="99">
        <v>0</v>
      </c>
      <c r="L69" s="99">
        <f t="shared" ref="L69" si="109">SUM(I69:K69)</f>
        <v>14000</v>
      </c>
    </row>
    <row r="70" spans="1:12">
      <c r="A70" s="96" t="s">
        <v>679</v>
      </c>
      <c r="B70" s="97" t="s">
        <v>684</v>
      </c>
      <c r="C70" s="97" t="s">
        <v>18</v>
      </c>
      <c r="D70" s="98">
        <v>200</v>
      </c>
      <c r="E70" s="98">
        <v>2660</v>
      </c>
      <c r="F70" s="97">
        <v>2630</v>
      </c>
      <c r="G70" s="97">
        <v>0</v>
      </c>
      <c r="H70" s="97">
        <v>0</v>
      </c>
      <c r="I70" s="99">
        <f t="shared" ref="I70" si="110">SUM(F70-E70)*D70</f>
        <v>-6000</v>
      </c>
      <c r="J70" s="99">
        <v>0</v>
      </c>
      <c r="K70" s="99">
        <v>0</v>
      </c>
      <c r="L70" s="99">
        <f t="shared" ref="L70" si="111">SUM(I70:K70)</f>
        <v>-6000</v>
      </c>
    </row>
    <row r="71" spans="1:12">
      <c r="A71" s="96" t="s">
        <v>680</v>
      </c>
      <c r="B71" s="97" t="s">
        <v>677</v>
      </c>
      <c r="C71" s="97" t="s">
        <v>18</v>
      </c>
      <c r="D71" s="98">
        <v>1200</v>
      </c>
      <c r="E71" s="98">
        <v>495</v>
      </c>
      <c r="F71" s="97">
        <v>490</v>
      </c>
      <c r="G71" s="97">
        <v>0</v>
      </c>
      <c r="H71" s="97">
        <v>0</v>
      </c>
      <c r="I71" s="99">
        <f t="shared" ref="I71" si="112">SUM(F71-E71)*D71</f>
        <v>-6000</v>
      </c>
      <c r="J71" s="99">
        <v>0</v>
      </c>
      <c r="K71" s="99">
        <v>0</v>
      </c>
      <c r="L71" s="99">
        <f t="shared" ref="L71" si="113">SUM(I71:K71)</f>
        <v>-6000</v>
      </c>
    </row>
    <row r="72" spans="1:12">
      <c r="A72" s="96" t="s">
        <v>674</v>
      </c>
      <c r="B72" s="97" t="s">
        <v>677</v>
      </c>
      <c r="C72" s="97" t="s">
        <v>18</v>
      </c>
      <c r="D72" s="98">
        <v>2400</v>
      </c>
      <c r="E72" s="98">
        <v>487</v>
      </c>
      <c r="F72" s="97">
        <v>492</v>
      </c>
      <c r="G72" s="97">
        <v>0</v>
      </c>
      <c r="H72" s="97">
        <v>0</v>
      </c>
      <c r="I72" s="99">
        <f t="shared" ref="I72" si="114">SUM(F72-E72)*D72</f>
        <v>12000</v>
      </c>
      <c r="J72" s="99">
        <v>0</v>
      </c>
      <c r="K72" s="99">
        <v>0</v>
      </c>
      <c r="L72" s="99">
        <f t="shared" ref="L72" si="115">SUM(I72:K72)</f>
        <v>12000</v>
      </c>
    </row>
    <row r="73" spans="1:12">
      <c r="A73" s="96" t="s">
        <v>673</v>
      </c>
      <c r="B73" s="97" t="s">
        <v>678</v>
      </c>
      <c r="C73" s="97" t="s">
        <v>18</v>
      </c>
      <c r="D73" s="98">
        <v>3500</v>
      </c>
      <c r="E73" s="98">
        <v>208.5</v>
      </c>
      <c r="F73" s="97">
        <v>212</v>
      </c>
      <c r="G73" s="97">
        <v>0</v>
      </c>
      <c r="H73" s="97">
        <v>0</v>
      </c>
      <c r="I73" s="99">
        <f t="shared" ref="I73" si="116">SUM(F73-E73)*D73</f>
        <v>12250</v>
      </c>
      <c r="J73" s="99">
        <v>0</v>
      </c>
      <c r="K73" s="99">
        <v>0</v>
      </c>
      <c r="L73" s="99">
        <f t="shared" ref="L73" si="117">SUM(I73:K73)</f>
        <v>12250</v>
      </c>
    </row>
    <row r="74" spans="1:12">
      <c r="A74" s="96" t="s">
        <v>672</v>
      </c>
      <c r="B74" s="97" t="s">
        <v>670</v>
      </c>
      <c r="C74" s="97" t="s">
        <v>18</v>
      </c>
      <c r="D74" s="98">
        <v>3000</v>
      </c>
      <c r="E74" s="98">
        <v>715</v>
      </c>
      <c r="F74" s="97">
        <v>722</v>
      </c>
      <c r="G74" s="97">
        <v>0</v>
      </c>
      <c r="H74" s="97">
        <v>0</v>
      </c>
      <c r="I74" s="99">
        <f t="shared" ref="I74" si="118">SUM(F74-E74)*D74</f>
        <v>21000</v>
      </c>
      <c r="J74" s="99">
        <v>0</v>
      </c>
      <c r="K74" s="99">
        <v>0</v>
      </c>
      <c r="L74" s="99">
        <f t="shared" ref="L74" si="119">SUM(I74:K74)</f>
        <v>21000</v>
      </c>
    </row>
    <row r="75" spans="1:12">
      <c r="A75" s="96" t="s">
        <v>671</v>
      </c>
      <c r="B75" s="97" t="s">
        <v>670</v>
      </c>
      <c r="C75" s="97" t="s">
        <v>18</v>
      </c>
      <c r="D75" s="98">
        <v>3000</v>
      </c>
      <c r="E75" s="98">
        <v>700</v>
      </c>
      <c r="F75" s="97">
        <v>708</v>
      </c>
      <c r="G75" s="97">
        <v>0</v>
      </c>
      <c r="H75" s="97">
        <v>0</v>
      </c>
      <c r="I75" s="99">
        <f t="shared" ref="I75" si="120">SUM(F75-E75)*D75</f>
        <v>24000</v>
      </c>
      <c r="J75" s="99">
        <v>0</v>
      </c>
      <c r="K75" s="99">
        <v>0</v>
      </c>
      <c r="L75" s="99">
        <f t="shared" ref="L75" si="121">SUM(I75:K75)</f>
        <v>24000</v>
      </c>
    </row>
    <row r="76" spans="1:12">
      <c r="A76" s="96" t="s">
        <v>669</v>
      </c>
      <c r="B76" s="97" t="s">
        <v>670</v>
      </c>
      <c r="C76" s="97" t="s">
        <v>18</v>
      </c>
      <c r="D76" s="98">
        <v>3000</v>
      </c>
      <c r="E76" s="98">
        <v>695</v>
      </c>
      <c r="F76" s="97">
        <v>705</v>
      </c>
      <c r="G76" s="97">
        <v>0</v>
      </c>
      <c r="H76" s="97">
        <v>0</v>
      </c>
      <c r="I76" s="99">
        <f t="shared" ref="I76" si="122">SUM(F76-E76)*D76</f>
        <v>30000</v>
      </c>
      <c r="J76" s="99">
        <v>0</v>
      </c>
      <c r="K76" s="99">
        <v>0</v>
      </c>
      <c r="L76" s="99">
        <f t="shared" ref="L76" si="123">SUM(I76:K76)</f>
        <v>30000</v>
      </c>
    </row>
    <row r="77" spans="1:12">
      <c r="A77" s="96" t="s">
        <v>668</v>
      </c>
      <c r="B77" s="97" t="s">
        <v>664</v>
      </c>
      <c r="C77" s="97" t="s">
        <v>18</v>
      </c>
      <c r="D77" s="98">
        <v>1200</v>
      </c>
      <c r="E77" s="98">
        <v>477</v>
      </c>
      <c r="F77" s="97">
        <v>487</v>
      </c>
      <c r="G77" s="97">
        <v>0</v>
      </c>
      <c r="H77" s="97">
        <v>0</v>
      </c>
      <c r="I77" s="99">
        <f t="shared" ref="I77" si="124">SUM(F77-E77)*D77</f>
        <v>12000</v>
      </c>
      <c r="J77" s="99">
        <v>0</v>
      </c>
      <c r="K77" s="99">
        <v>0</v>
      </c>
      <c r="L77" s="99">
        <f t="shared" ref="L77" si="125">SUM(I77:K77)</f>
        <v>12000</v>
      </c>
    </row>
    <row r="78" spans="1:12">
      <c r="A78" s="96" t="s">
        <v>666</v>
      </c>
      <c r="B78" s="97" t="s">
        <v>664</v>
      </c>
      <c r="C78" s="97" t="s">
        <v>18</v>
      </c>
      <c r="D78" s="98">
        <v>1200</v>
      </c>
      <c r="E78" s="98">
        <v>475</v>
      </c>
      <c r="F78" s="97">
        <v>470</v>
      </c>
      <c r="G78" s="97">
        <v>0</v>
      </c>
      <c r="H78" s="97">
        <v>0</v>
      </c>
      <c r="I78" s="99">
        <f t="shared" ref="I78" si="126">SUM(F78-E78)*D78</f>
        <v>-6000</v>
      </c>
      <c r="J78" s="99">
        <v>0</v>
      </c>
      <c r="K78" s="99">
        <v>0</v>
      </c>
      <c r="L78" s="99">
        <f t="shared" ref="L78" si="127">SUM(I78:K78)</f>
        <v>-6000</v>
      </c>
    </row>
    <row r="79" spans="1:12">
      <c r="A79" s="96" t="s">
        <v>665</v>
      </c>
      <c r="B79" s="97" t="s">
        <v>663</v>
      </c>
      <c r="C79" s="97" t="s">
        <v>18</v>
      </c>
      <c r="D79" s="98">
        <v>4000</v>
      </c>
      <c r="E79" s="98">
        <v>213</v>
      </c>
      <c r="F79" s="97">
        <v>210</v>
      </c>
      <c r="G79" s="97">
        <v>0</v>
      </c>
      <c r="H79" s="97">
        <v>0</v>
      </c>
      <c r="I79" s="99">
        <f t="shared" ref="I79" si="128">SUM(F79-E79)*D79</f>
        <v>-12000</v>
      </c>
      <c r="J79" s="99">
        <v>0</v>
      </c>
      <c r="K79" s="99">
        <v>0</v>
      </c>
      <c r="L79" s="99">
        <f t="shared" ref="L79" si="129">SUM(I79:K79)</f>
        <v>-12000</v>
      </c>
    </row>
    <row r="80" spans="1:12">
      <c r="A80" s="96" t="s">
        <v>662</v>
      </c>
      <c r="B80" s="97" t="s">
        <v>617</v>
      </c>
      <c r="C80" s="97" t="s">
        <v>18</v>
      </c>
      <c r="D80" s="98">
        <v>800</v>
      </c>
      <c r="E80" s="98">
        <v>1654</v>
      </c>
      <c r="F80" s="97">
        <v>1670</v>
      </c>
      <c r="G80" s="97">
        <v>0</v>
      </c>
      <c r="H80" s="97">
        <v>0</v>
      </c>
      <c r="I80" s="99">
        <f t="shared" ref="I80" si="130">SUM(F80-E80)*D80</f>
        <v>12800</v>
      </c>
      <c r="J80" s="99">
        <v>0</v>
      </c>
      <c r="K80" s="99">
        <v>0</v>
      </c>
      <c r="L80" s="99">
        <f t="shared" ref="L80" si="131">SUM(I80:K80)</f>
        <v>12800</v>
      </c>
    </row>
    <row r="81" spans="1:12">
      <c r="A81" s="96" t="s">
        <v>661</v>
      </c>
      <c r="B81" s="97" t="s">
        <v>660</v>
      </c>
      <c r="C81" s="97" t="s">
        <v>18</v>
      </c>
      <c r="D81" s="98">
        <v>4000</v>
      </c>
      <c r="E81" s="98">
        <v>373</v>
      </c>
      <c r="F81" s="97">
        <v>385</v>
      </c>
      <c r="G81" s="97">
        <v>0</v>
      </c>
      <c r="H81" s="97">
        <v>0</v>
      </c>
      <c r="I81" s="99">
        <f t="shared" ref="I81" si="132">SUM(F81-E81)*D81</f>
        <v>48000</v>
      </c>
      <c r="J81" s="99">
        <v>0</v>
      </c>
      <c r="K81" s="99">
        <v>0</v>
      </c>
      <c r="L81" s="99">
        <f t="shared" ref="L81" si="133">SUM(I81:K81)</f>
        <v>48000</v>
      </c>
    </row>
    <row r="82" spans="1:12">
      <c r="A82" s="105"/>
      <c r="B82" s="105"/>
      <c r="C82" s="105"/>
      <c r="D82" s="106"/>
      <c r="E82" s="107"/>
      <c r="F82" s="107"/>
      <c r="G82" s="108"/>
      <c r="H82" s="108"/>
      <c r="I82" s="108">
        <f>SUM(I65:I81)</f>
        <v>161650</v>
      </c>
      <c r="J82" s="108"/>
      <c r="K82" s="108"/>
      <c r="L82" s="108">
        <f>SUM(L65:L81)</f>
        <v>161650</v>
      </c>
    </row>
    <row r="83" spans="1:12">
      <c r="A83" s="100"/>
      <c r="B83" s="101"/>
      <c r="C83" s="101"/>
      <c r="D83" s="102"/>
      <c r="E83" s="102"/>
      <c r="F83" s="109">
        <v>43770</v>
      </c>
      <c r="G83" s="101"/>
      <c r="H83" s="101"/>
      <c r="I83" s="103"/>
      <c r="J83" s="103"/>
      <c r="K83" s="103"/>
      <c r="L83" s="103"/>
    </row>
    <row r="84" spans="1:12">
      <c r="A84" s="96" t="s">
        <v>659</v>
      </c>
      <c r="B84" s="97" t="s">
        <v>614</v>
      </c>
      <c r="C84" s="97" t="s">
        <v>18</v>
      </c>
      <c r="D84" s="98">
        <v>1200</v>
      </c>
      <c r="E84" s="98">
        <v>743</v>
      </c>
      <c r="F84" s="97">
        <v>750</v>
      </c>
      <c r="G84" s="97">
        <v>0</v>
      </c>
      <c r="H84" s="97">
        <v>0</v>
      </c>
      <c r="I84" s="99">
        <f t="shared" ref="I84" si="134">SUM(F84-E84)*D84</f>
        <v>8400</v>
      </c>
      <c r="J84" s="99">
        <v>0</v>
      </c>
      <c r="K84" s="99">
        <v>0</v>
      </c>
      <c r="L84" s="99">
        <f t="shared" ref="L84" si="135">SUM(I84:K84)</f>
        <v>8400</v>
      </c>
    </row>
    <row r="85" spans="1:12">
      <c r="A85" s="96" t="s">
        <v>657</v>
      </c>
      <c r="B85" s="97" t="s">
        <v>658</v>
      </c>
      <c r="C85" s="97" t="s">
        <v>18</v>
      </c>
      <c r="D85" s="98">
        <v>1600</v>
      </c>
      <c r="E85" s="98">
        <v>325</v>
      </c>
      <c r="F85" s="97">
        <v>330</v>
      </c>
      <c r="G85" s="97">
        <v>0</v>
      </c>
      <c r="H85" s="97">
        <v>0</v>
      </c>
      <c r="I85" s="99">
        <f t="shared" ref="I85" si="136">SUM(F85-E85)*D85</f>
        <v>8000</v>
      </c>
      <c r="J85" s="99">
        <v>0</v>
      </c>
      <c r="K85" s="99">
        <v>0</v>
      </c>
      <c r="L85" s="99">
        <f t="shared" ref="L85" si="137">SUM(I85:K85)</f>
        <v>8000</v>
      </c>
    </row>
    <row r="86" spans="1:12">
      <c r="A86" s="96" t="s">
        <v>654</v>
      </c>
      <c r="B86" s="97" t="s">
        <v>656</v>
      </c>
      <c r="C86" s="97" t="s">
        <v>18</v>
      </c>
      <c r="D86" s="98">
        <v>1200</v>
      </c>
      <c r="E86" s="98">
        <v>370</v>
      </c>
      <c r="F86" s="97">
        <v>378</v>
      </c>
      <c r="G86" s="97">
        <v>0</v>
      </c>
      <c r="H86" s="97">
        <v>0</v>
      </c>
      <c r="I86" s="99">
        <f t="shared" ref="I86" si="138">SUM(F86-E86)*D86</f>
        <v>9600</v>
      </c>
      <c r="J86" s="99">
        <v>0</v>
      </c>
      <c r="K86" s="99">
        <v>0</v>
      </c>
      <c r="L86" s="99">
        <f t="shared" ref="L86" si="139">SUM(I86:K86)</f>
        <v>9600</v>
      </c>
    </row>
    <row r="87" spans="1:12">
      <c r="A87" s="96" t="s">
        <v>654</v>
      </c>
      <c r="B87" s="97" t="s">
        <v>655</v>
      </c>
      <c r="C87" s="97" t="s">
        <v>18</v>
      </c>
      <c r="D87" s="98">
        <v>150</v>
      </c>
      <c r="E87" s="98">
        <v>7310</v>
      </c>
      <c r="F87" s="97">
        <v>7260</v>
      </c>
      <c r="G87" s="97">
        <v>0</v>
      </c>
      <c r="H87" s="97">
        <v>0</v>
      </c>
      <c r="I87" s="99">
        <f t="shared" ref="I87" si="140">SUM(F87-E87)*D87</f>
        <v>-7500</v>
      </c>
      <c r="J87" s="99">
        <v>0</v>
      </c>
      <c r="K87" s="99">
        <v>0</v>
      </c>
      <c r="L87" s="99">
        <f t="shared" ref="L87" si="141">SUM(I87:K87)</f>
        <v>-7500</v>
      </c>
    </row>
    <row r="88" spans="1:12">
      <c r="A88" s="96" t="s">
        <v>645</v>
      </c>
      <c r="B88" s="97" t="s">
        <v>646</v>
      </c>
      <c r="C88" s="97" t="s">
        <v>18</v>
      </c>
      <c r="D88" s="98">
        <v>2600</v>
      </c>
      <c r="E88" s="98">
        <v>309</v>
      </c>
      <c r="F88" s="97">
        <v>320</v>
      </c>
      <c r="G88" s="97">
        <v>0</v>
      </c>
      <c r="H88" s="97">
        <v>0</v>
      </c>
      <c r="I88" s="99">
        <f t="shared" ref="I88" si="142">SUM(F88-E88)*D88</f>
        <v>28600</v>
      </c>
      <c r="J88" s="99">
        <v>0</v>
      </c>
      <c r="K88" s="99">
        <v>0</v>
      </c>
      <c r="L88" s="99">
        <f t="shared" ref="L88" si="143">SUM(I88:K88)</f>
        <v>28600</v>
      </c>
    </row>
    <row r="89" spans="1:12">
      <c r="A89" s="96" t="s">
        <v>644</v>
      </c>
      <c r="B89" s="97" t="s">
        <v>643</v>
      </c>
      <c r="C89" s="97" t="s">
        <v>18</v>
      </c>
      <c r="D89" s="98">
        <v>4000</v>
      </c>
      <c r="E89" s="98">
        <v>220</v>
      </c>
      <c r="F89" s="97">
        <v>225</v>
      </c>
      <c r="G89" s="97">
        <v>0</v>
      </c>
      <c r="H89" s="97">
        <v>0</v>
      </c>
      <c r="I89" s="99">
        <f t="shared" ref="I89" si="144">SUM(F89-E89)*D89</f>
        <v>20000</v>
      </c>
      <c r="J89" s="99">
        <v>0</v>
      </c>
      <c r="K89" s="99">
        <v>0</v>
      </c>
      <c r="L89" s="99">
        <f t="shared" ref="L89" si="145">SUM(I89:K89)</f>
        <v>20000</v>
      </c>
    </row>
    <row r="90" spans="1:12">
      <c r="A90" s="96" t="s">
        <v>644</v>
      </c>
      <c r="B90" s="97" t="s">
        <v>642</v>
      </c>
      <c r="C90" s="97" t="s">
        <v>18</v>
      </c>
      <c r="D90" s="98">
        <v>6000</v>
      </c>
      <c r="E90" s="98">
        <v>142.5</v>
      </c>
      <c r="F90" s="97">
        <v>144</v>
      </c>
      <c r="G90" s="97">
        <v>0</v>
      </c>
      <c r="H90" s="97">
        <v>0</v>
      </c>
      <c r="I90" s="99">
        <f t="shared" ref="I90" si="146">SUM(F90-E90)*D90</f>
        <v>9000</v>
      </c>
      <c r="J90" s="99">
        <v>0</v>
      </c>
      <c r="K90" s="99">
        <v>0</v>
      </c>
      <c r="L90" s="99">
        <f t="shared" ref="L90" si="147">SUM(I90:K90)</f>
        <v>9000</v>
      </c>
    </row>
    <row r="91" spans="1:12">
      <c r="A91" s="96" t="s">
        <v>641</v>
      </c>
      <c r="B91" s="97" t="s">
        <v>510</v>
      </c>
      <c r="C91" s="97" t="s">
        <v>18</v>
      </c>
      <c r="D91" s="98">
        <v>500</v>
      </c>
      <c r="E91" s="98">
        <v>1275</v>
      </c>
      <c r="F91" s="97">
        <v>1265</v>
      </c>
      <c r="G91" s="97">
        <v>0</v>
      </c>
      <c r="H91" s="97">
        <v>0</v>
      </c>
      <c r="I91" s="99">
        <f t="shared" ref="I91" si="148">SUM(F91-E91)*D91</f>
        <v>-5000</v>
      </c>
      <c r="J91" s="99">
        <v>0</v>
      </c>
      <c r="K91" s="99">
        <v>0</v>
      </c>
      <c r="L91" s="99">
        <f t="shared" ref="L91" si="149">SUM(I91:K91)</f>
        <v>-5000</v>
      </c>
    </row>
    <row r="92" spans="1:12">
      <c r="A92" s="96" t="s">
        <v>638</v>
      </c>
      <c r="B92" s="97" t="s">
        <v>640</v>
      </c>
      <c r="C92" s="97" t="s">
        <v>18</v>
      </c>
      <c r="D92" s="98">
        <v>500</v>
      </c>
      <c r="E92" s="98">
        <v>671</v>
      </c>
      <c r="F92" s="97">
        <v>663</v>
      </c>
      <c r="G92" s="97">
        <v>0</v>
      </c>
      <c r="H92" s="97">
        <v>0</v>
      </c>
      <c r="I92" s="99">
        <f t="shared" ref="I92" si="150">SUM(F92-E92)*D92</f>
        <v>-4000</v>
      </c>
      <c r="J92" s="99">
        <v>0</v>
      </c>
      <c r="K92" s="99">
        <v>0</v>
      </c>
      <c r="L92" s="99">
        <f t="shared" ref="L92" si="151">SUM(I92:K92)</f>
        <v>-4000</v>
      </c>
    </row>
    <row r="93" spans="1:12">
      <c r="A93" s="96" t="s">
        <v>638</v>
      </c>
      <c r="B93" s="97" t="s">
        <v>639</v>
      </c>
      <c r="C93" s="97" t="s">
        <v>18</v>
      </c>
      <c r="D93" s="98">
        <v>500</v>
      </c>
      <c r="E93" s="98">
        <v>717</v>
      </c>
      <c r="F93" s="97">
        <v>730</v>
      </c>
      <c r="G93" s="97">
        <v>0</v>
      </c>
      <c r="H93" s="97">
        <v>0</v>
      </c>
      <c r="I93" s="99">
        <f t="shared" ref="I93" si="152">SUM(F93-E93)*D93</f>
        <v>6500</v>
      </c>
      <c r="J93" s="99">
        <v>0</v>
      </c>
      <c r="K93" s="99">
        <v>0</v>
      </c>
      <c r="L93" s="99">
        <f t="shared" ref="L93" si="153">SUM(I93:K93)</f>
        <v>6500</v>
      </c>
    </row>
    <row r="94" spans="1:12">
      <c r="A94" s="96" t="s">
        <v>637</v>
      </c>
      <c r="B94" s="97" t="s">
        <v>635</v>
      </c>
      <c r="C94" s="97" t="s">
        <v>18</v>
      </c>
      <c r="D94" s="98">
        <v>3500</v>
      </c>
      <c r="E94" s="98">
        <v>133.5</v>
      </c>
      <c r="F94" s="97">
        <v>136</v>
      </c>
      <c r="G94" s="97">
        <v>0</v>
      </c>
      <c r="H94" s="97">
        <v>0</v>
      </c>
      <c r="I94" s="99">
        <f t="shared" ref="I94" si="154">SUM(F94-E94)*D94</f>
        <v>8750</v>
      </c>
      <c r="J94" s="99">
        <v>0</v>
      </c>
      <c r="K94" s="99">
        <v>0</v>
      </c>
      <c r="L94" s="99">
        <f t="shared" ref="L94" si="155">SUM(I94:K94)</f>
        <v>8750</v>
      </c>
    </row>
    <row r="95" spans="1:12">
      <c r="A95" s="96" t="s">
        <v>637</v>
      </c>
      <c r="B95" s="97" t="s">
        <v>632</v>
      </c>
      <c r="C95" s="97" t="s">
        <v>18</v>
      </c>
      <c r="D95" s="98">
        <v>1000</v>
      </c>
      <c r="E95" s="98">
        <v>1463</v>
      </c>
      <c r="F95" s="97">
        <v>1450</v>
      </c>
      <c r="G95" s="97">
        <v>0</v>
      </c>
      <c r="H95" s="97">
        <v>0</v>
      </c>
      <c r="I95" s="99">
        <f t="shared" ref="I95" si="156">SUM(F95-E95)*D95</f>
        <v>-13000</v>
      </c>
      <c r="J95" s="99">
        <v>0</v>
      </c>
      <c r="K95" s="99">
        <v>0</v>
      </c>
      <c r="L95" s="99">
        <f t="shared" ref="L95" si="157">SUM(I95:K95)</f>
        <v>-13000</v>
      </c>
    </row>
    <row r="96" spans="1:12">
      <c r="A96" s="96" t="s">
        <v>637</v>
      </c>
      <c r="B96" s="97" t="s">
        <v>350</v>
      </c>
      <c r="C96" s="97" t="s">
        <v>18</v>
      </c>
      <c r="D96" s="98">
        <v>500</v>
      </c>
      <c r="E96" s="98">
        <v>1988</v>
      </c>
      <c r="F96" s="97">
        <v>1970</v>
      </c>
      <c r="G96" s="97">
        <v>0</v>
      </c>
      <c r="H96" s="97">
        <v>0</v>
      </c>
      <c r="I96" s="99">
        <f t="shared" ref="I96" si="158">SUM(F96-E96)*D96</f>
        <v>-9000</v>
      </c>
      <c r="J96" s="99">
        <v>0</v>
      </c>
      <c r="K96" s="99">
        <v>0</v>
      </c>
      <c r="L96" s="99">
        <f t="shared" ref="L96" si="159">SUM(I96:K96)</f>
        <v>-9000</v>
      </c>
    </row>
    <row r="97" spans="1:12">
      <c r="A97" s="96" t="s">
        <v>634</v>
      </c>
      <c r="B97" s="97" t="s">
        <v>636</v>
      </c>
      <c r="C97" s="97" t="s">
        <v>18</v>
      </c>
      <c r="D97" s="98">
        <v>400</v>
      </c>
      <c r="E97" s="98">
        <v>2177</v>
      </c>
      <c r="F97" s="97">
        <v>2150</v>
      </c>
      <c r="G97" s="97">
        <v>0</v>
      </c>
      <c r="H97" s="97">
        <v>0</v>
      </c>
      <c r="I97" s="99">
        <f t="shared" ref="I97" si="160">SUM(F97-E97)*D97</f>
        <v>-10800</v>
      </c>
      <c r="J97" s="99">
        <v>0</v>
      </c>
      <c r="K97" s="99">
        <v>0</v>
      </c>
      <c r="L97" s="99">
        <f t="shared" ref="L97" si="161">SUM(I97:K97)</f>
        <v>-10800</v>
      </c>
    </row>
    <row r="98" spans="1:12">
      <c r="A98" s="96" t="s">
        <v>634</v>
      </c>
      <c r="B98" s="97" t="s">
        <v>635</v>
      </c>
      <c r="C98" s="97" t="s">
        <v>18</v>
      </c>
      <c r="D98" s="98">
        <v>3500</v>
      </c>
      <c r="E98" s="98">
        <v>132</v>
      </c>
      <c r="F98" s="97">
        <v>130</v>
      </c>
      <c r="G98" s="97">
        <v>0</v>
      </c>
      <c r="H98" s="97">
        <v>0</v>
      </c>
      <c r="I98" s="99">
        <f t="shared" ref="I98" si="162">SUM(F98-E98)*D98</f>
        <v>-7000</v>
      </c>
      <c r="J98" s="99">
        <v>0</v>
      </c>
      <c r="K98" s="99">
        <v>0</v>
      </c>
      <c r="L98" s="99">
        <f t="shared" ref="L98" si="163">SUM(I98:K98)</f>
        <v>-7000</v>
      </c>
    </row>
    <row r="99" spans="1:12">
      <c r="A99" s="96" t="s">
        <v>631</v>
      </c>
      <c r="B99" s="97" t="s">
        <v>633</v>
      </c>
      <c r="C99" s="97" t="s">
        <v>18</v>
      </c>
      <c r="D99" s="98">
        <v>2000</v>
      </c>
      <c r="E99" s="98">
        <v>694.5</v>
      </c>
      <c r="F99" s="97">
        <v>688</v>
      </c>
      <c r="G99" s="97">
        <v>0</v>
      </c>
      <c r="H99" s="97">
        <v>0</v>
      </c>
      <c r="I99" s="99">
        <f t="shared" ref="I99" si="164">SUM(F99-E99)*D99</f>
        <v>-13000</v>
      </c>
      <c r="J99" s="99">
        <v>0</v>
      </c>
      <c r="K99" s="99">
        <v>0</v>
      </c>
      <c r="L99" s="99">
        <f t="shared" ref="L99" si="165">SUM(I99:K99)</f>
        <v>-13000</v>
      </c>
    </row>
    <row r="100" spans="1:12">
      <c r="A100" s="96" t="s">
        <v>630</v>
      </c>
      <c r="B100" s="97" t="s">
        <v>632</v>
      </c>
      <c r="C100" s="97" t="s">
        <v>18</v>
      </c>
      <c r="D100" s="98">
        <v>1000</v>
      </c>
      <c r="E100" s="98">
        <v>1465</v>
      </c>
      <c r="F100" s="97">
        <v>1475</v>
      </c>
      <c r="G100" s="97">
        <v>0</v>
      </c>
      <c r="H100" s="97">
        <v>0</v>
      </c>
      <c r="I100" s="99">
        <f t="shared" ref="I100" si="166">SUM(F100-E100)*D100</f>
        <v>10000</v>
      </c>
      <c r="J100" s="99">
        <v>0</v>
      </c>
      <c r="K100" s="99">
        <v>0</v>
      </c>
      <c r="L100" s="99">
        <f t="shared" ref="L100" si="167">SUM(I100:K100)</f>
        <v>10000</v>
      </c>
    </row>
    <row r="101" spans="1:12">
      <c r="A101" s="105"/>
      <c r="B101" s="105"/>
      <c r="C101" s="105"/>
      <c r="D101" s="106"/>
      <c r="E101" s="107"/>
      <c r="F101" s="107"/>
      <c r="G101" s="108"/>
      <c r="H101" s="108"/>
      <c r="I101" s="108"/>
      <c r="J101" s="108"/>
      <c r="K101" s="108"/>
      <c r="L101" s="108">
        <f>SUM(L84:L100)</f>
        <v>39550</v>
      </c>
    </row>
    <row r="102" spans="1:12">
      <c r="A102" s="100"/>
      <c r="B102" s="101"/>
      <c r="C102" s="101"/>
      <c r="D102" s="102"/>
      <c r="E102" s="102"/>
      <c r="F102" s="109">
        <v>43739</v>
      </c>
      <c r="G102" s="101"/>
      <c r="H102" s="101"/>
      <c r="I102" s="103"/>
      <c r="J102" s="103"/>
      <c r="K102" s="103"/>
      <c r="L102" s="103"/>
    </row>
    <row r="103" spans="1:12">
      <c r="A103" s="96"/>
      <c r="B103" s="97"/>
      <c r="C103" s="97"/>
      <c r="D103" s="98"/>
      <c r="E103" s="98"/>
      <c r="F103" s="97"/>
      <c r="G103" s="97"/>
      <c r="H103" s="97"/>
      <c r="I103" s="99"/>
      <c r="J103" s="99"/>
      <c r="K103" s="99"/>
      <c r="L103" s="99"/>
    </row>
    <row r="104" spans="1:12">
      <c r="A104" s="96" t="s">
        <v>629</v>
      </c>
      <c r="B104" s="97" t="s">
        <v>580</v>
      </c>
      <c r="C104" s="97" t="s">
        <v>18</v>
      </c>
      <c r="D104" s="98">
        <v>2000</v>
      </c>
      <c r="E104" s="98">
        <v>99</v>
      </c>
      <c r="F104" s="97">
        <v>101</v>
      </c>
      <c r="G104" s="97">
        <v>0</v>
      </c>
      <c r="H104" s="97">
        <v>0</v>
      </c>
      <c r="I104" s="99">
        <f t="shared" ref="I104" si="168">SUM(F104-E104)*D104</f>
        <v>4000</v>
      </c>
      <c r="J104" s="99">
        <v>0</v>
      </c>
      <c r="K104" s="99">
        <v>0</v>
      </c>
      <c r="L104" s="99">
        <f t="shared" ref="L104" si="169">SUM(I104:K104)</f>
        <v>4000</v>
      </c>
    </row>
    <row r="105" spans="1:12">
      <c r="A105" s="96" t="s">
        <v>626</v>
      </c>
      <c r="B105" s="97" t="s">
        <v>628</v>
      </c>
      <c r="C105" s="97" t="s">
        <v>18</v>
      </c>
      <c r="D105" s="98">
        <v>5400</v>
      </c>
      <c r="E105" s="98">
        <v>291</v>
      </c>
      <c r="F105" s="97">
        <v>298</v>
      </c>
      <c r="G105" s="97">
        <v>0</v>
      </c>
      <c r="H105" s="97">
        <v>0</v>
      </c>
      <c r="I105" s="99">
        <f t="shared" ref="I105" si="170">SUM(F105-E105)*D105</f>
        <v>37800</v>
      </c>
      <c r="J105" s="99">
        <v>0</v>
      </c>
      <c r="K105" s="99">
        <v>0</v>
      </c>
      <c r="L105" s="99">
        <f t="shared" ref="L105" si="171">SUM(I105:K105)</f>
        <v>37800</v>
      </c>
    </row>
    <row r="106" spans="1:12">
      <c r="A106" s="96" t="s">
        <v>626</v>
      </c>
      <c r="B106" s="97" t="s">
        <v>627</v>
      </c>
      <c r="C106" s="97" t="s">
        <v>18</v>
      </c>
      <c r="D106" s="98">
        <v>1600</v>
      </c>
      <c r="E106" s="98">
        <v>729</v>
      </c>
      <c r="F106" s="97">
        <v>742</v>
      </c>
      <c r="G106" s="97">
        <v>0</v>
      </c>
      <c r="H106" s="97">
        <v>0</v>
      </c>
      <c r="I106" s="99">
        <f t="shared" ref="I106" si="172">SUM(F106-E106)*D106</f>
        <v>20800</v>
      </c>
      <c r="J106" s="99">
        <v>0</v>
      </c>
      <c r="K106" s="99">
        <v>0</v>
      </c>
      <c r="L106" s="99">
        <f t="shared" ref="L106" si="173">SUM(I106:K106)</f>
        <v>20800</v>
      </c>
    </row>
    <row r="107" spans="1:12">
      <c r="A107" s="96" t="s">
        <v>624</v>
      </c>
      <c r="B107" s="97" t="s">
        <v>625</v>
      </c>
      <c r="C107" s="97" t="s">
        <v>18</v>
      </c>
      <c r="D107" s="98">
        <v>9000</v>
      </c>
      <c r="E107" s="98">
        <v>94.5</v>
      </c>
      <c r="F107" s="97">
        <v>93.5</v>
      </c>
      <c r="G107" s="97">
        <v>1040</v>
      </c>
      <c r="H107" s="97">
        <v>0</v>
      </c>
      <c r="I107" s="99">
        <f t="shared" ref="I107" si="174">SUM(F107-E107)*D107</f>
        <v>-9000</v>
      </c>
      <c r="J107" s="99">
        <v>0</v>
      </c>
      <c r="K107" s="99">
        <v>0</v>
      </c>
      <c r="L107" s="99">
        <f t="shared" ref="L107" si="175">SUM(I107:K107)</f>
        <v>-9000</v>
      </c>
    </row>
    <row r="108" spans="1:12">
      <c r="A108" s="96" t="s">
        <v>624</v>
      </c>
      <c r="B108" s="97" t="s">
        <v>43</v>
      </c>
      <c r="C108" s="97" t="s">
        <v>18</v>
      </c>
      <c r="D108" s="98">
        <v>500</v>
      </c>
      <c r="E108" s="98">
        <v>1006</v>
      </c>
      <c r="F108" s="97">
        <v>1020</v>
      </c>
      <c r="G108" s="97">
        <v>1040</v>
      </c>
      <c r="H108" s="97">
        <v>0</v>
      </c>
      <c r="I108" s="99">
        <f t="shared" ref="I108" si="176">SUM(F108-E108)*D108</f>
        <v>7000</v>
      </c>
      <c r="J108" s="99">
        <v>0</v>
      </c>
      <c r="K108" s="99">
        <v>0</v>
      </c>
      <c r="L108" s="99">
        <f t="shared" ref="L108" si="177">SUM(I108:K108)</f>
        <v>7000</v>
      </c>
    </row>
    <row r="109" spans="1:12">
      <c r="A109" s="96" t="s">
        <v>623</v>
      </c>
      <c r="B109" s="97" t="s">
        <v>455</v>
      </c>
      <c r="C109" s="97" t="s">
        <v>18</v>
      </c>
      <c r="D109" s="98">
        <v>500</v>
      </c>
      <c r="E109" s="98">
        <v>1758</v>
      </c>
      <c r="F109" s="97">
        <v>1750</v>
      </c>
      <c r="G109" s="97">
        <v>0</v>
      </c>
      <c r="H109" s="97">
        <v>0</v>
      </c>
      <c r="I109" s="99">
        <f t="shared" ref="I109" si="178">SUM(F109-E109)*D109</f>
        <v>-4000</v>
      </c>
      <c r="J109" s="99">
        <v>0</v>
      </c>
      <c r="K109" s="99">
        <v>0</v>
      </c>
      <c r="L109" s="99">
        <f t="shared" ref="L109" si="179">SUM(I109:K109)</f>
        <v>-4000</v>
      </c>
    </row>
    <row r="110" spans="1:12">
      <c r="A110" s="96" t="s">
        <v>623</v>
      </c>
      <c r="B110" s="97" t="s">
        <v>622</v>
      </c>
      <c r="C110" s="97" t="s">
        <v>18</v>
      </c>
      <c r="D110" s="98">
        <v>1400</v>
      </c>
      <c r="E110" s="98">
        <v>1763</v>
      </c>
      <c r="F110" s="97">
        <v>1750</v>
      </c>
      <c r="G110" s="97">
        <v>0</v>
      </c>
      <c r="H110" s="97">
        <v>0</v>
      </c>
      <c r="I110" s="99">
        <f t="shared" ref="I110" si="180">SUM(F110-E110)*D110</f>
        <v>-18200</v>
      </c>
      <c r="J110" s="99">
        <v>0</v>
      </c>
      <c r="K110" s="99">
        <v>0</v>
      </c>
      <c r="L110" s="99">
        <f t="shared" ref="L110" si="181">SUM(I110:K110)</f>
        <v>-18200</v>
      </c>
    </row>
    <row r="111" spans="1:12">
      <c r="A111" s="96" t="s">
        <v>623</v>
      </c>
      <c r="B111" s="97" t="s">
        <v>621</v>
      </c>
      <c r="C111" s="97" t="s">
        <v>18</v>
      </c>
      <c r="D111" s="98">
        <v>2600</v>
      </c>
      <c r="E111" s="98">
        <v>457</v>
      </c>
      <c r="F111" s="97">
        <v>463</v>
      </c>
      <c r="G111" s="97">
        <v>466</v>
      </c>
      <c r="H111" s="97">
        <v>0</v>
      </c>
      <c r="I111" s="99">
        <f t="shared" ref="I111" si="182">SUM(F111-E111)*D111</f>
        <v>15600</v>
      </c>
      <c r="J111" s="99">
        <v>0</v>
      </c>
      <c r="K111" s="99">
        <v>0</v>
      </c>
      <c r="L111" s="99">
        <f t="shared" ref="L111" si="183">SUM(I111:K111)</f>
        <v>15600</v>
      </c>
    </row>
    <row r="112" spans="1:12">
      <c r="A112" s="96" t="s">
        <v>619</v>
      </c>
      <c r="B112" s="97" t="s">
        <v>620</v>
      </c>
      <c r="C112" s="97" t="s">
        <v>18</v>
      </c>
      <c r="D112" s="98">
        <v>2000</v>
      </c>
      <c r="E112" s="98">
        <v>460</v>
      </c>
      <c r="F112" s="97">
        <v>466</v>
      </c>
      <c r="G112" s="97">
        <v>0</v>
      </c>
      <c r="H112" s="97">
        <v>0</v>
      </c>
      <c r="I112" s="99">
        <f t="shared" ref="I112" si="184">SUM(F112-E112)*D112</f>
        <v>12000</v>
      </c>
      <c r="J112" s="99">
        <v>0</v>
      </c>
      <c r="K112" s="99">
        <v>0</v>
      </c>
      <c r="L112" s="99">
        <f t="shared" ref="L112" si="185">SUM(I112:K112)</f>
        <v>12000</v>
      </c>
    </row>
    <row r="113" spans="1:12">
      <c r="A113" s="96" t="s">
        <v>618</v>
      </c>
      <c r="B113" s="97" t="s">
        <v>610</v>
      </c>
      <c r="C113" s="97" t="s">
        <v>18</v>
      </c>
      <c r="D113" s="98">
        <v>500</v>
      </c>
      <c r="E113" s="98">
        <v>1295</v>
      </c>
      <c r="F113" s="97">
        <v>1320</v>
      </c>
      <c r="G113" s="97">
        <v>0</v>
      </c>
      <c r="H113" s="97">
        <v>0</v>
      </c>
      <c r="I113" s="99">
        <f t="shared" ref="I113" si="186">SUM(F113-E113)*D113</f>
        <v>12500</v>
      </c>
      <c r="J113" s="99">
        <v>0</v>
      </c>
      <c r="K113" s="99">
        <v>0</v>
      </c>
      <c r="L113" s="99">
        <f t="shared" ref="L113" si="187">SUM(I113:K113)</f>
        <v>12500</v>
      </c>
    </row>
    <row r="114" spans="1:12">
      <c r="A114" s="96" t="s">
        <v>615</v>
      </c>
      <c r="B114" s="97" t="s">
        <v>617</v>
      </c>
      <c r="C114" s="97" t="s">
        <v>18</v>
      </c>
      <c r="D114" s="98">
        <v>800</v>
      </c>
      <c r="E114" s="98">
        <v>1618</v>
      </c>
      <c r="F114" s="97">
        <v>1630</v>
      </c>
      <c r="G114" s="97">
        <v>0</v>
      </c>
      <c r="H114" s="97">
        <v>0</v>
      </c>
      <c r="I114" s="99">
        <f t="shared" ref="I114:I119" si="188">SUM(F114-E114)*D114</f>
        <v>9600</v>
      </c>
      <c r="J114" s="99">
        <v>0</v>
      </c>
      <c r="K114" s="99">
        <v>0</v>
      </c>
      <c r="L114" s="99">
        <f t="shared" ref="L114" si="189">SUM(I114:K114)</f>
        <v>9600</v>
      </c>
    </row>
    <row r="115" spans="1:12">
      <c r="A115" s="96" t="s">
        <v>615</v>
      </c>
      <c r="B115" s="97" t="s">
        <v>455</v>
      </c>
      <c r="C115" s="97" t="s">
        <v>18</v>
      </c>
      <c r="D115" s="98">
        <v>500</v>
      </c>
      <c r="E115" s="98">
        <v>1738</v>
      </c>
      <c r="F115" s="97">
        <v>1760</v>
      </c>
      <c r="G115" s="97">
        <v>0</v>
      </c>
      <c r="H115" s="97">
        <v>0</v>
      </c>
      <c r="I115" s="99">
        <f t="shared" si="188"/>
        <v>11000</v>
      </c>
      <c r="J115" s="99">
        <v>0</v>
      </c>
      <c r="K115" s="99">
        <v>0</v>
      </c>
      <c r="L115" s="99">
        <f t="shared" ref="L115" si="190">SUM(I115:K115)</f>
        <v>11000</v>
      </c>
    </row>
    <row r="116" spans="1:12">
      <c r="A116" s="96" t="s">
        <v>615</v>
      </c>
      <c r="B116" s="97" t="s">
        <v>616</v>
      </c>
      <c r="C116" s="97" t="s">
        <v>18</v>
      </c>
      <c r="D116" s="98">
        <v>2000</v>
      </c>
      <c r="E116" s="98">
        <v>693</v>
      </c>
      <c r="F116" s="97">
        <v>703</v>
      </c>
      <c r="G116" s="97">
        <v>713</v>
      </c>
      <c r="H116" s="97">
        <v>0</v>
      </c>
      <c r="I116" s="99">
        <f t="shared" si="188"/>
        <v>20000</v>
      </c>
      <c r="J116" s="99">
        <v>0</v>
      </c>
      <c r="K116" s="99">
        <v>0</v>
      </c>
      <c r="L116" s="99">
        <f t="shared" ref="L116" si="191">SUM(I116:K116)</f>
        <v>20000</v>
      </c>
    </row>
    <row r="117" spans="1:12">
      <c r="A117" s="96" t="s">
        <v>613</v>
      </c>
      <c r="B117" s="97" t="s">
        <v>614</v>
      </c>
      <c r="C117" s="97" t="s">
        <v>18</v>
      </c>
      <c r="D117" s="98">
        <v>1200</v>
      </c>
      <c r="E117" s="98">
        <v>712</v>
      </c>
      <c r="F117" s="97">
        <v>717</v>
      </c>
      <c r="G117" s="97">
        <v>0</v>
      </c>
      <c r="H117" s="97">
        <v>0</v>
      </c>
      <c r="I117" s="99">
        <f t="shared" si="188"/>
        <v>6000</v>
      </c>
      <c r="J117" s="99">
        <v>0</v>
      </c>
      <c r="K117" s="99">
        <v>0</v>
      </c>
      <c r="L117" s="99">
        <f t="shared" ref="L117" si="192">SUM(I117:K117)</f>
        <v>6000</v>
      </c>
    </row>
    <row r="118" spans="1:12">
      <c r="A118" s="96" t="s">
        <v>613</v>
      </c>
      <c r="B118" s="97" t="s">
        <v>71</v>
      </c>
      <c r="C118" s="97" t="s">
        <v>18</v>
      </c>
      <c r="D118" s="98">
        <v>500</v>
      </c>
      <c r="E118" s="98">
        <v>1395</v>
      </c>
      <c r="F118" s="97">
        <v>1420</v>
      </c>
      <c r="G118" s="97">
        <v>0</v>
      </c>
      <c r="H118" s="97">
        <v>0</v>
      </c>
      <c r="I118" s="99">
        <f t="shared" si="188"/>
        <v>12500</v>
      </c>
      <c r="J118" s="99">
        <v>0</v>
      </c>
      <c r="K118" s="99">
        <v>0</v>
      </c>
      <c r="L118" s="99">
        <f t="shared" ref="L118" si="193">SUM(I118:K118)</f>
        <v>12500</v>
      </c>
    </row>
    <row r="119" spans="1:12">
      <c r="A119" s="96" t="s">
        <v>611</v>
      </c>
      <c r="B119" s="97" t="s">
        <v>612</v>
      </c>
      <c r="C119" s="97" t="s">
        <v>18</v>
      </c>
      <c r="D119" s="98">
        <v>500</v>
      </c>
      <c r="E119" s="98">
        <v>2050</v>
      </c>
      <c r="F119" s="97">
        <v>2080</v>
      </c>
      <c r="G119" s="97">
        <v>0</v>
      </c>
      <c r="H119" s="97">
        <v>0</v>
      </c>
      <c r="I119" s="99">
        <f t="shared" si="188"/>
        <v>15000</v>
      </c>
      <c r="J119" s="99">
        <v>0</v>
      </c>
      <c r="K119" s="99">
        <v>0</v>
      </c>
      <c r="L119" s="99">
        <f t="shared" ref="L119" si="194">SUM(I119:K119)</f>
        <v>15000</v>
      </c>
    </row>
    <row r="120" spans="1:12">
      <c r="A120" s="96" t="s">
        <v>611</v>
      </c>
      <c r="B120" s="97" t="s">
        <v>381</v>
      </c>
      <c r="C120" s="97" t="s">
        <v>18</v>
      </c>
      <c r="D120" s="98">
        <v>200</v>
      </c>
      <c r="E120" s="98">
        <v>4022</v>
      </c>
      <c r="F120" s="97">
        <v>4060</v>
      </c>
      <c r="G120" s="97">
        <v>0</v>
      </c>
      <c r="H120" s="97">
        <v>0</v>
      </c>
      <c r="I120" s="99">
        <f t="shared" ref="I120" si="195">SUM(F120-E120)*D120</f>
        <v>7600</v>
      </c>
      <c r="J120" s="99">
        <v>0</v>
      </c>
      <c r="K120" s="99">
        <v>0</v>
      </c>
      <c r="L120" s="99">
        <f t="shared" ref="L120" si="196">SUM(I120:K120)</f>
        <v>7600</v>
      </c>
    </row>
    <row r="121" spans="1:12">
      <c r="A121" s="96" t="s">
        <v>609</v>
      </c>
      <c r="B121" s="97" t="s">
        <v>610</v>
      </c>
      <c r="C121" s="97" t="s">
        <v>18</v>
      </c>
      <c r="D121" s="98">
        <v>500</v>
      </c>
      <c r="E121" s="98">
        <v>1264</v>
      </c>
      <c r="F121" s="97">
        <v>1240</v>
      </c>
      <c r="G121" s="97">
        <v>0</v>
      </c>
      <c r="H121" s="97">
        <v>0</v>
      </c>
      <c r="I121" s="99">
        <f t="shared" ref="I121" si="197">SUM(F121-E121)*D121</f>
        <v>-12000</v>
      </c>
      <c r="J121" s="99">
        <v>0</v>
      </c>
      <c r="K121" s="99">
        <v>0</v>
      </c>
      <c r="L121" s="99">
        <f t="shared" ref="L121" si="198">SUM(I121:K121)</f>
        <v>-12000</v>
      </c>
    </row>
    <row r="122" spans="1:12">
      <c r="A122" s="96" t="s">
        <v>607</v>
      </c>
      <c r="B122" s="97" t="s">
        <v>608</v>
      </c>
      <c r="C122" s="97" t="s">
        <v>18</v>
      </c>
      <c r="D122" s="98">
        <v>1200</v>
      </c>
      <c r="E122" s="98">
        <v>569</v>
      </c>
      <c r="F122" s="97">
        <v>580</v>
      </c>
      <c r="G122" s="97">
        <v>0</v>
      </c>
      <c r="H122" s="97">
        <v>0</v>
      </c>
      <c r="I122" s="99">
        <f t="shared" ref="I122" si="199">SUM(F122-E122)*D122</f>
        <v>13200</v>
      </c>
      <c r="J122" s="99">
        <v>0</v>
      </c>
      <c r="K122" s="99">
        <v>0</v>
      </c>
      <c r="L122" s="99">
        <f t="shared" ref="L122" si="200">SUM(I122:K122)</f>
        <v>13200</v>
      </c>
    </row>
    <row r="123" spans="1:12">
      <c r="A123" s="96" t="s">
        <v>607</v>
      </c>
      <c r="B123" s="97" t="s">
        <v>565</v>
      </c>
      <c r="C123" s="97" t="s">
        <v>18</v>
      </c>
      <c r="D123" s="98">
        <v>500</v>
      </c>
      <c r="E123" s="98">
        <v>1468</v>
      </c>
      <c r="F123" s="97">
        <v>1455</v>
      </c>
      <c r="G123" s="97">
        <v>0</v>
      </c>
      <c r="H123" s="97">
        <v>0</v>
      </c>
      <c r="I123" s="99">
        <f t="shared" ref="I123" si="201">SUM(F123-E123)*D123</f>
        <v>-6500</v>
      </c>
      <c r="J123" s="99">
        <v>0</v>
      </c>
      <c r="K123" s="99">
        <v>0</v>
      </c>
      <c r="L123" s="99">
        <f t="shared" ref="L123" si="202">SUM(I123:K123)</f>
        <v>-6500</v>
      </c>
    </row>
    <row r="124" spans="1:12">
      <c r="A124" s="96" t="s">
        <v>606</v>
      </c>
      <c r="B124" s="97" t="s">
        <v>57</v>
      </c>
      <c r="C124" s="97" t="s">
        <v>18</v>
      </c>
      <c r="D124" s="98">
        <v>500</v>
      </c>
      <c r="E124" s="98">
        <v>1445</v>
      </c>
      <c r="F124" s="97">
        <v>1460</v>
      </c>
      <c r="G124" s="97">
        <v>0</v>
      </c>
      <c r="H124" s="97">
        <v>0</v>
      </c>
      <c r="I124" s="99">
        <f t="shared" ref="I124" si="203">SUM(F124-E124)*D124</f>
        <v>7500</v>
      </c>
      <c r="J124" s="99">
        <v>0</v>
      </c>
      <c r="K124" s="99">
        <v>0</v>
      </c>
      <c r="L124" s="99">
        <f t="shared" ref="L124" si="204">SUM(I124:K124)</f>
        <v>7500</v>
      </c>
    </row>
    <row r="125" spans="1:12">
      <c r="A125" s="96" t="s">
        <v>606</v>
      </c>
      <c r="B125" s="97" t="s">
        <v>437</v>
      </c>
      <c r="C125" s="97" t="s">
        <v>18</v>
      </c>
      <c r="D125" s="98">
        <v>1800</v>
      </c>
      <c r="E125" s="98">
        <v>724</v>
      </c>
      <c r="F125" s="97">
        <v>730</v>
      </c>
      <c r="G125" s="97">
        <v>0</v>
      </c>
      <c r="H125" s="97">
        <v>0</v>
      </c>
      <c r="I125" s="99">
        <f t="shared" ref="I125" si="205">SUM(F125-E125)*D125</f>
        <v>10800</v>
      </c>
      <c r="J125" s="99">
        <v>0</v>
      </c>
      <c r="K125" s="99">
        <v>0</v>
      </c>
      <c r="L125" s="99">
        <f t="shared" ref="L125" si="206">SUM(I125:K125)</f>
        <v>10800</v>
      </c>
    </row>
    <row r="126" spans="1:12">
      <c r="A126" s="96" t="s">
        <v>604</v>
      </c>
      <c r="B126" s="97" t="s">
        <v>605</v>
      </c>
      <c r="C126" s="97" t="s">
        <v>18</v>
      </c>
      <c r="D126" s="98">
        <v>1800</v>
      </c>
      <c r="E126" s="98">
        <v>685</v>
      </c>
      <c r="F126" s="97">
        <v>691</v>
      </c>
      <c r="G126" s="97">
        <v>0</v>
      </c>
      <c r="H126" s="97">
        <v>0</v>
      </c>
      <c r="I126" s="99">
        <f t="shared" ref="I126" si="207">SUM(F126-E126)*D126</f>
        <v>10800</v>
      </c>
      <c r="J126" s="99">
        <v>0</v>
      </c>
      <c r="K126" s="99">
        <v>0</v>
      </c>
      <c r="L126" s="99">
        <f t="shared" ref="L126" si="208">SUM(I126:K126)</f>
        <v>10800</v>
      </c>
    </row>
    <row r="127" spans="1:12">
      <c r="A127" s="96" t="s">
        <v>603</v>
      </c>
      <c r="B127" s="97" t="s">
        <v>561</v>
      </c>
      <c r="C127" s="97" t="s">
        <v>18</v>
      </c>
      <c r="D127" s="98">
        <v>3000</v>
      </c>
      <c r="E127" s="98">
        <v>684</v>
      </c>
      <c r="F127" s="97">
        <v>692</v>
      </c>
      <c r="G127" s="97">
        <v>0</v>
      </c>
      <c r="H127" s="97">
        <v>0</v>
      </c>
      <c r="I127" s="99">
        <f t="shared" ref="I127" si="209">SUM(F127-E127)*D127</f>
        <v>24000</v>
      </c>
      <c r="J127" s="99">
        <v>0</v>
      </c>
      <c r="K127" s="99">
        <v>0</v>
      </c>
      <c r="L127" s="99">
        <f t="shared" ref="L127" si="210">SUM(I127:K127)</f>
        <v>24000</v>
      </c>
    </row>
    <row r="128" spans="1:12">
      <c r="A128" s="96" t="s">
        <v>602</v>
      </c>
      <c r="B128" s="97" t="s">
        <v>343</v>
      </c>
      <c r="C128" s="97" t="s">
        <v>18</v>
      </c>
      <c r="D128" s="98">
        <v>2000</v>
      </c>
      <c r="E128" s="98">
        <v>486</v>
      </c>
      <c r="F128" s="97">
        <v>480</v>
      </c>
      <c r="G128" s="97">
        <v>0</v>
      </c>
      <c r="H128" s="97">
        <v>0</v>
      </c>
      <c r="I128" s="99">
        <f t="shared" ref="I128" si="211">SUM(F128-E128)*D128</f>
        <v>-12000</v>
      </c>
      <c r="J128" s="99">
        <v>0</v>
      </c>
      <c r="K128" s="99">
        <v>0</v>
      </c>
      <c r="L128" s="99">
        <f t="shared" ref="L128" si="212">SUM(I128:K128)</f>
        <v>-12000</v>
      </c>
    </row>
    <row r="129" spans="1:12">
      <c r="A129" s="96" t="s">
        <v>600</v>
      </c>
      <c r="B129" s="97" t="s">
        <v>102</v>
      </c>
      <c r="C129" s="97" t="s">
        <v>18</v>
      </c>
      <c r="D129" s="98">
        <v>1800</v>
      </c>
      <c r="E129" s="98">
        <v>600</v>
      </c>
      <c r="F129" s="97">
        <v>606</v>
      </c>
      <c r="G129" s="97">
        <v>0</v>
      </c>
      <c r="H129" s="97">
        <v>0</v>
      </c>
      <c r="I129" s="99">
        <f t="shared" ref="I129" si="213">SUM(F129-E129)*D129</f>
        <v>10800</v>
      </c>
      <c r="J129" s="99">
        <v>0</v>
      </c>
      <c r="K129" s="99">
        <v>0</v>
      </c>
      <c r="L129" s="99">
        <f t="shared" ref="L129" si="214">SUM(I129:K129)</f>
        <v>10800</v>
      </c>
    </row>
    <row r="130" spans="1:12">
      <c r="A130" s="96" t="s">
        <v>600</v>
      </c>
      <c r="B130" s="97" t="s">
        <v>601</v>
      </c>
      <c r="C130" s="97" t="s">
        <v>18</v>
      </c>
      <c r="D130" s="98">
        <v>500</v>
      </c>
      <c r="E130" s="98">
        <v>2000</v>
      </c>
      <c r="F130" s="97">
        <v>2020</v>
      </c>
      <c r="G130" s="97">
        <v>0</v>
      </c>
      <c r="H130" s="97">
        <v>0</v>
      </c>
      <c r="I130" s="99">
        <f t="shared" ref="I130" si="215">SUM(F130-E130)*D130</f>
        <v>10000</v>
      </c>
      <c r="J130" s="99">
        <v>0</v>
      </c>
      <c r="K130" s="99">
        <v>0</v>
      </c>
      <c r="L130" s="99">
        <f t="shared" ref="L130" si="216">SUM(I130:K130)</f>
        <v>10000</v>
      </c>
    </row>
    <row r="131" spans="1:12">
      <c r="A131" s="105"/>
      <c r="B131" s="105"/>
      <c r="C131" s="105"/>
      <c r="D131" s="106"/>
      <c r="E131" s="107"/>
      <c r="F131" s="107"/>
      <c r="G131" s="108"/>
      <c r="H131" s="108"/>
      <c r="I131" s="108">
        <f>SUM(I105:I130)</f>
        <v>212800</v>
      </c>
      <c r="J131" s="108"/>
      <c r="K131" s="108"/>
      <c r="L131" s="108">
        <f>SUM(L105:L130)</f>
        <v>212800</v>
      </c>
    </row>
    <row r="132" spans="1:12">
      <c r="A132" s="100"/>
      <c r="B132" s="101"/>
      <c r="C132" s="101"/>
      <c r="D132" s="102"/>
      <c r="E132" s="102"/>
      <c r="F132" s="109">
        <v>43709</v>
      </c>
      <c r="G132" s="101"/>
      <c r="H132" s="101"/>
      <c r="I132" s="103"/>
      <c r="J132" s="103"/>
      <c r="K132" s="103"/>
      <c r="L132" s="103"/>
    </row>
    <row r="133" spans="1:12">
      <c r="A133" s="96" t="s">
        <v>597</v>
      </c>
      <c r="B133" s="97" t="s">
        <v>598</v>
      </c>
      <c r="C133" s="97" t="s">
        <v>18</v>
      </c>
      <c r="D133" s="98">
        <v>3500</v>
      </c>
      <c r="E133" s="98">
        <v>147.5</v>
      </c>
      <c r="F133" s="97">
        <v>152</v>
      </c>
      <c r="G133" s="97">
        <v>0</v>
      </c>
      <c r="H133" s="97">
        <v>0</v>
      </c>
      <c r="I133" s="99">
        <f t="shared" ref="I133" si="217">SUM(F133-E133)*D133</f>
        <v>15750</v>
      </c>
      <c r="J133" s="99">
        <v>0</v>
      </c>
      <c r="K133" s="99">
        <v>0</v>
      </c>
      <c r="L133" s="99">
        <f t="shared" ref="L133" si="218">SUM(I133:K133)</f>
        <v>15750</v>
      </c>
    </row>
    <row r="134" spans="1:12">
      <c r="A134" s="96" t="s">
        <v>597</v>
      </c>
      <c r="B134" s="97" t="s">
        <v>599</v>
      </c>
      <c r="C134" s="97" t="s">
        <v>18</v>
      </c>
      <c r="D134" s="98">
        <v>1200</v>
      </c>
      <c r="E134" s="98">
        <v>713</v>
      </c>
      <c r="F134" s="97">
        <v>713</v>
      </c>
      <c r="G134" s="97">
        <v>0</v>
      </c>
      <c r="H134" s="97">
        <v>0</v>
      </c>
      <c r="I134" s="99">
        <f t="shared" ref="I134" si="219">SUM(F134-E134)*D134</f>
        <v>0</v>
      </c>
      <c r="J134" s="99">
        <v>0</v>
      </c>
      <c r="K134" s="99">
        <v>0</v>
      </c>
      <c r="L134" s="99">
        <f t="shared" ref="L134" si="220">SUM(I134:K134)</f>
        <v>0</v>
      </c>
    </row>
    <row r="135" spans="1:12">
      <c r="A135" s="96" t="s">
        <v>596</v>
      </c>
      <c r="B135" s="97" t="s">
        <v>541</v>
      </c>
      <c r="C135" s="97" t="s">
        <v>18</v>
      </c>
      <c r="D135" s="98">
        <v>500</v>
      </c>
      <c r="E135" s="98">
        <v>1550</v>
      </c>
      <c r="F135" s="97">
        <v>1525</v>
      </c>
      <c r="G135" s="97">
        <v>0</v>
      </c>
      <c r="H135" s="97">
        <v>0</v>
      </c>
      <c r="I135" s="99">
        <f t="shared" ref="I135" si="221">SUM(F135-E135)*D135</f>
        <v>-12500</v>
      </c>
      <c r="J135" s="99">
        <v>0</v>
      </c>
      <c r="K135" s="99">
        <v>0</v>
      </c>
      <c r="L135" s="99">
        <f t="shared" ref="L135" si="222">SUM(I135:K135)</f>
        <v>-12500</v>
      </c>
    </row>
    <row r="136" spans="1:12">
      <c r="A136" s="96" t="s">
        <v>596</v>
      </c>
      <c r="B136" s="97" t="s">
        <v>43</v>
      </c>
      <c r="C136" s="97" t="s">
        <v>18</v>
      </c>
      <c r="D136" s="98">
        <v>500</v>
      </c>
      <c r="E136" s="98">
        <v>955</v>
      </c>
      <c r="F136" s="97">
        <v>975</v>
      </c>
      <c r="G136" s="97">
        <v>0</v>
      </c>
      <c r="H136" s="97">
        <v>0</v>
      </c>
      <c r="I136" s="99">
        <f t="shared" ref="I136" si="223">SUM(F136-E136)*D136</f>
        <v>10000</v>
      </c>
      <c r="J136" s="99">
        <v>0</v>
      </c>
      <c r="K136" s="99">
        <v>0</v>
      </c>
      <c r="L136" s="99">
        <f t="shared" ref="L136" si="224">SUM(I136:K136)</f>
        <v>10000</v>
      </c>
    </row>
    <row r="137" spans="1:12">
      <c r="A137" s="96" t="s">
        <v>595</v>
      </c>
      <c r="B137" s="97" t="s">
        <v>585</v>
      </c>
      <c r="C137" s="97" t="s">
        <v>18</v>
      </c>
      <c r="D137" s="98">
        <v>500</v>
      </c>
      <c r="E137" s="98">
        <v>919</v>
      </c>
      <c r="F137" s="97">
        <v>935</v>
      </c>
      <c r="G137" s="97">
        <v>0</v>
      </c>
      <c r="H137" s="97">
        <v>0</v>
      </c>
      <c r="I137" s="99">
        <f t="shared" ref="I137" si="225">SUM(F137-E137)*D137</f>
        <v>8000</v>
      </c>
      <c r="J137" s="99">
        <v>0</v>
      </c>
      <c r="K137" s="99">
        <v>0</v>
      </c>
      <c r="L137" s="99">
        <f t="shared" ref="L137" si="226">SUM(I137:K137)</f>
        <v>8000</v>
      </c>
    </row>
    <row r="138" spans="1:12">
      <c r="A138" s="96" t="s">
        <v>595</v>
      </c>
      <c r="B138" s="97" t="s">
        <v>510</v>
      </c>
      <c r="C138" s="97" t="s">
        <v>18</v>
      </c>
      <c r="D138" s="98">
        <v>500</v>
      </c>
      <c r="E138" s="98">
        <v>1240</v>
      </c>
      <c r="F138" s="97">
        <v>1260</v>
      </c>
      <c r="G138" s="97">
        <v>0</v>
      </c>
      <c r="H138" s="97">
        <v>0</v>
      </c>
      <c r="I138" s="99">
        <f t="shared" ref="I138" si="227">SUM(F138-E138)*D138</f>
        <v>10000</v>
      </c>
      <c r="J138" s="99">
        <v>0</v>
      </c>
      <c r="K138" s="99">
        <v>0</v>
      </c>
      <c r="L138" s="99">
        <f t="shared" ref="L138" si="228">SUM(I138:K138)</f>
        <v>10000</v>
      </c>
    </row>
    <row r="139" spans="1:12">
      <c r="A139" s="96" t="s">
        <v>594</v>
      </c>
      <c r="B139" s="97" t="s">
        <v>380</v>
      </c>
      <c r="C139" s="97" t="s">
        <v>18</v>
      </c>
      <c r="D139" s="98">
        <v>1600</v>
      </c>
      <c r="E139" s="98">
        <v>591</v>
      </c>
      <c r="F139" s="97">
        <v>585</v>
      </c>
      <c r="G139" s="97">
        <v>0</v>
      </c>
      <c r="H139" s="97">
        <v>0</v>
      </c>
      <c r="I139" s="99">
        <f t="shared" ref="I139" si="229">SUM(F139-E139)*D139</f>
        <v>-9600</v>
      </c>
      <c r="J139" s="99">
        <v>0</v>
      </c>
      <c r="K139" s="99">
        <v>0</v>
      </c>
      <c r="L139" s="99">
        <f t="shared" ref="L139" si="230">SUM(I139:K139)</f>
        <v>-9600</v>
      </c>
    </row>
    <row r="140" spans="1:12">
      <c r="A140" s="96" t="s">
        <v>594</v>
      </c>
      <c r="B140" s="97" t="s">
        <v>43</v>
      </c>
      <c r="C140" s="97" t="s">
        <v>18</v>
      </c>
      <c r="D140" s="98">
        <v>500</v>
      </c>
      <c r="E140" s="98">
        <v>958</v>
      </c>
      <c r="F140" s="97">
        <v>940</v>
      </c>
      <c r="G140" s="97">
        <v>0</v>
      </c>
      <c r="H140" s="97">
        <v>0</v>
      </c>
      <c r="I140" s="99">
        <f t="shared" ref="I140" si="231">SUM(F140-E140)*D140</f>
        <v>-9000</v>
      </c>
      <c r="J140" s="99">
        <v>0</v>
      </c>
      <c r="K140" s="99">
        <v>0</v>
      </c>
      <c r="L140" s="99">
        <f t="shared" ref="L140" si="232">SUM(I140:K140)</f>
        <v>-9000</v>
      </c>
    </row>
    <row r="141" spans="1:12">
      <c r="A141" s="96" t="s">
        <v>592</v>
      </c>
      <c r="B141" s="97" t="s">
        <v>85</v>
      </c>
      <c r="C141" s="97" t="s">
        <v>18</v>
      </c>
      <c r="D141" s="98">
        <v>2000</v>
      </c>
      <c r="E141" s="98">
        <v>92.5</v>
      </c>
      <c r="F141" s="97">
        <v>96</v>
      </c>
      <c r="G141" s="97">
        <v>0</v>
      </c>
      <c r="H141" s="97">
        <v>0</v>
      </c>
      <c r="I141" s="99">
        <f t="shared" ref="I141" si="233">SUM(F141-E141)*D141</f>
        <v>7000</v>
      </c>
      <c r="J141" s="99">
        <v>0</v>
      </c>
      <c r="K141" s="99">
        <v>0</v>
      </c>
      <c r="L141" s="99">
        <f t="shared" ref="L141" si="234">SUM(I141:K141)</f>
        <v>7000</v>
      </c>
    </row>
    <row r="142" spans="1:12">
      <c r="A142" s="96" t="s">
        <v>592</v>
      </c>
      <c r="B142" s="97" t="s">
        <v>593</v>
      </c>
      <c r="C142" s="97" t="s">
        <v>18</v>
      </c>
      <c r="D142" s="98">
        <v>2000</v>
      </c>
      <c r="E142" s="98">
        <v>210</v>
      </c>
      <c r="F142" s="97">
        <v>215</v>
      </c>
      <c r="G142" s="97">
        <v>0</v>
      </c>
      <c r="H142" s="97">
        <v>0</v>
      </c>
      <c r="I142" s="99">
        <f t="shared" ref="I142" si="235">SUM(F142-E142)*D142</f>
        <v>10000</v>
      </c>
      <c r="J142" s="99">
        <v>0</v>
      </c>
      <c r="K142" s="99">
        <v>0</v>
      </c>
      <c r="L142" s="99">
        <f t="shared" ref="L142" si="236">SUM(I142:K142)</f>
        <v>10000</v>
      </c>
    </row>
    <row r="143" spans="1:12">
      <c r="A143" s="96" t="s">
        <v>590</v>
      </c>
      <c r="B143" s="97" t="s">
        <v>591</v>
      </c>
      <c r="C143" s="97" t="s">
        <v>18</v>
      </c>
      <c r="D143" s="98">
        <v>500</v>
      </c>
      <c r="E143" s="98">
        <v>1280</v>
      </c>
      <c r="F143" s="97">
        <v>1300</v>
      </c>
      <c r="G143" s="97">
        <v>0</v>
      </c>
      <c r="H143" s="97">
        <v>0</v>
      </c>
      <c r="I143" s="99">
        <f t="shared" ref="I143" si="237">SUM(F143-E143)*D143</f>
        <v>10000</v>
      </c>
      <c r="J143" s="99">
        <v>0</v>
      </c>
      <c r="K143" s="99">
        <v>0</v>
      </c>
      <c r="L143" s="99">
        <f t="shared" ref="L143" si="238">SUM(I143:K143)</f>
        <v>10000</v>
      </c>
    </row>
    <row r="144" spans="1:12">
      <c r="A144" s="96" t="s">
        <v>590</v>
      </c>
      <c r="B144" s="97" t="s">
        <v>565</v>
      </c>
      <c r="C144" s="97" t="s">
        <v>18</v>
      </c>
      <c r="D144" s="98">
        <v>500</v>
      </c>
      <c r="E144" s="98">
        <v>1642</v>
      </c>
      <c r="F144" s="97">
        <v>1660</v>
      </c>
      <c r="G144" s="97">
        <v>0</v>
      </c>
      <c r="H144" s="97">
        <v>0</v>
      </c>
      <c r="I144" s="99">
        <f t="shared" ref="I144" si="239">SUM(F144-E144)*D144</f>
        <v>9000</v>
      </c>
      <c r="J144" s="99">
        <v>0</v>
      </c>
      <c r="K144" s="99">
        <v>0</v>
      </c>
      <c r="L144" s="99">
        <f t="shared" ref="L144" si="240">SUM(I144:K144)</f>
        <v>9000</v>
      </c>
    </row>
    <row r="145" spans="1:12">
      <c r="A145" s="96" t="s">
        <v>588</v>
      </c>
      <c r="B145" s="97" t="s">
        <v>589</v>
      </c>
      <c r="C145" s="97" t="s">
        <v>18</v>
      </c>
      <c r="D145" s="98">
        <v>500</v>
      </c>
      <c r="E145" s="98">
        <v>1650</v>
      </c>
      <c r="F145" s="97">
        <v>1635</v>
      </c>
      <c r="G145" s="97">
        <v>0</v>
      </c>
      <c r="H145" s="97">
        <v>0</v>
      </c>
      <c r="I145" s="99">
        <f t="shared" ref="I145" si="241">SUM(F145-E145)*D145</f>
        <v>-7500</v>
      </c>
      <c r="J145" s="99">
        <v>0</v>
      </c>
      <c r="K145" s="99">
        <v>0</v>
      </c>
      <c r="L145" s="99">
        <f t="shared" ref="L145" si="242">SUM(I145:K145)</f>
        <v>-7500</v>
      </c>
    </row>
    <row r="146" spans="1:12">
      <c r="A146" s="96" t="s">
        <v>586</v>
      </c>
      <c r="B146" s="97" t="s">
        <v>587</v>
      </c>
      <c r="C146" s="97" t="s">
        <v>18</v>
      </c>
      <c r="D146" s="98">
        <v>3000</v>
      </c>
      <c r="E146" s="98">
        <v>148.5</v>
      </c>
      <c r="F146" s="97">
        <v>151</v>
      </c>
      <c r="G146" s="97">
        <v>0</v>
      </c>
      <c r="H146" s="97">
        <v>0</v>
      </c>
      <c r="I146" s="99">
        <f t="shared" ref="I146" si="243">SUM(F146-E146)*D146</f>
        <v>7500</v>
      </c>
      <c r="J146" s="99">
        <v>0</v>
      </c>
      <c r="K146" s="99">
        <v>0</v>
      </c>
      <c r="L146" s="99">
        <f t="shared" ref="L146" si="244">SUM(I146:K146)</f>
        <v>7500</v>
      </c>
    </row>
    <row r="147" spans="1:12">
      <c r="A147" s="96" t="s">
        <v>586</v>
      </c>
      <c r="B147" s="97" t="s">
        <v>24</v>
      </c>
      <c r="C147" s="97" t="s">
        <v>18</v>
      </c>
      <c r="D147" s="98">
        <v>500</v>
      </c>
      <c r="E147" s="98">
        <v>662</v>
      </c>
      <c r="F147" s="97">
        <v>655</v>
      </c>
      <c r="G147" s="97">
        <v>0</v>
      </c>
      <c r="H147" s="97">
        <v>0</v>
      </c>
      <c r="I147" s="99">
        <f t="shared" ref="I147" si="245">SUM(F147-E147)*D147</f>
        <v>-3500</v>
      </c>
      <c r="J147" s="99">
        <v>0</v>
      </c>
      <c r="K147" s="99">
        <v>0</v>
      </c>
      <c r="L147" s="99">
        <f t="shared" ref="L147" si="246">SUM(I147:K147)</f>
        <v>-3500</v>
      </c>
    </row>
    <row r="148" spans="1:12">
      <c r="A148" s="96" t="s">
        <v>584</v>
      </c>
      <c r="B148" s="97" t="s">
        <v>345</v>
      </c>
      <c r="C148" s="97" t="s">
        <v>18</v>
      </c>
      <c r="D148" s="98">
        <v>1200</v>
      </c>
      <c r="E148" s="98">
        <v>1050</v>
      </c>
      <c r="F148" s="97">
        <v>1060</v>
      </c>
      <c r="G148" s="97">
        <v>0</v>
      </c>
      <c r="H148" s="97">
        <v>0</v>
      </c>
      <c r="I148" s="99">
        <f t="shared" ref="I148" si="247">SUM(F148-E148)*D148</f>
        <v>12000</v>
      </c>
      <c r="J148" s="99">
        <v>0</v>
      </c>
      <c r="K148" s="99">
        <v>0</v>
      </c>
      <c r="L148" s="99">
        <f t="shared" ref="L148" si="248">SUM(I148:K148)</f>
        <v>12000</v>
      </c>
    </row>
    <row r="149" spans="1:12">
      <c r="A149" s="96" t="s">
        <v>584</v>
      </c>
      <c r="B149" s="97" t="s">
        <v>585</v>
      </c>
      <c r="C149" s="97" t="s">
        <v>18</v>
      </c>
      <c r="D149" s="98">
        <v>1200</v>
      </c>
      <c r="E149" s="98">
        <v>920</v>
      </c>
      <c r="F149" s="97">
        <v>930</v>
      </c>
      <c r="G149" s="97">
        <v>0</v>
      </c>
      <c r="H149" s="97">
        <v>0</v>
      </c>
      <c r="I149" s="99">
        <f t="shared" ref="I149" si="249">SUM(F149-E149)*D149</f>
        <v>12000</v>
      </c>
      <c r="J149" s="99">
        <v>0</v>
      </c>
      <c r="K149" s="99">
        <v>0</v>
      </c>
      <c r="L149" s="99">
        <f t="shared" ref="L149" si="250">SUM(I149:K149)</f>
        <v>12000</v>
      </c>
    </row>
    <row r="150" spans="1:12">
      <c r="A150" s="96" t="s">
        <v>584</v>
      </c>
      <c r="B150" s="97" t="s">
        <v>541</v>
      </c>
      <c r="C150" s="97" t="s">
        <v>18</v>
      </c>
      <c r="D150" s="98">
        <v>500</v>
      </c>
      <c r="E150" s="98">
        <v>1399</v>
      </c>
      <c r="F150" s="97">
        <v>1380</v>
      </c>
      <c r="G150" s="97">
        <v>0</v>
      </c>
      <c r="H150" s="97">
        <v>0</v>
      </c>
      <c r="I150" s="99">
        <f t="shared" ref="I150" si="251">SUM(F150-E150)*D150</f>
        <v>-9500</v>
      </c>
      <c r="J150" s="99">
        <v>0</v>
      </c>
      <c r="K150" s="99">
        <v>0</v>
      </c>
      <c r="L150" s="99">
        <f t="shared" ref="L150" si="252">SUM(I150:K150)</f>
        <v>-9500</v>
      </c>
    </row>
    <row r="151" spans="1:12">
      <c r="A151" s="96" t="s">
        <v>583</v>
      </c>
      <c r="B151" s="97" t="s">
        <v>268</v>
      </c>
      <c r="C151" s="97" t="s">
        <v>18</v>
      </c>
      <c r="D151" s="98">
        <v>200</v>
      </c>
      <c r="E151" s="98">
        <v>2130</v>
      </c>
      <c r="F151" s="97">
        <v>2158</v>
      </c>
      <c r="G151" s="97">
        <v>0</v>
      </c>
      <c r="H151" s="97">
        <v>0</v>
      </c>
      <c r="I151" s="99">
        <f t="shared" ref="I151" si="253">SUM(F151-E151)*D151</f>
        <v>5600</v>
      </c>
      <c r="J151" s="99">
        <v>0</v>
      </c>
      <c r="K151" s="99">
        <v>0</v>
      </c>
      <c r="L151" s="99">
        <f t="shared" ref="L151" si="254">SUM(I151:K151)</f>
        <v>5600</v>
      </c>
    </row>
    <row r="152" spans="1:12">
      <c r="A152" s="96" t="s">
        <v>583</v>
      </c>
      <c r="B152" s="97" t="s">
        <v>582</v>
      </c>
      <c r="C152" s="97" t="s">
        <v>18</v>
      </c>
      <c r="D152" s="98">
        <v>200</v>
      </c>
      <c r="E152" s="98">
        <v>2130</v>
      </c>
      <c r="F152" s="97">
        <v>2160</v>
      </c>
      <c r="G152" s="97">
        <v>0</v>
      </c>
      <c r="H152" s="97">
        <v>0</v>
      </c>
      <c r="I152" s="99">
        <f t="shared" ref="I152" si="255">SUM(F152-E152)*D152</f>
        <v>6000</v>
      </c>
      <c r="J152" s="99">
        <v>0</v>
      </c>
      <c r="K152" s="99">
        <v>0</v>
      </c>
      <c r="L152" s="99">
        <f t="shared" ref="L152" si="256">SUM(I152:K152)</f>
        <v>6000</v>
      </c>
    </row>
    <row r="153" spans="1:12">
      <c r="A153" s="96" t="s">
        <v>581</v>
      </c>
      <c r="B153" s="97" t="s">
        <v>380</v>
      </c>
      <c r="C153" s="97" t="s">
        <v>18</v>
      </c>
      <c r="D153" s="98">
        <v>1600</v>
      </c>
      <c r="E153" s="98">
        <v>576</v>
      </c>
      <c r="F153" s="97">
        <v>585</v>
      </c>
      <c r="G153" s="97">
        <v>0</v>
      </c>
      <c r="H153" s="97">
        <v>0</v>
      </c>
      <c r="I153" s="99">
        <f t="shared" ref="I153" si="257">SUM(F153-E153)*D153</f>
        <v>14400</v>
      </c>
      <c r="J153" s="99">
        <v>0</v>
      </c>
      <c r="K153" s="99">
        <v>0</v>
      </c>
      <c r="L153" s="99">
        <f t="shared" ref="L153" si="258">SUM(I153:K153)</f>
        <v>14400</v>
      </c>
    </row>
    <row r="154" spans="1:12">
      <c r="A154" s="96" t="s">
        <v>579</v>
      </c>
      <c r="B154" s="97" t="s">
        <v>580</v>
      </c>
      <c r="C154" s="97" t="s">
        <v>18</v>
      </c>
      <c r="D154" s="98">
        <v>2000</v>
      </c>
      <c r="E154" s="98">
        <v>103</v>
      </c>
      <c r="F154" s="97">
        <v>107</v>
      </c>
      <c r="G154" s="97">
        <v>0</v>
      </c>
      <c r="H154" s="97">
        <v>0</v>
      </c>
      <c r="I154" s="99">
        <f t="shared" ref="I154" si="259">SUM(F154-E154)*D154</f>
        <v>8000</v>
      </c>
      <c r="J154" s="99">
        <v>0</v>
      </c>
      <c r="K154" s="99">
        <v>0</v>
      </c>
      <c r="L154" s="99">
        <f t="shared" ref="L154" si="260">SUM(I154:K154)</f>
        <v>8000</v>
      </c>
    </row>
    <row r="155" spans="1:12">
      <c r="A155" s="96" t="s">
        <v>579</v>
      </c>
      <c r="B155" s="97" t="s">
        <v>580</v>
      </c>
      <c r="C155" s="97" t="s">
        <v>18</v>
      </c>
      <c r="D155" s="98">
        <v>2000</v>
      </c>
      <c r="E155" s="98">
        <v>103</v>
      </c>
      <c r="F155" s="97">
        <v>107</v>
      </c>
      <c r="G155" s="97">
        <v>0</v>
      </c>
      <c r="H155" s="97">
        <v>0</v>
      </c>
      <c r="I155" s="99">
        <f t="shared" ref="I155:I162" si="261">SUM(F155-E155)*D155</f>
        <v>8000</v>
      </c>
      <c r="J155" s="99">
        <v>0</v>
      </c>
      <c r="K155" s="99">
        <v>0</v>
      </c>
      <c r="L155" s="99">
        <f t="shared" ref="L155:L162" si="262">SUM(I155:K155)</f>
        <v>8000</v>
      </c>
    </row>
    <row r="156" spans="1:12">
      <c r="A156" s="96" t="s">
        <v>579</v>
      </c>
      <c r="B156" s="97" t="s">
        <v>554</v>
      </c>
      <c r="C156" s="97" t="s">
        <v>18</v>
      </c>
      <c r="D156" s="98">
        <v>2000</v>
      </c>
      <c r="E156" s="98">
        <v>381</v>
      </c>
      <c r="F156" s="97">
        <v>390</v>
      </c>
      <c r="G156" s="97">
        <v>0</v>
      </c>
      <c r="H156" s="97">
        <v>0</v>
      </c>
      <c r="I156" s="99">
        <f t="shared" si="261"/>
        <v>18000</v>
      </c>
      <c r="J156" s="99">
        <v>0</v>
      </c>
      <c r="K156" s="99">
        <v>0</v>
      </c>
      <c r="L156" s="99">
        <f t="shared" si="262"/>
        <v>18000</v>
      </c>
    </row>
    <row r="157" spans="1:12">
      <c r="A157" s="96" t="s">
        <v>579</v>
      </c>
      <c r="B157" s="97" t="s">
        <v>578</v>
      </c>
      <c r="C157" s="97" t="s">
        <v>18</v>
      </c>
      <c r="D157" s="98">
        <v>2000</v>
      </c>
      <c r="E157" s="98">
        <v>625</v>
      </c>
      <c r="F157" s="97">
        <v>630</v>
      </c>
      <c r="G157" s="97">
        <v>0</v>
      </c>
      <c r="H157" s="97">
        <v>0</v>
      </c>
      <c r="I157" s="99">
        <f t="shared" si="261"/>
        <v>10000</v>
      </c>
      <c r="J157" s="99">
        <v>0</v>
      </c>
      <c r="K157" s="99">
        <v>0</v>
      </c>
      <c r="L157" s="99">
        <f t="shared" si="262"/>
        <v>10000</v>
      </c>
    </row>
    <row r="158" spans="1:12">
      <c r="A158" s="96" t="s">
        <v>576</v>
      </c>
      <c r="B158" s="97" t="s">
        <v>566</v>
      </c>
      <c r="C158" s="97" t="s">
        <v>18</v>
      </c>
      <c r="D158" s="98">
        <v>8000</v>
      </c>
      <c r="E158" s="98">
        <v>138</v>
      </c>
      <c r="F158" s="97">
        <v>140</v>
      </c>
      <c r="G158" s="97">
        <v>0</v>
      </c>
      <c r="H158" s="97">
        <v>0</v>
      </c>
      <c r="I158" s="99">
        <f t="shared" si="261"/>
        <v>16000</v>
      </c>
      <c r="J158" s="99">
        <v>0</v>
      </c>
      <c r="K158" s="99">
        <v>0</v>
      </c>
      <c r="L158" s="99">
        <f t="shared" si="262"/>
        <v>16000</v>
      </c>
    </row>
    <row r="159" spans="1:12">
      <c r="A159" s="96" t="s">
        <v>576</v>
      </c>
      <c r="B159" s="97" t="s">
        <v>577</v>
      </c>
      <c r="C159" s="97" t="s">
        <v>18</v>
      </c>
      <c r="D159" s="98">
        <v>500</v>
      </c>
      <c r="E159" s="98">
        <v>619</v>
      </c>
      <c r="F159" s="97">
        <v>630</v>
      </c>
      <c r="G159" s="97">
        <v>0</v>
      </c>
      <c r="H159" s="97">
        <v>0</v>
      </c>
      <c r="I159" s="99">
        <f t="shared" si="261"/>
        <v>5500</v>
      </c>
      <c r="J159" s="99">
        <v>0</v>
      </c>
      <c r="K159" s="99">
        <v>0</v>
      </c>
      <c r="L159" s="99">
        <f t="shared" si="262"/>
        <v>5500</v>
      </c>
    </row>
    <row r="160" spans="1:12">
      <c r="A160" s="96" t="s">
        <v>575</v>
      </c>
      <c r="B160" s="97" t="s">
        <v>327</v>
      </c>
      <c r="C160" s="97" t="s">
        <v>18</v>
      </c>
      <c r="D160" s="98">
        <v>2000</v>
      </c>
      <c r="E160" s="98">
        <v>62.2</v>
      </c>
      <c r="F160" s="97">
        <v>60.5</v>
      </c>
      <c r="G160" s="97">
        <v>0</v>
      </c>
      <c r="H160" s="97">
        <v>0</v>
      </c>
      <c r="I160" s="99">
        <f t="shared" si="261"/>
        <v>-3400.0000000000055</v>
      </c>
      <c r="J160" s="99">
        <v>0</v>
      </c>
      <c r="K160" s="99">
        <v>0</v>
      </c>
      <c r="L160" s="99">
        <f t="shared" si="262"/>
        <v>-3400.0000000000055</v>
      </c>
    </row>
    <row r="161" spans="1:12">
      <c r="A161" s="96" t="s">
        <v>573</v>
      </c>
      <c r="B161" s="97" t="s">
        <v>458</v>
      </c>
      <c r="C161" s="97" t="s">
        <v>18</v>
      </c>
      <c r="D161" s="98">
        <v>500</v>
      </c>
      <c r="E161" s="98">
        <v>1043</v>
      </c>
      <c r="F161" s="97">
        <v>1075</v>
      </c>
      <c r="G161" s="97">
        <v>0</v>
      </c>
      <c r="H161" s="97">
        <v>0</v>
      </c>
      <c r="I161" s="99">
        <f t="shared" si="261"/>
        <v>16000</v>
      </c>
      <c r="J161" s="99">
        <v>0</v>
      </c>
      <c r="K161" s="99">
        <v>0</v>
      </c>
      <c r="L161" s="99">
        <f t="shared" si="262"/>
        <v>16000</v>
      </c>
    </row>
    <row r="162" spans="1:12">
      <c r="A162" s="96" t="s">
        <v>573</v>
      </c>
      <c r="B162" s="97" t="s">
        <v>574</v>
      </c>
      <c r="C162" s="97" t="s">
        <v>18</v>
      </c>
      <c r="D162" s="98">
        <v>6000</v>
      </c>
      <c r="E162" s="98">
        <v>105</v>
      </c>
      <c r="F162" s="97">
        <v>107</v>
      </c>
      <c r="G162" s="97">
        <v>0</v>
      </c>
      <c r="H162" s="97">
        <v>0</v>
      </c>
      <c r="I162" s="99">
        <f t="shared" si="261"/>
        <v>12000</v>
      </c>
      <c r="J162" s="99">
        <v>0</v>
      </c>
      <c r="K162" s="99">
        <v>0</v>
      </c>
      <c r="L162" s="99">
        <f t="shared" si="262"/>
        <v>12000</v>
      </c>
    </row>
    <row r="163" spans="1:1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</row>
    <row r="164" spans="1:12">
      <c r="A164" s="105"/>
      <c r="B164" s="105"/>
      <c r="C164" s="105"/>
      <c r="D164" s="106"/>
      <c r="E164" s="107"/>
      <c r="F164" s="107"/>
      <c r="G164" s="108"/>
      <c r="H164" s="108"/>
      <c r="I164" s="108">
        <f>SUM(I135:I162)</f>
        <v>160000</v>
      </c>
      <c r="J164" s="108"/>
      <c r="K164" s="108"/>
      <c r="L164" s="108">
        <f>SUM(L135:L162)</f>
        <v>160000</v>
      </c>
    </row>
    <row r="165" spans="1:12">
      <c r="A165" s="100"/>
      <c r="B165" s="101"/>
      <c r="C165" s="101"/>
      <c r="D165" s="102"/>
      <c r="E165" s="102"/>
      <c r="F165" s="109">
        <v>43678</v>
      </c>
      <c r="G165" s="101"/>
      <c r="H165" s="101"/>
      <c r="I165" s="103"/>
      <c r="J165" s="103"/>
      <c r="K165" s="103"/>
      <c r="L165" s="103"/>
    </row>
    <row r="166" spans="1:12">
      <c r="A166" s="96" t="s">
        <v>572</v>
      </c>
      <c r="B166" s="97" t="s">
        <v>541</v>
      </c>
      <c r="C166" s="97" t="s">
        <v>18</v>
      </c>
      <c r="D166" s="98">
        <v>700</v>
      </c>
      <c r="E166" s="98">
        <v>1400</v>
      </c>
      <c r="F166" s="97">
        <v>1380</v>
      </c>
      <c r="G166" s="97">
        <v>0</v>
      </c>
      <c r="H166" s="97">
        <v>0</v>
      </c>
      <c r="I166" s="99">
        <f>SUM(F166-E166)*D166</f>
        <v>-14000</v>
      </c>
      <c r="J166" s="99">
        <v>0</v>
      </c>
      <c r="K166" s="99">
        <v>0</v>
      </c>
      <c r="L166" s="99">
        <f>SUM(I166:K166)</f>
        <v>-14000</v>
      </c>
    </row>
    <row r="167" spans="1:12">
      <c r="A167" s="96" t="s">
        <v>572</v>
      </c>
      <c r="B167" s="97" t="s">
        <v>437</v>
      </c>
      <c r="C167" s="97" t="s">
        <v>18</v>
      </c>
      <c r="D167" s="98">
        <v>1000</v>
      </c>
      <c r="E167" s="98">
        <v>695</v>
      </c>
      <c r="F167" s="97">
        <v>710</v>
      </c>
      <c r="G167" s="97">
        <v>0</v>
      </c>
      <c r="H167" s="97">
        <v>0</v>
      </c>
      <c r="I167" s="99">
        <f>SUM(F167-E167)*D167</f>
        <v>15000</v>
      </c>
      <c r="J167" s="99">
        <v>0</v>
      </c>
      <c r="K167" s="99">
        <v>0</v>
      </c>
      <c r="L167" s="99">
        <f>SUM(I167:K167)</f>
        <v>15000</v>
      </c>
    </row>
    <row r="168" spans="1:12">
      <c r="A168" s="96" t="s">
        <v>571</v>
      </c>
      <c r="B168" s="97" t="s">
        <v>540</v>
      </c>
      <c r="C168" s="97" t="s">
        <v>18</v>
      </c>
      <c r="D168" s="98">
        <v>700</v>
      </c>
      <c r="E168" s="98">
        <v>1610</v>
      </c>
      <c r="F168" s="97">
        <v>1625</v>
      </c>
      <c r="G168" s="97">
        <v>0</v>
      </c>
      <c r="H168" s="97">
        <v>0</v>
      </c>
      <c r="I168" s="99">
        <f>SUM(F168-E168)*D168</f>
        <v>10500</v>
      </c>
      <c r="J168" s="99">
        <v>0</v>
      </c>
      <c r="K168" s="99">
        <v>0</v>
      </c>
      <c r="L168" s="99">
        <f>SUM(I168:K168)</f>
        <v>10500</v>
      </c>
    </row>
    <row r="169" spans="1:12">
      <c r="A169" s="96" t="s">
        <v>571</v>
      </c>
      <c r="B169" s="97" t="s">
        <v>502</v>
      </c>
      <c r="C169" s="97" t="s">
        <v>18</v>
      </c>
      <c r="D169" s="98">
        <v>500</v>
      </c>
      <c r="E169" s="98">
        <v>1608</v>
      </c>
      <c r="F169" s="97">
        <v>1618</v>
      </c>
      <c r="G169" s="97">
        <v>0</v>
      </c>
      <c r="H169" s="97">
        <v>0</v>
      </c>
      <c r="I169" s="99">
        <f>SUM(F169-E169)*D169</f>
        <v>5000</v>
      </c>
      <c r="J169" s="99">
        <v>0</v>
      </c>
      <c r="K169" s="99">
        <v>0</v>
      </c>
      <c r="L169" s="99">
        <f>SUM(I169:K169)</f>
        <v>5000</v>
      </c>
    </row>
    <row r="170" spans="1:12">
      <c r="A170" s="96" t="s">
        <v>570</v>
      </c>
      <c r="B170" s="97" t="s">
        <v>441</v>
      </c>
      <c r="C170" s="97" t="s">
        <v>18</v>
      </c>
      <c r="D170" s="98">
        <v>2000</v>
      </c>
      <c r="E170" s="98">
        <v>667</v>
      </c>
      <c r="F170" s="97">
        <v>675</v>
      </c>
      <c r="G170" s="97">
        <v>0</v>
      </c>
      <c r="H170" s="97">
        <v>0</v>
      </c>
      <c r="I170" s="99">
        <f>SUM(F170-E170)*D170</f>
        <v>16000</v>
      </c>
      <c r="J170" s="99">
        <v>0</v>
      </c>
      <c r="K170" s="99">
        <v>0</v>
      </c>
      <c r="L170" s="99">
        <f>SUM(I170:K170)</f>
        <v>16000</v>
      </c>
    </row>
    <row r="171" spans="1:12">
      <c r="A171" s="96" t="s">
        <v>570</v>
      </c>
      <c r="B171" s="97" t="s">
        <v>57</v>
      </c>
      <c r="C171" s="97" t="s">
        <v>18</v>
      </c>
      <c r="D171" s="98">
        <v>500</v>
      </c>
      <c r="E171" s="98">
        <v>1530</v>
      </c>
      <c r="F171" s="97">
        <v>1510</v>
      </c>
      <c r="G171" s="97">
        <v>0</v>
      </c>
      <c r="H171" s="97">
        <v>0</v>
      </c>
      <c r="I171" s="99">
        <f t="shared" ref="I171" si="263">SUM(F171-E171)*D171</f>
        <v>-10000</v>
      </c>
      <c r="J171" s="99">
        <v>0</v>
      </c>
      <c r="K171" s="99">
        <v>0</v>
      </c>
      <c r="L171" s="99">
        <f t="shared" ref="L171" si="264">SUM(I171:K171)</f>
        <v>-10000</v>
      </c>
    </row>
    <row r="172" spans="1:12">
      <c r="A172" s="96" t="s">
        <v>570</v>
      </c>
      <c r="B172" s="97" t="s">
        <v>504</v>
      </c>
      <c r="C172" s="97" t="s">
        <v>18</v>
      </c>
      <c r="D172" s="98">
        <v>500</v>
      </c>
      <c r="E172" s="98">
        <v>702</v>
      </c>
      <c r="F172" s="97">
        <v>711</v>
      </c>
      <c r="G172" s="97">
        <v>0</v>
      </c>
      <c r="H172" s="97">
        <v>0</v>
      </c>
      <c r="I172" s="99">
        <f t="shared" ref="I172" si="265">SUM(F172-E172)*D172</f>
        <v>4500</v>
      </c>
      <c r="J172" s="99">
        <v>0</v>
      </c>
      <c r="K172" s="99">
        <v>0</v>
      </c>
      <c r="L172" s="99">
        <f t="shared" ref="L172" si="266">SUM(I172:K172)</f>
        <v>4500</v>
      </c>
    </row>
    <row r="173" spans="1:12">
      <c r="A173" s="96" t="s">
        <v>568</v>
      </c>
      <c r="B173" s="97" t="s">
        <v>569</v>
      </c>
      <c r="C173" s="97" t="s">
        <v>18</v>
      </c>
      <c r="D173" s="98">
        <v>1500</v>
      </c>
      <c r="E173" s="98">
        <v>398</v>
      </c>
      <c r="F173" s="97">
        <v>402</v>
      </c>
      <c r="G173" s="97">
        <v>0</v>
      </c>
      <c r="H173" s="97">
        <v>0</v>
      </c>
      <c r="I173" s="99">
        <f t="shared" ref="I173" si="267">SUM(F173-E173)*D173</f>
        <v>6000</v>
      </c>
      <c r="J173" s="99">
        <v>0</v>
      </c>
      <c r="K173" s="99">
        <v>0</v>
      </c>
      <c r="L173" s="99">
        <f t="shared" ref="L173" si="268">SUM(I173:K173)</f>
        <v>6000</v>
      </c>
    </row>
    <row r="174" spans="1:12">
      <c r="A174" s="96" t="s">
        <v>568</v>
      </c>
      <c r="B174" s="97" t="s">
        <v>268</v>
      </c>
      <c r="C174" s="97" t="s">
        <v>18</v>
      </c>
      <c r="D174" s="98">
        <v>1000</v>
      </c>
      <c r="E174" s="98">
        <v>2277</v>
      </c>
      <c r="F174" s="97">
        <v>2250</v>
      </c>
      <c r="G174" s="97">
        <v>0</v>
      </c>
      <c r="H174" s="97">
        <v>0</v>
      </c>
      <c r="I174" s="99">
        <f t="shared" ref="I174" si="269">SUM(F174-E174)*D174</f>
        <v>-27000</v>
      </c>
      <c r="J174" s="99">
        <v>0</v>
      </c>
      <c r="K174" s="99">
        <v>0</v>
      </c>
      <c r="L174" s="99">
        <f t="shared" ref="L174" si="270">SUM(I174:K174)</f>
        <v>-27000</v>
      </c>
    </row>
    <row r="175" spans="1:12">
      <c r="A175" s="96" t="s">
        <v>568</v>
      </c>
      <c r="B175" s="97" t="s">
        <v>518</v>
      </c>
      <c r="C175" s="97" t="s">
        <v>18</v>
      </c>
      <c r="D175" s="98">
        <v>1000</v>
      </c>
      <c r="E175" s="98">
        <v>611</v>
      </c>
      <c r="F175" s="97">
        <v>620</v>
      </c>
      <c r="G175" s="97">
        <v>0</v>
      </c>
      <c r="H175" s="97">
        <v>0</v>
      </c>
      <c r="I175" s="99">
        <f t="shared" ref="I175" si="271">SUM(F175-E175)*D175</f>
        <v>9000</v>
      </c>
      <c r="J175" s="99">
        <v>0</v>
      </c>
      <c r="K175" s="99">
        <v>0</v>
      </c>
      <c r="L175" s="99">
        <f t="shared" ref="L175" si="272">SUM(I175:K175)</f>
        <v>9000</v>
      </c>
    </row>
    <row r="176" spans="1:12">
      <c r="A176" s="96" t="s">
        <v>567</v>
      </c>
      <c r="B176" s="97" t="s">
        <v>471</v>
      </c>
      <c r="C176" s="97" t="s">
        <v>18</v>
      </c>
      <c r="D176" s="98">
        <v>500</v>
      </c>
      <c r="E176" s="98">
        <v>1475</v>
      </c>
      <c r="F176" s="97">
        <v>1460</v>
      </c>
      <c r="G176" s="97">
        <v>0</v>
      </c>
      <c r="H176" s="97">
        <v>0</v>
      </c>
      <c r="I176" s="99">
        <f t="shared" ref="I176" si="273">SUM(F176-E176)*D176</f>
        <v>-7500</v>
      </c>
      <c r="J176" s="99">
        <v>0</v>
      </c>
      <c r="K176" s="99">
        <v>0</v>
      </c>
      <c r="L176" s="99">
        <f t="shared" ref="L176" si="274">SUM(I176:K176)</f>
        <v>-7500</v>
      </c>
    </row>
    <row r="177" spans="1:12">
      <c r="A177" s="96" t="s">
        <v>567</v>
      </c>
      <c r="B177" s="97" t="s">
        <v>406</v>
      </c>
      <c r="C177" s="97" t="s">
        <v>18</v>
      </c>
      <c r="D177" s="98">
        <v>800</v>
      </c>
      <c r="E177" s="98">
        <v>1475</v>
      </c>
      <c r="F177" s="97">
        <v>1460</v>
      </c>
      <c r="G177" s="97">
        <v>0</v>
      </c>
      <c r="H177" s="97">
        <v>0</v>
      </c>
      <c r="I177" s="99">
        <f t="shared" ref="I177" si="275">SUM(F177-E177)*D177</f>
        <v>-12000</v>
      </c>
      <c r="J177" s="99">
        <v>0</v>
      </c>
      <c r="K177" s="99">
        <v>0</v>
      </c>
      <c r="L177" s="99">
        <f t="shared" ref="L177" si="276">SUM(I177:K177)</f>
        <v>-12000</v>
      </c>
    </row>
    <row r="178" spans="1:12">
      <c r="A178" s="96" t="s">
        <v>564</v>
      </c>
      <c r="B178" s="97" t="s">
        <v>566</v>
      </c>
      <c r="C178" s="97" t="s">
        <v>18</v>
      </c>
      <c r="D178" s="98">
        <v>8000</v>
      </c>
      <c r="E178" s="98">
        <v>133.5</v>
      </c>
      <c r="F178" s="97">
        <v>136</v>
      </c>
      <c r="G178" s="97">
        <v>0</v>
      </c>
      <c r="H178" s="97">
        <v>0</v>
      </c>
      <c r="I178" s="99">
        <f t="shared" ref="I178" si="277">SUM(F178-E178)*D178</f>
        <v>20000</v>
      </c>
      <c r="J178" s="99">
        <v>0</v>
      </c>
      <c r="K178" s="99">
        <v>0</v>
      </c>
      <c r="L178" s="99">
        <f t="shared" ref="L178" si="278">SUM(I178:K178)</f>
        <v>20000</v>
      </c>
    </row>
    <row r="179" spans="1:12">
      <c r="A179" s="96" t="s">
        <v>564</v>
      </c>
      <c r="B179" s="97" t="s">
        <v>565</v>
      </c>
      <c r="C179" s="97" t="s">
        <v>18</v>
      </c>
      <c r="D179" s="98">
        <v>500</v>
      </c>
      <c r="E179" s="98">
        <v>1595</v>
      </c>
      <c r="F179" s="97">
        <v>1615</v>
      </c>
      <c r="G179" s="97">
        <v>0</v>
      </c>
      <c r="H179" s="97">
        <v>0</v>
      </c>
      <c r="I179" s="99">
        <f t="shared" ref="I179" si="279">SUM(F179-E179)*D179</f>
        <v>10000</v>
      </c>
      <c r="J179" s="99">
        <v>0</v>
      </c>
      <c r="K179" s="99">
        <v>0</v>
      </c>
      <c r="L179" s="99">
        <f t="shared" ref="L179" si="280">SUM(I179:K179)</f>
        <v>10000</v>
      </c>
    </row>
    <row r="180" spans="1:12">
      <c r="A180" s="96" t="s">
        <v>563</v>
      </c>
      <c r="B180" s="97" t="s">
        <v>406</v>
      </c>
      <c r="C180" s="97" t="s">
        <v>18</v>
      </c>
      <c r="D180" s="98">
        <v>800</v>
      </c>
      <c r="E180" s="98">
        <v>1493</v>
      </c>
      <c r="F180" s="97">
        <v>1505</v>
      </c>
      <c r="G180" s="97">
        <v>0</v>
      </c>
      <c r="H180" s="97">
        <v>0</v>
      </c>
      <c r="I180" s="99">
        <f t="shared" ref="I180" si="281">SUM(F180-E180)*D180</f>
        <v>9600</v>
      </c>
      <c r="J180" s="99">
        <v>0</v>
      </c>
      <c r="K180" s="99">
        <v>0</v>
      </c>
      <c r="L180" s="99">
        <f t="shared" ref="L180" si="282">SUM(I180:K180)</f>
        <v>9600</v>
      </c>
    </row>
    <row r="181" spans="1:12">
      <c r="A181" s="96" t="s">
        <v>563</v>
      </c>
      <c r="B181" s="97" t="s">
        <v>350</v>
      </c>
      <c r="C181" s="97" t="s">
        <v>18</v>
      </c>
      <c r="D181" s="98">
        <v>500</v>
      </c>
      <c r="E181" s="98">
        <v>1493</v>
      </c>
      <c r="F181" s="97">
        <v>1480</v>
      </c>
      <c r="G181" s="97">
        <v>0</v>
      </c>
      <c r="H181" s="97">
        <v>0</v>
      </c>
      <c r="I181" s="99">
        <f t="shared" ref="I181" si="283">SUM(F181-E181)*D181</f>
        <v>-6500</v>
      </c>
      <c r="J181" s="99">
        <v>0</v>
      </c>
      <c r="K181" s="99">
        <v>0</v>
      </c>
      <c r="L181" s="99">
        <f t="shared" ref="L181" si="284">SUM(I181:K181)</f>
        <v>-6500</v>
      </c>
    </row>
    <row r="182" spans="1:12">
      <c r="A182" s="96" t="s">
        <v>562</v>
      </c>
      <c r="B182" s="97" t="s">
        <v>561</v>
      </c>
      <c r="C182" s="97" t="s">
        <v>18</v>
      </c>
      <c r="D182" s="98">
        <v>3000</v>
      </c>
      <c r="E182" s="98">
        <v>648</v>
      </c>
      <c r="F182" s="97">
        <v>635</v>
      </c>
      <c r="G182" s="97">
        <v>0</v>
      </c>
      <c r="H182" s="97">
        <v>0</v>
      </c>
      <c r="I182" s="99">
        <f t="shared" ref="I182" si="285">SUM(F182-E182)*D182</f>
        <v>-39000</v>
      </c>
      <c r="J182" s="99">
        <v>0</v>
      </c>
      <c r="K182" s="99">
        <v>0</v>
      </c>
      <c r="L182" s="99">
        <f t="shared" ref="L182" si="286">SUM(I182:K182)</f>
        <v>-39000</v>
      </c>
    </row>
    <row r="183" spans="1:12">
      <c r="A183" s="96" t="s">
        <v>558</v>
      </c>
      <c r="B183" s="97" t="s">
        <v>560</v>
      </c>
      <c r="C183" s="97" t="s">
        <v>18</v>
      </c>
      <c r="D183" s="98">
        <v>500</v>
      </c>
      <c r="E183" s="98">
        <v>3330</v>
      </c>
      <c r="F183" s="97">
        <v>3390</v>
      </c>
      <c r="G183" s="97">
        <v>0</v>
      </c>
      <c r="H183" s="97">
        <v>0</v>
      </c>
      <c r="I183" s="99">
        <f t="shared" ref="I183" si="287">SUM(F183-E183)*D183</f>
        <v>30000</v>
      </c>
      <c r="J183" s="99">
        <v>0</v>
      </c>
      <c r="K183" s="99">
        <v>0</v>
      </c>
      <c r="L183" s="99">
        <f t="shared" ref="L183" si="288">SUM(I183:K183)</f>
        <v>30000</v>
      </c>
    </row>
    <row r="184" spans="1:12">
      <c r="A184" s="96" t="s">
        <v>558</v>
      </c>
      <c r="B184" s="97" t="s">
        <v>559</v>
      </c>
      <c r="C184" s="97" t="s">
        <v>18</v>
      </c>
      <c r="D184" s="98">
        <v>500</v>
      </c>
      <c r="E184" s="98">
        <v>806</v>
      </c>
      <c r="F184" s="97">
        <v>820</v>
      </c>
      <c r="G184" s="97">
        <v>0</v>
      </c>
      <c r="H184" s="97">
        <v>0</v>
      </c>
      <c r="I184" s="99">
        <f t="shared" ref="I184" si="289">SUM(F184-E184)*D184</f>
        <v>7000</v>
      </c>
      <c r="J184" s="99">
        <v>0</v>
      </c>
      <c r="K184" s="99">
        <v>0</v>
      </c>
      <c r="L184" s="99">
        <f t="shared" ref="L184" si="290">SUM(I184:K184)</f>
        <v>7000</v>
      </c>
    </row>
    <row r="185" spans="1:12">
      <c r="A185" s="96" t="s">
        <v>556</v>
      </c>
      <c r="B185" s="97" t="s">
        <v>357</v>
      </c>
      <c r="C185" s="97" t="s">
        <v>18</v>
      </c>
      <c r="D185" s="98">
        <v>500</v>
      </c>
      <c r="E185" s="98">
        <v>890</v>
      </c>
      <c r="F185" s="97">
        <v>910</v>
      </c>
      <c r="G185" s="97">
        <v>0</v>
      </c>
      <c r="H185" s="97">
        <v>0</v>
      </c>
      <c r="I185" s="99">
        <f t="shared" ref="I185" si="291">SUM(F185-E185)*D185</f>
        <v>10000</v>
      </c>
      <c r="J185" s="99">
        <v>0</v>
      </c>
      <c r="K185" s="99">
        <v>0</v>
      </c>
      <c r="L185" s="99">
        <f t="shared" ref="L185" si="292">SUM(I185:K185)</f>
        <v>10000</v>
      </c>
    </row>
    <row r="186" spans="1:12">
      <c r="A186" s="96" t="s">
        <v>553</v>
      </c>
      <c r="B186" s="97" t="s">
        <v>554</v>
      </c>
      <c r="C186" s="97" t="s">
        <v>18</v>
      </c>
      <c r="D186" s="98">
        <v>2000</v>
      </c>
      <c r="E186" s="98">
        <v>371</v>
      </c>
      <c r="F186" s="97">
        <v>375</v>
      </c>
      <c r="G186" s="97">
        <v>0</v>
      </c>
      <c r="H186" s="97">
        <v>0</v>
      </c>
      <c r="I186" s="99">
        <f t="shared" ref="I186" si="293">SUM(F186-E186)*D186</f>
        <v>8000</v>
      </c>
      <c r="J186" s="99">
        <v>0</v>
      </c>
      <c r="K186" s="99">
        <v>0</v>
      </c>
      <c r="L186" s="99">
        <f t="shared" ref="L186" si="294">SUM(I186:K186)</f>
        <v>8000</v>
      </c>
    </row>
    <row r="187" spans="1:12">
      <c r="A187" s="96" t="s">
        <v>553</v>
      </c>
      <c r="B187" s="97" t="s">
        <v>552</v>
      </c>
      <c r="C187" s="97" t="s">
        <v>18</v>
      </c>
      <c r="D187" s="98">
        <v>500</v>
      </c>
      <c r="E187" s="98">
        <v>1270</v>
      </c>
      <c r="F187" s="97">
        <v>1290</v>
      </c>
      <c r="G187" s="97">
        <v>0</v>
      </c>
      <c r="H187" s="97">
        <v>0</v>
      </c>
      <c r="I187" s="99">
        <f t="shared" ref="I187" si="295">SUM(F187-E187)*D187</f>
        <v>10000</v>
      </c>
      <c r="J187" s="99">
        <v>0</v>
      </c>
      <c r="K187" s="99">
        <v>0</v>
      </c>
      <c r="L187" s="99">
        <f t="shared" ref="L187" si="296">SUM(I187:K187)</f>
        <v>10000</v>
      </c>
    </row>
    <row r="188" spans="1:12">
      <c r="A188" s="96" t="s">
        <v>551</v>
      </c>
      <c r="B188" s="97" t="s">
        <v>350</v>
      </c>
      <c r="C188" s="97" t="s">
        <v>18</v>
      </c>
      <c r="D188" s="98">
        <v>500</v>
      </c>
      <c r="E188" s="98">
        <v>1514</v>
      </c>
      <c r="F188" s="97">
        <v>1535</v>
      </c>
      <c r="G188" s="97">
        <v>0</v>
      </c>
      <c r="H188" s="97">
        <v>0</v>
      </c>
      <c r="I188" s="99">
        <f t="shared" ref="I188" si="297">SUM(F188-E188)*D188</f>
        <v>10500</v>
      </c>
      <c r="J188" s="99">
        <v>0</v>
      </c>
      <c r="K188" s="99">
        <v>0</v>
      </c>
      <c r="L188" s="99">
        <f t="shared" ref="L188" si="298">SUM(I188:K188)</f>
        <v>10500</v>
      </c>
    </row>
    <row r="189" spans="1:12">
      <c r="A189" s="105"/>
      <c r="B189" s="105"/>
      <c r="C189" s="105"/>
      <c r="D189" s="106"/>
      <c r="E189" s="107"/>
      <c r="F189" s="107"/>
      <c r="G189" s="108"/>
      <c r="H189" s="108"/>
      <c r="I189" s="108">
        <f>SUM(I166:I188)</f>
        <v>65100</v>
      </c>
      <c r="J189" s="108"/>
      <c r="K189" s="108"/>
      <c r="L189" s="108">
        <f>SUM(L166:L188)</f>
        <v>65100</v>
      </c>
    </row>
    <row r="190" spans="1:12">
      <c r="A190" s="100"/>
      <c r="B190" s="101"/>
      <c r="C190" s="101"/>
      <c r="D190" s="102"/>
      <c r="E190" s="102"/>
      <c r="F190" s="109">
        <v>43647</v>
      </c>
      <c r="G190" s="101"/>
      <c r="H190" s="101"/>
      <c r="I190" s="103"/>
      <c r="J190" s="103"/>
      <c r="K190" s="103"/>
      <c r="L190" s="103"/>
    </row>
    <row r="191" spans="1:12">
      <c r="A191" s="96"/>
      <c r="B191" s="97"/>
      <c r="C191" s="97"/>
      <c r="D191" s="98"/>
      <c r="E191" s="98"/>
      <c r="F191" s="97"/>
      <c r="G191" s="97"/>
      <c r="H191" s="97"/>
      <c r="I191" s="99"/>
      <c r="J191" s="99"/>
      <c r="K191" s="99"/>
      <c r="L191" s="99"/>
    </row>
    <row r="192" spans="1:12">
      <c r="A192" s="96" t="s">
        <v>550</v>
      </c>
      <c r="B192" s="97" t="s">
        <v>541</v>
      </c>
      <c r="C192" s="97" t="s">
        <v>18</v>
      </c>
      <c r="D192" s="98">
        <v>500</v>
      </c>
      <c r="E192" s="98">
        <v>1432</v>
      </c>
      <c r="F192" s="97">
        <v>1440</v>
      </c>
      <c r="G192" s="97">
        <v>0</v>
      </c>
      <c r="H192" s="97">
        <v>0</v>
      </c>
      <c r="I192" s="99">
        <f t="shared" ref="I192" si="299">SUM(F192-E192)*D192</f>
        <v>4000</v>
      </c>
      <c r="J192" s="99">
        <v>0</v>
      </c>
      <c r="K192" s="99">
        <v>0</v>
      </c>
      <c r="L192" s="99">
        <f t="shared" ref="L192" si="300">SUM(I192:K192)</f>
        <v>4000</v>
      </c>
    </row>
    <row r="193" spans="1:12">
      <c r="A193" s="96" t="s">
        <v>550</v>
      </c>
      <c r="B193" s="97" t="s">
        <v>464</v>
      </c>
      <c r="C193" s="97" t="s">
        <v>18</v>
      </c>
      <c r="D193" s="98">
        <v>2000</v>
      </c>
      <c r="E193" s="98">
        <v>95</v>
      </c>
      <c r="F193" s="97">
        <v>98</v>
      </c>
      <c r="G193" s="97">
        <v>0</v>
      </c>
      <c r="H193" s="97">
        <v>0</v>
      </c>
      <c r="I193" s="99">
        <f t="shared" ref="I193" si="301">SUM(F193-E193)*D193</f>
        <v>6000</v>
      </c>
      <c r="J193" s="99">
        <v>0</v>
      </c>
      <c r="K193" s="99">
        <v>0</v>
      </c>
      <c r="L193" s="99">
        <f t="shared" ref="L193" si="302">SUM(I193:K193)</f>
        <v>6000</v>
      </c>
    </row>
    <row r="194" spans="1:12">
      <c r="A194" s="96" t="s">
        <v>546</v>
      </c>
      <c r="B194" s="97" t="s">
        <v>547</v>
      </c>
      <c r="C194" s="97" t="s">
        <v>18</v>
      </c>
      <c r="D194" s="98">
        <v>800</v>
      </c>
      <c r="E194" s="98">
        <v>1420</v>
      </c>
      <c r="F194" s="97">
        <v>1435</v>
      </c>
      <c r="G194" s="97">
        <v>0</v>
      </c>
      <c r="H194" s="97">
        <v>0</v>
      </c>
      <c r="I194" s="99">
        <f t="shared" ref="I194" si="303">SUM(F194-E194)*D194</f>
        <v>12000</v>
      </c>
      <c r="J194" s="99">
        <v>0</v>
      </c>
      <c r="K194" s="99">
        <v>0</v>
      </c>
      <c r="L194" s="99">
        <f t="shared" ref="L194" si="304">SUM(I194:K194)</f>
        <v>12000</v>
      </c>
    </row>
    <row r="195" spans="1:12">
      <c r="A195" s="96" t="s">
        <v>546</v>
      </c>
      <c r="B195" s="97" t="s">
        <v>502</v>
      </c>
      <c r="C195" s="97" t="s">
        <v>18</v>
      </c>
      <c r="D195" s="98">
        <v>500</v>
      </c>
      <c r="E195" s="98">
        <v>1522</v>
      </c>
      <c r="F195" s="97">
        <v>1535</v>
      </c>
      <c r="G195" s="97">
        <v>0</v>
      </c>
      <c r="H195" s="97">
        <v>0</v>
      </c>
      <c r="I195" s="99">
        <f t="shared" ref="I195" si="305">SUM(F195-E195)*D195</f>
        <v>6500</v>
      </c>
      <c r="J195" s="99">
        <v>0</v>
      </c>
      <c r="K195" s="99">
        <v>0</v>
      </c>
      <c r="L195" s="99">
        <f t="shared" ref="L195" si="306">SUM(I195:K195)</f>
        <v>6500</v>
      </c>
    </row>
    <row r="196" spans="1:12">
      <c r="A196" s="96" t="s">
        <v>545</v>
      </c>
      <c r="B196" s="97" t="s">
        <v>537</v>
      </c>
      <c r="C196" s="97" t="s">
        <v>18</v>
      </c>
      <c r="D196" s="98">
        <v>500</v>
      </c>
      <c r="E196" s="98">
        <v>510</v>
      </c>
      <c r="F196" s="97">
        <v>520</v>
      </c>
      <c r="G196" s="97">
        <v>0</v>
      </c>
      <c r="H196" s="97">
        <v>0</v>
      </c>
      <c r="I196" s="99">
        <f t="shared" ref="I196" si="307">SUM(F196-E196)*D196</f>
        <v>5000</v>
      </c>
      <c r="J196" s="99">
        <v>0</v>
      </c>
      <c r="K196" s="99">
        <v>0</v>
      </c>
      <c r="L196" s="99">
        <f t="shared" ref="L196" si="308">SUM(I196:K196)</f>
        <v>5000</v>
      </c>
    </row>
    <row r="197" spans="1:12">
      <c r="A197" s="96" t="s">
        <v>545</v>
      </c>
      <c r="B197" s="97" t="s">
        <v>538</v>
      </c>
      <c r="C197" s="97" t="s">
        <v>18</v>
      </c>
      <c r="D197" s="98">
        <v>3000</v>
      </c>
      <c r="E197" s="98">
        <v>146</v>
      </c>
      <c r="F197" s="97">
        <v>144</v>
      </c>
      <c r="G197" s="97">
        <v>0</v>
      </c>
      <c r="H197" s="97">
        <v>0</v>
      </c>
      <c r="I197" s="99">
        <f t="shared" ref="I197" si="309">SUM(F197-E197)*D197</f>
        <v>-6000</v>
      </c>
      <c r="J197" s="99">
        <v>0</v>
      </c>
      <c r="K197" s="99">
        <v>0</v>
      </c>
      <c r="L197" s="99">
        <f t="shared" ref="L197" si="310">SUM(I197:K197)</f>
        <v>-6000</v>
      </c>
    </row>
    <row r="198" spans="1:12">
      <c r="A198" s="96" t="s">
        <v>543</v>
      </c>
      <c r="B198" s="97" t="s">
        <v>544</v>
      </c>
      <c r="C198" s="97" t="s">
        <v>18</v>
      </c>
      <c r="D198" s="98">
        <v>3500</v>
      </c>
      <c r="E198" s="98">
        <v>201</v>
      </c>
      <c r="F198" s="97">
        <v>203</v>
      </c>
      <c r="G198" s="97">
        <v>0</v>
      </c>
      <c r="H198" s="97">
        <v>0</v>
      </c>
      <c r="I198" s="99">
        <f t="shared" ref="I198" si="311">SUM(F198-E198)*D198</f>
        <v>7000</v>
      </c>
      <c r="J198" s="99">
        <v>0</v>
      </c>
      <c r="K198" s="99">
        <v>0</v>
      </c>
      <c r="L198" s="99">
        <f t="shared" ref="L198" si="312">SUM(I198:K198)</f>
        <v>7000</v>
      </c>
    </row>
    <row r="199" spans="1:12">
      <c r="A199" s="96" t="s">
        <v>543</v>
      </c>
      <c r="B199" s="97" t="s">
        <v>28</v>
      </c>
      <c r="C199" s="97" t="s">
        <v>18</v>
      </c>
      <c r="D199" s="98">
        <v>2000</v>
      </c>
      <c r="E199" s="98">
        <v>295</v>
      </c>
      <c r="F199" s="97">
        <v>305</v>
      </c>
      <c r="G199" s="97">
        <v>0</v>
      </c>
      <c r="H199" s="97">
        <v>0</v>
      </c>
      <c r="I199" s="99">
        <f t="shared" ref="I199" si="313">SUM(F199-E199)*D199</f>
        <v>20000</v>
      </c>
      <c r="J199" s="99">
        <v>0</v>
      </c>
      <c r="K199" s="99">
        <v>0</v>
      </c>
      <c r="L199" s="99">
        <f t="shared" ref="L199" si="314">SUM(I199:K199)</f>
        <v>20000</v>
      </c>
    </row>
    <row r="200" spans="1:12">
      <c r="A200" s="96" t="s">
        <v>543</v>
      </c>
      <c r="B200" s="97" t="s">
        <v>327</v>
      </c>
      <c r="C200" s="97" t="s">
        <v>18</v>
      </c>
      <c r="D200" s="98">
        <v>2000</v>
      </c>
      <c r="E200" s="98">
        <v>90.5</v>
      </c>
      <c r="F200" s="97">
        <v>87.5</v>
      </c>
      <c r="G200" s="97">
        <v>0</v>
      </c>
      <c r="H200" s="97">
        <v>0</v>
      </c>
      <c r="I200" s="99">
        <f t="shared" ref="I200" si="315">SUM(F200-E200)*D200</f>
        <v>-6000</v>
      </c>
      <c r="J200" s="99">
        <v>0</v>
      </c>
      <c r="K200" s="99">
        <v>0</v>
      </c>
      <c r="L200" s="99">
        <f t="shared" ref="L200" si="316">SUM(I200:K200)</f>
        <v>-6000</v>
      </c>
    </row>
    <row r="201" spans="1:12">
      <c r="A201" s="96" t="s">
        <v>542</v>
      </c>
      <c r="B201" s="97" t="s">
        <v>541</v>
      </c>
      <c r="C201" s="97" t="s">
        <v>18</v>
      </c>
      <c r="D201" s="98">
        <v>500</v>
      </c>
      <c r="E201" s="98">
        <v>1500</v>
      </c>
      <c r="F201" s="97">
        <v>1520</v>
      </c>
      <c r="G201" s="97">
        <v>0</v>
      </c>
      <c r="H201" s="97">
        <v>0</v>
      </c>
      <c r="I201" s="99">
        <f t="shared" ref="I201" si="317">SUM(F201-E201)*D201</f>
        <v>10000</v>
      </c>
      <c r="J201" s="99">
        <v>0</v>
      </c>
      <c r="K201" s="99">
        <v>0</v>
      </c>
      <c r="L201" s="99">
        <f t="shared" ref="L201" si="318">SUM(I201:K201)</f>
        <v>10000</v>
      </c>
    </row>
    <row r="202" spans="1:12">
      <c r="A202" s="96" t="s">
        <v>542</v>
      </c>
      <c r="B202" s="97" t="s">
        <v>540</v>
      </c>
      <c r="C202" s="97" t="s">
        <v>18</v>
      </c>
      <c r="D202" s="98">
        <v>400</v>
      </c>
      <c r="E202" s="98">
        <v>1655</v>
      </c>
      <c r="F202" s="97">
        <v>1640</v>
      </c>
      <c r="G202" s="97">
        <v>0</v>
      </c>
      <c r="H202" s="97">
        <v>0</v>
      </c>
      <c r="I202" s="99">
        <f t="shared" ref="I202" si="319">SUM(F202-E202)*D202</f>
        <v>-6000</v>
      </c>
      <c r="J202" s="99">
        <v>0</v>
      </c>
      <c r="K202" s="99">
        <v>0</v>
      </c>
      <c r="L202" s="99">
        <f t="shared" ref="L202" si="320">SUM(I202:K202)</f>
        <v>-6000</v>
      </c>
    </row>
    <row r="203" spans="1:12">
      <c r="A203" s="96" t="s">
        <v>539</v>
      </c>
      <c r="B203" s="97" t="s">
        <v>332</v>
      </c>
      <c r="C203" s="97" t="s">
        <v>18</v>
      </c>
      <c r="D203" s="98">
        <v>2500</v>
      </c>
      <c r="E203" s="98">
        <v>419</v>
      </c>
      <c r="F203" s="97">
        <v>417</v>
      </c>
      <c r="G203" s="97">
        <v>0</v>
      </c>
      <c r="H203" s="97">
        <v>0</v>
      </c>
      <c r="I203" s="99">
        <f t="shared" ref="I203" si="321">SUM(F203-E203)*D203</f>
        <v>-5000</v>
      </c>
      <c r="J203" s="99">
        <v>0</v>
      </c>
      <c r="K203" s="99">
        <v>0</v>
      </c>
      <c r="L203" s="99">
        <f t="shared" ref="L203" si="322">SUM(I203:K203)</f>
        <v>-5000</v>
      </c>
    </row>
    <row r="204" spans="1:12">
      <c r="A204" s="96" t="s">
        <v>539</v>
      </c>
      <c r="B204" s="97" t="s">
        <v>350</v>
      </c>
      <c r="C204" s="97" t="s">
        <v>18</v>
      </c>
      <c r="D204" s="98">
        <v>500</v>
      </c>
      <c r="E204" s="98">
        <v>1468</v>
      </c>
      <c r="F204" s="97">
        <v>1450</v>
      </c>
      <c r="G204" s="97">
        <v>0</v>
      </c>
      <c r="H204" s="97">
        <v>0</v>
      </c>
      <c r="I204" s="99">
        <f t="shared" ref="I204" si="323">SUM(F204-E204)*D204</f>
        <v>-9000</v>
      </c>
      <c r="J204" s="99">
        <v>0</v>
      </c>
      <c r="K204" s="99">
        <v>0</v>
      </c>
      <c r="L204" s="99">
        <f t="shared" ref="L204" si="324">SUM(I204:K204)</f>
        <v>-9000</v>
      </c>
    </row>
    <row r="205" spans="1:12">
      <c r="A205" s="96" t="s">
        <v>536</v>
      </c>
      <c r="B205" s="97" t="s">
        <v>174</v>
      </c>
      <c r="C205" s="97" t="s">
        <v>18</v>
      </c>
      <c r="D205" s="98">
        <v>500</v>
      </c>
      <c r="E205" s="98">
        <v>2070</v>
      </c>
      <c r="F205" s="97">
        <v>2035</v>
      </c>
      <c r="G205" s="97">
        <v>2015</v>
      </c>
      <c r="H205" s="97">
        <v>0</v>
      </c>
      <c r="I205" s="99">
        <f t="shared" ref="I205" si="325">SUM(F205-E205)*D205</f>
        <v>-17500</v>
      </c>
      <c r="J205" s="99">
        <v>0</v>
      </c>
      <c r="K205" s="99">
        <v>0</v>
      </c>
      <c r="L205" s="99">
        <f t="shared" ref="L205" si="326">SUM(I205:K205)</f>
        <v>-17500</v>
      </c>
    </row>
    <row r="206" spans="1:12">
      <c r="A206" s="96" t="s">
        <v>536</v>
      </c>
      <c r="B206" s="97" t="s">
        <v>537</v>
      </c>
      <c r="C206" s="97" t="s">
        <v>18</v>
      </c>
      <c r="D206" s="98">
        <v>500</v>
      </c>
      <c r="E206" s="98">
        <v>492</v>
      </c>
      <c r="F206" s="97">
        <v>498</v>
      </c>
      <c r="G206" s="97">
        <v>2015</v>
      </c>
      <c r="H206" s="97">
        <v>0</v>
      </c>
      <c r="I206" s="99">
        <f t="shared" ref="I206" si="327">SUM(F206-E206)*D206</f>
        <v>3000</v>
      </c>
      <c r="J206" s="99">
        <v>0</v>
      </c>
      <c r="K206" s="99">
        <v>0</v>
      </c>
      <c r="L206" s="99">
        <f t="shared" ref="L206" si="328">SUM(I206:K206)</f>
        <v>3000</v>
      </c>
    </row>
    <row r="207" spans="1:12">
      <c r="A207" s="96" t="s">
        <v>536</v>
      </c>
      <c r="B207" s="97" t="s">
        <v>396</v>
      </c>
      <c r="C207" s="97" t="s">
        <v>18</v>
      </c>
      <c r="D207" s="98">
        <v>500</v>
      </c>
      <c r="E207" s="98">
        <v>1055</v>
      </c>
      <c r="F207" s="97">
        <v>1075</v>
      </c>
      <c r="G207" s="97">
        <v>0</v>
      </c>
      <c r="H207" s="97">
        <v>0</v>
      </c>
      <c r="I207" s="99">
        <f t="shared" ref="I207" si="329">SUM(F207-E207)*D207</f>
        <v>10000</v>
      </c>
      <c r="J207" s="99">
        <v>0</v>
      </c>
      <c r="K207" s="99">
        <v>0</v>
      </c>
      <c r="L207" s="99">
        <f t="shared" ref="L207" si="330">SUM(I207:K207)</f>
        <v>10000</v>
      </c>
    </row>
    <row r="208" spans="1:12">
      <c r="A208" s="96" t="s">
        <v>535</v>
      </c>
      <c r="B208" s="97" t="s">
        <v>65</v>
      </c>
      <c r="C208" s="97" t="s">
        <v>18</v>
      </c>
      <c r="D208" s="98">
        <v>2000</v>
      </c>
      <c r="E208" s="98">
        <v>213.8</v>
      </c>
      <c r="F208" s="97">
        <v>219</v>
      </c>
      <c r="G208" s="97">
        <v>0</v>
      </c>
      <c r="H208" s="97">
        <v>0</v>
      </c>
      <c r="I208" s="99">
        <f t="shared" ref="I208" si="331">SUM(F208-E208)*D208</f>
        <v>10399.999999999978</v>
      </c>
      <c r="J208" s="99">
        <v>0</v>
      </c>
      <c r="K208" s="99">
        <v>0</v>
      </c>
      <c r="L208" s="99">
        <f t="shared" ref="L208" si="332">SUM(I208:K208)</f>
        <v>10399.999999999978</v>
      </c>
    </row>
    <row r="209" spans="1:12">
      <c r="A209" s="96" t="s">
        <v>535</v>
      </c>
      <c r="B209" s="97" t="s">
        <v>441</v>
      </c>
      <c r="C209" s="97" t="s">
        <v>18</v>
      </c>
      <c r="D209" s="98">
        <v>2000</v>
      </c>
      <c r="E209" s="98">
        <v>718</v>
      </c>
      <c r="F209" s="97">
        <v>712</v>
      </c>
      <c r="G209" s="97">
        <v>0</v>
      </c>
      <c r="H209" s="97">
        <v>0</v>
      </c>
      <c r="I209" s="99">
        <f t="shared" ref="I209" si="333">SUM(F209-E209)*D209</f>
        <v>-12000</v>
      </c>
      <c r="J209" s="99">
        <v>0</v>
      </c>
      <c r="K209" s="99">
        <v>0</v>
      </c>
      <c r="L209" s="99">
        <f t="shared" ref="L209" si="334">SUM(I209:K209)</f>
        <v>-12000</v>
      </c>
    </row>
    <row r="210" spans="1:12">
      <c r="A210" s="96" t="s">
        <v>534</v>
      </c>
      <c r="B210" s="97" t="s">
        <v>504</v>
      </c>
      <c r="C210" s="97" t="s">
        <v>18</v>
      </c>
      <c r="D210" s="98">
        <v>500</v>
      </c>
      <c r="E210" s="98">
        <v>817</v>
      </c>
      <c r="F210" s="97">
        <v>805</v>
      </c>
      <c r="G210" s="97">
        <v>0</v>
      </c>
      <c r="H210" s="97">
        <v>0</v>
      </c>
      <c r="I210" s="99">
        <f t="shared" ref="I210" si="335">SUM(F210-E210)*D210</f>
        <v>-6000</v>
      </c>
      <c r="J210" s="99">
        <v>0</v>
      </c>
      <c r="K210" s="99">
        <v>0</v>
      </c>
      <c r="L210" s="99">
        <f t="shared" ref="L210" si="336">SUM(I210:K210)</f>
        <v>-6000</v>
      </c>
    </row>
    <row r="211" spans="1:12">
      <c r="A211" s="96" t="s">
        <v>534</v>
      </c>
      <c r="B211" s="97" t="s">
        <v>332</v>
      </c>
      <c r="C211" s="97" t="s">
        <v>18</v>
      </c>
      <c r="D211" s="98">
        <v>5000</v>
      </c>
      <c r="E211" s="98">
        <v>406</v>
      </c>
      <c r="F211" s="97">
        <v>410</v>
      </c>
      <c r="G211" s="97">
        <v>0</v>
      </c>
      <c r="H211" s="97">
        <v>0</v>
      </c>
      <c r="I211" s="99">
        <f t="shared" ref="I211" si="337">SUM(F211-E211)*D211</f>
        <v>20000</v>
      </c>
      <c r="J211" s="99">
        <v>0</v>
      </c>
      <c r="K211" s="99">
        <v>0</v>
      </c>
      <c r="L211" s="99">
        <f t="shared" ref="L211" si="338">SUM(I211:K211)</f>
        <v>20000</v>
      </c>
    </row>
    <row r="212" spans="1:12">
      <c r="A212" s="96" t="s">
        <v>532</v>
      </c>
      <c r="B212" s="97" t="s">
        <v>60</v>
      </c>
      <c r="C212" s="97" t="s">
        <v>18</v>
      </c>
      <c r="D212" s="98">
        <v>500</v>
      </c>
      <c r="E212" s="98">
        <v>1582</v>
      </c>
      <c r="F212" s="97">
        <v>1600</v>
      </c>
      <c r="G212" s="97">
        <v>0</v>
      </c>
      <c r="H212" s="97">
        <v>0</v>
      </c>
      <c r="I212" s="99">
        <f t="shared" ref="I212" si="339">SUM(F212-E212)*D212</f>
        <v>9000</v>
      </c>
      <c r="J212" s="99">
        <v>0</v>
      </c>
      <c r="K212" s="99">
        <v>0</v>
      </c>
      <c r="L212" s="99">
        <f t="shared" ref="L212" si="340">SUM(I212:K212)</f>
        <v>9000</v>
      </c>
    </row>
    <row r="213" spans="1:12">
      <c r="A213" s="96" t="s">
        <v>532</v>
      </c>
      <c r="B213" s="97" t="s">
        <v>380</v>
      </c>
      <c r="C213" s="97" t="s">
        <v>18</v>
      </c>
      <c r="D213" s="98">
        <v>1600</v>
      </c>
      <c r="E213" s="98">
        <v>757</v>
      </c>
      <c r="F213" s="97">
        <v>767</v>
      </c>
      <c r="G213" s="97">
        <v>0</v>
      </c>
      <c r="H213" s="97">
        <v>0</v>
      </c>
      <c r="I213" s="99">
        <f t="shared" ref="I213" si="341">SUM(F213-E213)*D213</f>
        <v>16000</v>
      </c>
      <c r="J213" s="99">
        <v>0</v>
      </c>
      <c r="K213" s="99">
        <v>0</v>
      </c>
      <c r="L213" s="99">
        <f t="shared" ref="L213" si="342">SUM(I213:K213)</f>
        <v>16000</v>
      </c>
    </row>
    <row r="214" spans="1:12">
      <c r="A214" s="96" t="s">
        <v>529</v>
      </c>
      <c r="B214" s="97" t="s">
        <v>531</v>
      </c>
      <c r="C214" s="97" t="s">
        <v>18</v>
      </c>
      <c r="D214" s="98">
        <v>6000</v>
      </c>
      <c r="E214" s="98">
        <v>365.5</v>
      </c>
      <c r="F214" s="97">
        <v>367.5</v>
      </c>
      <c r="G214" s="97">
        <v>0</v>
      </c>
      <c r="H214" s="97">
        <v>0</v>
      </c>
      <c r="I214" s="99">
        <f t="shared" ref="I214" si="343">SUM(F214-E214)*D214</f>
        <v>12000</v>
      </c>
      <c r="J214" s="99">
        <v>0</v>
      </c>
      <c r="K214" s="99">
        <v>0</v>
      </c>
      <c r="L214" s="99">
        <f t="shared" ref="L214" si="344">SUM(I214:K214)</f>
        <v>12000</v>
      </c>
    </row>
    <row r="215" spans="1:12">
      <c r="A215" s="96" t="s">
        <v>529</v>
      </c>
      <c r="B215" s="97" t="s">
        <v>528</v>
      </c>
      <c r="C215" s="97" t="s">
        <v>18</v>
      </c>
      <c r="D215" s="98">
        <v>500</v>
      </c>
      <c r="E215" s="98">
        <v>1457</v>
      </c>
      <c r="F215" s="97">
        <v>1567</v>
      </c>
      <c r="G215" s="97">
        <v>0</v>
      </c>
      <c r="H215" s="97">
        <v>0</v>
      </c>
      <c r="I215" s="99">
        <f t="shared" ref="I215" si="345">SUM(F215-E215)*D215</f>
        <v>55000</v>
      </c>
      <c r="J215" s="99">
        <v>0</v>
      </c>
      <c r="K215" s="99">
        <v>0</v>
      </c>
      <c r="L215" s="99">
        <f t="shared" ref="L215" si="346">SUM(I215:K215)</f>
        <v>55000</v>
      </c>
    </row>
    <row r="216" spans="1:12">
      <c r="A216" s="96" t="s">
        <v>530</v>
      </c>
      <c r="B216" s="97" t="s">
        <v>360</v>
      </c>
      <c r="C216" s="97" t="s">
        <v>18</v>
      </c>
      <c r="D216" s="98">
        <v>2400</v>
      </c>
      <c r="E216" s="98">
        <v>570</v>
      </c>
      <c r="F216" s="97">
        <v>561</v>
      </c>
      <c r="G216" s="97">
        <v>0</v>
      </c>
      <c r="H216" s="97">
        <v>0</v>
      </c>
      <c r="I216" s="99">
        <f t="shared" ref="I216:I217" si="347">SUM(F216-E216)*D216</f>
        <v>-21600</v>
      </c>
      <c r="J216" s="99">
        <v>0</v>
      </c>
      <c r="K216" s="99">
        <v>0</v>
      </c>
      <c r="L216" s="99">
        <f t="shared" ref="L216" si="348">SUM(I216:K216)</f>
        <v>-21600</v>
      </c>
    </row>
    <row r="217" spans="1:12">
      <c r="A217" s="96" t="s">
        <v>530</v>
      </c>
      <c r="B217" s="97" t="s">
        <v>518</v>
      </c>
      <c r="C217" s="97" t="s">
        <v>18</v>
      </c>
      <c r="D217" s="98">
        <v>2000</v>
      </c>
      <c r="E217" s="98">
        <v>654.5</v>
      </c>
      <c r="F217" s="97">
        <v>648</v>
      </c>
      <c r="G217" s="97">
        <v>0</v>
      </c>
      <c r="H217" s="97">
        <v>0</v>
      </c>
      <c r="I217" s="99">
        <f t="shared" si="347"/>
        <v>-13000</v>
      </c>
      <c r="J217" s="99">
        <v>0</v>
      </c>
      <c r="K217" s="99">
        <v>0</v>
      </c>
      <c r="L217" s="99">
        <f t="shared" ref="L217" si="349">SUM(I217:K217)</f>
        <v>-13000</v>
      </c>
    </row>
    <row r="218" spans="1:12">
      <c r="A218" s="96" t="s">
        <v>530</v>
      </c>
      <c r="B218" s="97" t="s">
        <v>24</v>
      </c>
      <c r="C218" s="97" t="s">
        <v>18</v>
      </c>
      <c r="D218" s="98">
        <v>500</v>
      </c>
      <c r="E218" s="98">
        <v>898</v>
      </c>
      <c r="F218" s="97">
        <v>920</v>
      </c>
      <c r="G218" s="97">
        <v>0</v>
      </c>
      <c r="H218" s="97">
        <v>0</v>
      </c>
      <c r="I218" s="99">
        <f t="shared" ref="I218" si="350">SUM(F218-E218)*D218</f>
        <v>11000</v>
      </c>
      <c r="J218" s="99">
        <v>0</v>
      </c>
      <c r="K218" s="99">
        <v>0</v>
      </c>
      <c r="L218" s="99">
        <f t="shared" ref="L218" si="351">SUM(I218:K218)</f>
        <v>11000</v>
      </c>
    </row>
    <row r="219" spans="1:12">
      <c r="A219" s="105"/>
      <c r="B219" s="105"/>
      <c r="C219" s="105"/>
      <c r="D219" s="106"/>
      <c r="E219" s="107"/>
      <c r="F219" s="107"/>
      <c r="G219" s="108"/>
      <c r="H219" s="108"/>
      <c r="I219" s="108">
        <f>SUM(I192:I218)</f>
        <v>114799.99999999997</v>
      </c>
      <c r="J219" s="108"/>
      <c r="K219" s="108"/>
      <c r="L219" s="108">
        <f>SUM(L192:L218)</f>
        <v>114799.99999999997</v>
      </c>
    </row>
    <row r="220" spans="1:12">
      <c r="A220" s="100"/>
      <c r="B220" s="101"/>
      <c r="C220" s="101"/>
      <c r="D220" s="102"/>
      <c r="E220" s="102"/>
      <c r="F220" s="109">
        <v>43617</v>
      </c>
      <c r="G220" s="101"/>
      <c r="H220" s="101"/>
      <c r="I220" s="103"/>
      <c r="J220" s="103"/>
      <c r="K220" s="103"/>
      <c r="L220" s="103"/>
    </row>
    <row r="221" spans="1:12">
      <c r="A221" s="96"/>
      <c r="B221" s="97"/>
      <c r="C221" s="97"/>
      <c r="D221" s="98"/>
      <c r="E221" s="98"/>
      <c r="F221" s="97"/>
      <c r="G221" s="97"/>
      <c r="H221" s="97"/>
      <c r="I221" s="99"/>
      <c r="J221" s="99"/>
      <c r="K221" s="99"/>
      <c r="L221" s="99"/>
    </row>
    <row r="222" spans="1:12">
      <c r="A222" s="96" t="s">
        <v>526</v>
      </c>
      <c r="B222" s="97" t="s">
        <v>527</v>
      </c>
      <c r="C222" s="97" t="s">
        <v>18</v>
      </c>
      <c r="D222" s="98">
        <v>2400</v>
      </c>
      <c r="E222" s="98">
        <v>495</v>
      </c>
      <c r="F222" s="97">
        <v>504</v>
      </c>
      <c r="G222" s="97">
        <v>0</v>
      </c>
      <c r="H222" s="97">
        <v>0</v>
      </c>
      <c r="I222" s="99">
        <f t="shared" ref="I222" si="352">SUM(F222-E222)*D222</f>
        <v>21600</v>
      </c>
      <c r="J222" s="99">
        <v>0</v>
      </c>
      <c r="K222" s="99">
        <v>0</v>
      </c>
      <c r="L222" s="99">
        <f t="shared" ref="L222" si="353">SUM(I222:K222)</f>
        <v>21600</v>
      </c>
    </row>
    <row r="223" spans="1:12">
      <c r="A223" s="96" t="s">
        <v>526</v>
      </c>
      <c r="B223" s="97" t="s">
        <v>381</v>
      </c>
      <c r="C223" s="97" t="s">
        <v>18</v>
      </c>
      <c r="D223" s="98">
        <v>500</v>
      </c>
      <c r="E223" s="98">
        <v>3680</v>
      </c>
      <c r="F223" s="97">
        <v>3716</v>
      </c>
      <c r="G223" s="97">
        <v>0</v>
      </c>
      <c r="H223" s="97">
        <v>0</v>
      </c>
      <c r="I223" s="99">
        <f t="shared" ref="I223" si="354">SUM(F223-E223)*D223</f>
        <v>18000</v>
      </c>
      <c r="J223" s="99">
        <v>0</v>
      </c>
      <c r="K223" s="99">
        <v>0</v>
      </c>
      <c r="L223" s="99">
        <f t="shared" ref="L223" si="355">SUM(I223:K223)</f>
        <v>18000</v>
      </c>
    </row>
    <row r="224" spans="1:12">
      <c r="A224" s="96" t="s">
        <v>524</v>
      </c>
      <c r="B224" s="97" t="s">
        <v>350</v>
      </c>
      <c r="C224" s="97" t="s">
        <v>18</v>
      </c>
      <c r="D224" s="98">
        <v>500</v>
      </c>
      <c r="E224" s="98">
        <v>1395</v>
      </c>
      <c r="F224" s="97">
        <v>1425</v>
      </c>
      <c r="G224" s="97">
        <v>0</v>
      </c>
      <c r="H224" s="97">
        <v>0</v>
      </c>
      <c r="I224" s="99">
        <f t="shared" ref="I224" si="356">SUM(F224-E224)*D224</f>
        <v>15000</v>
      </c>
      <c r="J224" s="99">
        <v>0</v>
      </c>
      <c r="K224" s="99">
        <v>0</v>
      </c>
      <c r="L224" s="99">
        <f t="shared" ref="L224:L225" si="357">SUM(I224:K224)</f>
        <v>15000</v>
      </c>
    </row>
    <row r="225" spans="1:12">
      <c r="A225" s="96" t="s">
        <v>524</v>
      </c>
      <c r="B225" s="97" t="s">
        <v>525</v>
      </c>
      <c r="C225" s="97" t="s">
        <v>18</v>
      </c>
      <c r="D225" s="98">
        <v>6000</v>
      </c>
      <c r="E225" s="98">
        <v>199</v>
      </c>
      <c r="F225" s="97">
        <v>197</v>
      </c>
      <c r="G225" s="97">
        <v>0</v>
      </c>
      <c r="H225" s="97">
        <v>0</v>
      </c>
      <c r="I225" s="99">
        <f t="shared" ref="I225" si="358">SUM(F225-E225)*D225</f>
        <v>-12000</v>
      </c>
      <c r="J225" s="99">
        <v>0</v>
      </c>
      <c r="K225" s="99">
        <v>0</v>
      </c>
      <c r="L225" s="99">
        <f t="shared" si="357"/>
        <v>-12000</v>
      </c>
    </row>
    <row r="226" spans="1:12">
      <c r="A226" s="96" t="s">
        <v>521</v>
      </c>
      <c r="B226" s="97" t="s">
        <v>350</v>
      </c>
      <c r="C226" s="97" t="s">
        <v>18</v>
      </c>
      <c r="D226" s="98">
        <v>500</v>
      </c>
      <c r="E226" s="98">
        <v>1388</v>
      </c>
      <c r="F226" s="97">
        <v>1410</v>
      </c>
      <c r="G226" s="97">
        <v>0</v>
      </c>
      <c r="H226" s="97">
        <v>0</v>
      </c>
      <c r="I226" s="99">
        <f t="shared" ref="I226" si="359">SUM(F226-E226)*D226</f>
        <v>11000</v>
      </c>
      <c r="J226" s="99">
        <v>0</v>
      </c>
      <c r="K226" s="99">
        <v>0</v>
      </c>
      <c r="L226" s="99">
        <f t="shared" ref="L226" si="360">SUM(I226:K226)</f>
        <v>11000</v>
      </c>
    </row>
    <row r="227" spans="1:12">
      <c r="A227" s="96" t="s">
        <v>521</v>
      </c>
      <c r="B227" s="97" t="s">
        <v>523</v>
      </c>
      <c r="C227" s="97" t="s">
        <v>18</v>
      </c>
      <c r="D227" s="98">
        <v>1500</v>
      </c>
      <c r="E227" s="98">
        <v>921</v>
      </c>
      <c r="F227" s="97">
        <v>940</v>
      </c>
      <c r="G227" s="97">
        <v>0</v>
      </c>
      <c r="H227" s="97">
        <v>0</v>
      </c>
      <c r="I227" s="99">
        <f t="shared" ref="I227" si="361">SUM(F227-E227)*D227</f>
        <v>28500</v>
      </c>
      <c r="J227" s="99">
        <v>0</v>
      </c>
      <c r="K227" s="99">
        <v>0</v>
      </c>
      <c r="L227" s="99">
        <f t="shared" ref="L227" si="362">SUM(I227:K227)</f>
        <v>28500</v>
      </c>
    </row>
    <row r="228" spans="1:12">
      <c r="A228" s="96" t="s">
        <v>521</v>
      </c>
      <c r="B228" s="97" t="s">
        <v>522</v>
      </c>
      <c r="C228" s="97" t="s">
        <v>18</v>
      </c>
      <c r="D228" s="98">
        <v>500</v>
      </c>
      <c r="E228" s="98">
        <v>2460</v>
      </c>
      <c r="F228" s="97">
        <v>2490</v>
      </c>
      <c r="G228" s="97">
        <v>0</v>
      </c>
      <c r="H228" s="97">
        <v>0</v>
      </c>
      <c r="I228" s="99">
        <f t="shared" ref="I228" si="363">SUM(F228-E228)*D228</f>
        <v>15000</v>
      </c>
      <c r="J228" s="99">
        <v>0</v>
      </c>
      <c r="K228" s="99">
        <v>0</v>
      </c>
      <c r="L228" s="99">
        <f t="shared" ref="L228" si="364">SUM(I228:K228)</f>
        <v>15000</v>
      </c>
    </row>
    <row r="229" spans="1:12">
      <c r="A229" s="96" t="s">
        <v>519</v>
      </c>
      <c r="B229" s="97" t="s">
        <v>520</v>
      </c>
      <c r="C229" s="97" t="s">
        <v>18</v>
      </c>
      <c r="D229" s="98">
        <v>2400</v>
      </c>
      <c r="E229" s="98">
        <v>781</v>
      </c>
      <c r="F229" s="97">
        <v>790</v>
      </c>
      <c r="G229" s="97">
        <v>0</v>
      </c>
      <c r="H229" s="97">
        <v>0</v>
      </c>
      <c r="I229" s="99">
        <f t="shared" ref="I229" si="365">SUM(F229-E229)*D229</f>
        <v>21600</v>
      </c>
      <c r="J229" s="99">
        <v>0</v>
      </c>
      <c r="K229" s="99">
        <v>0</v>
      </c>
      <c r="L229" s="99">
        <f t="shared" ref="L229" si="366">SUM(I229:K229)</f>
        <v>21600</v>
      </c>
    </row>
    <row r="230" spans="1:12">
      <c r="A230" s="96" t="s">
        <v>517</v>
      </c>
      <c r="B230" s="97" t="s">
        <v>514</v>
      </c>
      <c r="C230" s="97" t="s">
        <v>18</v>
      </c>
      <c r="D230" s="98">
        <v>200</v>
      </c>
      <c r="E230" s="98">
        <v>2275</v>
      </c>
      <c r="F230" s="97">
        <v>2240</v>
      </c>
      <c r="G230" s="97">
        <v>0</v>
      </c>
      <c r="H230" s="97">
        <v>0</v>
      </c>
      <c r="I230" s="99">
        <f t="shared" ref="I230" si="367">SUM(F230-E230)*D230</f>
        <v>-7000</v>
      </c>
      <c r="J230" s="99">
        <v>0</v>
      </c>
      <c r="K230" s="99">
        <v>0</v>
      </c>
      <c r="L230" s="99">
        <f t="shared" ref="L230" si="368">SUM(I230:K230)</f>
        <v>-7000</v>
      </c>
    </row>
    <row r="231" spans="1:12">
      <c r="A231" s="96" t="s">
        <v>517</v>
      </c>
      <c r="B231" s="97" t="s">
        <v>518</v>
      </c>
      <c r="C231" s="97" t="s">
        <v>18</v>
      </c>
      <c r="D231" s="98">
        <v>2000</v>
      </c>
      <c r="E231" s="98">
        <v>630</v>
      </c>
      <c r="F231" s="97">
        <v>635</v>
      </c>
      <c r="G231" s="97">
        <v>0</v>
      </c>
      <c r="H231" s="97">
        <v>0</v>
      </c>
      <c r="I231" s="99">
        <f t="shared" ref="I231" si="369">SUM(F231-E231)*D231</f>
        <v>10000</v>
      </c>
      <c r="J231" s="99">
        <v>0</v>
      </c>
      <c r="K231" s="99">
        <v>0</v>
      </c>
      <c r="L231" s="99">
        <f t="shared" ref="L231" si="370">SUM(I231:K231)</f>
        <v>10000</v>
      </c>
    </row>
    <row r="232" spans="1:12">
      <c r="A232" s="96" t="s">
        <v>517</v>
      </c>
      <c r="B232" s="97" t="s">
        <v>352</v>
      </c>
      <c r="C232" s="97" t="s">
        <v>18</v>
      </c>
      <c r="D232" s="98">
        <v>6000</v>
      </c>
      <c r="E232" s="98">
        <v>198.7</v>
      </c>
      <c r="F232" s="97">
        <v>201</v>
      </c>
      <c r="G232" s="97">
        <v>0</v>
      </c>
      <c r="H232" s="97">
        <v>0</v>
      </c>
      <c r="I232" s="99">
        <f t="shared" ref="I232" si="371">SUM(F232-E232)*D232</f>
        <v>13800.000000000069</v>
      </c>
      <c r="J232" s="99">
        <v>0</v>
      </c>
      <c r="K232" s="99">
        <v>0</v>
      </c>
      <c r="L232" s="99">
        <f t="shared" ref="L232" si="372">SUM(I232:K232)</f>
        <v>13800.000000000069</v>
      </c>
    </row>
    <row r="233" spans="1:12">
      <c r="A233" s="96" t="s">
        <v>516</v>
      </c>
      <c r="B233" s="97" t="s">
        <v>396</v>
      </c>
      <c r="C233" s="97" t="s">
        <v>18</v>
      </c>
      <c r="D233" s="98">
        <v>1200</v>
      </c>
      <c r="E233" s="98">
        <v>1090</v>
      </c>
      <c r="F233" s="97">
        <v>1115</v>
      </c>
      <c r="G233" s="97">
        <v>0</v>
      </c>
      <c r="H233" s="97">
        <v>0</v>
      </c>
      <c r="I233" s="99">
        <f t="shared" ref="I233" si="373">SUM(F233-E233)*D233</f>
        <v>30000</v>
      </c>
      <c r="J233" s="99">
        <v>0</v>
      </c>
      <c r="K233" s="99">
        <v>0</v>
      </c>
      <c r="L233" s="99">
        <f t="shared" ref="L233" si="374">SUM(I233:K233)</f>
        <v>30000</v>
      </c>
    </row>
    <row r="234" spans="1:12">
      <c r="A234" s="96" t="s">
        <v>516</v>
      </c>
      <c r="B234" s="97" t="s">
        <v>514</v>
      </c>
      <c r="C234" s="97" t="s">
        <v>18</v>
      </c>
      <c r="D234" s="98">
        <v>200</v>
      </c>
      <c r="E234" s="98">
        <v>2273</v>
      </c>
      <c r="F234" s="97">
        <v>2240</v>
      </c>
      <c r="G234" s="97">
        <v>0</v>
      </c>
      <c r="H234" s="97">
        <v>0</v>
      </c>
      <c r="I234" s="99">
        <f t="shared" ref="I234" si="375">SUM(F234-E234)*D234</f>
        <v>-6600</v>
      </c>
      <c r="J234" s="99">
        <v>0</v>
      </c>
      <c r="K234" s="99">
        <v>0</v>
      </c>
      <c r="L234" s="99">
        <f t="shared" ref="L234" si="376">SUM(I234:K234)</f>
        <v>-6600</v>
      </c>
    </row>
    <row r="235" spans="1:12">
      <c r="A235" s="96" t="s">
        <v>516</v>
      </c>
      <c r="B235" s="97" t="s">
        <v>515</v>
      </c>
      <c r="C235" s="97" t="s">
        <v>18</v>
      </c>
      <c r="D235" s="98">
        <v>6000</v>
      </c>
      <c r="E235" s="98">
        <v>346</v>
      </c>
      <c r="F235" s="97">
        <v>350</v>
      </c>
      <c r="G235" s="97">
        <v>0</v>
      </c>
      <c r="H235" s="97">
        <v>0</v>
      </c>
      <c r="I235" s="99">
        <f t="shared" ref="I235" si="377">SUM(F235-E235)*D235</f>
        <v>24000</v>
      </c>
      <c r="J235" s="99">
        <v>0</v>
      </c>
      <c r="K235" s="99">
        <v>0</v>
      </c>
      <c r="L235" s="99">
        <f t="shared" ref="L235" si="378">SUM(I235:K235)</f>
        <v>24000</v>
      </c>
    </row>
    <row r="236" spans="1:12">
      <c r="A236" s="96" t="s">
        <v>512</v>
      </c>
      <c r="B236" s="97" t="s">
        <v>513</v>
      </c>
      <c r="C236" s="97" t="s">
        <v>18</v>
      </c>
      <c r="D236" s="98">
        <v>3000</v>
      </c>
      <c r="E236" s="98">
        <v>366</v>
      </c>
      <c r="F236" s="97">
        <v>372</v>
      </c>
      <c r="G236" s="97">
        <v>0</v>
      </c>
      <c r="H236" s="97">
        <v>0</v>
      </c>
      <c r="I236" s="99">
        <f t="shared" ref="I236" si="379">SUM(F236-E236)*D236</f>
        <v>18000</v>
      </c>
      <c r="J236" s="99">
        <v>0</v>
      </c>
      <c r="K236" s="99">
        <v>0</v>
      </c>
      <c r="L236" s="99">
        <f t="shared" ref="L236" si="380">SUM(I236:K236)</f>
        <v>18000</v>
      </c>
    </row>
    <row r="237" spans="1:12">
      <c r="A237" s="96" t="s">
        <v>511</v>
      </c>
      <c r="B237" s="97" t="s">
        <v>406</v>
      </c>
      <c r="C237" s="97" t="s">
        <v>18</v>
      </c>
      <c r="D237" s="98">
        <v>800</v>
      </c>
      <c r="E237" s="98">
        <v>1470</v>
      </c>
      <c r="F237" s="97">
        <v>1480</v>
      </c>
      <c r="G237" s="97">
        <v>0</v>
      </c>
      <c r="H237" s="97">
        <v>0</v>
      </c>
      <c r="I237" s="99">
        <f t="shared" ref="I237" si="381">SUM(F237-E237)*D237</f>
        <v>8000</v>
      </c>
      <c r="J237" s="99">
        <v>0</v>
      </c>
      <c r="K237" s="99">
        <v>0</v>
      </c>
      <c r="L237" s="99">
        <f t="shared" ref="L237" si="382">SUM(I237:K237)</f>
        <v>8000</v>
      </c>
    </row>
    <row r="238" spans="1:12">
      <c r="A238" s="96" t="s">
        <v>511</v>
      </c>
      <c r="B238" s="97" t="s">
        <v>508</v>
      </c>
      <c r="C238" s="97" t="s">
        <v>18</v>
      </c>
      <c r="D238" s="98">
        <v>500</v>
      </c>
      <c r="E238" s="98">
        <v>1170</v>
      </c>
      <c r="F238" s="97">
        <v>1190</v>
      </c>
      <c r="G238" s="97">
        <v>0</v>
      </c>
      <c r="H238" s="97">
        <v>0</v>
      </c>
      <c r="I238" s="99">
        <f t="shared" ref="I238" si="383">SUM(F238-E238)*D238</f>
        <v>10000</v>
      </c>
      <c r="J238" s="99">
        <v>0</v>
      </c>
      <c r="K238" s="99">
        <v>0</v>
      </c>
      <c r="L238" s="99">
        <f t="shared" ref="L238" si="384">SUM(I238:K238)</f>
        <v>10000</v>
      </c>
    </row>
    <row r="239" spans="1:12">
      <c r="A239" s="96" t="s">
        <v>509</v>
      </c>
      <c r="B239" s="97" t="s">
        <v>502</v>
      </c>
      <c r="C239" s="97" t="s">
        <v>18</v>
      </c>
      <c r="D239" s="98">
        <v>500</v>
      </c>
      <c r="E239" s="98">
        <v>1433</v>
      </c>
      <c r="F239" s="97">
        <v>1450</v>
      </c>
      <c r="G239" s="97">
        <v>0</v>
      </c>
      <c r="H239" s="97">
        <v>0</v>
      </c>
      <c r="I239" s="99">
        <f t="shared" ref="I239" si="385">SUM(F239-E239)*D239</f>
        <v>8500</v>
      </c>
      <c r="J239" s="99">
        <v>0</v>
      </c>
      <c r="K239" s="99">
        <v>0</v>
      </c>
      <c r="L239" s="99">
        <f t="shared" ref="L239" si="386">SUM(I239:K239)</f>
        <v>8500</v>
      </c>
    </row>
    <row r="240" spans="1:12">
      <c r="A240" s="96" t="s">
        <v>507</v>
      </c>
      <c r="B240" s="97" t="s">
        <v>502</v>
      </c>
      <c r="C240" s="97" t="s">
        <v>18</v>
      </c>
      <c r="D240" s="98">
        <v>500</v>
      </c>
      <c r="E240" s="98">
        <v>1433</v>
      </c>
      <c r="F240" s="97">
        <v>1450</v>
      </c>
      <c r="G240" s="97">
        <v>0</v>
      </c>
      <c r="H240" s="97">
        <v>0</v>
      </c>
      <c r="I240" s="99">
        <f t="shared" ref="I240:I242" si="387">SUM(F240-E240)*D240</f>
        <v>8500</v>
      </c>
      <c r="J240" s="99">
        <v>0</v>
      </c>
      <c r="K240" s="99">
        <v>0</v>
      </c>
      <c r="L240" s="99">
        <f t="shared" ref="L240" si="388">SUM(I240:K240)</f>
        <v>8500</v>
      </c>
    </row>
    <row r="241" spans="1:12">
      <c r="A241" s="96" t="s">
        <v>507</v>
      </c>
      <c r="B241" s="97" t="s">
        <v>508</v>
      </c>
      <c r="C241" s="97" t="s">
        <v>18</v>
      </c>
      <c r="D241" s="98">
        <v>500</v>
      </c>
      <c r="E241" s="98">
        <v>1143</v>
      </c>
      <c r="F241" s="97">
        <v>1160</v>
      </c>
      <c r="G241" s="97">
        <v>0</v>
      </c>
      <c r="H241" s="97">
        <v>0</v>
      </c>
      <c r="I241" s="99">
        <f>SUM(F241-E241)*D241</f>
        <v>8500</v>
      </c>
      <c r="J241" s="99">
        <v>0</v>
      </c>
      <c r="K241" s="99">
        <v>0</v>
      </c>
      <c r="L241" s="99">
        <f t="shared" ref="L241" si="389">SUM(I241:K241)</f>
        <v>8500</v>
      </c>
    </row>
    <row r="242" spans="1:12">
      <c r="A242" s="96" t="s">
        <v>505</v>
      </c>
      <c r="B242" s="97" t="s">
        <v>504</v>
      </c>
      <c r="C242" s="97" t="s">
        <v>18</v>
      </c>
      <c r="D242" s="98">
        <v>500</v>
      </c>
      <c r="E242" s="98">
        <v>766</v>
      </c>
      <c r="F242" s="97">
        <v>758</v>
      </c>
      <c r="G242" s="97">
        <v>0</v>
      </c>
      <c r="H242" s="97">
        <v>0</v>
      </c>
      <c r="I242" s="99">
        <f t="shared" si="387"/>
        <v>-4000</v>
      </c>
      <c r="J242" s="99">
        <v>0</v>
      </c>
      <c r="K242" s="99">
        <v>0</v>
      </c>
      <c r="L242" s="99">
        <f t="shared" ref="L242" si="390">SUM(I242:K242)</f>
        <v>-4000</v>
      </c>
    </row>
    <row r="243" spans="1:12">
      <c r="A243" s="96" t="s">
        <v>505</v>
      </c>
      <c r="B243" s="97" t="s">
        <v>355</v>
      </c>
      <c r="C243" s="97" t="s">
        <v>18</v>
      </c>
      <c r="D243" s="98">
        <v>5700</v>
      </c>
      <c r="E243" s="98">
        <v>122</v>
      </c>
      <c r="F243" s="97">
        <v>124.5</v>
      </c>
      <c r="G243" s="97">
        <v>0</v>
      </c>
      <c r="H243" s="97">
        <v>0</v>
      </c>
      <c r="I243" s="99">
        <f t="shared" ref="I243" si="391">SUM(F243-E243)*D243</f>
        <v>14250</v>
      </c>
      <c r="J243" s="99">
        <v>0</v>
      </c>
      <c r="K243" s="99">
        <v>0</v>
      </c>
      <c r="L243" s="99">
        <f t="shared" ref="L243" si="392">SUM(I243:K243)</f>
        <v>14250</v>
      </c>
    </row>
    <row r="244" spans="1:12">
      <c r="A244" s="96" t="s">
        <v>501</v>
      </c>
      <c r="B244" s="97" t="s">
        <v>502</v>
      </c>
      <c r="C244" s="97" t="s">
        <v>18</v>
      </c>
      <c r="D244" s="98">
        <v>500</v>
      </c>
      <c r="E244" s="98">
        <v>1426</v>
      </c>
      <c r="F244" s="97">
        <v>1439</v>
      </c>
      <c r="G244" s="97">
        <v>0</v>
      </c>
      <c r="H244" s="97">
        <v>0</v>
      </c>
      <c r="I244" s="99">
        <f t="shared" ref="I244" si="393">SUM(F244-E244)*D244</f>
        <v>6500</v>
      </c>
      <c r="J244" s="99">
        <v>0</v>
      </c>
      <c r="K244" s="99">
        <v>0</v>
      </c>
      <c r="L244" s="99">
        <f t="shared" ref="L244" si="394">SUM(I244:K244)</f>
        <v>6500</v>
      </c>
    </row>
    <row r="245" spans="1:12">
      <c r="A245" s="96" t="s">
        <v>501</v>
      </c>
      <c r="B245" s="97" t="s">
        <v>503</v>
      </c>
      <c r="C245" s="97" t="s">
        <v>18</v>
      </c>
      <c r="D245" s="98">
        <v>1200</v>
      </c>
      <c r="E245" s="98">
        <v>1425</v>
      </c>
      <c r="F245" s="97">
        <v>1440</v>
      </c>
      <c r="G245" s="97">
        <v>0</v>
      </c>
      <c r="H245" s="97">
        <v>0</v>
      </c>
      <c r="I245" s="99">
        <f t="shared" ref="I245" si="395">SUM(F245-E245)*D245</f>
        <v>18000</v>
      </c>
      <c r="J245" s="99">
        <v>0</v>
      </c>
      <c r="K245" s="99">
        <v>0</v>
      </c>
      <c r="L245" s="99">
        <f t="shared" ref="L245" si="396">SUM(I245:K245)</f>
        <v>18000</v>
      </c>
    </row>
    <row r="246" spans="1:12">
      <c r="A246" s="96" t="s">
        <v>500</v>
      </c>
      <c r="B246" s="97" t="s">
        <v>411</v>
      </c>
      <c r="C246" s="97" t="s">
        <v>18</v>
      </c>
      <c r="D246" s="98">
        <v>2400</v>
      </c>
      <c r="E246" s="98">
        <v>743</v>
      </c>
      <c r="F246" s="97">
        <v>750</v>
      </c>
      <c r="G246" s="97">
        <v>0</v>
      </c>
      <c r="H246" s="97">
        <v>0</v>
      </c>
      <c r="I246" s="99">
        <f t="shared" ref="I246" si="397">SUM(F246-E246)*D246</f>
        <v>16800</v>
      </c>
      <c r="J246" s="99">
        <v>0</v>
      </c>
      <c r="K246" s="99">
        <v>0</v>
      </c>
      <c r="L246" s="99">
        <f t="shared" ref="L246" si="398">SUM(I246:K246)</f>
        <v>16800</v>
      </c>
    </row>
    <row r="247" spans="1:12">
      <c r="A247" s="96" t="s">
        <v>500</v>
      </c>
      <c r="B247" s="97" t="s">
        <v>499</v>
      </c>
      <c r="C247" s="97" t="s">
        <v>18</v>
      </c>
      <c r="D247" s="98">
        <v>7000</v>
      </c>
      <c r="E247" s="98">
        <v>295</v>
      </c>
      <c r="F247" s="97">
        <v>297</v>
      </c>
      <c r="G247" s="97">
        <v>0</v>
      </c>
      <c r="H247" s="97">
        <v>0</v>
      </c>
      <c r="I247" s="99">
        <f t="shared" ref="I247" si="399">SUM(F247-E247)*D247</f>
        <v>14000</v>
      </c>
      <c r="J247" s="99">
        <v>0</v>
      </c>
      <c r="K247" s="99">
        <v>0</v>
      </c>
      <c r="L247" s="99">
        <f t="shared" ref="L247" si="400">SUM(I247:K247)</f>
        <v>14000</v>
      </c>
    </row>
    <row r="248" spans="1:12">
      <c r="A248" s="96" t="s">
        <v>500</v>
      </c>
      <c r="B248" s="97" t="s">
        <v>23</v>
      </c>
      <c r="C248" s="97" t="s">
        <v>18</v>
      </c>
      <c r="D248" s="98">
        <v>500</v>
      </c>
      <c r="E248" s="98">
        <v>1353</v>
      </c>
      <c r="F248" s="97">
        <v>1370</v>
      </c>
      <c r="G248" s="97">
        <v>0</v>
      </c>
      <c r="H248" s="97">
        <v>0</v>
      </c>
      <c r="I248" s="99">
        <f t="shared" ref="I248" si="401">SUM(F248-E248)*D248</f>
        <v>8500</v>
      </c>
      <c r="J248" s="99">
        <v>0</v>
      </c>
      <c r="K248" s="99">
        <v>0</v>
      </c>
      <c r="L248" s="99">
        <f t="shared" ref="L248" si="402">SUM(I248:K248)</f>
        <v>8500</v>
      </c>
    </row>
    <row r="249" spans="1:12">
      <c r="A249" s="96" t="s">
        <v>498</v>
      </c>
      <c r="B249" s="97" t="s">
        <v>381</v>
      </c>
      <c r="C249" s="97" t="s">
        <v>18</v>
      </c>
      <c r="D249" s="98">
        <v>200</v>
      </c>
      <c r="E249" s="98">
        <v>3515</v>
      </c>
      <c r="F249" s="97">
        <v>3550</v>
      </c>
      <c r="G249" s="97">
        <v>0</v>
      </c>
      <c r="H249" s="97">
        <v>0</v>
      </c>
      <c r="I249" s="99">
        <f t="shared" ref="I249" si="403">SUM(F249-E249)*D249</f>
        <v>7000</v>
      </c>
      <c r="J249" s="99">
        <v>0</v>
      </c>
      <c r="K249" s="99">
        <v>0</v>
      </c>
      <c r="L249" s="99">
        <f t="shared" ref="L249" si="404">SUM(I249:K249)</f>
        <v>7000</v>
      </c>
    </row>
    <row r="250" spans="1:12">
      <c r="A250" s="96" t="s">
        <v>498</v>
      </c>
      <c r="B250" s="97" t="s">
        <v>499</v>
      </c>
      <c r="C250" s="97" t="s">
        <v>18</v>
      </c>
      <c r="D250" s="98">
        <v>7000</v>
      </c>
      <c r="E250" s="98">
        <v>292.5</v>
      </c>
      <c r="F250" s="97">
        <v>296</v>
      </c>
      <c r="G250" s="97">
        <v>0</v>
      </c>
      <c r="H250" s="97">
        <v>0</v>
      </c>
      <c r="I250" s="99">
        <f t="shared" ref="I250" si="405">SUM(F250-E250)*D250</f>
        <v>24500</v>
      </c>
      <c r="J250" s="99">
        <v>0</v>
      </c>
      <c r="K250" s="99">
        <v>0</v>
      </c>
      <c r="L250" s="99">
        <f t="shared" ref="L250" si="406">SUM(I250:K250)</f>
        <v>24500</v>
      </c>
    </row>
    <row r="251" spans="1:12">
      <c r="A251" s="96" t="s">
        <v>497</v>
      </c>
      <c r="B251" s="97" t="s">
        <v>476</v>
      </c>
      <c r="C251" s="97" t="s">
        <v>18</v>
      </c>
      <c r="D251" s="98">
        <v>2000</v>
      </c>
      <c r="E251" s="98">
        <v>356</v>
      </c>
      <c r="F251" s="97">
        <v>362</v>
      </c>
      <c r="G251" s="97">
        <v>0</v>
      </c>
      <c r="H251" s="97">
        <v>0</v>
      </c>
      <c r="I251" s="99">
        <f t="shared" ref="I251" si="407">SUM(F251-E251)*D251</f>
        <v>12000</v>
      </c>
      <c r="J251" s="99">
        <v>0</v>
      </c>
      <c r="K251" s="99">
        <v>0</v>
      </c>
      <c r="L251" s="99">
        <f t="shared" ref="L251" si="408">SUM(I251:K251)</f>
        <v>12000</v>
      </c>
    </row>
    <row r="252" spans="1:12">
      <c r="A252" s="96" t="s">
        <v>497</v>
      </c>
      <c r="B252" s="97" t="s">
        <v>265</v>
      </c>
      <c r="C252" s="97" t="s">
        <v>18</v>
      </c>
      <c r="D252" s="98">
        <v>2000</v>
      </c>
      <c r="E252" s="98">
        <v>130</v>
      </c>
      <c r="F252" s="97">
        <v>134</v>
      </c>
      <c r="G252" s="97">
        <v>0</v>
      </c>
      <c r="H252" s="97">
        <v>0</v>
      </c>
      <c r="I252" s="99">
        <f t="shared" ref="I252" si="409">SUM(F252-E252)*D252</f>
        <v>8000</v>
      </c>
      <c r="J252" s="99">
        <v>0</v>
      </c>
      <c r="K252" s="99">
        <v>0</v>
      </c>
      <c r="L252" s="99">
        <f t="shared" ref="L252" si="410">SUM(I252:K252)</f>
        <v>8000</v>
      </c>
    </row>
    <row r="253" spans="1:12">
      <c r="A253" s="96" t="s">
        <v>495</v>
      </c>
      <c r="B253" s="97" t="s">
        <v>483</v>
      </c>
      <c r="C253" s="97" t="s">
        <v>18</v>
      </c>
      <c r="D253" s="98">
        <v>9000</v>
      </c>
      <c r="E253" s="98">
        <v>137</v>
      </c>
      <c r="F253" s="97">
        <v>135.5</v>
      </c>
      <c r="G253" s="97">
        <v>0</v>
      </c>
      <c r="H253" s="97">
        <v>0</v>
      </c>
      <c r="I253" s="99">
        <f t="shared" ref="I253" si="411">SUM(F253-E253)*D253</f>
        <v>-13500</v>
      </c>
      <c r="J253" s="99">
        <v>0</v>
      </c>
      <c r="K253" s="99">
        <v>0</v>
      </c>
      <c r="L253" s="99">
        <f t="shared" ref="L253" si="412">SUM(I253:K253)</f>
        <v>-13500</v>
      </c>
    </row>
    <row r="254" spans="1:12">
      <c r="A254" s="96" t="s">
        <v>495</v>
      </c>
      <c r="B254" s="97" t="s">
        <v>496</v>
      </c>
      <c r="C254" s="97" t="s">
        <v>18</v>
      </c>
      <c r="D254" s="98">
        <v>8000</v>
      </c>
      <c r="E254" s="98">
        <v>142</v>
      </c>
      <c r="F254" s="97">
        <v>140.5</v>
      </c>
      <c r="G254" s="97">
        <v>0</v>
      </c>
      <c r="H254" s="97">
        <v>0</v>
      </c>
      <c r="I254" s="99">
        <f t="shared" ref="I254" si="413">SUM(F254-E254)*D254</f>
        <v>-12000</v>
      </c>
      <c r="J254" s="99">
        <v>0</v>
      </c>
      <c r="K254" s="99">
        <v>0</v>
      </c>
      <c r="L254" s="99">
        <f t="shared" ref="L254" si="414">SUM(I254:K254)</f>
        <v>-12000</v>
      </c>
    </row>
    <row r="255" spans="1:12">
      <c r="A255" s="96" t="s">
        <v>495</v>
      </c>
      <c r="B255" s="97" t="s">
        <v>185</v>
      </c>
      <c r="C255" s="97" t="s">
        <v>18</v>
      </c>
      <c r="D255" s="98">
        <v>2000</v>
      </c>
      <c r="E255" s="98">
        <v>130</v>
      </c>
      <c r="F255" s="97">
        <v>128</v>
      </c>
      <c r="G255" s="97">
        <v>0</v>
      </c>
      <c r="H255" s="97">
        <v>0</v>
      </c>
      <c r="I255" s="99">
        <f t="shared" ref="I255" si="415">SUM(F255-E255)*D255</f>
        <v>-4000</v>
      </c>
      <c r="J255" s="99">
        <v>0</v>
      </c>
      <c r="K255" s="99">
        <v>0</v>
      </c>
      <c r="L255" s="99">
        <f t="shared" ref="L255" si="416">SUM(I255:K255)</f>
        <v>-4000</v>
      </c>
    </row>
    <row r="256" spans="1:12">
      <c r="A256" s="96" t="s">
        <v>494</v>
      </c>
      <c r="B256" s="97" t="s">
        <v>71</v>
      </c>
      <c r="C256" s="97" t="s">
        <v>18</v>
      </c>
      <c r="D256" s="98">
        <v>500</v>
      </c>
      <c r="E256" s="98">
        <v>1358</v>
      </c>
      <c r="F256" s="97">
        <v>1370</v>
      </c>
      <c r="G256" s="97">
        <v>0</v>
      </c>
      <c r="H256" s="97">
        <v>0</v>
      </c>
      <c r="I256" s="99">
        <f t="shared" ref="I256" si="417">SUM(F256-E256)*D256</f>
        <v>6000</v>
      </c>
      <c r="J256" s="99">
        <v>0</v>
      </c>
      <c r="K256" s="99">
        <v>0</v>
      </c>
      <c r="L256" s="99">
        <f t="shared" ref="L256" si="418">SUM(I256:K256)</f>
        <v>6000</v>
      </c>
    </row>
    <row r="257" spans="1:12">
      <c r="A257" s="96" t="s">
        <v>494</v>
      </c>
      <c r="B257" s="97" t="s">
        <v>111</v>
      </c>
      <c r="C257" s="97" t="s">
        <v>18</v>
      </c>
      <c r="D257" s="98">
        <v>1000</v>
      </c>
      <c r="E257" s="98">
        <v>816</v>
      </c>
      <c r="F257" s="97">
        <v>830</v>
      </c>
      <c r="G257" s="97">
        <v>0</v>
      </c>
      <c r="H257" s="97">
        <v>0</v>
      </c>
      <c r="I257" s="99">
        <f t="shared" ref="I257" si="419">SUM(F257-E257)*D257</f>
        <v>14000</v>
      </c>
      <c r="J257" s="99">
        <v>0</v>
      </c>
      <c r="K257" s="99">
        <v>0</v>
      </c>
      <c r="L257" s="99">
        <f t="shared" ref="L257" si="420">SUM(I257:K257)</f>
        <v>14000</v>
      </c>
    </row>
    <row r="258" spans="1:12">
      <c r="A258" s="96" t="s">
        <v>494</v>
      </c>
      <c r="B258" s="97" t="s">
        <v>378</v>
      </c>
      <c r="C258" s="97" t="s">
        <v>18</v>
      </c>
      <c r="D258" s="98">
        <v>5000</v>
      </c>
      <c r="E258" s="98">
        <v>197</v>
      </c>
      <c r="F258" s="97">
        <v>200</v>
      </c>
      <c r="G258" s="97">
        <v>0</v>
      </c>
      <c r="H258" s="97">
        <v>0</v>
      </c>
      <c r="I258" s="99">
        <f t="shared" ref="I258" si="421">SUM(F258-E258)*D258</f>
        <v>15000</v>
      </c>
      <c r="J258" s="99">
        <v>0</v>
      </c>
      <c r="K258" s="99">
        <v>0</v>
      </c>
      <c r="L258" s="99">
        <f t="shared" ref="L258" si="422">SUM(I258:K258)</f>
        <v>15000</v>
      </c>
    </row>
    <row r="259" spans="1:12">
      <c r="A259" s="105"/>
      <c r="B259" s="105"/>
      <c r="C259" s="105"/>
      <c r="D259" s="106"/>
      <c r="E259" s="107"/>
      <c r="F259" s="107"/>
      <c r="G259" s="108"/>
      <c r="H259" s="108"/>
      <c r="I259" s="108">
        <f>SUM(I222:I258)</f>
        <v>375450.00000000006</v>
      </c>
      <c r="J259" s="108"/>
      <c r="K259" s="108"/>
      <c r="L259" s="108">
        <f>SUM(L222:L258)</f>
        <v>375450.00000000006</v>
      </c>
    </row>
    <row r="260" spans="1:12">
      <c r="A260" s="100"/>
      <c r="B260" s="101"/>
      <c r="C260" s="101"/>
      <c r="D260" s="102"/>
      <c r="E260" s="102"/>
      <c r="F260" s="109">
        <v>43586</v>
      </c>
      <c r="G260" s="101"/>
      <c r="H260" s="101"/>
      <c r="I260" s="103"/>
      <c r="J260" s="103"/>
      <c r="K260" s="103"/>
      <c r="L260" s="103"/>
    </row>
    <row r="261" spans="1:12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1:12">
      <c r="A262" s="96" t="s">
        <v>492</v>
      </c>
      <c r="B262" s="97" t="s">
        <v>493</v>
      </c>
      <c r="C262" s="97" t="s">
        <v>18</v>
      </c>
      <c r="D262" s="98">
        <v>800</v>
      </c>
      <c r="E262" s="98">
        <v>1780</v>
      </c>
      <c r="F262" s="97">
        <v>1790</v>
      </c>
      <c r="G262" s="97">
        <v>0</v>
      </c>
      <c r="H262" s="97">
        <v>0</v>
      </c>
      <c r="I262" s="99">
        <f t="shared" ref="I262" si="423">SUM(F262-E262)*D262</f>
        <v>8000</v>
      </c>
      <c r="J262" s="99">
        <v>0</v>
      </c>
      <c r="K262" s="99">
        <v>0</v>
      </c>
      <c r="L262" s="99">
        <f t="shared" ref="L262" si="424">SUM(I262:K262)</f>
        <v>8000</v>
      </c>
    </row>
    <row r="263" spans="1:12">
      <c r="A263" s="96" t="s">
        <v>492</v>
      </c>
      <c r="B263" s="97" t="s">
        <v>60</v>
      </c>
      <c r="C263" s="97" t="s">
        <v>18</v>
      </c>
      <c r="D263" s="98">
        <v>500</v>
      </c>
      <c r="E263" s="98">
        <v>1676</v>
      </c>
      <c r="F263" s="97">
        <v>1690</v>
      </c>
      <c r="G263" s="97">
        <v>0</v>
      </c>
      <c r="H263" s="97">
        <v>0</v>
      </c>
      <c r="I263" s="99">
        <f t="shared" ref="I263" si="425">SUM(F263-E263)*D263</f>
        <v>7000</v>
      </c>
      <c r="J263" s="99">
        <v>0</v>
      </c>
      <c r="K263" s="99">
        <v>0</v>
      </c>
      <c r="L263" s="99">
        <f t="shared" ref="L263" si="426">SUM(I263:K263)</f>
        <v>7000</v>
      </c>
    </row>
    <row r="264" spans="1:12">
      <c r="A264" s="96" t="s">
        <v>488</v>
      </c>
      <c r="B264" s="97" t="s">
        <v>491</v>
      </c>
      <c r="C264" s="97" t="s">
        <v>18</v>
      </c>
      <c r="D264" s="98">
        <v>3000</v>
      </c>
      <c r="E264" s="98">
        <v>390</v>
      </c>
      <c r="F264" s="97">
        <v>395</v>
      </c>
      <c r="G264" s="97">
        <v>0</v>
      </c>
      <c r="H264" s="97">
        <v>0</v>
      </c>
      <c r="I264" s="99">
        <f t="shared" ref="I264" si="427">SUM(F264-E264)*D264</f>
        <v>15000</v>
      </c>
      <c r="J264" s="99">
        <v>0</v>
      </c>
      <c r="K264" s="99">
        <v>0</v>
      </c>
      <c r="L264" s="99">
        <f t="shared" ref="L264" si="428">SUM(I264:K264)</f>
        <v>15000</v>
      </c>
    </row>
    <row r="265" spans="1:12">
      <c r="A265" s="96" t="s">
        <v>488</v>
      </c>
      <c r="B265" s="97" t="s">
        <v>490</v>
      </c>
      <c r="C265" s="97" t="s">
        <v>18</v>
      </c>
      <c r="D265" s="98">
        <v>3000</v>
      </c>
      <c r="E265" s="98">
        <v>644</v>
      </c>
      <c r="F265" s="97">
        <v>652</v>
      </c>
      <c r="G265" s="97">
        <v>0</v>
      </c>
      <c r="H265" s="97">
        <v>0</v>
      </c>
      <c r="I265" s="99">
        <f t="shared" ref="I265" si="429">SUM(F265-E265)*D265</f>
        <v>24000</v>
      </c>
      <c r="J265" s="99">
        <v>0</v>
      </c>
      <c r="K265" s="99">
        <v>0</v>
      </c>
      <c r="L265" s="99">
        <f t="shared" ref="L265" si="430">SUM(I265:K265)</f>
        <v>24000</v>
      </c>
    </row>
    <row r="266" spans="1:12">
      <c r="A266" s="96" t="s">
        <v>488</v>
      </c>
      <c r="B266" s="97" t="s">
        <v>468</v>
      </c>
      <c r="C266" s="97" t="s">
        <v>18</v>
      </c>
      <c r="D266" s="98">
        <v>500</v>
      </c>
      <c r="E266" s="98">
        <v>1770</v>
      </c>
      <c r="F266" s="97">
        <v>1790</v>
      </c>
      <c r="G266" s="97">
        <v>0</v>
      </c>
      <c r="H266" s="97">
        <v>0</v>
      </c>
      <c r="I266" s="99">
        <f t="shared" ref="I266" si="431">SUM(F266-E266)*D266</f>
        <v>10000</v>
      </c>
      <c r="J266" s="99">
        <v>0</v>
      </c>
      <c r="K266" s="99">
        <v>0</v>
      </c>
      <c r="L266" s="99">
        <f t="shared" ref="L266" si="432">SUM(I266:K266)</f>
        <v>10000</v>
      </c>
    </row>
    <row r="267" spans="1:12">
      <c r="A267" s="96" t="s">
        <v>489</v>
      </c>
      <c r="B267" s="97" t="s">
        <v>265</v>
      </c>
      <c r="C267" s="97" t="s">
        <v>18</v>
      </c>
      <c r="D267" s="98">
        <v>2000</v>
      </c>
      <c r="E267" s="98">
        <v>126</v>
      </c>
      <c r="F267" s="97">
        <v>124</v>
      </c>
      <c r="G267" s="97">
        <v>0</v>
      </c>
      <c r="H267" s="97">
        <v>0</v>
      </c>
      <c r="I267" s="99">
        <f t="shared" ref="I267" si="433">SUM(F267-E267)*D267</f>
        <v>-4000</v>
      </c>
      <c r="J267" s="99">
        <v>0</v>
      </c>
      <c r="K267" s="99">
        <v>0</v>
      </c>
      <c r="L267" s="99">
        <f t="shared" ref="L267" si="434">SUM(I267:K267)</f>
        <v>-4000</v>
      </c>
    </row>
    <row r="268" spans="1:12">
      <c r="A268" s="96" t="s">
        <v>487</v>
      </c>
      <c r="B268" s="97" t="s">
        <v>349</v>
      </c>
      <c r="C268" s="97" t="s">
        <v>18</v>
      </c>
      <c r="D268" s="98">
        <v>14000</v>
      </c>
      <c r="E268" s="98">
        <v>107.9</v>
      </c>
      <c r="F268" s="97">
        <v>108.5</v>
      </c>
      <c r="G268" s="97">
        <v>0</v>
      </c>
      <c r="H268" s="97">
        <v>0</v>
      </c>
      <c r="I268" s="99">
        <f t="shared" ref="I268" si="435">SUM(F268-E268)*D268</f>
        <v>8399.99999999992</v>
      </c>
      <c r="J268" s="99">
        <v>0</v>
      </c>
      <c r="K268" s="99">
        <v>0</v>
      </c>
      <c r="L268" s="99">
        <f t="shared" ref="L268" si="436">SUM(I268:K268)</f>
        <v>8399.99999999992</v>
      </c>
    </row>
    <row r="269" spans="1:12">
      <c r="A269" s="96" t="s">
        <v>487</v>
      </c>
      <c r="B269" s="97" t="s">
        <v>483</v>
      </c>
      <c r="C269" s="97" t="s">
        <v>18</v>
      </c>
      <c r="D269" s="98">
        <v>9000</v>
      </c>
      <c r="E269" s="98">
        <v>131</v>
      </c>
      <c r="F269" s="97">
        <v>133</v>
      </c>
      <c r="G269" s="97">
        <v>0</v>
      </c>
      <c r="H269" s="97">
        <v>0</v>
      </c>
      <c r="I269" s="99">
        <f t="shared" ref="I269" si="437">SUM(F269-E269)*D269</f>
        <v>18000</v>
      </c>
      <c r="J269" s="99">
        <v>0</v>
      </c>
      <c r="K269" s="99">
        <v>0</v>
      </c>
      <c r="L269" s="99">
        <f t="shared" ref="L269" si="438">SUM(I269:K269)</f>
        <v>18000</v>
      </c>
    </row>
    <row r="270" spans="1:12">
      <c r="A270" s="96" t="s">
        <v>487</v>
      </c>
      <c r="B270" s="97" t="s">
        <v>265</v>
      </c>
      <c r="C270" s="97" t="s">
        <v>18</v>
      </c>
      <c r="D270" s="98">
        <v>2000</v>
      </c>
      <c r="E270" s="98">
        <v>127.7</v>
      </c>
      <c r="F270" s="97">
        <v>124</v>
      </c>
      <c r="G270" s="97">
        <v>0</v>
      </c>
      <c r="H270" s="97">
        <v>0</v>
      </c>
      <c r="I270" s="99">
        <f t="shared" ref="I270" si="439">SUM(F270-E270)*D270</f>
        <v>-7400.0000000000055</v>
      </c>
      <c r="J270" s="99">
        <v>0</v>
      </c>
      <c r="K270" s="99">
        <v>0</v>
      </c>
      <c r="L270" s="99">
        <f t="shared" ref="L270" si="440">SUM(I270:K270)</f>
        <v>-7400.0000000000055</v>
      </c>
    </row>
    <row r="271" spans="1:12">
      <c r="A271" s="96" t="s">
        <v>487</v>
      </c>
      <c r="B271" s="97" t="s">
        <v>404</v>
      </c>
      <c r="C271" s="97" t="s">
        <v>18</v>
      </c>
      <c r="D271" s="98">
        <v>500</v>
      </c>
      <c r="E271" s="98">
        <v>1570</v>
      </c>
      <c r="F271" s="97">
        <v>1590</v>
      </c>
      <c r="G271" s="97">
        <v>0</v>
      </c>
      <c r="H271" s="97">
        <v>0</v>
      </c>
      <c r="I271" s="99">
        <f t="shared" ref="I271" si="441">SUM(F271-E271)*D271</f>
        <v>10000</v>
      </c>
      <c r="J271" s="99">
        <v>0</v>
      </c>
      <c r="K271" s="99">
        <v>0</v>
      </c>
      <c r="L271" s="99">
        <f t="shared" ref="L271" si="442">SUM(I271:K271)</f>
        <v>10000</v>
      </c>
    </row>
    <row r="272" spans="1:12">
      <c r="A272" s="96" t="s">
        <v>486</v>
      </c>
      <c r="B272" s="97" t="s">
        <v>380</v>
      </c>
      <c r="C272" s="97" t="s">
        <v>18</v>
      </c>
      <c r="D272" s="98">
        <v>1600</v>
      </c>
      <c r="E272" s="98">
        <v>856</v>
      </c>
      <c r="F272" s="97">
        <v>865</v>
      </c>
      <c r="G272" s="97">
        <v>0</v>
      </c>
      <c r="H272" s="97">
        <v>0</v>
      </c>
      <c r="I272" s="99">
        <f t="shared" ref="I272" si="443">SUM(F272-E272)*D272</f>
        <v>14400</v>
      </c>
      <c r="J272" s="99">
        <v>0</v>
      </c>
      <c r="K272" s="99">
        <v>0</v>
      </c>
      <c r="L272" s="99">
        <f t="shared" ref="L272" si="444">SUM(I272:K272)</f>
        <v>14400</v>
      </c>
    </row>
    <row r="273" spans="1:12">
      <c r="A273" s="96" t="s">
        <v>486</v>
      </c>
      <c r="B273" s="97" t="s">
        <v>23</v>
      </c>
      <c r="C273" s="97" t="s">
        <v>18</v>
      </c>
      <c r="D273" s="98">
        <v>500</v>
      </c>
      <c r="E273" s="98">
        <v>1333</v>
      </c>
      <c r="F273" s="97">
        <v>1350</v>
      </c>
      <c r="G273" s="97">
        <v>0</v>
      </c>
      <c r="H273" s="97">
        <v>0</v>
      </c>
      <c r="I273" s="99">
        <f t="shared" ref="I273" si="445">SUM(F273-E273)*D273</f>
        <v>8500</v>
      </c>
      <c r="J273" s="99">
        <v>0</v>
      </c>
      <c r="K273" s="99">
        <v>0</v>
      </c>
      <c r="L273" s="99">
        <f t="shared" ref="L273" si="446">SUM(I273:K273)</f>
        <v>8500</v>
      </c>
    </row>
    <row r="274" spans="1:12">
      <c r="A274" s="96" t="s">
        <v>485</v>
      </c>
      <c r="B274" s="97" t="s">
        <v>443</v>
      </c>
      <c r="C274" s="97" t="s">
        <v>18</v>
      </c>
      <c r="D274" s="98">
        <v>1600</v>
      </c>
      <c r="E274" s="98">
        <v>115</v>
      </c>
      <c r="F274" s="97">
        <v>116.5</v>
      </c>
      <c r="G274" s="97">
        <v>0</v>
      </c>
      <c r="H274" s="97">
        <v>0</v>
      </c>
      <c r="I274" s="99">
        <f t="shared" ref="I274" si="447">SUM(F274-E274)*D274</f>
        <v>2400</v>
      </c>
      <c r="J274" s="99">
        <v>0</v>
      </c>
      <c r="K274" s="99">
        <v>0</v>
      </c>
      <c r="L274" s="99">
        <f t="shared" ref="L274" si="448">SUM(I274:K274)</f>
        <v>2400</v>
      </c>
    </row>
    <row r="275" spans="1:12">
      <c r="A275" s="96" t="s">
        <v>485</v>
      </c>
      <c r="B275" s="97" t="s">
        <v>484</v>
      </c>
      <c r="C275" s="97" t="s">
        <v>18</v>
      </c>
      <c r="D275" s="98">
        <v>2000</v>
      </c>
      <c r="E275" s="98">
        <v>141</v>
      </c>
      <c r="F275" s="97">
        <v>144</v>
      </c>
      <c r="G275" s="97">
        <v>0</v>
      </c>
      <c r="H275" s="97">
        <v>0</v>
      </c>
      <c r="I275" s="99">
        <f t="shared" ref="I275" si="449">SUM(F275-E275)*D275</f>
        <v>6000</v>
      </c>
      <c r="J275" s="99">
        <v>0</v>
      </c>
      <c r="K275" s="99">
        <v>0</v>
      </c>
      <c r="L275" s="99">
        <f t="shared" ref="L275" si="450">SUM(I275:K275)</f>
        <v>6000</v>
      </c>
    </row>
    <row r="276" spans="1:12">
      <c r="A276" s="96" t="s">
        <v>485</v>
      </c>
      <c r="B276" s="97" t="s">
        <v>483</v>
      </c>
      <c r="C276" s="97" t="s">
        <v>18</v>
      </c>
      <c r="D276" s="98">
        <v>9000</v>
      </c>
      <c r="E276" s="98">
        <v>129</v>
      </c>
      <c r="F276" s="97">
        <v>131</v>
      </c>
      <c r="G276" s="97">
        <v>0</v>
      </c>
      <c r="H276" s="97">
        <v>0</v>
      </c>
      <c r="I276" s="99">
        <f t="shared" ref="I276" si="451">SUM(F276-E276)*D276</f>
        <v>18000</v>
      </c>
      <c r="J276" s="99">
        <v>0</v>
      </c>
      <c r="K276" s="99">
        <v>0</v>
      </c>
      <c r="L276" s="99">
        <f t="shared" ref="L276" si="452">SUM(I276:K276)</f>
        <v>18000</v>
      </c>
    </row>
    <row r="277" spans="1:12">
      <c r="A277" s="96" t="s">
        <v>485</v>
      </c>
      <c r="B277" s="97" t="s">
        <v>269</v>
      </c>
      <c r="C277" s="97" t="s">
        <v>18</v>
      </c>
      <c r="D277" s="98">
        <v>500</v>
      </c>
      <c r="E277" s="98">
        <v>1544</v>
      </c>
      <c r="F277" s="97">
        <v>1565</v>
      </c>
      <c r="G277" s="97">
        <v>0</v>
      </c>
      <c r="H277" s="97">
        <v>0</v>
      </c>
      <c r="I277" s="99">
        <f t="shared" ref="I277" si="453">SUM(F277-E277)*D277</f>
        <v>10500</v>
      </c>
      <c r="J277" s="99">
        <v>0</v>
      </c>
      <c r="K277" s="99">
        <v>0</v>
      </c>
      <c r="L277" s="99">
        <f t="shared" ref="L277" si="454">SUM(I277:K277)</f>
        <v>10500</v>
      </c>
    </row>
    <row r="278" spans="1:12">
      <c r="A278" s="96" t="s">
        <v>485</v>
      </c>
      <c r="B278" s="97" t="s">
        <v>482</v>
      </c>
      <c r="C278" s="97" t="s">
        <v>18</v>
      </c>
      <c r="D278" s="98">
        <v>500</v>
      </c>
      <c r="E278" s="98">
        <v>1033</v>
      </c>
      <c r="F278" s="97">
        <v>1053</v>
      </c>
      <c r="G278" s="97">
        <v>0</v>
      </c>
      <c r="H278" s="97">
        <v>0</v>
      </c>
      <c r="I278" s="99">
        <f t="shared" ref="I278" si="455">SUM(F278-E278)*D278</f>
        <v>10000</v>
      </c>
      <c r="J278" s="99">
        <v>0</v>
      </c>
      <c r="K278" s="99">
        <v>0</v>
      </c>
      <c r="L278" s="99">
        <f t="shared" ref="L278" si="456">SUM(I278:K278)</f>
        <v>10000</v>
      </c>
    </row>
    <row r="279" spans="1:12">
      <c r="A279" s="96" t="s">
        <v>479</v>
      </c>
      <c r="B279" s="97" t="s">
        <v>368</v>
      </c>
      <c r="C279" s="97" t="s">
        <v>18</v>
      </c>
      <c r="D279" s="98">
        <v>12000</v>
      </c>
      <c r="E279" s="98">
        <v>126</v>
      </c>
      <c r="F279" s="97">
        <v>128</v>
      </c>
      <c r="G279" s="97">
        <v>0</v>
      </c>
      <c r="H279" s="97">
        <v>0</v>
      </c>
      <c r="I279" s="99">
        <f t="shared" ref="I279" si="457">SUM(F279-E279)*D279</f>
        <v>24000</v>
      </c>
      <c r="J279" s="99">
        <v>0</v>
      </c>
      <c r="K279" s="99">
        <v>0</v>
      </c>
      <c r="L279" s="99">
        <f t="shared" ref="L279" si="458">SUM(I279:K279)</f>
        <v>24000</v>
      </c>
    </row>
    <row r="280" spans="1:12">
      <c r="A280" s="96" t="s">
        <v>479</v>
      </c>
      <c r="B280" s="97" t="s">
        <v>393</v>
      </c>
      <c r="C280" s="97" t="s">
        <v>18</v>
      </c>
      <c r="D280" s="98">
        <v>14000</v>
      </c>
      <c r="E280" s="98">
        <v>95.35</v>
      </c>
      <c r="F280" s="97">
        <v>96.5</v>
      </c>
      <c r="G280" s="97">
        <v>0</v>
      </c>
      <c r="H280" s="97">
        <v>0</v>
      </c>
      <c r="I280" s="99">
        <f t="shared" ref="I280" si="459">SUM(F280-E280)*D280</f>
        <v>16100.00000000008</v>
      </c>
      <c r="J280" s="99">
        <v>0</v>
      </c>
      <c r="K280" s="99">
        <v>0</v>
      </c>
      <c r="L280" s="99">
        <f t="shared" ref="L280" si="460">SUM(I280:K280)</f>
        <v>16100.00000000008</v>
      </c>
    </row>
    <row r="281" spans="1:12">
      <c r="A281" s="96" t="s">
        <v>477</v>
      </c>
      <c r="B281" s="97" t="s">
        <v>75</v>
      </c>
      <c r="C281" s="97" t="s">
        <v>18</v>
      </c>
      <c r="D281" s="98">
        <v>500</v>
      </c>
      <c r="E281" s="98">
        <v>980</v>
      </c>
      <c r="F281" s="97">
        <v>1000</v>
      </c>
      <c r="G281" s="97">
        <v>0</v>
      </c>
      <c r="H281" s="97">
        <v>0</v>
      </c>
      <c r="I281" s="99">
        <f t="shared" ref="I281" si="461">SUM(F281-E281)*D281</f>
        <v>10000</v>
      </c>
      <c r="J281" s="99">
        <v>0</v>
      </c>
      <c r="K281" s="99">
        <v>0</v>
      </c>
      <c r="L281" s="99">
        <f t="shared" ref="L281" si="462">SUM(I281:K281)</f>
        <v>10000</v>
      </c>
    </row>
    <row r="282" spans="1:12">
      <c r="A282" s="96" t="s">
        <v>477</v>
      </c>
      <c r="B282" s="97" t="s">
        <v>478</v>
      </c>
      <c r="C282" s="97" t="s">
        <v>18</v>
      </c>
      <c r="D282" s="98">
        <v>500</v>
      </c>
      <c r="E282" s="98">
        <v>1340</v>
      </c>
      <c r="F282" s="97">
        <v>1359.5</v>
      </c>
      <c r="G282" s="97">
        <v>0</v>
      </c>
      <c r="H282" s="97">
        <v>0</v>
      </c>
      <c r="I282" s="99">
        <f t="shared" ref="I282" si="463">SUM(F282-E282)*D282</f>
        <v>9750</v>
      </c>
      <c r="J282" s="99">
        <v>0</v>
      </c>
      <c r="K282" s="99">
        <v>0</v>
      </c>
      <c r="L282" s="99">
        <f t="shared" ref="L282" si="464">SUM(I282:K282)</f>
        <v>9750</v>
      </c>
    </row>
    <row r="283" spans="1:12">
      <c r="A283" s="96" t="s">
        <v>475</v>
      </c>
      <c r="B283" s="97" t="s">
        <v>476</v>
      </c>
      <c r="C283" s="97" t="s">
        <v>18</v>
      </c>
      <c r="D283" s="98">
        <v>3200</v>
      </c>
      <c r="E283" s="98">
        <v>341.5</v>
      </c>
      <c r="F283" s="97">
        <v>345</v>
      </c>
      <c r="G283" s="97">
        <v>0</v>
      </c>
      <c r="H283" s="97">
        <v>0</v>
      </c>
      <c r="I283" s="99">
        <f t="shared" ref="I283" si="465">SUM(F283-E283)*D283</f>
        <v>11200</v>
      </c>
      <c r="J283" s="99">
        <v>0</v>
      </c>
      <c r="K283" s="99">
        <v>0</v>
      </c>
      <c r="L283" s="99">
        <f t="shared" ref="L283" si="466">SUM(I283:K283)</f>
        <v>11200</v>
      </c>
    </row>
    <row r="284" spans="1:12">
      <c r="A284" s="96" t="s">
        <v>475</v>
      </c>
      <c r="B284" s="97" t="s">
        <v>434</v>
      </c>
      <c r="C284" s="97" t="s">
        <v>18</v>
      </c>
      <c r="D284" s="98">
        <v>18000</v>
      </c>
      <c r="E284" s="98">
        <v>53.5</v>
      </c>
      <c r="F284" s="97">
        <v>54.5</v>
      </c>
      <c r="G284" s="97">
        <v>0</v>
      </c>
      <c r="H284" s="97">
        <v>0</v>
      </c>
      <c r="I284" s="99">
        <f t="shared" ref="I284" si="467">SUM(F284-E284)*D284</f>
        <v>18000</v>
      </c>
      <c r="J284" s="99">
        <v>0</v>
      </c>
      <c r="K284" s="99">
        <v>0</v>
      </c>
      <c r="L284" s="99">
        <f t="shared" ref="L284" si="468">SUM(I284:K284)</f>
        <v>18000</v>
      </c>
    </row>
    <row r="285" spans="1:12">
      <c r="A285" s="96" t="s">
        <v>475</v>
      </c>
      <c r="B285" s="97" t="s">
        <v>269</v>
      </c>
      <c r="C285" s="97" t="s">
        <v>18</v>
      </c>
      <c r="D285" s="98">
        <v>500</v>
      </c>
      <c r="E285" s="98">
        <v>1450</v>
      </c>
      <c r="F285" s="97">
        <v>1465</v>
      </c>
      <c r="G285" s="97">
        <v>0</v>
      </c>
      <c r="H285" s="97">
        <v>0</v>
      </c>
      <c r="I285" s="99">
        <f t="shared" ref="I285" si="469">SUM(F285-E285)*D285</f>
        <v>7500</v>
      </c>
      <c r="J285" s="99">
        <v>0</v>
      </c>
      <c r="K285" s="99">
        <v>0</v>
      </c>
      <c r="L285" s="99">
        <f t="shared" ref="L285" si="470">SUM(I285:K285)</f>
        <v>7500</v>
      </c>
    </row>
    <row r="286" spans="1:12">
      <c r="A286" s="96" t="s">
        <v>473</v>
      </c>
      <c r="B286" s="97" t="s">
        <v>474</v>
      </c>
      <c r="C286" s="97" t="s">
        <v>18</v>
      </c>
      <c r="D286" s="98">
        <v>16000</v>
      </c>
      <c r="E286" s="98">
        <v>84.5</v>
      </c>
      <c r="F286" s="97">
        <v>86</v>
      </c>
      <c r="G286" s="97">
        <v>0</v>
      </c>
      <c r="H286" s="97">
        <v>0</v>
      </c>
      <c r="I286" s="99">
        <f t="shared" ref="I286" si="471">SUM(F286-E286)*D286</f>
        <v>24000</v>
      </c>
      <c r="J286" s="99">
        <v>0</v>
      </c>
      <c r="K286" s="99">
        <v>0</v>
      </c>
      <c r="L286" s="99">
        <f t="shared" ref="L286" si="472">SUM(I286:K286)</f>
        <v>24000</v>
      </c>
    </row>
    <row r="287" spans="1:12">
      <c r="A287" s="96" t="s">
        <v>473</v>
      </c>
      <c r="B287" s="97" t="s">
        <v>468</v>
      </c>
      <c r="C287" s="97" t="s">
        <v>18</v>
      </c>
      <c r="D287" s="98">
        <v>500</v>
      </c>
      <c r="E287" s="98">
        <v>1796</v>
      </c>
      <c r="F287" s="97">
        <v>1820</v>
      </c>
      <c r="G287" s="97">
        <v>0</v>
      </c>
      <c r="H287" s="97">
        <v>0</v>
      </c>
      <c r="I287" s="99">
        <f t="shared" ref="I287" si="473">SUM(F287-E287)*D287</f>
        <v>12000</v>
      </c>
      <c r="J287" s="99">
        <v>0</v>
      </c>
      <c r="K287" s="99">
        <v>0</v>
      </c>
      <c r="L287" s="99">
        <f t="shared" ref="L287" si="474">SUM(I287:K287)</f>
        <v>12000</v>
      </c>
    </row>
    <row r="288" spans="1:12">
      <c r="A288" s="96" t="s">
        <v>472</v>
      </c>
      <c r="B288" s="97" t="s">
        <v>441</v>
      </c>
      <c r="C288" s="97" t="s">
        <v>18</v>
      </c>
      <c r="D288" s="98">
        <v>2000</v>
      </c>
      <c r="E288" s="98">
        <v>729</v>
      </c>
      <c r="F288" s="97">
        <v>735</v>
      </c>
      <c r="G288" s="97">
        <v>0</v>
      </c>
      <c r="H288" s="97">
        <v>0</v>
      </c>
      <c r="I288" s="99">
        <f t="shared" ref="I288" si="475">SUM(F288-E288)*D288</f>
        <v>12000</v>
      </c>
      <c r="J288" s="99">
        <v>0</v>
      </c>
      <c r="K288" s="99">
        <v>0</v>
      </c>
      <c r="L288" s="99">
        <f t="shared" ref="L288" si="476">SUM(I288:K288)</f>
        <v>12000</v>
      </c>
    </row>
    <row r="289" spans="1:12">
      <c r="A289" s="96" t="s">
        <v>472</v>
      </c>
      <c r="B289" s="97" t="s">
        <v>470</v>
      </c>
      <c r="C289" s="97" t="s">
        <v>18</v>
      </c>
      <c r="D289" s="98">
        <v>12000</v>
      </c>
      <c r="E289" s="98">
        <v>122</v>
      </c>
      <c r="F289" s="97">
        <v>123</v>
      </c>
      <c r="G289" s="97">
        <v>0</v>
      </c>
      <c r="H289" s="97">
        <v>0</v>
      </c>
      <c r="I289" s="99">
        <f t="shared" ref="I289" si="477">SUM(F289-E289)*D289</f>
        <v>12000</v>
      </c>
      <c r="J289" s="99">
        <v>0</v>
      </c>
      <c r="K289" s="99">
        <v>0</v>
      </c>
      <c r="L289" s="99">
        <f t="shared" ref="L289" si="478">SUM(I289:K289)</f>
        <v>12000</v>
      </c>
    </row>
    <row r="290" spans="1:12">
      <c r="A290" s="96" t="s">
        <v>472</v>
      </c>
      <c r="B290" s="97" t="s">
        <v>471</v>
      </c>
      <c r="C290" s="97" t="s">
        <v>18</v>
      </c>
      <c r="D290" s="98">
        <v>500</v>
      </c>
      <c r="E290" s="98">
        <v>1405</v>
      </c>
      <c r="F290" s="97">
        <v>1420</v>
      </c>
      <c r="G290" s="97">
        <v>0</v>
      </c>
      <c r="H290" s="97">
        <v>0</v>
      </c>
      <c r="I290" s="99">
        <f t="shared" ref="I290" si="479">SUM(F290-E290)*D290</f>
        <v>7500</v>
      </c>
      <c r="J290" s="99">
        <v>0</v>
      </c>
      <c r="K290" s="99">
        <v>0</v>
      </c>
      <c r="L290" s="99">
        <f t="shared" ref="L290" si="480">SUM(I290:K290)</f>
        <v>7500</v>
      </c>
    </row>
    <row r="291" spans="1:12">
      <c r="A291" s="96" t="s">
        <v>469</v>
      </c>
      <c r="B291" s="97" t="s">
        <v>470</v>
      </c>
      <c r="C291" s="97" t="s">
        <v>18</v>
      </c>
      <c r="D291" s="98">
        <v>12000</v>
      </c>
      <c r="E291" s="98">
        <v>120.5</v>
      </c>
      <c r="F291" s="97">
        <v>122</v>
      </c>
      <c r="G291" s="97">
        <v>0</v>
      </c>
      <c r="H291" s="97">
        <v>0</v>
      </c>
      <c r="I291" s="99">
        <f t="shared" ref="I291" si="481">SUM(F291-E291)*D291</f>
        <v>18000</v>
      </c>
      <c r="J291" s="99">
        <v>0</v>
      </c>
      <c r="K291" s="99">
        <v>0</v>
      </c>
      <c r="L291" s="99">
        <f t="shared" ref="L291" si="482">SUM(I291:K291)</f>
        <v>18000</v>
      </c>
    </row>
    <row r="292" spans="1:12">
      <c r="A292" s="96" t="s">
        <v>466</v>
      </c>
      <c r="B292" s="97" t="s">
        <v>468</v>
      </c>
      <c r="C292" s="97" t="s">
        <v>18</v>
      </c>
      <c r="D292" s="98">
        <v>500</v>
      </c>
      <c r="E292" s="98">
        <v>1728</v>
      </c>
      <c r="F292" s="97">
        <v>1740</v>
      </c>
      <c r="G292" s="97">
        <v>0</v>
      </c>
      <c r="H292" s="97">
        <v>0</v>
      </c>
      <c r="I292" s="99">
        <f t="shared" ref="I292" si="483">SUM(F292-E292)*D292</f>
        <v>6000</v>
      </c>
      <c r="J292" s="99">
        <v>0</v>
      </c>
      <c r="K292" s="99">
        <v>0</v>
      </c>
      <c r="L292" s="99">
        <f t="shared" ref="L292" si="484">SUM(I292:K292)</f>
        <v>6000</v>
      </c>
    </row>
    <row r="293" spans="1:12">
      <c r="A293" s="96" t="s">
        <v>466</v>
      </c>
      <c r="B293" s="97" t="s">
        <v>467</v>
      </c>
      <c r="C293" s="97" t="s">
        <v>18</v>
      </c>
      <c r="D293" s="98">
        <v>700</v>
      </c>
      <c r="E293" s="98">
        <v>1365</v>
      </c>
      <c r="F293" s="97">
        <v>1385</v>
      </c>
      <c r="G293" s="97">
        <v>0</v>
      </c>
      <c r="H293" s="97">
        <v>0</v>
      </c>
      <c r="I293" s="99">
        <f t="shared" ref="I293" si="485">SUM(F293-E293)*D293</f>
        <v>14000</v>
      </c>
      <c r="J293" s="99">
        <v>0</v>
      </c>
      <c r="K293" s="99">
        <v>0</v>
      </c>
      <c r="L293" s="99">
        <f t="shared" ref="L293" si="486">SUM(I293:K293)</f>
        <v>14000</v>
      </c>
    </row>
    <row r="294" spans="1:12">
      <c r="A294" s="96" t="s">
        <v>466</v>
      </c>
      <c r="B294" s="97" t="s">
        <v>357</v>
      </c>
      <c r="C294" s="97" t="s">
        <v>18</v>
      </c>
      <c r="D294" s="98">
        <v>500</v>
      </c>
      <c r="E294" s="98">
        <v>930</v>
      </c>
      <c r="F294" s="97">
        <v>950</v>
      </c>
      <c r="G294" s="97">
        <v>0</v>
      </c>
      <c r="H294" s="97">
        <v>0</v>
      </c>
      <c r="I294" s="99">
        <f t="shared" ref="I294" si="487">SUM(F294-E294)*D294</f>
        <v>10000</v>
      </c>
      <c r="J294" s="99">
        <v>0</v>
      </c>
      <c r="K294" s="99">
        <v>0</v>
      </c>
      <c r="L294" s="99">
        <f t="shared" ref="L294" si="488">SUM(I294:K294)</f>
        <v>10000</v>
      </c>
    </row>
    <row r="295" spans="1:12">
      <c r="A295" s="96" t="s">
        <v>465</v>
      </c>
      <c r="B295" s="97" t="s">
        <v>464</v>
      </c>
      <c r="C295" s="97" t="s">
        <v>18</v>
      </c>
      <c r="D295" s="98">
        <v>500</v>
      </c>
      <c r="E295" s="98">
        <v>170.5</v>
      </c>
      <c r="F295" s="97">
        <v>173</v>
      </c>
      <c r="G295" s="97">
        <v>0</v>
      </c>
      <c r="H295" s="97">
        <v>0</v>
      </c>
      <c r="I295" s="99">
        <f t="shared" ref="I295" si="489">SUM(F295-E295)*D295</f>
        <v>1250</v>
      </c>
      <c r="J295" s="99">
        <v>0</v>
      </c>
      <c r="K295" s="99">
        <v>0</v>
      </c>
      <c r="L295" s="99">
        <f t="shared" ref="L295" si="490">SUM(I295:K295)</f>
        <v>1250</v>
      </c>
    </row>
    <row r="296" spans="1:12">
      <c r="A296" s="96" t="s">
        <v>465</v>
      </c>
      <c r="B296" s="97" t="s">
        <v>464</v>
      </c>
      <c r="C296" s="97" t="s">
        <v>18</v>
      </c>
      <c r="D296" s="98">
        <v>3500</v>
      </c>
      <c r="E296" s="98">
        <v>170.5</v>
      </c>
      <c r="F296" s="97">
        <v>168</v>
      </c>
      <c r="G296" s="97">
        <v>0</v>
      </c>
      <c r="H296" s="97">
        <v>0</v>
      </c>
      <c r="I296" s="99">
        <f t="shared" ref="I296" si="491">SUM(F296-E296)*D296</f>
        <v>-8750</v>
      </c>
      <c r="J296" s="99">
        <v>0</v>
      </c>
      <c r="K296" s="99">
        <v>0</v>
      </c>
      <c r="L296" s="99">
        <f t="shared" ref="L296" si="492">SUM(I296:K296)</f>
        <v>-8750</v>
      </c>
    </row>
    <row r="297" spans="1:12">
      <c r="A297" s="96" t="s">
        <v>463</v>
      </c>
      <c r="B297" s="97" t="s">
        <v>345</v>
      </c>
      <c r="C297" s="97" t="s">
        <v>18</v>
      </c>
      <c r="D297" s="98">
        <v>500</v>
      </c>
      <c r="E297" s="98">
        <v>1035</v>
      </c>
      <c r="F297" s="97">
        <v>1015</v>
      </c>
      <c r="G297" s="97">
        <v>0</v>
      </c>
      <c r="H297" s="97">
        <v>0</v>
      </c>
      <c r="I297" s="99">
        <f t="shared" ref="I297" si="493">SUM(F297-E297)*D297</f>
        <v>-10000</v>
      </c>
      <c r="J297" s="99">
        <v>0</v>
      </c>
      <c r="K297" s="99">
        <v>0</v>
      </c>
      <c r="L297" s="99">
        <f t="shared" ref="L297" si="494">SUM(I297:K297)</f>
        <v>-10000</v>
      </c>
    </row>
    <row r="298" spans="1:12">
      <c r="A298" s="96" t="s">
        <v>462</v>
      </c>
      <c r="B298" s="97" t="s">
        <v>370</v>
      </c>
      <c r="C298" s="97" t="s">
        <v>18</v>
      </c>
      <c r="D298" s="98">
        <v>1200</v>
      </c>
      <c r="E298" s="98">
        <v>983</v>
      </c>
      <c r="F298" s="97">
        <v>993</v>
      </c>
      <c r="G298" s="97">
        <v>0</v>
      </c>
      <c r="H298" s="97">
        <v>0</v>
      </c>
      <c r="I298" s="99">
        <f t="shared" ref="I298" si="495">SUM(F298-E298)*D298</f>
        <v>12000</v>
      </c>
      <c r="J298" s="99">
        <v>0</v>
      </c>
      <c r="K298" s="99">
        <v>0</v>
      </c>
      <c r="L298" s="99">
        <f t="shared" ref="L298" si="496">SUM(I298:K298)</f>
        <v>12000</v>
      </c>
    </row>
    <row r="299" spans="1:12">
      <c r="A299" s="96" t="s">
        <v>461</v>
      </c>
      <c r="B299" s="97" t="s">
        <v>370</v>
      </c>
      <c r="C299" s="97" t="s">
        <v>18</v>
      </c>
      <c r="D299" s="98">
        <v>1200</v>
      </c>
      <c r="E299" s="98">
        <v>983</v>
      </c>
      <c r="F299" s="97">
        <v>993</v>
      </c>
      <c r="G299" s="97">
        <v>0</v>
      </c>
      <c r="H299" s="97">
        <v>0</v>
      </c>
      <c r="I299" s="99">
        <f t="shared" ref="I299" si="497">SUM(F299-E299)*D299</f>
        <v>12000</v>
      </c>
      <c r="J299" s="99">
        <v>0</v>
      </c>
      <c r="K299" s="99">
        <v>0</v>
      </c>
      <c r="L299" s="99">
        <f t="shared" ref="L299" si="498">SUM(I299:K299)</f>
        <v>12000</v>
      </c>
    </row>
    <row r="300" spans="1:12">
      <c r="A300" s="96" t="s">
        <v>461</v>
      </c>
      <c r="B300" s="97" t="s">
        <v>458</v>
      </c>
      <c r="C300" s="97" t="s">
        <v>18</v>
      </c>
      <c r="D300" s="98">
        <v>500</v>
      </c>
      <c r="E300" s="98">
        <v>1065</v>
      </c>
      <c r="F300" s="97">
        <v>1080</v>
      </c>
      <c r="G300" s="97">
        <v>0</v>
      </c>
      <c r="H300" s="97">
        <v>0</v>
      </c>
      <c r="I300" s="99">
        <f t="shared" ref="I300" si="499">SUM(F300-E300)*D300</f>
        <v>7500</v>
      </c>
      <c r="J300" s="99">
        <v>0</v>
      </c>
      <c r="K300" s="99">
        <v>0</v>
      </c>
      <c r="L300" s="99">
        <f t="shared" ref="L300" si="500">SUM(I300:K300)</f>
        <v>7500</v>
      </c>
    </row>
    <row r="301" spans="1:12">
      <c r="A301" s="96" t="s">
        <v>460</v>
      </c>
      <c r="B301" s="97" t="s">
        <v>457</v>
      </c>
      <c r="C301" s="97" t="s">
        <v>18</v>
      </c>
      <c r="D301" s="98">
        <v>3000</v>
      </c>
      <c r="E301" s="98">
        <v>310</v>
      </c>
      <c r="F301" s="97">
        <v>315</v>
      </c>
      <c r="G301" s="97">
        <v>0</v>
      </c>
      <c r="H301" s="97">
        <v>0</v>
      </c>
      <c r="I301" s="99">
        <f t="shared" ref="I301" si="501">SUM(F301-E301)*D301</f>
        <v>15000</v>
      </c>
      <c r="J301" s="99">
        <v>0</v>
      </c>
      <c r="K301" s="99">
        <v>0</v>
      </c>
      <c r="L301" s="99">
        <f t="shared" ref="L301" si="502">SUM(I301:K301)</f>
        <v>15000</v>
      </c>
    </row>
    <row r="302" spans="1:12">
      <c r="A302" s="96" t="s">
        <v>460</v>
      </c>
      <c r="B302" s="97" t="s">
        <v>339</v>
      </c>
      <c r="C302" s="97" t="s">
        <v>18</v>
      </c>
      <c r="D302" s="98">
        <v>500</v>
      </c>
      <c r="E302" s="98">
        <v>706</v>
      </c>
      <c r="F302" s="97">
        <v>720</v>
      </c>
      <c r="G302" s="97">
        <v>0</v>
      </c>
      <c r="H302" s="97">
        <v>0</v>
      </c>
      <c r="I302" s="99">
        <f t="shared" ref="I302" si="503">SUM(F302-E302)*D302</f>
        <v>7000</v>
      </c>
      <c r="J302" s="99">
        <v>0</v>
      </c>
      <c r="K302" s="99">
        <v>0</v>
      </c>
      <c r="L302" s="99">
        <f t="shared" ref="L302" si="504">SUM(I302:K302)</f>
        <v>7000</v>
      </c>
    </row>
    <row r="303" spans="1:12">
      <c r="A303" s="96" t="s">
        <v>459</v>
      </c>
      <c r="B303" s="97" t="s">
        <v>456</v>
      </c>
      <c r="C303" s="97" t="s">
        <v>18</v>
      </c>
      <c r="D303" s="98">
        <v>16000</v>
      </c>
      <c r="E303" s="98">
        <v>59.5</v>
      </c>
      <c r="F303" s="97">
        <v>58</v>
      </c>
      <c r="G303" s="97">
        <v>0</v>
      </c>
      <c r="H303" s="97">
        <v>0</v>
      </c>
      <c r="I303" s="99">
        <f t="shared" ref="I303" si="505">SUM(F303-E303)*D303</f>
        <v>-24000</v>
      </c>
      <c r="J303" s="99">
        <v>0</v>
      </c>
      <c r="K303" s="99">
        <v>0</v>
      </c>
      <c r="L303" s="99">
        <f t="shared" ref="L303" si="506">SUM(I303:K303)</f>
        <v>-24000</v>
      </c>
    </row>
    <row r="304" spans="1:12">
      <c r="A304" s="96" t="s">
        <v>459</v>
      </c>
      <c r="B304" s="97" t="s">
        <v>23</v>
      </c>
      <c r="C304" s="97" t="s">
        <v>18</v>
      </c>
      <c r="D304" s="98">
        <v>500</v>
      </c>
      <c r="E304" s="98">
        <v>1345</v>
      </c>
      <c r="F304" s="97">
        <v>1330</v>
      </c>
      <c r="G304" s="97">
        <v>0</v>
      </c>
      <c r="H304" s="97">
        <v>0</v>
      </c>
      <c r="I304" s="99">
        <f t="shared" ref="I304" si="507">SUM(F304-E304)*D304</f>
        <v>-7500</v>
      </c>
      <c r="J304" s="99">
        <v>0</v>
      </c>
      <c r="K304" s="99">
        <v>0</v>
      </c>
      <c r="L304" s="99">
        <f t="shared" ref="L304" si="508">SUM(I304:K304)</f>
        <v>-7500</v>
      </c>
    </row>
    <row r="305" spans="1:12">
      <c r="A305" s="105"/>
      <c r="B305" s="105"/>
      <c r="C305" s="105"/>
      <c r="D305" s="106"/>
      <c r="E305" s="107"/>
      <c r="F305" s="107"/>
      <c r="G305" s="108"/>
      <c r="H305" s="108"/>
      <c r="I305" s="108">
        <f>SUM(I6:I304)</f>
        <v>3193150</v>
      </c>
      <c r="J305" s="108"/>
      <c r="K305" s="108"/>
      <c r="L305" s="108">
        <f>SUM(L6:L304)</f>
        <v>3232700</v>
      </c>
    </row>
    <row r="306" spans="1:12">
      <c r="A306" s="100"/>
      <c r="B306" s="101"/>
      <c r="C306" s="101"/>
      <c r="D306" s="102"/>
      <c r="E306" s="102"/>
      <c r="F306" s="109">
        <v>43556</v>
      </c>
      <c r="G306" s="101"/>
      <c r="H306" s="101"/>
      <c r="I306" s="103"/>
      <c r="J306" s="103"/>
      <c r="K306" s="103"/>
      <c r="L306" s="103"/>
    </row>
    <row r="307" spans="1:12">
      <c r="A307" s="96" t="s">
        <v>453</v>
      </c>
      <c r="B307" s="97" t="s">
        <v>454</v>
      </c>
      <c r="C307" s="97" t="s">
        <v>18</v>
      </c>
      <c r="D307" s="98">
        <v>500</v>
      </c>
      <c r="E307" s="98">
        <v>558</v>
      </c>
      <c r="F307" s="97">
        <v>564</v>
      </c>
      <c r="G307" s="97">
        <v>0</v>
      </c>
      <c r="H307" s="97">
        <v>0</v>
      </c>
      <c r="I307" s="99">
        <f t="shared" ref="I307" si="509">SUM(F307-E307)*D307</f>
        <v>3000</v>
      </c>
      <c r="J307" s="99">
        <v>0</v>
      </c>
      <c r="K307" s="99">
        <v>0</v>
      </c>
      <c r="L307" s="99">
        <f t="shared" ref="L307" si="510">SUM(I307:K307)</f>
        <v>3000</v>
      </c>
    </row>
    <row r="308" spans="1:12">
      <c r="A308" s="96" t="s">
        <v>453</v>
      </c>
      <c r="B308" s="97" t="s">
        <v>455</v>
      </c>
      <c r="C308" s="97" t="s">
        <v>18</v>
      </c>
      <c r="D308" s="98">
        <v>500</v>
      </c>
      <c r="E308" s="98">
        <v>1746</v>
      </c>
      <c r="F308" s="97">
        <v>1760</v>
      </c>
      <c r="G308" s="97">
        <v>0</v>
      </c>
      <c r="H308" s="97">
        <v>0</v>
      </c>
      <c r="I308" s="99">
        <f t="shared" ref="I308" si="511">SUM(F308-E308)*D308</f>
        <v>7000</v>
      </c>
      <c r="J308" s="99">
        <v>0</v>
      </c>
      <c r="K308" s="99">
        <v>0</v>
      </c>
      <c r="L308" s="99">
        <f t="shared" ref="L308" si="512">SUM(I308:K308)</f>
        <v>7000</v>
      </c>
    </row>
    <row r="309" spans="1:12">
      <c r="A309" s="96" t="s">
        <v>452</v>
      </c>
      <c r="B309" s="97" t="s">
        <v>23</v>
      </c>
      <c r="C309" s="97" t="s">
        <v>18</v>
      </c>
      <c r="D309" s="98">
        <v>500</v>
      </c>
      <c r="E309" s="98">
        <v>1343</v>
      </c>
      <c r="F309" s="97">
        <v>1360</v>
      </c>
      <c r="G309" s="97">
        <v>0</v>
      </c>
      <c r="H309" s="97">
        <v>0</v>
      </c>
      <c r="I309" s="99">
        <f t="shared" ref="I309" si="513">SUM(F309-E309)*D309</f>
        <v>8500</v>
      </c>
      <c r="J309" s="99">
        <v>0</v>
      </c>
      <c r="K309" s="99">
        <v>0</v>
      </c>
      <c r="L309" s="99">
        <f t="shared" ref="L309" si="514">SUM(I309:K309)</f>
        <v>8500</v>
      </c>
    </row>
    <row r="310" spans="1:12">
      <c r="A310" s="96" t="s">
        <v>452</v>
      </c>
      <c r="B310" s="97" t="s">
        <v>349</v>
      </c>
      <c r="C310" s="97" t="s">
        <v>18</v>
      </c>
      <c r="D310" s="98">
        <v>14000</v>
      </c>
      <c r="E310" s="98">
        <v>96.5</v>
      </c>
      <c r="F310" s="97">
        <v>95</v>
      </c>
      <c r="G310" s="97">
        <v>0</v>
      </c>
      <c r="H310" s="97">
        <v>0</v>
      </c>
      <c r="I310" s="99">
        <f t="shared" ref="I310" si="515">SUM(F310-E310)*D310</f>
        <v>-21000</v>
      </c>
      <c r="J310" s="99">
        <v>0</v>
      </c>
      <c r="K310" s="99">
        <v>0</v>
      </c>
      <c r="L310" s="99">
        <f t="shared" ref="L310" si="516">SUM(I310:K310)</f>
        <v>-21000</v>
      </c>
    </row>
    <row r="311" spans="1:12">
      <c r="A311" s="96" t="s">
        <v>442</v>
      </c>
      <c r="B311" s="97" t="s">
        <v>443</v>
      </c>
      <c r="C311" s="97" t="s">
        <v>18</v>
      </c>
      <c r="D311" s="98">
        <v>16000</v>
      </c>
      <c r="E311" s="98">
        <v>101.7</v>
      </c>
      <c r="F311" s="97">
        <v>104</v>
      </c>
      <c r="G311" s="97">
        <v>0</v>
      </c>
      <c r="H311" s="97">
        <v>0</v>
      </c>
      <c r="I311" s="99">
        <f t="shared" ref="I311" si="517">SUM(F311-E311)*D311</f>
        <v>36799.999999999956</v>
      </c>
      <c r="J311" s="99">
        <v>0</v>
      </c>
      <c r="K311" s="99">
        <v>0</v>
      </c>
      <c r="L311" s="99">
        <f t="shared" ref="L311" si="518">SUM(I311:K311)</f>
        <v>36799.999999999956</v>
      </c>
    </row>
    <row r="312" spans="1:12">
      <c r="A312" s="96" t="s">
        <v>442</v>
      </c>
      <c r="B312" s="97" t="s">
        <v>345</v>
      </c>
      <c r="C312" s="97" t="s">
        <v>18</v>
      </c>
      <c r="D312" s="98">
        <v>500</v>
      </c>
      <c r="E312" s="98">
        <v>1165</v>
      </c>
      <c r="F312" s="97">
        <v>1190</v>
      </c>
      <c r="G312" s="97">
        <v>0</v>
      </c>
      <c r="H312" s="97">
        <v>0</v>
      </c>
      <c r="I312" s="99">
        <f t="shared" ref="I312" si="519">SUM(F312-E312)*D312</f>
        <v>12500</v>
      </c>
      <c r="J312" s="99">
        <v>0</v>
      </c>
      <c r="K312" s="99">
        <v>0</v>
      </c>
      <c r="L312" s="99">
        <f t="shared" ref="L312" si="520">SUM(I312:K312)</f>
        <v>12500</v>
      </c>
    </row>
    <row r="313" spans="1:12">
      <c r="A313" s="96" t="s">
        <v>440</v>
      </c>
      <c r="B313" s="97" t="s">
        <v>345</v>
      </c>
      <c r="C313" s="97" t="s">
        <v>18</v>
      </c>
      <c r="D313" s="98">
        <v>500</v>
      </c>
      <c r="E313" s="98">
        <v>1165</v>
      </c>
      <c r="F313" s="97">
        <v>1150</v>
      </c>
      <c r="G313" s="97">
        <v>0</v>
      </c>
      <c r="H313" s="97">
        <v>0</v>
      </c>
      <c r="I313" s="99">
        <f t="shared" ref="I313" si="521">SUM(F313-E313)*D313</f>
        <v>-7500</v>
      </c>
      <c r="J313" s="99">
        <v>0</v>
      </c>
      <c r="K313" s="99">
        <v>0</v>
      </c>
      <c r="L313" s="99">
        <f t="shared" ref="L313" si="522">SUM(I313:K313)</f>
        <v>-7500</v>
      </c>
    </row>
    <row r="314" spans="1:12">
      <c r="A314" s="96" t="s">
        <v>440</v>
      </c>
      <c r="B314" s="97" t="s">
        <v>441</v>
      </c>
      <c r="C314" s="97" t="s">
        <v>18</v>
      </c>
      <c r="D314" s="98">
        <v>2000</v>
      </c>
      <c r="E314" s="98">
        <v>761</v>
      </c>
      <c r="F314" s="97">
        <v>766</v>
      </c>
      <c r="G314" s="97">
        <v>0</v>
      </c>
      <c r="H314" s="97">
        <v>0</v>
      </c>
      <c r="I314" s="99">
        <f t="shared" ref="I314" si="523">SUM(F314-E314)*D314</f>
        <v>10000</v>
      </c>
      <c r="J314" s="99">
        <v>0</v>
      </c>
      <c r="K314" s="99">
        <v>0</v>
      </c>
      <c r="L314" s="99">
        <f t="shared" ref="L314" si="524">SUM(I314:K314)</f>
        <v>10000</v>
      </c>
    </row>
    <row r="315" spans="1:12">
      <c r="A315" s="96" t="s">
        <v>439</v>
      </c>
      <c r="B315" s="97" t="s">
        <v>332</v>
      </c>
      <c r="C315" s="97" t="s">
        <v>18</v>
      </c>
      <c r="D315" s="98">
        <v>5000</v>
      </c>
      <c r="E315" s="98">
        <v>391</v>
      </c>
      <c r="F315" s="97">
        <v>394</v>
      </c>
      <c r="G315" s="97">
        <v>0</v>
      </c>
      <c r="H315" s="97">
        <v>0</v>
      </c>
      <c r="I315" s="99">
        <f t="shared" ref="I315" si="525">SUM(F315-E315)*D315</f>
        <v>15000</v>
      </c>
      <c r="J315" s="99">
        <v>0</v>
      </c>
      <c r="K315" s="99">
        <v>0</v>
      </c>
      <c r="L315" s="99">
        <f t="shared" ref="L315" si="526">SUM(I315:K315)</f>
        <v>15000</v>
      </c>
    </row>
    <row r="316" spans="1:12">
      <c r="A316" s="96" t="s">
        <v>436</v>
      </c>
      <c r="B316" s="97" t="s">
        <v>406</v>
      </c>
      <c r="C316" s="97" t="s">
        <v>18</v>
      </c>
      <c r="D316" s="98">
        <v>1600</v>
      </c>
      <c r="E316" s="98">
        <v>1385</v>
      </c>
      <c r="F316" s="97">
        <v>1394</v>
      </c>
      <c r="G316" s="97">
        <v>0</v>
      </c>
      <c r="H316" s="97">
        <v>0</v>
      </c>
      <c r="I316" s="99">
        <f t="shared" ref="I316" si="527">SUM(F316-E316)*D316</f>
        <v>14400</v>
      </c>
      <c r="J316" s="99">
        <v>0</v>
      </c>
      <c r="K316" s="99">
        <v>0</v>
      </c>
      <c r="L316" s="99">
        <f t="shared" ref="L316" si="528">SUM(I316:K316)</f>
        <v>14400</v>
      </c>
    </row>
    <row r="317" spans="1:12">
      <c r="A317" s="96" t="s">
        <v>436</v>
      </c>
      <c r="B317" s="97" t="s">
        <v>173</v>
      </c>
      <c r="C317" s="97" t="s">
        <v>18</v>
      </c>
      <c r="D317" s="98">
        <v>500</v>
      </c>
      <c r="E317" s="98">
        <v>808</v>
      </c>
      <c r="F317" s="97">
        <v>785</v>
      </c>
      <c r="G317" s="97">
        <v>0</v>
      </c>
      <c r="H317" s="97">
        <v>0</v>
      </c>
      <c r="I317" s="99">
        <f t="shared" ref="I317" si="529">SUM(F317-E317)*D317</f>
        <v>-11500</v>
      </c>
      <c r="J317" s="99">
        <v>0</v>
      </c>
      <c r="K317" s="99">
        <v>0</v>
      </c>
      <c r="L317" s="99">
        <f t="shared" ref="L317" si="530">SUM(I317:K317)</f>
        <v>-11500</v>
      </c>
    </row>
    <row r="318" spans="1:12">
      <c r="A318" s="96" t="s">
        <v>433</v>
      </c>
      <c r="B318" s="97" t="s">
        <v>435</v>
      </c>
      <c r="C318" s="97" t="s">
        <v>18</v>
      </c>
      <c r="D318" s="98">
        <v>8000</v>
      </c>
      <c r="E318" s="98">
        <v>40</v>
      </c>
      <c r="F318" s="97">
        <v>41</v>
      </c>
      <c r="G318" s="97">
        <v>0</v>
      </c>
      <c r="H318" s="97">
        <v>0</v>
      </c>
      <c r="I318" s="99">
        <f t="shared" ref="I318" si="531">SUM(F318-E318)*D318</f>
        <v>8000</v>
      </c>
      <c r="J318" s="99">
        <v>0</v>
      </c>
      <c r="K318" s="99">
        <v>0</v>
      </c>
      <c r="L318" s="99">
        <f t="shared" ref="L318" si="532">SUM(I318:K318)</f>
        <v>8000</v>
      </c>
    </row>
    <row r="319" spans="1:12">
      <c r="A319" s="96" t="s">
        <v>433</v>
      </c>
      <c r="B319" s="97" t="s">
        <v>57</v>
      </c>
      <c r="C319" s="97" t="s">
        <v>18</v>
      </c>
      <c r="D319" s="98">
        <v>500</v>
      </c>
      <c r="E319" s="98">
        <v>1273</v>
      </c>
      <c r="F319" s="97">
        <v>1295</v>
      </c>
      <c r="G319" s="97">
        <v>0</v>
      </c>
      <c r="H319" s="97">
        <v>0</v>
      </c>
      <c r="I319" s="99">
        <f t="shared" ref="I319" si="533">SUM(F319-E319)*D319</f>
        <v>11000</v>
      </c>
      <c r="J319" s="99">
        <v>0</v>
      </c>
      <c r="K319" s="99">
        <v>0</v>
      </c>
      <c r="L319" s="99">
        <f t="shared" ref="L319" si="534">SUM(I319:K319)</f>
        <v>11000</v>
      </c>
    </row>
    <row r="320" spans="1:12">
      <c r="A320" s="96" t="s">
        <v>432</v>
      </c>
      <c r="B320" s="97" t="s">
        <v>71</v>
      </c>
      <c r="C320" s="97" t="s">
        <v>18</v>
      </c>
      <c r="D320" s="98">
        <v>500</v>
      </c>
      <c r="E320" s="98">
        <v>1347</v>
      </c>
      <c r="F320" s="97">
        <v>1347</v>
      </c>
      <c r="G320" s="97">
        <v>0</v>
      </c>
      <c r="H320" s="97">
        <v>0</v>
      </c>
      <c r="I320" s="99">
        <f t="shared" ref="I320" si="535">SUM(F320-E320)*D320</f>
        <v>0</v>
      </c>
      <c r="J320" s="99">
        <v>0</v>
      </c>
      <c r="K320" s="99">
        <v>0</v>
      </c>
      <c r="L320" s="99">
        <f t="shared" ref="L320" si="536">SUM(I320:K320)</f>
        <v>0</v>
      </c>
    </row>
    <row r="321" spans="1:12">
      <c r="A321" s="96" t="s">
        <v>432</v>
      </c>
      <c r="B321" s="97" t="s">
        <v>434</v>
      </c>
      <c r="C321" s="97" t="s">
        <v>18</v>
      </c>
      <c r="D321" s="98">
        <v>18000</v>
      </c>
      <c r="E321" s="98">
        <v>58.65</v>
      </c>
      <c r="F321" s="97">
        <v>60</v>
      </c>
      <c r="G321" s="97">
        <v>0</v>
      </c>
      <c r="H321" s="97">
        <v>0</v>
      </c>
      <c r="I321" s="99">
        <f t="shared" ref="I321" si="537">SUM(F321-E321)*D321</f>
        <v>24300.000000000025</v>
      </c>
      <c r="J321" s="99">
        <v>0</v>
      </c>
      <c r="K321" s="99">
        <v>0</v>
      </c>
      <c r="L321" s="99">
        <f t="shared" ref="L321" si="538">SUM(I321:K321)</f>
        <v>24300.000000000025</v>
      </c>
    </row>
    <row r="322" spans="1:12">
      <c r="A322" s="96" t="s">
        <v>414</v>
      </c>
      <c r="B322" s="97" t="s">
        <v>71</v>
      </c>
      <c r="C322" s="97" t="s">
        <v>18</v>
      </c>
      <c r="D322" s="98">
        <v>1000</v>
      </c>
      <c r="E322" s="98">
        <v>1350</v>
      </c>
      <c r="F322" s="97">
        <v>1350</v>
      </c>
      <c r="G322" s="97">
        <v>0</v>
      </c>
      <c r="H322" s="97">
        <v>0</v>
      </c>
      <c r="I322" s="99">
        <f t="shared" ref="I322" si="539">SUM(F322-E322)*D322</f>
        <v>0</v>
      </c>
      <c r="J322" s="99">
        <v>0</v>
      </c>
      <c r="K322" s="99">
        <v>0</v>
      </c>
      <c r="L322" s="99">
        <f t="shared" ref="L322" si="540">SUM(I322:K322)</f>
        <v>0</v>
      </c>
    </row>
    <row r="323" spans="1:12">
      <c r="A323" s="96" t="s">
        <v>414</v>
      </c>
      <c r="B323" s="97" t="s">
        <v>415</v>
      </c>
      <c r="C323" s="97" t="s">
        <v>18</v>
      </c>
      <c r="D323" s="98">
        <v>3000</v>
      </c>
      <c r="E323" s="98">
        <v>1112</v>
      </c>
      <c r="F323" s="97">
        <v>1112</v>
      </c>
      <c r="G323" s="97">
        <v>0</v>
      </c>
      <c r="H323" s="97">
        <v>0</v>
      </c>
      <c r="I323" s="99">
        <f t="shared" ref="I323" si="541">SUM(F323-E323)*D323</f>
        <v>0</v>
      </c>
      <c r="J323" s="99">
        <v>0</v>
      </c>
      <c r="K323" s="99">
        <v>0</v>
      </c>
      <c r="L323" s="99">
        <f t="shared" ref="L323" si="542">SUM(I323:K323)</f>
        <v>0</v>
      </c>
    </row>
    <row r="324" spans="1:12">
      <c r="A324" s="96" t="s">
        <v>412</v>
      </c>
      <c r="B324" s="97" t="s">
        <v>413</v>
      </c>
      <c r="C324" s="97" t="s">
        <v>18</v>
      </c>
      <c r="D324" s="98">
        <v>8000</v>
      </c>
      <c r="E324" s="98">
        <v>99.3</v>
      </c>
      <c r="F324" s="97">
        <v>101</v>
      </c>
      <c r="G324" s="97">
        <v>0</v>
      </c>
      <c r="H324" s="97">
        <v>0</v>
      </c>
      <c r="I324" s="99">
        <f t="shared" ref="I324" si="543">SUM(F324-E324)*D324</f>
        <v>13600.000000000022</v>
      </c>
      <c r="J324" s="99">
        <v>0</v>
      </c>
      <c r="K324" s="99">
        <v>0</v>
      </c>
      <c r="L324" s="99">
        <f t="shared" ref="L324" si="544">SUM(I324:K324)</f>
        <v>13600.000000000022</v>
      </c>
    </row>
    <row r="325" spans="1:12">
      <c r="A325" s="96" t="s">
        <v>412</v>
      </c>
      <c r="B325" s="97" t="s">
        <v>345</v>
      </c>
      <c r="C325" s="97" t="s">
        <v>18</v>
      </c>
      <c r="D325" s="98">
        <v>500</v>
      </c>
      <c r="E325" s="98">
        <v>1224</v>
      </c>
      <c r="F325" s="97">
        <v>1237</v>
      </c>
      <c r="G325" s="97">
        <v>0</v>
      </c>
      <c r="H325" s="97">
        <v>0</v>
      </c>
      <c r="I325" s="99">
        <f t="shared" ref="I325" si="545">SUM(F325-E325)*D325</f>
        <v>6500</v>
      </c>
      <c r="J325" s="99">
        <v>0</v>
      </c>
      <c r="K325" s="99">
        <v>0</v>
      </c>
      <c r="L325" s="99">
        <f t="shared" ref="L325" si="546">SUM(I325:K325)</f>
        <v>6500</v>
      </c>
    </row>
    <row r="326" spans="1:12">
      <c r="A326" s="96" t="s">
        <v>410</v>
      </c>
      <c r="B326" s="97" t="s">
        <v>27</v>
      </c>
      <c r="C326" s="97" t="s">
        <v>18</v>
      </c>
      <c r="D326" s="98">
        <v>2000</v>
      </c>
      <c r="E326" s="98">
        <v>91.35</v>
      </c>
      <c r="F326" s="97">
        <v>93</v>
      </c>
      <c r="G326" s="97">
        <v>0</v>
      </c>
      <c r="H326" s="97">
        <v>0</v>
      </c>
      <c r="I326" s="99">
        <f t="shared" ref="I326" si="547">SUM(F326-E326)*D326</f>
        <v>3300.0000000000114</v>
      </c>
      <c r="J326" s="99">
        <v>0</v>
      </c>
      <c r="K326" s="99">
        <v>0</v>
      </c>
      <c r="L326" s="99">
        <f t="shared" ref="L326" si="548">SUM(I326:K326)</f>
        <v>3300.0000000000114</v>
      </c>
    </row>
    <row r="327" spans="1:12">
      <c r="A327" s="96" t="s">
        <v>410</v>
      </c>
      <c r="B327" s="97" t="s">
        <v>411</v>
      </c>
      <c r="C327" s="97" t="s">
        <v>18</v>
      </c>
      <c r="D327" s="98">
        <v>2400</v>
      </c>
      <c r="E327" s="98">
        <v>774</v>
      </c>
      <c r="F327" s="97">
        <v>768</v>
      </c>
      <c r="G327" s="97">
        <v>0</v>
      </c>
      <c r="H327" s="97">
        <v>0</v>
      </c>
      <c r="I327" s="99">
        <f t="shared" ref="I327" si="549">SUM(F327-E327)*D327</f>
        <v>-14400</v>
      </c>
      <c r="J327" s="99">
        <v>0</v>
      </c>
      <c r="K327" s="99">
        <v>0</v>
      </c>
      <c r="L327" s="99">
        <f t="shared" ref="L327" si="550">SUM(I327:K327)</f>
        <v>-14400</v>
      </c>
    </row>
    <row r="328" spans="1:12">
      <c r="A328" s="96" t="s">
        <v>408</v>
      </c>
      <c r="B328" s="97" t="s">
        <v>352</v>
      </c>
      <c r="C328" s="97" t="s">
        <v>18</v>
      </c>
      <c r="D328" s="98">
        <v>6000</v>
      </c>
      <c r="E328" s="98">
        <v>225</v>
      </c>
      <c r="F328" s="97">
        <v>228</v>
      </c>
      <c r="G328" s="97">
        <v>0</v>
      </c>
      <c r="H328" s="97">
        <v>0</v>
      </c>
      <c r="I328" s="99">
        <f t="shared" ref="I328" si="551">SUM(F328-E328)*D328</f>
        <v>18000</v>
      </c>
      <c r="J328" s="99">
        <v>0</v>
      </c>
      <c r="K328" s="99">
        <v>0</v>
      </c>
      <c r="L328" s="99">
        <f t="shared" ref="L328" si="552">SUM(I328:K328)</f>
        <v>18000</v>
      </c>
    </row>
    <row r="329" spans="1:12">
      <c r="A329" s="96" t="s">
        <v>408</v>
      </c>
      <c r="B329" s="97" t="s">
        <v>384</v>
      </c>
      <c r="C329" s="97" t="s">
        <v>18</v>
      </c>
      <c r="D329" s="98">
        <v>8000</v>
      </c>
      <c r="E329" s="98">
        <v>135</v>
      </c>
      <c r="F329" s="97">
        <v>138</v>
      </c>
      <c r="G329" s="97">
        <v>0</v>
      </c>
      <c r="H329" s="97">
        <v>0</v>
      </c>
      <c r="I329" s="99">
        <f t="shared" ref="I329" si="553">SUM(F329-E329)*D329</f>
        <v>24000</v>
      </c>
      <c r="J329" s="99">
        <v>0</v>
      </c>
      <c r="K329" s="99">
        <v>0</v>
      </c>
      <c r="L329" s="99">
        <f t="shared" ref="L329" si="554">SUM(I329:K329)</f>
        <v>24000</v>
      </c>
    </row>
    <row r="330" spans="1:12">
      <c r="A330" s="96" t="s">
        <v>408</v>
      </c>
      <c r="B330" s="97" t="s">
        <v>357</v>
      </c>
      <c r="C330" s="97" t="s">
        <v>18</v>
      </c>
      <c r="D330" s="98">
        <v>500</v>
      </c>
      <c r="E330" s="98">
        <v>920</v>
      </c>
      <c r="F330" s="97">
        <v>940</v>
      </c>
      <c r="G330" s="97">
        <v>0</v>
      </c>
      <c r="H330" s="97">
        <v>0</v>
      </c>
      <c r="I330" s="99">
        <f t="shared" ref="I330" si="555">SUM(F330-E330)*D330</f>
        <v>10000</v>
      </c>
      <c r="J330" s="99">
        <v>0</v>
      </c>
      <c r="K330" s="99">
        <v>0</v>
      </c>
      <c r="L330" s="99">
        <f t="shared" ref="L330" si="556">SUM(I330:K330)</f>
        <v>10000</v>
      </c>
    </row>
    <row r="331" spans="1:12">
      <c r="A331" s="96" t="s">
        <v>407</v>
      </c>
      <c r="B331" s="97" t="s">
        <v>409</v>
      </c>
      <c r="C331" s="97" t="s">
        <v>18</v>
      </c>
      <c r="D331" s="98">
        <v>12000</v>
      </c>
      <c r="E331" s="98">
        <v>58.5</v>
      </c>
      <c r="F331" s="97">
        <v>60</v>
      </c>
      <c r="G331" s="97">
        <v>0</v>
      </c>
      <c r="H331" s="97">
        <v>0</v>
      </c>
      <c r="I331" s="99">
        <f t="shared" ref="I331" si="557">SUM(F331-E331)*D331</f>
        <v>18000</v>
      </c>
      <c r="J331" s="99">
        <v>0</v>
      </c>
      <c r="K331" s="99">
        <v>0</v>
      </c>
      <c r="L331" s="99">
        <f t="shared" ref="L331" si="558">SUM(I331:K331)</f>
        <v>18000</v>
      </c>
    </row>
    <row r="332" spans="1:12">
      <c r="A332" s="96" t="s">
        <v>407</v>
      </c>
      <c r="B332" s="97" t="s">
        <v>357</v>
      </c>
      <c r="C332" s="97" t="s">
        <v>18</v>
      </c>
      <c r="D332" s="98">
        <v>500</v>
      </c>
      <c r="E332" s="98">
        <v>915</v>
      </c>
      <c r="F332" s="97">
        <v>930</v>
      </c>
      <c r="G332" s="97">
        <v>0</v>
      </c>
      <c r="H332" s="97">
        <v>0</v>
      </c>
      <c r="I332" s="99">
        <f t="shared" ref="I332" si="559">SUM(F332-E332)*D332</f>
        <v>7500</v>
      </c>
      <c r="J332" s="99">
        <v>0</v>
      </c>
      <c r="K332" s="99">
        <v>0</v>
      </c>
      <c r="L332" s="99">
        <f t="shared" ref="L332" si="560">SUM(I332:K332)</f>
        <v>7500</v>
      </c>
    </row>
    <row r="333" spans="1:12">
      <c r="A333" s="96" t="s">
        <v>405</v>
      </c>
      <c r="B333" s="97" t="s">
        <v>406</v>
      </c>
      <c r="C333" s="97" t="s">
        <v>18</v>
      </c>
      <c r="D333" s="98">
        <v>1400</v>
      </c>
      <c r="E333" s="98">
        <v>1345</v>
      </c>
      <c r="F333" s="97">
        <v>1335</v>
      </c>
      <c r="G333" s="97">
        <v>0</v>
      </c>
      <c r="H333" s="97">
        <v>0</v>
      </c>
      <c r="I333" s="99">
        <f t="shared" ref="I333" si="561">SUM(F333-E333)*D333</f>
        <v>-14000</v>
      </c>
      <c r="J333" s="99">
        <v>0</v>
      </c>
      <c r="K333" s="99">
        <v>0</v>
      </c>
      <c r="L333" s="99">
        <f t="shared" ref="L333" si="562">SUM(I333:K333)</f>
        <v>-14000</v>
      </c>
    </row>
    <row r="334" spans="1:12">
      <c r="A334" s="96" t="s">
        <v>405</v>
      </c>
      <c r="B334" s="97" t="s">
        <v>43</v>
      </c>
      <c r="C334" s="97" t="s">
        <v>18</v>
      </c>
      <c r="D334" s="98">
        <v>500</v>
      </c>
      <c r="E334" s="98">
        <v>1010</v>
      </c>
      <c r="F334" s="97">
        <v>990</v>
      </c>
      <c r="G334" s="97">
        <v>0</v>
      </c>
      <c r="H334" s="97">
        <v>0</v>
      </c>
      <c r="I334" s="99">
        <f t="shared" ref="I334" si="563">SUM(F334-E334)*D334</f>
        <v>-10000</v>
      </c>
      <c r="J334" s="99">
        <v>0</v>
      </c>
      <c r="K334" s="99">
        <v>0</v>
      </c>
      <c r="L334" s="99">
        <f t="shared" ref="L334" si="564">SUM(I334:K334)</f>
        <v>-10000</v>
      </c>
    </row>
    <row r="335" spans="1:12">
      <c r="A335" s="96" t="s">
        <v>403</v>
      </c>
      <c r="B335" s="97" t="s">
        <v>327</v>
      </c>
      <c r="C335" s="97" t="s">
        <v>18</v>
      </c>
      <c r="D335" s="98">
        <v>3500</v>
      </c>
      <c r="E335" s="98">
        <v>280.35000000000002</v>
      </c>
      <c r="F335" s="97">
        <v>284</v>
      </c>
      <c r="G335" s="97">
        <v>0</v>
      </c>
      <c r="H335" s="97">
        <v>0</v>
      </c>
      <c r="I335" s="99">
        <f t="shared" ref="I335" si="565">SUM(F335-E335)*D335</f>
        <v>12774.99999999992</v>
      </c>
      <c r="J335" s="99">
        <v>0</v>
      </c>
      <c r="K335" s="99">
        <v>0</v>
      </c>
      <c r="L335" s="99">
        <f t="shared" ref="L335" si="566">SUM(I335:K335)</f>
        <v>12774.99999999992</v>
      </c>
    </row>
    <row r="336" spans="1:12">
      <c r="A336" s="96" t="s">
        <v>403</v>
      </c>
      <c r="B336" s="97" t="s">
        <v>404</v>
      </c>
      <c r="C336" s="97" t="s">
        <v>18</v>
      </c>
      <c r="D336" s="98">
        <v>500</v>
      </c>
      <c r="E336" s="98">
        <v>1410</v>
      </c>
      <c r="F336" s="97">
        <v>1400</v>
      </c>
      <c r="G336" s="97">
        <v>0</v>
      </c>
      <c r="H336" s="97">
        <v>0</v>
      </c>
      <c r="I336" s="99">
        <f t="shared" ref="I336" si="567">SUM(F336-E336)*D336</f>
        <v>-5000</v>
      </c>
      <c r="J336" s="99">
        <v>0</v>
      </c>
      <c r="K336" s="99">
        <v>0</v>
      </c>
      <c r="L336" s="99">
        <f t="shared" ref="L336" si="568">SUM(I336:K336)</f>
        <v>-5000</v>
      </c>
    </row>
    <row r="337" spans="1:12">
      <c r="A337" s="96" t="s">
        <v>397</v>
      </c>
      <c r="B337" s="97" t="s">
        <v>398</v>
      </c>
      <c r="C337" s="97" t="s">
        <v>18</v>
      </c>
      <c r="D337" s="98">
        <v>2000</v>
      </c>
      <c r="E337" s="98">
        <v>634</v>
      </c>
      <c r="F337" s="97">
        <v>628</v>
      </c>
      <c r="G337" s="97">
        <v>0</v>
      </c>
      <c r="H337" s="97">
        <v>0</v>
      </c>
      <c r="I337" s="99">
        <f t="shared" ref="I337" si="569">SUM(F337-E337)*D337</f>
        <v>-12000</v>
      </c>
      <c r="J337" s="99">
        <v>0</v>
      </c>
      <c r="K337" s="99">
        <v>0</v>
      </c>
      <c r="L337" s="99">
        <f t="shared" ref="L337" si="570">SUM(I337:K337)</f>
        <v>-12000</v>
      </c>
    </row>
    <row r="338" spans="1:12">
      <c r="A338" s="96"/>
      <c r="B338" s="97"/>
      <c r="C338" s="97"/>
      <c r="D338" s="98"/>
      <c r="E338" s="98"/>
      <c r="F338" s="97"/>
      <c r="G338" s="97"/>
      <c r="H338" s="97"/>
      <c r="I338" s="99"/>
      <c r="J338" s="99"/>
      <c r="K338" s="99"/>
      <c r="L338" s="99"/>
    </row>
    <row r="339" spans="1:12">
      <c r="A339" s="105"/>
      <c r="B339" s="105"/>
      <c r="C339" s="105"/>
      <c r="D339" s="106"/>
      <c r="E339" s="107"/>
      <c r="F339" s="107"/>
      <c r="G339" s="108" t="s">
        <v>340</v>
      </c>
      <c r="H339" s="108"/>
      <c r="I339" s="108">
        <f>SUM(I307:I338)</f>
        <v>168774.99999999991</v>
      </c>
      <c r="J339" s="108"/>
      <c r="K339" s="108" t="s">
        <v>341</v>
      </c>
      <c r="L339" s="108">
        <f>SUM(L307:L338)</f>
        <v>168774.99999999991</v>
      </c>
    </row>
    <row r="340" spans="1:12">
      <c r="A340" s="100"/>
      <c r="B340" s="101"/>
      <c r="C340" s="101"/>
      <c r="D340" s="102"/>
      <c r="E340" s="102"/>
      <c r="F340" s="109">
        <v>43525</v>
      </c>
      <c r="G340" s="101"/>
      <c r="H340" s="101"/>
      <c r="I340" s="103"/>
      <c r="J340" s="103"/>
      <c r="K340" s="103"/>
      <c r="L340" s="103"/>
    </row>
    <row r="341" spans="1:12">
      <c r="A341" s="96" t="s">
        <v>395</v>
      </c>
      <c r="B341" s="97" t="s">
        <v>357</v>
      </c>
      <c r="C341" s="97" t="s">
        <v>18</v>
      </c>
      <c r="D341" s="98">
        <v>500</v>
      </c>
      <c r="E341" s="98">
        <v>934</v>
      </c>
      <c r="F341" s="97">
        <v>924</v>
      </c>
      <c r="G341" s="97">
        <v>0</v>
      </c>
      <c r="H341" s="97">
        <v>0</v>
      </c>
      <c r="I341" s="99">
        <f t="shared" ref="I341" si="571">SUM(F341-E341)*D341</f>
        <v>-5000</v>
      </c>
      <c r="J341" s="99">
        <v>0</v>
      </c>
      <c r="K341" s="99">
        <v>0</v>
      </c>
      <c r="L341" s="99">
        <f t="shared" ref="L341" si="572">SUM(I341:K341)</f>
        <v>-5000</v>
      </c>
    </row>
    <row r="342" spans="1:12">
      <c r="A342" s="96" t="s">
        <v>395</v>
      </c>
      <c r="B342" s="97" t="s">
        <v>396</v>
      </c>
      <c r="C342" s="97" t="s">
        <v>18</v>
      </c>
      <c r="D342" s="98">
        <v>1000</v>
      </c>
      <c r="E342" s="98">
        <v>1286</v>
      </c>
      <c r="F342" s="97">
        <v>1276</v>
      </c>
      <c r="G342" s="97">
        <v>0</v>
      </c>
      <c r="H342" s="97">
        <v>0</v>
      </c>
      <c r="I342" s="99">
        <f t="shared" ref="I342" si="573">SUM(F342-E342)*D342</f>
        <v>-10000</v>
      </c>
      <c r="J342" s="99">
        <v>0</v>
      </c>
      <c r="K342" s="99">
        <v>0</v>
      </c>
      <c r="L342" s="99">
        <f t="shared" ref="L342" si="574">SUM(I342:K342)</f>
        <v>-10000</v>
      </c>
    </row>
    <row r="343" spans="1:12">
      <c r="A343" s="96" t="s">
        <v>394</v>
      </c>
      <c r="B343" s="97" t="s">
        <v>336</v>
      </c>
      <c r="C343" s="97" t="s">
        <v>18</v>
      </c>
      <c r="D343" s="98">
        <v>3000</v>
      </c>
      <c r="E343" s="98">
        <v>288</v>
      </c>
      <c r="F343" s="97">
        <v>292</v>
      </c>
      <c r="G343" s="97">
        <v>0</v>
      </c>
      <c r="H343" s="97">
        <v>0</v>
      </c>
      <c r="I343" s="99">
        <f t="shared" ref="I343" si="575">SUM(F343-E343)*D343</f>
        <v>12000</v>
      </c>
      <c r="J343" s="99">
        <v>0</v>
      </c>
      <c r="K343" s="99">
        <v>0</v>
      </c>
      <c r="L343" s="99">
        <f t="shared" ref="L343" si="576">SUM(I343:K343)</f>
        <v>12000</v>
      </c>
    </row>
    <row r="344" spans="1:12">
      <c r="A344" s="96" t="s">
        <v>394</v>
      </c>
      <c r="B344" s="97" t="s">
        <v>43</v>
      </c>
      <c r="C344" s="97" t="s">
        <v>18</v>
      </c>
      <c r="D344" s="98">
        <v>1000</v>
      </c>
      <c r="E344" s="98">
        <v>990</v>
      </c>
      <c r="F344" s="97">
        <v>1015</v>
      </c>
      <c r="G344" s="97">
        <v>0</v>
      </c>
      <c r="H344" s="97">
        <v>0</v>
      </c>
      <c r="I344" s="99">
        <f t="shared" ref="I344" si="577">SUM(F344-E344)*D344</f>
        <v>25000</v>
      </c>
      <c r="J344" s="99">
        <v>0</v>
      </c>
      <c r="K344" s="99">
        <v>0</v>
      </c>
      <c r="L344" s="99">
        <f t="shared" ref="L344" si="578">SUM(I344:K344)</f>
        <v>25000</v>
      </c>
    </row>
    <row r="345" spans="1:12">
      <c r="A345" s="96" t="s">
        <v>391</v>
      </c>
      <c r="B345" s="97" t="s">
        <v>393</v>
      </c>
      <c r="C345" s="97" t="s">
        <v>18</v>
      </c>
      <c r="D345" s="98">
        <v>12000</v>
      </c>
      <c r="E345" s="98">
        <v>112</v>
      </c>
      <c r="F345" s="97">
        <v>114</v>
      </c>
      <c r="G345" s="97">
        <v>0</v>
      </c>
      <c r="H345" s="97">
        <v>0</v>
      </c>
      <c r="I345" s="99">
        <f t="shared" ref="I345" si="579">SUM(F345-E345)*D345</f>
        <v>24000</v>
      </c>
      <c r="J345" s="99">
        <v>0</v>
      </c>
      <c r="K345" s="99">
        <v>0</v>
      </c>
      <c r="L345" s="99">
        <f t="shared" ref="L345" si="580">SUM(I345:K345)</f>
        <v>24000</v>
      </c>
    </row>
    <row r="346" spans="1:12">
      <c r="A346" s="96" t="s">
        <v>391</v>
      </c>
      <c r="B346" s="97" t="s">
        <v>392</v>
      </c>
      <c r="C346" s="97" t="s">
        <v>18</v>
      </c>
      <c r="D346" s="98">
        <v>1000</v>
      </c>
      <c r="E346" s="98">
        <v>420</v>
      </c>
      <c r="F346" s="97">
        <v>428</v>
      </c>
      <c r="G346" s="97">
        <v>0</v>
      </c>
      <c r="H346" s="97">
        <v>0</v>
      </c>
      <c r="I346" s="99">
        <f t="shared" ref="I346" si="581">SUM(F346-E346)*D346</f>
        <v>8000</v>
      </c>
      <c r="J346" s="99">
        <v>0</v>
      </c>
      <c r="K346" s="99">
        <v>0</v>
      </c>
      <c r="L346" s="99">
        <f t="shared" ref="L346" si="582">SUM(I346:K346)</f>
        <v>8000</v>
      </c>
    </row>
    <row r="347" spans="1:12">
      <c r="A347" s="96" t="s">
        <v>390</v>
      </c>
      <c r="B347" s="97" t="s">
        <v>327</v>
      </c>
      <c r="C347" s="97" t="s">
        <v>18</v>
      </c>
      <c r="D347" s="98">
        <v>3500</v>
      </c>
      <c r="E347" s="98">
        <v>252</v>
      </c>
      <c r="F347" s="97">
        <v>257</v>
      </c>
      <c r="G347" s="97">
        <v>0</v>
      </c>
      <c r="H347" s="97">
        <v>0</v>
      </c>
      <c r="I347" s="99">
        <f t="shared" ref="I347" si="583">SUM(F347-E347)*D347</f>
        <v>17500</v>
      </c>
      <c r="J347" s="99">
        <v>0</v>
      </c>
      <c r="K347" s="99">
        <v>0</v>
      </c>
      <c r="L347" s="99">
        <f t="shared" ref="L347" si="584">SUM(I347:K347)</f>
        <v>17500</v>
      </c>
    </row>
    <row r="348" spans="1:12">
      <c r="A348" s="96" t="s">
        <v>387</v>
      </c>
      <c r="B348" s="97" t="s">
        <v>23</v>
      </c>
      <c r="C348" s="97" t="s">
        <v>18</v>
      </c>
      <c r="D348" s="98">
        <v>500</v>
      </c>
      <c r="E348" s="98">
        <v>1455</v>
      </c>
      <c r="F348" s="97">
        <v>1470</v>
      </c>
      <c r="G348" s="97">
        <v>0</v>
      </c>
      <c r="H348" s="97">
        <v>0</v>
      </c>
      <c r="I348" s="99">
        <f t="shared" ref="I348" si="585">SUM(F348-E348)*D348</f>
        <v>7500</v>
      </c>
      <c r="J348" s="99">
        <v>0</v>
      </c>
      <c r="K348" s="99">
        <v>0</v>
      </c>
      <c r="L348" s="99">
        <f t="shared" ref="L348" si="586">SUM(I348:K348)</f>
        <v>7500</v>
      </c>
    </row>
    <row r="349" spans="1:12">
      <c r="A349" s="96" t="s">
        <v>387</v>
      </c>
      <c r="B349" s="97" t="s">
        <v>389</v>
      </c>
      <c r="C349" s="97" t="s">
        <v>18</v>
      </c>
      <c r="D349" s="98">
        <v>1000</v>
      </c>
      <c r="E349" s="98">
        <v>964</v>
      </c>
      <c r="F349" s="97">
        <v>975</v>
      </c>
      <c r="G349" s="97">
        <v>0</v>
      </c>
      <c r="H349" s="97">
        <v>0</v>
      </c>
      <c r="I349" s="99">
        <f t="shared" ref="I349" si="587">SUM(F349-E349)*D349</f>
        <v>11000</v>
      </c>
      <c r="J349" s="99">
        <v>0</v>
      </c>
      <c r="K349" s="99">
        <v>0</v>
      </c>
      <c r="L349" s="99">
        <f t="shared" ref="L349" si="588">SUM(I349:K349)</f>
        <v>11000</v>
      </c>
    </row>
    <row r="350" spans="1:12">
      <c r="A350" s="96" t="s">
        <v>387</v>
      </c>
      <c r="B350" s="97" t="s">
        <v>374</v>
      </c>
      <c r="C350" s="97" t="s">
        <v>18</v>
      </c>
      <c r="D350" s="98">
        <v>500</v>
      </c>
      <c r="E350" s="98">
        <v>985</v>
      </c>
      <c r="F350" s="97">
        <v>1009</v>
      </c>
      <c r="G350" s="97">
        <v>0</v>
      </c>
      <c r="H350" s="97">
        <v>0</v>
      </c>
      <c r="I350" s="99">
        <f t="shared" ref="I350" si="589">SUM(F350-E350)*D350</f>
        <v>12000</v>
      </c>
      <c r="J350" s="99">
        <v>0</v>
      </c>
      <c r="K350" s="99">
        <v>0</v>
      </c>
      <c r="L350" s="99">
        <f t="shared" ref="L350" si="590">SUM(I350:K350)</f>
        <v>12000</v>
      </c>
    </row>
    <row r="351" spans="1:12">
      <c r="A351" s="96" t="s">
        <v>387</v>
      </c>
      <c r="B351" s="97" t="s">
        <v>388</v>
      </c>
      <c r="C351" s="97" t="s">
        <v>18</v>
      </c>
      <c r="D351" s="98">
        <v>26000</v>
      </c>
      <c r="E351" s="98">
        <v>44.5</v>
      </c>
      <c r="F351" s="97">
        <v>43.5</v>
      </c>
      <c r="G351" s="97">
        <v>0</v>
      </c>
      <c r="H351" s="97">
        <v>0</v>
      </c>
      <c r="I351" s="99">
        <f t="shared" ref="I351" si="591">SUM(F351-E351)*D351</f>
        <v>-26000</v>
      </c>
      <c r="J351" s="99">
        <v>0</v>
      </c>
      <c r="K351" s="99">
        <v>0</v>
      </c>
      <c r="L351" s="99">
        <f t="shared" ref="L351" si="592">SUM(I351:K351)</f>
        <v>-26000</v>
      </c>
    </row>
    <row r="352" spans="1:12">
      <c r="A352" s="96" t="s">
        <v>385</v>
      </c>
      <c r="B352" s="97" t="s">
        <v>343</v>
      </c>
      <c r="C352" s="97" t="s">
        <v>18</v>
      </c>
      <c r="D352" s="98">
        <v>2000</v>
      </c>
      <c r="E352" s="98">
        <v>621</v>
      </c>
      <c r="F352" s="97">
        <v>615</v>
      </c>
      <c r="G352" s="97">
        <v>0</v>
      </c>
      <c r="H352" s="97">
        <v>0</v>
      </c>
      <c r="I352" s="99">
        <f t="shared" ref="I352" si="593">SUM(F352-E352)*D352</f>
        <v>-12000</v>
      </c>
      <c r="J352" s="99">
        <v>0</v>
      </c>
      <c r="K352" s="99">
        <v>0</v>
      </c>
      <c r="L352" s="99">
        <f t="shared" ref="L352" si="594">SUM(I352:K352)</f>
        <v>-12000</v>
      </c>
    </row>
    <row r="353" spans="1:12">
      <c r="A353" s="96" t="s">
        <v>385</v>
      </c>
      <c r="B353" s="97" t="s">
        <v>386</v>
      </c>
      <c r="C353" s="97" t="s">
        <v>18</v>
      </c>
      <c r="D353" s="98">
        <v>500</v>
      </c>
      <c r="E353" s="98">
        <v>978</v>
      </c>
      <c r="F353" s="97">
        <v>960</v>
      </c>
      <c r="G353" s="97">
        <v>0</v>
      </c>
      <c r="H353" s="97">
        <v>0</v>
      </c>
      <c r="I353" s="99">
        <f t="shared" ref="I353" si="595">SUM(F353-E353)*D353</f>
        <v>-9000</v>
      </c>
      <c r="J353" s="99">
        <v>0</v>
      </c>
      <c r="K353" s="99">
        <v>0</v>
      </c>
      <c r="L353" s="99">
        <f t="shared" ref="L353" si="596">SUM(I353:K353)</f>
        <v>-9000</v>
      </c>
    </row>
    <row r="354" spans="1:12">
      <c r="A354" s="96" t="s">
        <v>383</v>
      </c>
      <c r="B354" s="97" t="s">
        <v>384</v>
      </c>
      <c r="C354" s="97" t="s">
        <v>18</v>
      </c>
      <c r="D354" s="98">
        <v>8000</v>
      </c>
      <c r="E354" s="98">
        <v>129.5</v>
      </c>
      <c r="F354" s="97">
        <v>132</v>
      </c>
      <c r="G354" s="97">
        <v>0</v>
      </c>
      <c r="H354" s="97">
        <v>0</v>
      </c>
      <c r="I354" s="99">
        <f t="shared" ref="I354" si="597">SUM(F354-E354)*D354</f>
        <v>20000</v>
      </c>
      <c r="J354" s="99">
        <v>0</v>
      </c>
      <c r="K354" s="99">
        <v>0</v>
      </c>
      <c r="L354" s="99">
        <f t="shared" ref="L354" si="598">SUM(I354:K354)</f>
        <v>20000</v>
      </c>
    </row>
    <row r="355" spans="1:12">
      <c r="A355" s="96" t="s">
        <v>383</v>
      </c>
      <c r="B355" s="97" t="s">
        <v>23</v>
      </c>
      <c r="C355" s="97" t="s">
        <v>18</v>
      </c>
      <c r="D355" s="98">
        <v>500</v>
      </c>
      <c r="E355" s="98">
        <v>1380</v>
      </c>
      <c r="F355" s="97">
        <v>1400</v>
      </c>
      <c r="G355" s="97">
        <v>0</v>
      </c>
      <c r="H355" s="97">
        <v>0</v>
      </c>
      <c r="I355" s="99">
        <f t="shared" ref="I355" si="599">SUM(F355-E355)*D355</f>
        <v>10000</v>
      </c>
      <c r="J355" s="99">
        <v>0</v>
      </c>
      <c r="K355" s="99">
        <v>0</v>
      </c>
      <c r="L355" s="99">
        <f t="shared" ref="L355" si="600">SUM(I355:K355)</f>
        <v>10000</v>
      </c>
    </row>
    <row r="356" spans="1:12">
      <c r="A356" s="96" t="s">
        <v>382</v>
      </c>
      <c r="B356" s="97" t="s">
        <v>332</v>
      </c>
      <c r="C356" s="97" t="s">
        <v>18</v>
      </c>
      <c r="D356" s="98">
        <v>5000</v>
      </c>
      <c r="E356" s="98">
        <v>369</v>
      </c>
      <c r="F356" s="97">
        <v>373</v>
      </c>
      <c r="G356" s="97">
        <v>0</v>
      </c>
      <c r="H356" s="97">
        <v>0</v>
      </c>
      <c r="I356" s="99">
        <f t="shared" ref="I356" si="601">SUM(F356-E356)*D356</f>
        <v>20000</v>
      </c>
      <c r="J356" s="99">
        <v>0</v>
      </c>
      <c r="K356" s="99">
        <v>0</v>
      </c>
      <c r="L356" s="99">
        <f t="shared" ref="L356" si="602">SUM(I356:K356)</f>
        <v>20000</v>
      </c>
    </row>
    <row r="357" spans="1:12">
      <c r="A357" s="96" t="s">
        <v>379</v>
      </c>
      <c r="B357" s="97" t="s">
        <v>380</v>
      </c>
      <c r="C357" s="97" t="s">
        <v>18</v>
      </c>
      <c r="D357" s="98">
        <v>1000</v>
      </c>
      <c r="E357" s="98">
        <v>820</v>
      </c>
      <c r="F357" s="97">
        <v>830</v>
      </c>
      <c r="G357" s="97">
        <v>0</v>
      </c>
      <c r="H357" s="97">
        <v>0</v>
      </c>
      <c r="I357" s="99">
        <f t="shared" ref="I357" si="603">SUM(F357-E357)*D357</f>
        <v>10000</v>
      </c>
      <c r="J357" s="99">
        <v>0</v>
      </c>
      <c r="K357" s="99">
        <v>0</v>
      </c>
      <c r="L357" s="99">
        <f t="shared" ref="L357" si="604">SUM(I357:K357)</f>
        <v>10000</v>
      </c>
    </row>
    <row r="358" spans="1:12">
      <c r="A358" s="96" t="s">
        <v>379</v>
      </c>
      <c r="B358" s="97" t="s">
        <v>43</v>
      </c>
      <c r="C358" s="97" t="s">
        <v>18</v>
      </c>
      <c r="D358" s="98">
        <v>500</v>
      </c>
      <c r="E358" s="98">
        <v>968</v>
      </c>
      <c r="F358" s="97">
        <v>979</v>
      </c>
      <c r="G358" s="97">
        <v>0</v>
      </c>
      <c r="H358" s="97">
        <v>0</v>
      </c>
      <c r="I358" s="99">
        <f t="shared" ref="I358" si="605">SUM(F358-E358)*D358</f>
        <v>5500</v>
      </c>
      <c r="J358" s="99">
        <v>0</v>
      </c>
      <c r="K358" s="99">
        <v>0</v>
      </c>
      <c r="L358" s="99">
        <f t="shared" ref="L358" si="606">SUM(I358:K358)</f>
        <v>5500</v>
      </c>
    </row>
    <row r="359" spans="1:12">
      <c r="A359" s="96" t="s">
        <v>377</v>
      </c>
      <c r="B359" s="97" t="s">
        <v>378</v>
      </c>
      <c r="C359" s="97" t="s">
        <v>18</v>
      </c>
      <c r="D359" s="98">
        <v>5000</v>
      </c>
      <c r="E359" s="98">
        <v>193</v>
      </c>
      <c r="F359" s="97">
        <v>191</v>
      </c>
      <c r="G359" s="97">
        <v>0</v>
      </c>
      <c r="H359" s="97">
        <v>0</v>
      </c>
      <c r="I359" s="99">
        <f t="shared" ref="I359" si="607">SUM(F359-E359)*D359</f>
        <v>-10000</v>
      </c>
      <c r="J359" s="99">
        <v>0</v>
      </c>
      <c r="K359" s="99">
        <v>0</v>
      </c>
      <c r="L359" s="99">
        <f t="shared" ref="L359" si="608">SUM(I359:K359)</f>
        <v>-10000</v>
      </c>
    </row>
    <row r="360" spans="1:12">
      <c r="A360" s="96" t="s">
        <v>377</v>
      </c>
      <c r="B360" s="97" t="s">
        <v>185</v>
      </c>
      <c r="C360" s="97" t="s">
        <v>18</v>
      </c>
      <c r="D360" s="98">
        <v>2000</v>
      </c>
      <c r="E360" s="98">
        <v>135</v>
      </c>
      <c r="F360" s="97">
        <v>140</v>
      </c>
      <c r="G360" s="97">
        <v>0</v>
      </c>
      <c r="H360" s="97">
        <v>0</v>
      </c>
      <c r="I360" s="99">
        <f t="shared" ref="I360" si="609">SUM(F360-E360)*D360</f>
        <v>10000</v>
      </c>
      <c r="J360" s="99">
        <v>0</v>
      </c>
      <c r="K360" s="99">
        <v>0</v>
      </c>
      <c r="L360" s="99">
        <f t="shared" ref="L360" si="610">SUM(I360:K360)</f>
        <v>10000</v>
      </c>
    </row>
    <row r="361" spans="1:12">
      <c r="A361" s="96" t="s">
        <v>375</v>
      </c>
      <c r="B361" s="97" t="s">
        <v>376</v>
      </c>
      <c r="C361" s="97" t="s">
        <v>18</v>
      </c>
      <c r="D361" s="98">
        <v>1000</v>
      </c>
      <c r="E361" s="98">
        <v>1640</v>
      </c>
      <c r="F361" s="97">
        <v>1657</v>
      </c>
      <c r="G361" s="97">
        <v>0</v>
      </c>
      <c r="H361" s="97">
        <v>0</v>
      </c>
      <c r="I361" s="99">
        <f t="shared" ref="I361" si="611">SUM(F361-E361)*D361</f>
        <v>17000</v>
      </c>
      <c r="J361" s="99">
        <v>0</v>
      </c>
      <c r="K361" s="99">
        <v>0</v>
      </c>
      <c r="L361" s="99">
        <f t="shared" ref="L361" si="612">SUM(I361:K361)</f>
        <v>17000</v>
      </c>
    </row>
    <row r="362" spans="1:12">
      <c r="A362" s="96" t="s">
        <v>375</v>
      </c>
      <c r="B362" s="97" t="s">
        <v>71</v>
      </c>
      <c r="C362" s="97" t="s">
        <v>18</v>
      </c>
      <c r="D362" s="98">
        <v>1000</v>
      </c>
      <c r="E362" s="98">
        <v>1330</v>
      </c>
      <c r="F362" s="97">
        <v>1350</v>
      </c>
      <c r="G362" s="97">
        <v>0</v>
      </c>
      <c r="H362" s="97">
        <v>0</v>
      </c>
      <c r="I362" s="99">
        <f t="shared" ref="I362" si="613">SUM(F362-E362)*D362</f>
        <v>20000</v>
      </c>
      <c r="J362" s="99">
        <v>0</v>
      </c>
      <c r="K362" s="99">
        <v>0</v>
      </c>
      <c r="L362" s="99">
        <f t="shared" ref="L362" si="614">SUM(I362:K362)</f>
        <v>20000</v>
      </c>
    </row>
    <row r="363" spans="1:12">
      <c r="A363" s="96" t="s">
        <v>373</v>
      </c>
      <c r="B363" s="97" t="s">
        <v>23</v>
      </c>
      <c r="C363" s="97" t="s">
        <v>18</v>
      </c>
      <c r="D363" s="98">
        <v>1000</v>
      </c>
      <c r="E363" s="98">
        <v>1372</v>
      </c>
      <c r="F363" s="97">
        <v>1355</v>
      </c>
      <c r="G363" s="97">
        <v>0</v>
      </c>
      <c r="H363" s="97">
        <v>0</v>
      </c>
      <c r="I363" s="99">
        <f t="shared" ref="I363" si="615">SUM(F363-E363)*D363</f>
        <v>-17000</v>
      </c>
      <c r="J363" s="99">
        <v>0</v>
      </c>
      <c r="K363" s="99">
        <v>0</v>
      </c>
      <c r="L363" s="99">
        <f t="shared" ref="L363" si="616">SUM(I363:K363)</f>
        <v>-17000</v>
      </c>
    </row>
    <row r="364" spans="1:12">
      <c r="A364" s="96" t="s">
        <v>373</v>
      </c>
      <c r="B364" s="97" t="s">
        <v>343</v>
      </c>
      <c r="C364" s="97" t="s">
        <v>18</v>
      </c>
      <c r="D364" s="98">
        <v>2000</v>
      </c>
      <c r="E364" s="98">
        <v>618</v>
      </c>
      <c r="F364" s="97">
        <v>624</v>
      </c>
      <c r="G364" s="97">
        <v>0</v>
      </c>
      <c r="H364" s="97">
        <v>0</v>
      </c>
      <c r="I364" s="99">
        <f t="shared" ref="I364" si="617">SUM(F364-E364)*D364</f>
        <v>12000</v>
      </c>
      <c r="J364" s="99">
        <v>0</v>
      </c>
      <c r="K364" s="99">
        <v>0</v>
      </c>
      <c r="L364" s="99">
        <f t="shared" ref="L364" si="618">SUM(I364:K364)</f>
        <v>12000</v>
      </c>
    </row>
    <row r="365" spans="1:12">
      <c r="A365" s="96" t="s">
        <v>331</v>
      </c>
      <c r="B365" s="97" t="s">
        <v>287</v>
      </c>
      <c r="C365" s="97" t="s">
        <v>18</v>
      </c>
      <c r="D365" s="98">
        <v>9000</v>
      </c>
      <c r="E365" s="98">
        <v>96.35</v>
      </c>
      <c r="F365" s="97">
        <v>99</v>
      </c>
      <c r="G365" s="97">
        <v>103</v>
      </c>
      <c r="H365" s="97">
        <v>0</v>
      </c>
      <c r="I365" s="99">
        <f t="shared" ref="I365" si="619">SUM(F365-E365)*D365</f>
        <v>23850.000000000051</v>
      </c>
      <c r="J365" s="99">
        <f>SUM(G365-F365)*D365</f>
        <v>36000</v>
      </c>
      <c r="K365" s="99">
        <v>0</v>
      </c>
      <c r="L365" s="99">
        <f t="shared" ref="L365" si="620">SUM(I365:K365)</f>
        <v>59850.000000000051</v>
      </c>
    </row>
    <row r="366" spans="1:12">
      <c r="A366" s="96" t="s">
        <v>331</v>
      </c>
      <c r="B366" s="97" t="s">
        <v>332</v>
      </c>
      <c r="C366" s="97" t="s">
        <v>18</v>
      </c>
      <c r="D366" s="98">
        <v>5000</v>
      </c>
      <c r="E366" s="98">
        <v>344</v>
      </c>
      <c r="F366" s="97">
        <v>348</v>
      </c>
      <c r="G366" s="97">
        <v>352</v>
      </c>
      <c r="H366" s="97">
        <v>0</v>
      </c>
      <c r="I366" s="99">
        <f t="shared" ref="I366:I367" si="621">SUM(F366-E366)*D366</f>
        <v>20000</v>
      </c>
      <c r="J366" s="99">
        <f>SUM(G366-F366)*D366</f>
        <v>20000</v>
      </c>
      <c r="K366" s="99">
        <v>0</v>
      </c>
      <c r="L366" s="99">
        <f t="shared" ref="L366" si="622">SUM(I366:K366)</f>
        <v>40000</v>
      </c>
    </row>
    <row r="367" spans="1:12">
      <c r="A367" s="96" t="s">
        <v>333</v>
      </c>
      <c r="B367" s="97" t="s">
        <v>355</v>
      </c>
      <c r="C367" s="97" t="s">
        <v>18</v>
      </c>
      <c r="D367" s="98">
        <v>6000</v>
      </c>
      <c r="E367" s="98">
        <v>166</v>
      </c>
      <c r="F367" s="97">
        <v>163</v>
      </c>
      <c r="G367" s="97">
        <v>0</v>
      </c>
      <c r="H367" s="97">
        <v>0</v>
      </c>
      <c r="I367" s="99">
        <f t="shared" si="621"/>
        <v>-18000</v>
      </c>
      <c r="J367" s="99">
        <v>0</v>
      </c>
      <c r="K367" s="99">
        <v>0</v>
      </c>
      <c r="L367" s="99">
        <f t="shared" ref="L367" si="623">SUM(I367:K367)</f>
        <v>-18000</v>
      </c>
    </row>
    <row r="368" spans="1:12">
      <c r="A368" s="96" t="s">
        <v>333</v>
      </c>
      <c r="B368" s="97" t="s">
        <v>334</v>
      </c>
      <c r="C368" s="97" t="s">
        <v>18</v>
      </c>
      <c r="D368" s="98">
        <v>500</v>
      </c>
      <c r="E368" s="98">
        <v>571</v>
      </c>
      <c r="F368" s="97">
        <v>571</v>
      </c>
      <c r="G368" s="97">
        <v>0</v>
      </c>
      <c r="H368" s="97">
        <v>0</v>
      </c>
      <c r="I368" s="99">
        <f t="shared" ref="I368" si="624">SUM(F368-E368)*D368</f>
        <v>0</v>
      </c>
      <c r="J368" s="99">
        <v>0</v>
      </c>
      <c r="K368" s="99">
        <v>0</v>
      </c>
      <c r="L368" s="99">
        <f t="shared" ref="L368" si="625">SUM(I368:K368)</f>
        <v>0</v>
      </c>
    </row>
    <row r="369" spans="1:12">
      <c r="A369" s="96" t="s">
        <v>335</v>
      </c>
      <c r="B369" s="97" t="s">
        <v>336</v>
      </c>
      <c r="C369" s="97" t="s">
        <v>18</v>
      </c>
      <c r="D369" s="98">
        <v>2000</v>
      </c>
      <c r="E369" s="98">
        <v>291</v>
      </c>
      <c r="F369" s="97">
        <v>295</v>
      </c>
      <c r="G369" s="97">
        <v>0</v>
      </c>
      <c r="H369" s="97">
        <v>0</v>
      </c>
      <c r="I369" s="99">
        <f t="shared" ref="I369:I372" si="626">SUM(F369-E369)*D369</f>
        <v>8000</v>
      </c>
      <c r="J369" s="99">
        <v>0</v>
      </c>
      <c r="K369" s="99">
        <v>0</v>
      </c>
      <c r="L369" s="99">
        <f t="shared" ref="L369:L372" si="627">SUM(I369:K369)</f>
        <v>8000</v>
      </c>
    </row>
    <row r="370" spans="1:12">
      <c r="A370" s="96" t="s">
        <v>335</v>
      </c>
      <c r="B370" s="97" t="s">
        <v>337</v>
      </c>
      <c r="C370" s="97" t="s">
        <v>18</v>
      </c>
      <c r="D370" s="98">
        <v>5200</v>
      </c>
      <c r="E370" s="98">
        <v>176</v>
      </c>
      <c r="F370" s="97">
        <v>180</v>
      </c>
      <c r="G370" s="97">
        <v>0</v>
      </c>
      <c r="H370" s="97">
        <v>0</v>
      </c>
      <c r="I370" s="99">
        <f t="shared" si="626"/>
        <v>20800</v>
      </c>
      <c r="J370" s="99">
        <v>0</v>
      </c>
      <c r="K370" s="99">
        <v>0</v>
      </c>
      <c r="L370" s="99">
        <f t="shared" si="627"/>
        <v>20800</v>
      </c>
    </row>
    <row r="371" spans="1:12">
      <c r="A371" s="96" t="s">
        <v>338</v>
      </c>
      <c r="B371" s="97" t="s">
        <v>328</v>
      </c>
      <c r="C371" s="97" t="s">
        <v>18</v>
      </c>
      <c r="D371" s="98">
        <v>24000</v>
      </c>
      <c r="E371" s="98">
        <v>47.5</v>
      </c>
      <c r="F371" s="97">
        <v>48.5</v>
      </c>
      <c r="G371" s="97">
        <v>0</v>
      </c>
      <c r="H371" s="97">
        <v>0</v>
      </c>
      <c r="I371" s="99">
        <f t="shared" si="626"/>
        <v>24000</v>
      </c>
      <c r="J371" s="99">
        <v>0</v>
      </c>
      <c r="K371" s="99">
        <v>0</v>
      </c>
      <c r="L371" s="99">
        <f t="shared" si="627"/>
        <v>24000</v>
      </c>
    </row>
    <row r="372" spans="1:12">
      <c r="A372" s="96" t="s">
        <v>338</v>
      </c>
      <c r="B372" s="97" t="s">
        <v>339</v>
      </c>
      <c r="C372" s="97" t="s">
        <v>18</v>
      </c>
      <c r="D372" s="98">
        <v>1000</v>
      </c>
      <c r="E372" s="98">
        <v>672</v>
      </c>
      <c r="F372" s="97">
        <v>690</v>
      </c>
      <c r="G372" s="97">
        <v>0</v>
      </c>
      <c r="H372" s="97">
        <v>0</v>
      </c>
      <c r="I372" s="99">
        <f t="shared" si="626"/>
        <v>18000</v>
      </c>
      <c r="J372" s="99">
        <v>0</v>
      </c>
      <c r="K372" s="99">
        <v>0</v>
      </c>
      <c r="L372" s="99">
        <f t="shared" si="627"/>
        <v>18000</v>
      </c>
    </row>
    <row r="373" spans="1:12">
      <c r="A373" s="105"/>
      <c r="B373" s="105"/>
      <c r="C373" s="105"/>
      <c r="D373" s="106"/>
      <c r="E373" s="107"/>
      <c r="F373" s="107"/>
      <c r="G373" s="108" t="s">
        <v>340</v>
      </c>
      <c r="H373" s="108"/>
      <c r="I373" s="108">
        <f>SUM(I341:I372)</f>
        <v>249150.00000000006</v>
      </c>
      <c r="J373" s="108"/>
      <c r="K373" s="108" t="s">
        <v>341</v>
      </c>
      <c r="L373" s="108">
        <f>SUM(L341:L372)</f>
        <v>305150.00000000006</v>
      </c>
    </row>
    <row r="374" spans="1:12">
      <c r="A374" s="100"/>
      <c r="B374" s="101"/>
      <c r="C374" s="101"/>
      <c r="D374" s="102"/>
      <c r="E374" s="102"/>
      <c r="F374" s="109">
        <v>43497</v>
      </c>
      <c r="G374" s="101"/>
      <c r="H374" s="101"/>
      <c r="I374" s="103"/>
      <c r="J374" s="103"/>
      <c r="K374" s="103"/>
      <c r="L374" s="103"/>
    </row>
    <row r="375" spans="1:12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1:12">
      <c r="A376" s="96" t="s">
        <v>342</v>
      </c>
      <c r="B376" s="97" t="s">
        <v>343</v>
      </c>
      <c r="C376" s="97" t="s">
        <v>18</v>
      </c>
      <c r="D376" s="98">
        <v>2000</v>
      </c>
      <c r="E376" s="98">
        <v>606</v>
      </c>
      <c r="F376" s="97">
        <v>612</v>
      </c>
      <c r="G376" s="97">
        <v>0</v>
      </c>
      <c r="H376" s="97">
        <v>0</v>
      </c>
      <c r="I376" s="99">
        <f t="shared" ref="I376:I400" si="628">SUM(F376-E376)*D376</f>
        <v>12000</v>
      </c>
      <c r="J376" s="99">
        <v>0</v>
      </c>
      <c r="K376" s="99">
        <v>0</v>
      </c>
      <c r="L376" s="99">
        <f t="shared" ref="L376:L400" si="629">SUM(I376:K376)</f>
        <v>12000</v>
      </c>
    </row>
    <row r="377" spans="1:12">
      <c r="A377" s="96" t="s">
        <v>344</v>
      </c>
      <c r="B377" s="97" t="s">
        <v>345</v>
      </c>
      <c r="C377" s="97" t="s">
        <v>18</v>
      </c>
      <c r="D377" s="98">
        <v>1000</v>
      </c>
      <c r="E377" s="98">
        <v>1130</v>
      </c>
      <c r="F377" s="97">
        <v>1150</v>
      </c>
      <c r="G377" s="97">
        <v>0</v>
      </c>
      <c r="H377" s="97">
        <v>0</v>
      </c>
      <c r="I377" s="99">
        <f t="shared" si="628"/>
        <v>20000</v>
      </c>
      <c r="J377" s="99">
        <v>0</v>
      </c>
      <c r="K377" s="99">
        <v>0</v>
      </c>
      <c r="L377" s="99">
        <f t="shared" si="629"/>
        <v>20000</v>
      </c>
    </row>
    <row r="378" spans="1:12">
      <c r="A378" s="96" t="s">
        <v>344</v>
      </c>
      <c r="B378" s="97" t="s">
        <v>102</v>
      </c>
      <c r="C378" s="97" t="s">
        <v>18</v>
      </c>
      <c r="D378" s="98">
        <v>2000</v>
      </c>
      <c r="E378" s="98">
        <v>869</v>
      </c>
      <c r="F378" s="97">
        <v>869</v>
      </c>
      <c r="G378" s="97">
        <v>0</v>
      </c>
      <c r="H378" s="97">
        <v>0</v>
      </c>
      <c r="I378" s="99">
        <f t="shared" si="628"/>
        <v>0</v>
      </c>
      <c r="J378" s="99">
        <v>0</v>
      </c>
      <c r="K378" s="99">
        <v>0</v>
      </c>
      <c r="L378" s="99">
        <f t="shared" si="629"/>
        <v>0</v>
      </c>
    </row>
    <row r="379" spans="1:12">
      <c r="A379" s="96" t="s">
        <v>346</v>
      </c>
      <c r="B379" s="97" t="s">
        <v>327</v>
      </c>
      <c r="C379" s="97" t="s">
        <v>18</v>
      </c>
      <c r="D379" s="98">
        <v>14000</v>
      </c>
      <c r="E379" s="98">
        <v>229</v>
      </c>
      <c r="F379" s="97">
        <v>234</v>
      </c>
      <c r="G379" s="97">
        <v>0</v>
      </c>
      <c r="H379" s="97">
        <v>0</v>
      </c>
      <c r="I379" s="99">
        <f t="shared" si="628"/>
        <v>70000</v>
      </c>
      <c r="J379" s="99">
        <v>0</v>
      </c>
      <c r="K379" s="99">
        <v>0</v>
      </c>
      <c r="L379" s="99">
        <f t="shared" si="629"/>
        <v>70000</v>
      </c>
    </row>
    <row r="380" spans="1:12">
      <c r="A380" s="96" t="s">
        <v>346</v>
      </c>
      <c r="B380" s="97" t="s">
        <v>347</v>
      </c>
      <c r="C380" s="97" t="s">
        <v>18</v>
      </c>
      <c r="D380" s="98">
        <v>12000</v>
      </c>
      <c r="E380" s="98">
        <v>134.5</v>
      </c>
      <c r="F380" s="97">
        <v>137</v>
      </c>
      <c r="G380" s="97">
        <v>0</v>
      </c>
      <c r="H380" s="97">
        <v>0</v>
      </c>
      <c r="I380" s="99">
        <f t="shared" si="628"/>
        <v>30000</v>
      </c>
      <c r="J380" s="99">
        <v>0</v>
      </c>
      <c r="K380" s="99">
        <v>0</v>
      </c>
      <c r="L380" s="99">
        <f t="shared" si="629"/>
        <v>30000</v>
      </c>
    </row>
    <row r="381" spans="1:12">
      <c r="A381" s="96" t="s">
        <v>348</v>
      </c>
      <c r="B381" s="97" t="s">
        <v>349</v>
      </c>
      <c r="C381" s="97" t="s">
        <v>18</v>
      </c>
      <c r="D381" s="98">
        <v>14000</v>
      </c>
      <c r="E381" s="98">
        <v>80.650000000000006</v>
      </c>
      <c r="F381" s="97">
        <v>81.5</v>
      </c>
      <c r="G381" s="97">
        <v>0</v>
      </c>
      <c r="H381" s="97">
        <v>0</v>
      </c>
      <c r="I381" s="99">
        <f t="shared" si="628"/>
        <v>11899.99999999992</v>
      </c>
      <c r="J381" s="99">
        <v>0</v>
      </c>
      <c r="K381" s="99">
        <v>0</v>
      </c>
      <c r="L381" s="99">
        <f t="shared" si="629"/>
        <v>11899.99999999992</v>
      </c>
    </row>
    <row r="382" spans="1:12">
      <c r="A382" s="96" t="s">
        <v>348</v>
      </c>
      <c r="B382" s="97" t="s">
        <v>327</v>
      </c>
      <c r="C382" s="97" t="s">
        <v>18</v>
      </c>
      <c r="D382" s="98">
        <v>2000</v>
      </c>
      <c r="E382" s="98">
        <v>230</v>
      </c>
      <c r="F382" s="97">
        <v>235</v>
      </c>
      <c r="G382" s="97">
        <v>0</v>
      </c>
      <c r="H382" s="97">
        <v>0</v>
      </c>
      <c r="I382" s="99">
        <f t="shared" si="628"/>
        <v>10000</v>
      </c>
      <c r="J382" s="99">
        <v>0</v>
      </c>
      <c r="K382" s="99">
        <v>0</v>
      </c>
      <c r="L382" s="99">
        <f t="shared" si="629"/>
        <v>10000</v>
      </c>
    </row>
    <row r="383" spans="1:12">
      <c r="A383" s="96" t="s">
        <v>348</v>
      </c>
      <c r="B383" s="97" t="s">
        <v>350</v>
      </c>
      <c r="C383" s="97" t="s">
        <v>18</v>
      </c>
      <c r="D383" s="98">
        <v>500</v>
      </c>
      <c r="E383" s="98">
        <v>1490</v>
      </c>
      <c r="F383" s="97">
        <v>1475</v>
      </c>
      <c r="G383" s="97">
        <v>0</v>
      </c>
      <c r="H383" s="97">
        <v>0</v>
      </c>
      <c r="I383" s="99">
        <f t="shared" si="628"/>
        <v>-7500</v>
      </c>
      <c r="J383" s="99">
        <v>0</v>
      </c>
      <c r="K383" s="99">
        <v>0</v>
      </c>
      <c r="L383" s="99">
        <f t="shared" si="629"/>
        <v>-7500</v>
      </c>
    </row>
    <row r="384" spans="1:12">
      <c r="A384" s="96" t="s">
        <v>351</v>
      </c>
      <c r="B384" s="97" t="s">
        <v>313</v>
      </c>
      <c r="C384" s="97" t="s">
        <v>18</v>
      </c>
      <c r="D384" s="98">
        <v>2000</v>
      </c>
      <c r="E384" s="98">
        <v>222.5</v>
      </c>
      <c r="F384" s="97">
        <v>226</v>
      </c>
      <c r="G384" s="97">
        <v>0</v>
      </c>
      <c r="H384" s="97">
        <v>0</v>
      </c>
      <c r="I384" s="99">
        <f t="shared" si="628"/>
        <v>7000</v>
      </c>
      <c r="J384" s="99">
        <v>0</v>
      </c>
      <c r="K384" s="99">
        <v>0</v>
      </c>
      <c r="L384" s="99">
        <f t="shared" si="629"/>
        <v>7000</v>
      </c>
    </row>
    <row r="385" spans="1:12">
      <c r="A385" s="96" t="s">
        <v>351</v>
      </c>
      <c r="B385" s="97" t="s">
        <v>352</v>
      </c>
      <c r="C385" s="97" t="s">
        <v>18</v>
      </c>
      <c r="D385" s="98">
        <v>6000</v>
      </c>
      <c r="E385" s="98">
        <v>211</v>
      </c>
      <c r="F385" s="97">
        <v>214</v>
      </c>
      <c r="G385" s="97">
        <v>0</v>
      </c>
      <c r="H385" s="97">
        <v>0</v>
      </c>
      <c r="I385" s="99">
        <f t="shared" si="628"/>
        <v>18000</v>
      </c>
      <c r="J385" s="99">
        <v>0</v>
      </c>
      <c r="K385" s="99">
        <v>0</v>
      </c>
      <c r="L385" s="99">
        <f t="shared" si="629"/>
        <v>18000</v>
      </c>
    </row>
    <row r="386" spans="1:12">
      <c r="A386" s="96" t="s">
        <v>353</v>
      </c>
      <c r="B386" s="97" t="s">
        <v>354</v>
      </c>
      <c r="C386" s="97" t="s">
        <v>18</v>
      </c>
      <c r="D386" s="98">
        <v>2000</v>
      </c>
      <c r="E386" s="98">
        <v>138</v>
      </c>
      <c r="F386" s="97">
        <v>142</v>
      </c>
      <c r="G386" s="97">
        <v>0</v>
      </c>
      <c r="H386" s="97">
        <v>0</v>
      </c>
      <c r="I386" s="99">
        <f t="shared" si="628"/>
        <v>8000</v>
      </c>
      <c r="J386" s="99">
        <v>0</v>
      </c>
      <c r="K386" s="99">
        <v>0</v>
      </c>
      <c r="L386" s="99">
        <f t="shared" si="629"/>
        <v>8000</v>
      </c>
    </row>
    <row r="387" spans="1:12">
      <c r="A387" s="96" t="s">
        <v>353</v>
      </c>
      <c r="B387" s="97" t="s">
        <v>355</v>
      </c>
      <c r="C387" s="97" t="s">
        <v>18</v>
      </c>
      <c r="D387" s="98">
        <v>6000</v>
      </c>
      <c r="E387" s="98">
        <v>136</v>
      </c>
      <c r="F387" s="97">
        <v>138</v>
      </c>
      <c r="G387" s="97">
        <v>0</v>
      </c>
      <c r="H387" s="97">
        <v>0</v>
      </c>
      <c r="I387" s="99">
        <f t="shared" si="628"/>
        <v>12000</v>
      </c>
      <c r="J387" s="99">
        <v>0</v>
      </c>
      <c r="K387" s="99">
        <v>0</v>
      </c>
      <c r="L387" s="99">
        <f t="shared" si="629"/>
        <v>12000</v>
      </c>
    </row>
    <row r="388" spans="1:12">
      <c r="A388" s="96" t="s">
        <v>356</v>
      </c>
      <c r="B388" s="97" t="s">
        <v>357</v>
      </c>
      <c r="C388" s="97" t="s">
        <v>18</v>
      </c>
      <c r="D388" s="98">
        <v>500</v>
      </c>
      <c r="E388" s="98">
        <v>740</v>
      </c>
      <c r="F388" s="97">
        <v>760</v>
      </c>
      <c r="G388" s="97">
        <v>0</v>
      </c>
      <c r="H388" s="97">
        <v>0</v>
      </c>
      <c r="I388" s="99">
        <f t="shared" si="628"/>
        <v>10000</v>
      </c>
      <c r="J388" s="99">
        <v>0</v>
      </c>
      <c r="K388" s="99">
        <v>0</v>
      </c>
      <c r="L388" s="99">
        <f t="shared" si="629"/>
        <v>10000</v>
      </c>
    </row>
    <row r="389" spans="1:12">
      <c r="A389" s="96" t="s">
        <v>356</v>
      </c>
      <c r="B389" s="97" t="s">
        <v>358</v>
      </c>
      <c r="C389" s="97" t="s">
        <v>18</v>
      </c>
      <c r="D389" s="98">
        <v>4500</v>
      </c>
      <c r="E389" s="98">
        <v>86</v>
      </c>
      <c r="F389" s="97">
        <v>86.8</v>
      </c>
      <c r="G389" s="97">
        <v>0</v>
      </c>
      <c r="H389" s="97">
        <v>0</v>
      </c>
      <c r="I389" s="99">
        <f t="shared" si="628"/>
        <v>3599.9999999999873</v>
      </c>
      <c r="J389" s="99">
        <v>0</v>
      </c>
      <c r="K389" s="99">
        <v>0</v>
      </c>
      <c r="L389" s="99">
        <f t="shared" si="629"/>
        <v>3599.9999999999873</v>
      </c>
    </row>
    <row r="390" spans="1:12">
      <c r="A390" s="96" t="s">
        <v>359</v>
      </c>
      <c r="B390" s="97" t="s">
        <v>269</v>
      </c>
      <c r="C390" s="97" t="s">
        <v>18</v>
      </c>
      <c r="D390" s="98">
        <v>500</v>
      </c>
      <c r="E390" s="98">
        <v>1260</v>
      </c>
      <c r="F390" s="97">
        <v>1280</v>
      </c>
      <c r="G390" s="97">
        <v>0</v>
      </c>
      <c r="H390" s="97">
        <v>0</v>
      </c>
      <c r="I390" s="99">
        <f t="shared" si="628"/>
        <v>10000</v>
      </c>
      <c r="J390" s="99">
        <v>0</v>
      </c>
      <c r="K390" s="99">
        <v>0</v>
      </c>
      <c r="L390" s="99">
        <f t="shared" si="629"/>
        <v>10000</v>
      </c>
    </row>
    <row r="391" spans="1:12">
      <c r="A391" s="96" t="s">
        <v>359</v>
      </c>
      <c r="B391" s="97" t="s">
        <v>360</v>
      </c>
      <c r="C391" s="97" t="s">
        <v>18</v>
      </c>
      <c r="D391" s="98">
        <v>2200</v>
      </c>
      <c r="E391" s="98">
        <v>636</v>
      </c>
      <c r="F391" s="97">
        <v>646</v>
      </c>
      <c r="G391" s="97">
        <v>0</v>
      </c>
      <c r="H391" s="97">
        <v>0</v>
      </c>
      <c r="I391" s="99">
        <f t="shared" si="628"/>
        <v>22000</v>
      </c>
      <c r="J391" s="99">
        <v>0</v>
      </c>
      <c r="K391" s="99">
        <v>0</v>
      </c>
      <c r="L391" s="99">
        <f t="shared" si="629"/>
        <v>22000</v>
      </c>
    </row>
    <row r="392" spans="1:12">
      <c r="A392" s="96" t="s">
        <v>361</v>
      </c>
      <c r="B392" s="97" t="s">
        <v>105</v>
      </c>
      <c r="C392" s="97" t="s">
        <v>18</v>
      </c>
      <c r="D392" s="98">
        <v>2000</v>
      </c>
      <c r="E392" s="98">
        <v>119.5</v>
      </c>
      <c r="F392" s="97">
        <v>125</v>
      </c>
      <c r="G392" s="97">
        <v>0</v>
      </c>
      <c r="H392" s="97">
        <v>0</v>
      </c>
      <c r="I392" s="99">
        <f t="shared" si="628"/>
        <v>11000</v>
      </c>
      <c r="J392" s="99">
        <v>0</v>
      </c>
      <c r="K392" s="99">
        <v>0</v>
      </c>
      <c r="L392" s="99">
        <f t="shared" si="629"/>
        <v>11000</v>
      </c>
    </row>
    <row r="393" spans="1:12">
      <c r="A393" s="96" t="s">
        <v>361</v>
      </c>
      <c r="B393" s="97" t="s">
        <v>362</v>
      </c>
      <c r="C393" s="97" t="s">
        <v>18</v>
      </c>
      <c r="D393" s="98">
        <v>6000</v>
      </c>
      <c r="E393" s="98">
        <v>119.5</v>
      </c>
      <c r="F393" s="97">
        <v>125</v>
      </c>
      <c r="G393" s="97">
        <v>0</v>
      </c>
      <c r="H393" s="97">
        <v>0</v>
      </c>
      <c r="I393" s="99">
        <f t="shared" si="628"/>
        <v>33000</v>
      </c>
      <c r="J393" s="99">
        <v>0</v>
      </c>
      <c r="K393" s="99">
        <v>0</v>
      </c>
      <c r="L393" s="99">
        <f t="shared" si="629"/>
        <v>33000</v>
      </c>
    </row>
    <row r="394" spans="1:12">
      <c r="A394" s="96" t="s">
        <v>363</v>
      </c>
      <c r="B394" s="97" t="s">
        <v>364</v>
      </c>
      <c r="C394" s="97" t="s">
        <v>18</v>
      </c>
      <c r="D394" s="98">
        <v>500</v>
      </c>
      <c r="E394" s="98">
        <v>640</v>
      </c>
      <c r="F394" s="97">
        <v>635</v>
      </c>
      <c r="G394" s="97">
        <v>0</v>
      </c>
      <c r="H394" s="97">
        <v>0</v>
      </c>
      <c r="I394" s="99">
        <f t="shared" si="628"/>
        <v>-2500</v>
      </c>
      <c r="J394" s="99">
        <v>0</v>
      </c>
      <c r="K394" s="99">
        <v>0</v>
      </c>
      <c r="L394" s="99">
        <f t="shared" si="629"/>
        <v>-2500</v>
      </c>
    </row>
    <row r="395" spans="1:12">
      <c r="A395" s="96" t="s">
        <v>365</v>
      </c>
      <c r="B395" s="97" t="s">
        <v>366</v>
      </c>
      <c r="C395" s="97" t="s">
        <v>18</v>
      </c>
      <c r="D395" s="98">
        <v>8000</v>
      </c>
      <c r="E395" s="98">
        <v>86</v>
      </c>
      <c r="F395" s="97">
        <v>83.5</v>
      </c>
      <c r="G395" s="97">
        <v>0</v>
      </c>
      <c r="H395" s="97">
        <v>0</v>
      </c>
      <c r="I395" s="99">
        <f t="shared" si="628"/>
        <v>-20000</v>
      </c>
      <c r="J395" s="99">
        <v>0</v>
      </c>
      <c r="K395" s="99">
        <v>0</v>
      </c>
      <c r="L395" s="99">
        <f t="shared" si="629"/>
        <v>-20000</v>
      </c>
    </row>
    <row r="396" spans="1:12">
      <c r="A396" s="96" t="s">
        <v>365</v>
      </c>
      <c r="B396" s="97" t="s">
        <v>327</v>
      </c>
      <c r="C396" s="97" t="s">
        <v>18</v>
      </c>
      <c r="D396" s="98">
        <v>2000</v>
      </c>
      <c r="E396" s="98">
        <v>220</v>
      </c>
      <c r="F396" s="97">
        <v>210</v>
      </c>
      <c r="G396" s="97">
        <v>0</v>
      </c>
      <c r="H396" s="97">
        <v>0</v>
      </c>
      <c r="I396" s="99">
        <f t="shared" si="628"/>
        <v>-20000</v>
      </c>
      <c r="J396" s="99">
        <v>0</v>
      </c>
      <c r="K396" s="99">
        <v>0</v>
      </c>
      <c r="L396" s="99">
        <f t="shared" si="629"/>
        <v>-20000</v>
      </c>
    </row>
    <row r="397" spans="1:12">
      <c r="A397" s="96" t="s">
        <v>367</v>
      </c>
      <c r="B397" s="97" t="s">
        <v>368</v>
      </c>
      <c r="C397" s="97" t="s">
        <v>18</v>
      </c>
      <c r="D397" s="98">
        <v>2000</v>
      </c>
      <c r="E397" s="98">
        <v>105</v>
      </c>
      <c r="F397" s="97">
        <v>107</v>
      </c>
      <c r="G397" s="97">
        <v>0</v>
      </c>
      <c r="H397" s="97">
        <v>0</v>
      </c>
      <c r="I397" s="99">
        <f t="shared" si="628"/>
        <v>4000</v>
      </c>
      <c r="J397" s="99">
        <v>0</v>
      </c>
      <c r="K397" s="99">
        <v>0</v>
      </c>
      <c r="L397" s="99">
        <f t="shared" si="629"/>
        <v>4000</v>
      </c>
    </row>
    <row r="398" spans="1:12">
      <c r="A398" s="96" t="s">
        <v>367</v>
      </c>
      <c r="B398" s="97" t="s">
        <v>358</v>
      </c>
      <c r="C398" s="97" t="s">
        <v>18</v>
      </c>
      <c r="D398" s="98">
        <v>9000</v>
      </c>
      <c r="E398" s="98">
        <v>79.5</v>
      </c>
      <c r="F398" s="97">
        <v>82</v>
      </c>
      <c r="G398" s="97">
        <v>0</v>
      </c>
      <c r="H398" s="97">
        <v>0</v>
      </c>
      <c r="I398" s="99">
        <f t="shared" si="628"/>
        <v>22500</v>
      </c>
      <c r="J398" s="99">
        <v>0</v>
      </c>
      <c r="K398" s="99">
        <v>0</v>
      </c>
      <c r="L398" s="99">
        <f t="shared" si="629"/>
        <v>22500</v>
      </c>
    </row>
    <row r="399" spans="1:12">
      <c r="A399" s="96" t="s">
        <v>369</v>
      </c>
      <c r="B399" s="97" t="s">
        <v>370</v>
      </c>
      <c r="C399" s="97" t="s">
        <v>18</v>
      </c>
      <c r="D399" s="98">
        <v>500</v>
      </c>
      <c r="E399" s="98">
        <v>917</v>
      </c>
      <c r="F399" s="97">
        <v>910</v>
      </c>
      <c r="G399" s="97">
        <v>0</v>
      </c>
      <c r="H399" s="97">
        <v>0</v>
      </c>
      <c r="I399" s="99">
        <f t="shared" si="628"/>
        <v>-3500</v>
      </c>
      <c r="J399" s="99">
        <v>0</v>
      </c>
      <c r="K399" s="99">
        <v>0</v>
      </c>
      <c r="L399" s="99">
        <f t="shared" si="629"/>
        <v>-3500</v>
      </c>
    </row>
    <row r="400" spans="1:12">
      <c r="A400" s="96" t="s">
        <v>369</v>
      </c>
      <c r="B400" s="97" t="s">
        <v>371</v>
      </c>
      <c r="C400" s="97" t="s">
        <v>18</v>
      </c>
      <c r="D400" s="98">
        <v>1000</v>
      </c>
      <c r="E400" s="98">
        <v>1330</v>
      </c>
      <c r="F400" s="97">
        <v>1345</v>
      </c>
      <c r="G400" s="97">
        <v>0</v>
      </c>
      <c r="H400" s="97">
        <v>0</v>
      </c>
      <c r="I400" s="99">
        <f t="shared" si="628"/>
        <v>15000</v>
      </c>
      <c r="J400" s="99">
        <v>0</v>
      </c>
      <c r="K400" s="99">
        <v>0</v>
      </c>
      <c r="L400" s="99">
        <f t="shared" si="629"/>
        <v>15000</v>
      </c>
    </row>
    <row r="401" spans="1:12">
      <c r="A401" s="110"/>
      <c r="B401" s="111"/>
      <c r="C401" s="111"/>
      <c r="D401" s="112"/>
      <c r="E401" s="113"/>
      <c r="F401" s="113"/>
      <c r="G401" s="114" t="s">
        <v>340</v>
      </c>
      <c r="H401" s="114"/>
      <c r="I401" s="114">
        <f>SUM(I376:I400)</f>
        <v>276499.99999999988</v>
      </c>
      <c r="J401" s="114"/>
      <c r="K401" s="114" t="s">
        <v>341</v>
      </c>
      <c r="L401" s="114">
        <f>SUM(L376:L400)</f>
        <v>276499.99999999988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7"/>
  <sheetViews>
    <sheetView workbookViewId="0">
      <selection activeCell="A7" sqref="A7"/>
    </sheetView>
  </sheetViews>
  <sheetFormatPr defaultRowHeight="15"/>
  <cols>
    <col min="1" max="1" width="13.28515625" customWidth="1"/>
    <col min="2" max="2" width="28" customWidth="1"/>
    <col min="3" max="3" width="15" bestFit="1" customWidth="1"/>
    <col min="4" max="4" width="6.85546875" bestFit="1" customWidth="1"/>
    <col min="5" max="5" width="19.28515625" bestFit="1" customWidth="1"/>
    <col min="6" max="6" width="11.140625" bestFit="1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31.5" customHeight="1">
      <c r="A2" s="150" t="s">
        <v>298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26.25">
      <c r="A3" s="151" t="s">
        <v>288</v>
      </c>
      <c r="B3" s="151"/>
      <c r="C3" s="152" t="s">
        <v>301</v>
      </c>
      <c r="D3" s="153"/>
      <c r="E3" s="34"/>
      <c r="F3" s="34"/>
      <c r="G3" s="34"/>
      <c r="H3" s="154"/>
      <c r="I3" s="154"/>
      <c r="J3" s="35"/>
      <c r="K3" s="35"/>
    </row>
    <row r="4" spans="1:11">
      <c r="A4" s="140" t="s">
        <v>1</v>
      </c>
      <c r="B4" s="142" t="s">
        <v>289</v>
      </c>
      <c r="C4" s="142" t="s">
        <v>290</v>
      </c>
      <c r="D4" s="142" t="s">
        <v>291</v>
      </c>
      <c r="E4" s="142" t="s">
        <v>292</v>
      </c>
      <c r="F4" s="142" t="s">
        <v>293</v>
      </c>
      <c r="G4" s="142" t="s">
        <v>294</v>
      </c>
      <c r="H4" s="144" t="s">
        <v>295</v>
      </c>
      <c r="I4" s="145"/>
      <c r="J4" s="142" t="s">
        <v>296</v>
      </c>
      <c r="K4" s="142" t="s">
        <v>297</v>
      </c>
    </row>
    <row r="5" spans="1:11">
      <c r="A5" s="141"/>
      <c r="B5" s="143"/>
      <c r="C5" s="143"/>
      <c r="D5" s="143"/>
      <c r="E5" s="143"/>
      <c r="F5" s="143"/>
      <c r="G5" s="143"/>
      <c r="H5" s="146"/>
      <c r="I5" s="147"/>
      <c r="J5" s="143"/>
      <c r="K5" s="143"/>
    </row>
    <row r="6" spans="1:11" s="60" customFormat="1"/>
    <row r="7" spans="1:11" s="60" customFormat="1">
      <c r="A7" s="120" t="s">
        <v>706</v>
      </c>
      <c r="B7" s="116" t="s">
        <v>677</v>
      </c>
      <c r="C7" s="116">
        <v>1100</v>
      </c>
      <c r="D7" s="116" t="s">
        <v>18</v>
      </c>
      <c r="E7" s="119">
        <v>516</v>
      </c>
      <c r="F7" s="116">
        <v>508</v>
      </c>
      <c r="G7" s="116">
        <v>0</v>
      </c>
      <c r="H7" s="115">
        <f t="shared" ref="H7:H8" si="0">(IF(D7="SHORT",E7-F7,IF(D7="LONG",F7-E7)))*C7</f>
        <v>-8800</v>
      </c>
      <c r="I7" s="41">
        <v>0</v>
      </c>
      <c r="J7" s="117">
        <v>0</v>
      </c>
      <c r="K7" s="118">
        <f t="shared" ref="K7:K8" si="1">SUM(H7:I7)</f>
        <v>-8800</v>
      </c>
    </row>
    <row r="8" spans="1:11" s="60" customFormat="1">
      <c r="A8" s="120" t="s">
        <v>707</v>
      </c>
      <c r="B8" s="116" t="s">
        <v>683</v>
      </c>
      <c r="C8" s="116">
        <v>1000</v>
      </c>
      <c r="D8" s="116" t="s">
        <v>18</v>
      </c>
      <c r="E8" s="119">
        <v>631</v>
      </c>
      <c r="F8" s="116">
        <v>618</v>
      </c>
      <c r="G8" s="116">
        <v>0</v>
      </c>
      <c r="H8" s="115">
        <f t="shared" si="0"/>
        <v>-13000</v>
      </c>
      <c r="I8" s="41">
        <v>0</v>
      </c>
      <c r="J8" s="117">
        <v>0</v>
      </c>
      <c r="K8" s="118">
        <f t="shared" si="1"/>
        <v>-13000</v>
      </c>
    </row>
    <row r="9" spans="1:11" s="60" customFormat="1">
      <c r="A9" s="120" t="s">
        <v>701</v>
      </c>
      <c r="B9" s="116" t="s">
        <v>700</v>
      </c>
      <c r="C9" s="116">
        <v>2000</v>
      </c>
      <c r="D9" s="116" t="s">
        <v>18</v>
      </c>
      <c r="E9" s="119">
        <v>178</v>
      </c>
      <c r="F9" s="116">
        <v>193</v>
      </c>
      <c r="G9" s="116">
        <v>0</v>
      </c>
      <c r="H9" s="115">
        <f t="shared" ref="H9:H10" si="2">(IF(D9="SHORT",E9-F9,IF(D9="LONG",F9-E9)))*C9</f>
        <v>30000</v>
      </c>
      <c r="I9" s="41">
        <v>0</v>
      </c>
      <c r="J9" s="117">
        <v>0</v>
      </c>
      <c r="K9" s="118">
        <f t="shared" ref="K9" si="3">SUM(H9:I9)</f>
        <v>30000</v>
      </c>
    </row>
    <row r="10" spans="1:11" s="60" customFormat="1">
      <c r="A10" s="120" t="s">
        <v>694</v>
      </c>
      <c r="B10" s="116" t="s">
        <v>199</v>
      </c>
      <c r="C10" s="116">
        <v>500</v>
      </c>
      <c r="D10" s="116" t="s">
        <v>18</v>
      </c>
      <c r="E10" s="119">
        <v>720</v>
      </c>
      <c r="F10" s="116">
        <v>748</v>
      </c>
      <c r="G10" s="116">
        <v>0</v>
      </c>
      <c r="H10" s="115">
        <f t="shared" si="2"/>
        <v>14000</v>
      </c>
      <c r="I10" s="41">
        <v>0</v>
      </c>
      <c r="J10" s="117">
        <v>0</v>
      </c>
      <c r="K10" s="118">
        <f t="shared" ref="K10" si="4">SUM(H10:I10)</f>
        <v>14000</v>
      </c>
    </row>
    <row r="11" spans="1:11" s="60" customFormat="1">
      <c r="A11" s="120"/>
      <c r="B11" s="116"/>
      <c r="C11" s="116"/>
      <c r="D11" s="116"/>
      <c r="E11" s="119"/>
      <c r="F11" s="116"/>
      <c r="G11" s="116"/>
      <c r="H11" s="115"/>
      <c r="I11" s="41"/>
      <c r="J11" s="117"/>
      <c r="K11" s="118"/>
    </row>
    <row r="12" spans="1:11" s="60" customFormat="1">
      <c r="A12" s="120"/>
      <c r="B12" s="116"/>
      <c r="C12" s="116"/>
      <c r="D12" s="116"/>
      <c r="E12" s="119"/>
      <c r="F12" s="116"/>
      <c r="G12" s="116"/>
      <c r="H12" s="115"/>
      <c r="I12" s="41"/>
      <c r="J12" s="117"/>
      <c r="K12" s="118"/>
    </row>
    <row r="13" spans="1:11" s="60" customFormat="1">
      <c r="A13" s="120" t="s">
        <v>682</v>
      </c>
      <c r="B13" s="116" t="s">
        <v>683</v>
      </c>
      <c r="C13" s="116">
        <v>1000</v>
      </c>
      <c r="D13" s="116" t="s">
        <v>18</v>
      </c>
      <c r="E13" s="119">
        <v>660</v>
      </c>
      <c r="F13" s="116">
        <v>650</v>
      </c>
      <c r="G13" s="116">
        <v>0</v>
      </c>
      <c r="H13" s="115">
        <f t="shared" ref="H13" si="5">(IF(D13="SHORT",E13-F13,IF(D13="LONG",F13-E13)))*C13</f>
        <v>-10000</v>
      </c>
      <c r="I13" s="41">
        <v>0</v>
      </c>
      <c r="J13" s="117">
        <v>0</v>
      </c>
      <c r="K13" s="118">
        <f t="shared" ref="K13" si="6">SUM(H13:I13)</f>
        <v>-10000</v>
      </c>
    </row>
    <row r="14" spans="1:11" s="60" customFormat="1">
      <c r="A14" s="120" t="s">
        <v>682</v>
      </c>
      <c r="B14" s="116" t="s">
        <v>468</v>
      </c>
      <c r="C14" s="116">
        <v>500</v>
      </c>
      <c r="D14" s="116" t="s">
        <v>18</v>
      </c>
      <c r="E14" s="119">
        <v>1880</v>
      </c>
      <c r="F14" s="116">
        <v>1930</v>
      </c>
      <c r="G14" s="116">
        <v>0</v>
      </c>
      <c r="H14" s="115">
        <f t="shared" ref="H14" si="7">(IF(D14="SHORT",E14-F14,IF(D14="LONG",F14-E14)))*C14</f>
        <v>25000</v>
      </c>
      <c r="I14" s="41">
        <v>0</v>
      </c>
      <c r="J14" s="117">
        <v>0</v>
      </c>
      <c r="K14" s="118">
        <f t="shared" ref="K14" si="8">SUM(H14:I14)</f>
        <v>25000</v>
      </c>
    </row>
    <row r="15" spans="1:11" s="60" customFormat="1">
      <c r="A15" s="120" t="s">
        <v>679</v>
      </c>
      <c r="B15" s="116" t="s">
        <v>681</v>
      </c>
      <c r="C15" s="116">
        <v>1200</v>
      </c>
      <c r="D15" s="116" t="s">
        <v>18</v>
      </c>
      <c r="E15" s="119">
        <v>1185</v>
      </c>
      <c r="F15" s="116">
        <v>1165</v>
      </c>
      <c r="G15" s="116">
        <v>0</v>
      </c>
      <c r="H15" s="115">
        <f t="shared" ref="H15:H19" si="9">(IF(D15="SHORT",E15-F15,IF(D15="LONG",F15-E15)))*C15</f>
        <v>-24000</v>
      </c>
      <c r="I15" s="41">
        <v>0</v>
      </c>
      <c r="J15" s="117">
        <v>0</v>
      </c>
      <c r="K15" s="118">
        <f t="shared" ref="K15:K19" si="10">SUM(H15:I15)</f>
        <v>-24000</v>
      </c>
    </row>
    <row r="16" spans="1:11" s="60" customFormat="1">
      <c r="A16" s="120" t="s">
        <v>676</v>
      </c>
      <c r="B16" s="116" t="s">
        <v>677</v>
      </c>
      <c r="C16" s="116">
        <v>1200</v>
      </c>
      <c r="D16" s="116" t="s">
        <v>18</v>
      </c>
      <c r="E16" s="119">
        <v>484</v>
      </c>
      <c r="F16" s="116">
        <v>495</v>
      </c>
      <c r="G16" s="116">
        <v>0</v>
      </c>
      <c r="H16" s="115">
        <f t="shared" si="9"/>
        <v>13200</v>
      </c>
      <c r="I16" s="41">
        <v>0</v>
      </c>
      <c r="J16" s="117">
        <v>0</v>
      </c>
      <c r="K16" s="118">
        <f t="shared" si="10"/>
        <v>13200</v>
      </c>
    </row>
    <row r="17" spans="1:11" s="60" customFormat="1">
      <c r="A17" s="120" t="s">
        <v>674</v>
      </c>
      <c r="B17" s="116" t="s">
        <v>675</v>
      </c>
      <c r="C17" s="116">
        <v>1200</v>
      </c>
      <c r="D17" s="116" t="s">
        <v>18</v>
      </c>
      <c r="E17" s="119">
        <v>777</v>
      </c>
      <c r="F17" s="116">
        <v>795</v>
      </c>
      <c r="G17" s="116">
        <v>0</v>
      </c>
      <c r="H17" s="115">
        <f t="shared" si="9"/>
        <v>21600</v>
      </c>
      <c r="I17" s="41">
        <v>0</v>
      </c>
      <c r="J17" s="117">
        <v>0</v>
      </c>
      <c r="K17" s="118">
        <f t="shared" si="10"/>
        <v>21600</v>
      </c>
    </row>
    <row r="18" spans="1:11" s="60" customFormat="1">
      <c r="A18" s="57">
        <v>43811</v>
      </c>
      <c r="B18" s="116" t="s">
        <v>667</v>
      </c>
      <c r="C18" s="116">
        <v>3300</v>
      </c>
      <c r="D18" s="116" t="s">
        <v>18</v>
      </c>
      <c r="E18" s="117">
        <v>337</v>
      </c>
      <c r="F18" s="117">
        <v>343.5</v>
      </c>
      <c r="G18" s="117">
        <v>0</v>
      </c>
      <c r="H18" s="115">
        <f t="shared" si="9"/>
        <v>21450</v>
      </c>
      <c r="I18" s="41">
        <v>0</v>
      </c>
      <c r="J18" s="41">
        <v>0</v>
      </c>
      <c r="K18" s="118">
        <f t="shared" si="10"/>
        <v>21450</v>
      </c>
    </row>
    <row r="19" spans="1:11" s="60" customFormat="1">
      <c r="A19" s="57">
        <v>43811</v>
      </c>
      <c r="B19" s="116" t="s">
        <v>561</v>
      </c>
      <c r="C19" s="116">
        <v>1500</v>
      </c>
      <c r="D19" s="116" t="s">
        <v>18</v>
      </c>
      <c r="E19" s="117">
        <v>710</v>
      </c>
      <c r="F19" s="117">
        <v>716</v>
      </c>
      <c r="G19" s="117">
        <v>0</v>
      </c>
      <c r="H19" s="115">
        <f t="shared" si="9"/>
        <v>9000</v>
      </c>
      <c r="I19" s="41">
        <v>0</v>
      </c>
      <c r="J19" s="41">
        <v>0</v>
      </c>
      <c r="K19" s="118">
        <f t="shared" si="10"/>
        <v>9000</v>
      </c>
    </row>
    <row r="20" spans="1:11" s="60" customFormat="1">
      <c r="A20" s="57">
        <v>43810</v>
      </c>
      <c r="B20" s="116" t="s">
        <v>561</v>
      </c>
      <c r="C20" s="116">
        <v>1500</v>
      </c>
      <c r="D20" s="116" t="s">
        <v>18</v>
      </c>
      <c r="E20" s="117">
        <v>694</v>
      </c>
      <c r="F20" s="117">
        <v>708</v>
      </c>
      <c r="G20" s="117">
        <v>0</v>
      </c>
      <c r="H20" s="115">
        <f t="shared" ref="H20" si="11">(IF(D20="SHORT",E20-F20,IF(D20="LONG",F20-E20)))*C20</f>
        <v>21000</v>
      </c>
      <c r="I20" s="41">
        <v>0</v>
      </c>
      <c r="J20" s="41">
        <v>0</v>
      </c>
      <c r="K20" s="118">
        <f t="shared" ref="K20" si="12">SUM(H20:I20)</f>
        <v>21000</v>
      </c>
    </row>
    <row r="21" spans="1:11" s="60" customFormat="1">
      <c r="A21" s="57">
        <v>43804</v>
      </c>
      <c r="B21" s="116" t="s">
        <v>561</v>
      </c>
      <c r="C21" s="116">
        <v>1500</v>
      </c>
      <c r="D21" s="116" t="s">
        <v>18</v>
      </c>
      <c r="E21" s="117">
        <v>683</v>
      </c>
      <c r="F21" s="117">
        <v>693</v>
      </c>
      <c r="G21" s="117">
        <v>0</v>
      </c>
      <c r="H21" s="115">
        <f t="shared" ref="H21" si="13">(IF(D21="SHORT",E21-F21,IF(D21="LONG",F21-E21)))*C21</f>
        <v>15000</v>
      </c>
      <c r="I21" s="41">
        <v>0</v>
      </c>
      <c r="J21" s="41">
        <v>0</v>
      </c>
      <c r="K21" s="118">
        <f t="shared" ref="K21" si="14">SUM(H21:I21)</f>
        <v>15000</v>
      </c>
    </row>
    <row r="22" spans="1:11" s="60" customFormat="1" ht="15.75">
      <c r="K22" s="55">
        <f>SUM(K10:K21)</f>
        <v>106250</v>
      </c>
    </row>
    <row r="23" spans="1:11" s="60" customFormat="1">
      <c r="A23" s="57">
        <v>43795</v>
      </c>
      <c r="B23" s="37" t="s">
        <v>653</v>
      </c>
      <c r="C23" s="37">
        <v>4500</v>
      </c>
      <c r="D23" s="37" t="s">
        <v>18</v>
      </c>
      <c r="E23" s="58">
        <v>105.5</v>
      </c>
      <c r="F23" s="58">
        <v>101.8</v>
      </c>
      <c r="G23" s="58">
        <v>286</v>
      </c>
      <c r="H23" s="40">
        <f t="shared" ref="H23" si="15">(IF(D23="SHORT",E23-F23,IF(D23="LONG",F23-E23)))*C23</f>
        <v>-16650.000000000015</v>
      </c>
      <c r="I23" s="41">
        <v>0</v>
      </c>
      <c r="J23" s="41">
        <v>0</v>
      </c>
      <c r="K23" s="43">
        <f t="shared" ref="K23" si="16">SUM(H23:I23)</f>
        <v>-16650.000000000015</v>
      </c>
    </row>
    <row r="24" spans="1:11" s="60" customFormat="1">
      <c r="A24" s="57">
        <v>43795</v>
      </c>
      <c r="B24" s="37" t="s">
        <v>652</v>
      </c>
      <c r="C24" s="37">
        <v>1800</v>
      </c>
      <c r="D24" s="37" t="s">
        <v>18</v>
      </c>
      <c r="E24" s="58">
        <v>266.5</v>
      </c>
      <c r="F24" s="58">
        <v>276</v>
      </c>
      <c r="G24" s="58">
        <v>286</v>
      </c>
      <c r="H24" s="40">
        <f t="shared" ref="H24" si="17">(IF(D24="SHORT",E24-F24,IF(D24="LONG",F24-E24)))*C24</f>
        <v>17100</v>
      </c>
      <c r="I24" s="41">
        <f>SUM(G24-F24)*C24</f>
        <v>18000</v>
      </c>
      <c r="J24" s="41">
        <v>0</v>
      </c>
      <c r="K24" s="43">
        <f t="shared" ref="K24" si="18">SUM(H24:I24)</f>
        <v>35100</v>
      </c>
    </row>
    <row r="25" spans="1:11" s="60" customFormat="1">
      <c r="A25" s="57">
        <v>43794</v>
      </c>
      <c r="B25" s="37" t="s">
        <v>523</v>
      </c>
      <c r="C25" s="37">
        <v>800</v>
      </c>
      <c r="D25" s="37" t="s">
        <v>18</v>
      </c>
      <c r="E25" s="58">
        <v>812</v>
      </c>
      <c r="F25" s="58">
        <v>822</v>
      </c>
      <c r="G25" s="58">
        <v>0</v>
      </c>
      <c r="H25" s="40">
        <f t="shared" ref="H25" si="19">(IF(D25="SHORT",E25-F25,IF(D25="LONG",F25-E25)))*C25</f>
        <v>8000</v>
      </c>
      <c r="I25" s="41">
        <v>0</v>
      </c>
      <c r="J25" s="41">
        <v>0</v>
      </c>
      <c r="K25" s="43">
        <f t="shared" ref="K25" si="20">SUM(H25:I25)</f>
        <v>8000</v>
      </c>
    </row>
    <row r="26" spans="1:11" s="60" customFormat="1">
      <c r="A26" s="57">
        <v>43788</v>
      </c>
      <c r="B26" s="37" t="s">
        <v>468</v>
      </c>
      <c r="C26" s="37">
        <v>400</v>
      </c>
      <c r="D26" s="37" t="s">
        <v>18</v>
      </c>
      <c r="E26" s="58">
        <v>1815</v>
      </c>
      <c r="F26" s="58">
        <v>1785</v>
      </c>
      <c r="G26" s="58">
        <v>0</v>
      </c>
      <c r="H26" s="40">
        <f t="shared" ref="H26" si="21">(IF(D26="SHORT",E26-F26,IF(D26="LONG",F26-E26)))*C26</f>
        <v>-12000</v>
      </c>
      <c r="I26" s="41">
        <v>0</v>
      </c>
      <c r="J26" s="41">
        <v>0</v>
      </c>
      <c r="K26" s="43">
        <f t="shared" ref="K26" si="22">SUM(H26:I26)</f>
        <v>-12000</v>
      </c>
    </row>
    <row r="27" spans="1:11" s="60" customFormat="1">
      <c r="A27" s="57">
        <v>43788</v>
      </c>
      <c r="B27" s="37" t="s">
        <v>651</v>
      </c>
      <c r="C27" s="37">
        <v>2000</v>
      </c>
      <c r="D27" s="37" t="s">
        <v>18</v>
      </c>
      <c r="E27" s="58">
        <v>217</v>
      </c>
      <c r="F27" s="58">
        <v>228</v>
      </c>
      <c r="G27" s="58">
        <v>0</v>
      </c>
      <c r="H27" s="40">
        <f t="shared" ref="H27" si="23">(IF(D27="SHORT",E27-F27,IF(D27="LONG",F27-E27)))*C27</f>
        <v>22000</v>
      </c>
      <c r="I27" s="41">
        <v>0</v>
      </c>
      <c r="J27" s="41">
        <v>0</v>
      </c>
      <c r="K27" s="43">
        <f t="shared" ref="K27" si="24">SUM(H27:I27)</f>
        <v>22000</v>
      </c>
    </row>
    <row r="28" spans="1:11" s="60" customFormat="1">
      <c r="A28" s="57">
        <v>43787</v>
      </c>
      <c r="B28" s="37" t="s">
        <v>650</v>
      </c>
      <c r="C28" s="37">
        <v>1800</v>
      </c>
      <c r="D28" s="37" t="s">
        <v>18</v>
      </c>
      <c r="E28" s="58">
        <v>414</v>
      </c>
      <c r="F28" s="58">
        <v>424</v>
      </c>
      <c r="G28" s="58">
        <v>434</v>
      </c>
      <c r="H28" s="40">
        <f t="shared" ref="H28" si="25">(IF(D28="SHORT",E28-F28,IF(D28="LONG",F28-E28)))*C28</f>
        <v>18000</v>
      </c>
      <c r="I28" s="41">
        <f>SUM(G28-F28)*C28</f>
        <v>18000</v>
      </c>
      <c r="J28" s="41">
        <v>0</v>
      </c>
      <c r="K28" s="43">
        <f t="shared" ref="K28" si="26">SUM(H28:I28)</f>
        <v>36000</v>
      </c>
    </row>
    <row r="29" spans="1:11" s="60" customFormat="1">
      <c r="A29" s="57">
        <v>43775</v>
      </c>
      <c r="B29" s="37" t="s">
        <v>649</v>
      </c>
      <c r="C29" s="37">
        <v>200</v>
      </c>
      <c r="D29" s="37" t="s">
        <v>18</v>
      </c>
      <c r="E29" s="58">
        <v>2695</v>
      </c>
      <c r="F29" s="58">
        <v>2660</v>
      </c>
      <c r="G29" s="58">
        <v>0</v>
      </c>
      <c r="H29" s="40">
        <f t="shared" ref="H29" si="27">(IF(D29="SHORT",E29-F29,IF(D29="LONG",F29-E29)))*C29</f>
        <v>-7000</v>
      </c>
      <c r="I29" s="41">
        <v>0</v>
      </c>
      <c r="J29" s="41">
        <v>0</v>
      </c>
      <c r="K29" s="43">
        <f t="shared" ref="K29" si="28">SUM(H29:I29)</f>
        <v>-7000</v>
      </c>
    </row>
    <row r="30" spans="1:11" s="60" customFormat="1">
      <c r="A30" s="57">
        <v>43775</v>
      </c>
      <c r="B30" s="37" t="s">
        <v>648</v>
      </c>
      <c r="C30" s="37">
        <v>1000</v>
      </c>
      <c r="D30" s="37" t="s">
        <v>18</v>
      </c>
      <c r="E30" s="58">
        <v>202</v>
      </c>
      <c r="F30" s="58">
        <v>193</v>
      </c>
      <c r="G30" s="58">
        <v>0</v>
      </c>
      <c r="H30" s="40">
        <f t="shared" ref="H30" si="29">(IF(D30="SHORT",E30-F30,IF(D30="LONG",F30-E30)))*C30</f>
        <v>-9000</v>
      </c>
      <c r="I30" s="41">
        <v>0</v>
      </c>
      <c r="J30" s="41">
        <v>0</v>
      </c>
      <c r="K30" s="43">
        <f t="shared" ref="K30" si="30">SUM(H30:I30)</f>
        <v>-9000</v>
      </c>
    </row>
    <row r="31" spans="1:11" s="60" customFormat="1">
      <c r="A31" s="57">
        <v>43773</v>
      </c>
      <c r="B31" s="37" t="s">
        <v>647</v>
      </c>
      <c r="C31" s="37">
        <v>2200</v>
      </c>
      <c r="D31" s="37" t="s">
        <v>18</v>
      </c>
      <c r="E31" s="58">
        <v>211.5</v>
      </c>
      <c r="F31" s="58">
        <v>215.5</v>
      </c>
      <c r="G31" s="58">
        <v>0</v>
      </c>
      <c r="H31" s="40">
        <f t="shared" ref="H31" si="31">(IF(D31="SHORT",E31-F31,IF(D31="LONG",F31-E31)))*C31</f>
        <v>8800</v>
      </c>
      <c r="I31" s="41">
        <v>0</v>
      </c>
      <c r="J31" s="41">
        <v>0</v>
      </c>
      <c r="K31" s="43">
        <f t="shared" ref="K31" si="32">SUM(H31:I31)</f>
        <v>8800</v>
      </c>
    </row>
    <row r="32" spans="1:11" s="60" customFormat="1" ht="15.75">
      <c r="K32" s="55">
        <f>SUM(K23:K31)</f>
        <v>65249.999999999985</v>
      </c>
    </row>
    <row r="33" spans="1:11" s="60" customFormat="1"/>
    <row r="34" spans="1:11" s="60" customFormat="1">
      <c r="A34" s="57">
        <v>43726</v>
      </c>
      <c r="B34" s="37" t="s">
        <v>589</v>
      </c>
      <c r="C34" s="37">
        <v>500</v>
      </c>
      <c r="D34" s="37" t="s">
        <v>18</v>
      </c>
      <c r="E34" s="58">
        <v>1620</v>
      </c>
      <c r="F34" s="58">
        <v>1660</v>
      </c>
      <c r="G34" s="58">
        <v>0</v>
      </c>
      <c r="H34" s="40">
        <f t="shared" ref="H34" si="33">(IF(D34="SHORT",E34-F34,IF(D34="LONG",F34-E34)))*C34</f>
        <v>20000</v>
      </c>
      <c r="I34" s="41">
        <v>0</v>
      </c>
      <c r="J34" s="41">
        <v>0</v>
      </c>
      <c r="K34" s="43">
        <f t="shared" ref="K34" si="34">SUM(H34:I34)</f>
        <v>20000</v>
      </c>
    </row>
    <row r="35" spans="1:11" s="60" customFormat="1">
      <c r="A35" s="57">
        <v>43720</v>
      </c>
      <c r="B35" s="37" t="s">
        <v>339</v>
      </c>
      <c r="C35" s="37">
        <v>500</v>
      </c>
      <c r="D35" s="37" t="s">
        <v>18</v>
      </c>
      <c r="E35" s="58">
        <v>458</v>
      </c>
      <c r="F35" s="58">
        <v>430</v>
      </c>
      <c r="G35" s="58">
        <v>0</v>
      </c>
      <c r="H35" s="40">
        <f t="shared" ref="H35:H38" si="35">(IF(D35="SHORT",E35-F35,IF(D35="LONG",F35-E35)))*C35</f>
        <v>-14000</v>
      </c>
      <c r="I35" s="41">
        <v>0</v>
      </c>
      <c r="J35" s="41">
        <v>0</v>
      </c>
      <c r="K35" s="43">
        <f t="shared" ref="K35:K38" si="36">SUM(H35:I35)</f>
        <v>-14000</v>
      </c>
    </row>
    <row r="36" spans="1:11" s="60" customFormat="1">
      <c r="A36" s="57">
        <v>43707</v>
      </c>
      <c r="B36" s="37" t="s">
        <v>476</v>
      </c>
      <c r="C36" s="37">
        <v>1600</v>
      </c>
      <c r="D36" s="37" t="s">
        <v>18</v>
      </c>
      <c r="E36" s="58">
        <v>294</v>
      </c>
      <c r="F36" s="58">
        <v>305</v>
      </c>
      <c r="G36" s="58">
        <v>0</v>
      </c>
      <c r="H36" s="40">
        <f t="shared" si="35"/>
        <v>17600</v>
      </c>
      <c r="I36" s="41">
        <v>0</v>
      </c>
      <c r="J36" s="41">
        <v>0</v>
      </c>
      <c r="K36" s="43">
        <f t="shared" si="36"/>
        <v>17600</v>
      </c>
    </row>
    <row r="37" spans="1:11" s="60" customFormat="1">
      <c r="A37" s="57">
        <v>43696</v>
      </c>
      <c r="B37" s="37" t="s">
        <v>326</v>
      </c>
      <c r="C37" s="37">
        <v>1375</v>
      </c>
      <c r="D37" s="37" t="s">
        <v>18</v>
      </c>
      <c r="E37" s="58">
        <v>423</v>
      </c>
      <c r="F37" s="58">
        <v>418</v>
      </c>
      <c r="G37" s="58">
        <v>0</v>
      </c>
      <c r="H37" s="40">
        <f t="shared" si="35"/>
        <v>-6875</v>
      </c>
      <c r="I37" s="41">
        <v>0</v>
      </c>
      <c r="J37" s="41">
        <v>0</v>
      </c>
      <c r="K37" s="43">
        <f t="shared" si="36"/>
        <v>-6875</v>
      </c>
    </row>
    <row r="38" spans="1:11" s="60" customFormat="1">
      <c r="A38" s="57">
        <v>43686</v>
      </c>
      <c r="B38" s="37" t="s">
        <v>490</v>
      </c>
      <c r="C38" s="37">
        <v>1500</v>
      </c>
      <c r="D38" s="37" t="s">
        <v>18</v>
      </c>
      <c r="E38" s="58">
        <v>648</v>
      </c>
      <c r="F38" s="58">
        <v>655</v>
      </c>
      <c r="G38" s="58">
        <v>0</v>
      </c>
      <c r="H38" s="40">
        <f t="shared" si="35"/>
        <v>10500</v>
      </c>
      <c r="I38" s="41">
        <v>0</v>
      </c>
      <c r="J38" s="41">
        <v>0</v>
      </c>
      <c r="K38" s="43">
        <f t="shared" si="36"/>
        <v>10500</v>
      </c>
    </row>
    <row r="39" spans="1:11" s="60" customFormat="1">
      <c r="A39" s="57">
        <v>43684</v>
      </c>
      <c r="B39" s="37" t="s">
        <v>555</v>
      </c>
      <c r="C39" s="37">
        <v>500</v>
      </c>
      <c r="D39" s="37" t="s">
        <v>18</v>
      </c>
      <c r="E39" s="58">
        <v>1775</v>
      </c>
      <c r="F39" s="58">
        <v>1800</v>
      </c>
      <c r="G39" s="58">
        <v>1840</v>
      </c>
      <c r="H39" s="40">
        <f t="shared" ref="H39" si="37">(IF(D39="SHORT",E39-F39,IF(D39="LONG",F39-E39)))*C39</f>
        <v>12500</v>
      </c>
      <c r="I39" s="41">
        <f>SUM(G39-F39)*C39</f>
        <v>20000</v>
      </c>
      <c r="J39" s="41">
        <v>0</v>
      </c>
      <c r="K39" s="43">
        <f t="shared" ref="K39:K42" si="38">SUM(H39:I39)</f>
        <v>32500</v>
      </c>
    </row>
    <row r="40" spans="1:11" s="60" customFormat="1">
      <c r="A40" s="57">
        <v>43684</v>
      </c>
      <c r="B40" s="37" t="s">
        <v>357</v>
      </c>
      <c r="C40" s="37">
        <v>500</v>
      </c>
      <c r="D40" s="37" t="s">
        <v>18</v>
      </c>
      <c r="E40" s="58">
        <v>898</v>
      </c>
      <c r="F40" s="58">
        <v>910</v>
      </c>
      <c r="G40" s="58">
        <v>0</v>
      </c>
      <c r="H40" s="40">
        <f t="shared" ref="H40:H42" si="39">(IF(D40="SHORT",E40-F40,IF(D40="LONG",F40-E40)))*C40</f>
        <v>6000</v>
      </c>
      <c r="I40" s="41">
        <v>0</v>
      </c>
      <c r="J40" s="41">
        <v>0</v>
      </c>
      <c r="K40" s="43">
        <f t="shared" si="38"/>
        <v>6000</v>
      </c>
    </row>
    <row r="41" spans="1:11" s="60" customFormat="1">
      <c r="A41" s="57">
        <v>43683</v>
      </c>
      <c r="B41" s="37" t="s">
        <v>258</v>
      </c>
      <c r="C41" s="37">
        <v>250</v>
      </c>
      <c r="D41" s="37" t="s">
        <v>18</v>
      </c>
      <c r="E41" s="58">
        <v>2200</v>
      </c>
      <c r="F41" s="58">
        <v>2250</v>
      </c>
      <c r="G41" s="58">
        <v>0</v>
      </c>
      <c r="H41" s="40">
        <f t="shared" si="39"/>
        <v>12500</v>
      </c>
      <c r="I41" s="41">
        <v>0</v>
      </c>
      <c r="J41" s="41">
        <v>0</v>
      </c>
      <c r="K41" s="43">
        <f t="shared" si="38"/>
        <v>12500</v>
      </c>
    </row>
    <row r="42" spans="1:11" s="60" customFormat="1">
      <c r="A42" s="57">
        <v>43683</v>
      </c>
      <c r="B42" s="37" t="s">
        <v>557</v>
      </c>
      <c r="C42" s="37">
        <v>8000</v>
      </c>
      <c r="D42" s="37" t="s">
        <v>18</v>
      </c>
      <c r="E42" s="58">
        <v>73.5</v>
      </c>
      <c r="F42" s="58">
        <v>75</v>
      </c>
      <c r="G42" s="58">
        <v>0</v>
      </c>
      <c r="H42" s="40">
        <f t="shared" si="39"/>
        <v>12000</v>
      </c>
      <c r="I42" s="41">
        <v>0</v>
      </c>
      <c r="J42" s="41">
        <v>0</v>
      </c>
      <c r="K42" s="43">
        <f t="shared" si="38"/>
        <v>12000</v>
      </c>
    </row>
    <row r="43" spans="1:11" s="60" customFormat="1">
      <c r="A43" s="57">
        <v>43676</v>
      </c>
      <c r="B43" s="37" t="s">
        <v>548</v>
      </c>
      <c r="C43" s="37">
        <v>2000</v>
      </c>
      <c r="D43" s="37" t="s">
        <v>18</v>
      </c>
      <c r="E43" s="58">
        <v>336</v>
      </c>
      <c r="F43" s="58">
        <v>350</v>
      </c>
      <c r="G43" s="58">
        <v>0</v>
      </c>
      <c r="H43" s="40">
        <f t="shared" ref="H43" si="40">(IF(D43="SHORT",E43-F43,IF(D43="LONG",F43-E43)))*C43</f>
        <v>28000</v>
      </c>
      <c r="I43" s="41">
        <v>0</v>
      </c>
      <c r="J43" s="41">
        <v>0</v>
      </c>
      <c r="K43" s="43">
        <f t="shared" ref="K43" si="41">SUM(H43:I43)</f>
        <v>28000</v>
      </c>
    </row>
    <row r="44" spans="1:11" s="60" customFormat="1">
      <c r="A44" s="57">
        <v>43676</v>
      </c>
      <c r="B44" s="37" t="s">
        <v>549</v>
      </c>
      <c r="C44" s="37">
        <v>2200</v>
      </c>
      <c r="D44" s="37" t="s">
        <v>18</v>
      </c>
      <c r="E44" s="58">
        <v>336</v>
      </c>
      <c r="F44" s="58">
        <v>348</v>
      </c>
      <c r="G44" s="58">
        <v>0</v>
      </c>
      <c r="H44" s="40">
        <f t="shared" ref="H44" si="42">(IF(D44="SHORT",E44-F44,IF(D44="LONG",F44-E44)))*C44</f>
        <v>26400</v>
      </c>
      <c r="I44" s="41">
        <v>0</v>
      </c>
      <c r="J44" s="41">
        <v>0</v>
      </c>
      <c r="K44" s="43">
        <f t="shared" ref="K44" si="43">SUM(H44:I44)</f>
        <v>26400</v>
      </c>
    </row>
    <row r="45" spans="1:11" s="60" customFormat="1" ht="15.75">
      <c r="K45" s="55">
        <f>SUM(K34:K44)</f>
        <v>144625</v>
      </c>
    </row>
    <row r="46" spans="1:11" s="60" customFormat="1"/>
    <row r="47" spans="1:11" s="60" customFormat="1">
      <c r="A47" s="57">
        <v>43669</v>
      </c>
      <c r="B47" s="37" t="s">
        <v>538</v>
      </c>
      <c r="C47" s="37">
        <v>4000</v>
      </c>
      <c r="D47" s="37" t="s">
        <v>18</v>
      </c>
      <c r="E47" s="58">
        <v>145</v>
      </c>
      <c r="F47" s="58">
        <v>140</v>
      </c>
      <c r="G47" s="58">
        <v>0</v>
      </c>
      <c r="H47" s="40">
        <f t="shared" ref="H47" si="44">(IF(D47="SHORT",E47-F47,IF(D47="LONG",F47-E47)))*C47</f>
        <v>-20000</v>
      </c>
      <c r="I47" s="41">
        <v>0</v>
      </c>
      <c r="J47" s="42"/>
      <c r="K47" s="43">
        <f t="shared" ref="K47" si="45">SUM(H47:I47)</f>
        <v>-20000</v>
      </c>
    </row>
    <row r="48" spans="1:11" s="60" customFormat="1">
      <c r="A48" s="57">
        <v>43628</v>
      </c>
      <c r="B48" s="37" t="s">
        <v>533</v>
      </c>
      <c r="C48" s="37">
        <v>500</v>
      </c>
      <c r="D48" s="37" t="s">
        <v>18</v>
      </c>
      <c r="E48" s="58">
        <v>1290</v>
      </c>
      <c r="F48" s="58">
        <v>1290</v>
      </c>
      <c r="G48" s="58">
        <v>0</v>
      </c>
      <c r="H48" s="40">
        <v>0</v>
      </c>
      <c r="I48" s="41">
        <v>0</v>
      </c>
      <c r="J48" s="42"/>
      <c r="K48" s="40">
        <v>0</v>
      </c>
    </row>
    <row r="49" spans="1:11" s="60" customFormat="1"/>
    <row r="50" spans="1:11" s="60" customFormat="1">
      <c r="A50" s="57">
        <v>43642</v>
      </c>
      <c r="B50" s="37" t="s">
        <v>510</v>
      </c>
      <c r="C50" s="37">
        <v>500</v>
      </c>
      <c r="D50" s="37" t="s">
        <v>18</v>
      </c>
      <c r="E50" s="58">
        <v>2450</v>
      </c>
      <c r="F50" s="58">
        <v>2500</v>
      </c>
      <c r="G50" s="58">
        <v>0</v>
      </c>
      <c r="H50" s="40">
        <f t="shared" ref="H50:H52" si="46">(IF(D50="SHORT",E50-F50,IF(D50="LONG",F50-E50)))*C50</f>
        <v>25000</v>
      </c>
      <c r="I50" s="41">
        <v>0</v>
      </c>
      <c r="J50" s="42"/>
      <c r="K50" s="43">
        <f t="shared" ref="K50:K52" si="47">SUM(H50:I50)</f>
        <v>25000</v>
      </c>
    </row>
    <row r="51" spans="1:11" s="60" customFormat="1">
      <c r="A51" s="57">
        <v>43630</v>
      </c>
      <c r="B51" s="37" t="s">
        <v>506</v>
      </c>
      <c r="C51" s="37">
        <v>500</v>
      </c>
      <c r="D51" s="37" t="s">
        <v>18</v>
      </c>
      <c r="E51" s="58">
        <v>1150</v>
      </c>
      <c r="F51" s="58">
        <v>1200</v>
      </c>
      <c r="G51" s="58">
        <v>0</v>
      </c>
      <c r="H51" s="40">
        <f t="shared" si="46"/>
        <v>25000</v>
      </c>
      <c r="I51" s="41">
        <v>0</v>
      </c>
      <c r="J51" s="42"/>
      <c r="K51" s="43">
        <f t="shared" si="47"/>
        <v>25000</v>
      </c>
    </row>
    <row r="52" spans="1:11" s="60" customFormat="1">
      <c r="A52" s="57">
        <v>43629</v>
      </c>
      <c r="B52" s="37" t="s">
        <v>480</v>
      </c>
      <c r="C52" s="37">
        <v>2000</v>
      </c>
      <c r="D52" s="37" t="s">
        <v>18</v>
      </c>
      <c r="E52" s="58">
        <v>324</v>
      </c>
      <c r="F52" s="58">
        <v>330</v>
      </c>
      <c r="G52" s="58">
        <v>0</v>
      </c>
      <c r="H52" s="40">
        <f t="shared" si="46"/>
        <v>12000</v>
      </c>
      <c r="I52" s="41">
        <v>0</v>
      </c>
      <c r="J52" s="42"/>
      <c r="K52" s="43">
        <f t="shared" si="47"/>
        <v>12000</v>
      </c>
    </row>
    <row r="53" spans="1:11" s="60" customFormat="1"/>
    <row r="54" spans="1:11" s="60" customFormat="1">
      <c r="A54" s="57">
        <v>43615</v>
      </c>
      <c r="B54" s="37" t="s">
        <v>481</v>
      </c>
      <c r="C54" s="37">
        <v>2000</v>
      </c>
      <c r="D54" s="37" t="s">
        <v>18</v>
      </c>
      <c r="E54" s="58">
        <v>390</v>
      </c>
      <c r="F54" s="58">
        <v>403</v>
      </c>
      <c r="G54" s="58">
        <v>0</v>
      </c>
      <c r="H54" s="40">
        <f t="shared" ref="H54:H56" si="48">(IF(D54="SHORT",E54-F54,IF(D54="LONG",F54-E54)))*C54</f>
        <v>26000</v>
      </c>
      <c r="I54" s="41">
        <v>0</v>
      </c>
      <c r="J54" s="42"/>
      <c r="K54" s="43">
        <f t="shared" ref="K54:K56" si="49">SUM(H54:I54)</f>
        <v>26000</v>
      </c>
    </row>
    <row r="55" spans="1:11" s="60" customFormat="1">
      <c r="A55" s="57">
        <v>43612</v>
      </c>
      <c r="B55" s="37" t="s">
        <v>480</v>
      </c>
      <c r="C55" s="37">
        <v>2000</v>
      </c>
      <c r="D55" s="37" t="s">
        <v>18</v>
      </c>
      <c r="E55" s="58">
        <v>321</v>
      </c>
      <c r="F55" s="58">
        <v>330</v>
      </c>
      <c r="G55" s="58">
        <v>0</v>
      </c>
      <c r="H55" s="40">
        <f t="shared" si="48"/>
        <v>18000</v>
      </c>
      <c r="I55" s="41">
        <v>0</v>
      </c>
      <c r="J55" s="42"/>
      <c r="K55" s="43">
        <f t="shared" si="49"/>
        <v>18000</v>
      </c>
    </row>
    <row r="56" spans="1:11" s="60" customFormat="1">
      <c r="A56" s="57">
        <v>43612</v>
      </c>
      <c r="B56" s="37" t="s">
        <v>265</v>
      </c>
      <c r="C56" s="37">
        <v>2000</v>
      </c>
      <c r="D56" s="37" t="s">
        <v>18</v>
      </c>
      <c r="E56" s="58">
        <v>128</v>
      </c>
      <c r="F56" s="58">
        <v>138</v>
      </c>
      <c r="G56" s="58">
        <v>0</v>
      </c>
      <c r="H56" s="40">
        <f t="shared" si="48"/>
        <v>20000</v>
      </c>
      <c r="I56" s="41">
        <v>0</v>
      </c>
      <c r="J56" s="42"/>
      <c r="K56" s="43">
        <f t="shared" si="49"/>
        <v>20000</v>
      </c>
    </row>
    <row r="57" spans="1:11" s="60" customFormat="1"/>
    <row r="58" spans="1:11" s="60" customFormat="1">
      <c r="A58" s="57">
        <v>43579</v>
      </c>
      <c r="B58" s="37" t="s">
        <v>437</v>
      </c>
      <c r="C58" s="37">
        <v>2200</v>
      </c>
      <c r="D58" s="37" t="s">
        <v>18</v>
      </c>
      <c r="E58" s="58">
        <v>814</v>
      </c>
      <c r="F58" s="58">
        <v>830</v>
      </c>
      <c r="G58" s="58">
        <v>842</v>
      </c>
      <c r="H58" s="40">
        <f t="shared" ref="H58:H62" si="50">(IF(D58="SHORT",E58-F58,IF(D58="LONG",F58-E58)))*C58</f>
        <v>35200</v>
      </c>
      <c r="I58" s="41">
        <f>SUM(G58-F58)*C58</f>
        <v>26400</v>
      </c>
      <c r="J58" s="42"/>
      <c r="K58" s="43">
        <f t="shared" ref="K58:K62" si="51">SUM(H58:I58)</f>
        <v>61600</v>
      </c>
    </row>
    <row r="59" spans="1:11" s="60" customFormat="1">
      <c r="A59" s="57">
        <v>43579</v>
      </c>
      <c r="B59" s="37" t="s">
        <v>268</v>
      </c>
      <c r="C59" s="37">
        <v>200</v>
      </c>
      <c r="D59" s="37" t="s">
        <v>18</v>
      </c>
      <c r="E59" s="58">
        <v>2170</v>
      </c>
      <c r="F59" s="58">
        <v>2266</v>
      </c>
      <c r="G59" s="58">
        <v>0</v>
      </c>
      <c r="H59" s="40">
        <f t="shared" si="50"/>
        <v>19200</v>
      </c>
      <c r="I59" s="41"/>
      <c r="J59" s="42"/>
      <c r="K59" s="43">
        <f t="shared" si="51"/>
        <v>19200</v>
      </c>
    </row>
    <row r="60" spans="1:11" s="60" customFormat="1">
      <c r="A60" s="57">
        <v>43579</v>
      </c>
      <c r="B60" s="37" t="s">
        <v>318</v>
      </c>
      <c r="C60" s="37">
        <v>500</v>
      </c>
      <c r="D60" s="37" t="s">
        <v>18</v>
      </c>
      <c r="E60" s="58">
        <v>1385</v>
      </c>
      <c r="F60" s="58">
        <v>1350</v>
      </c>
      <c r="G60" s="58">
        <v>0</v>
      </c>
      <c r="H60" s="40">
        <f t="shared" si="50"/>
        <v>-17500</v>
      </c>
      <c r="I60" s="41"/>
      <c r="J60" s="42"/>
      <c r="K60" s="43">
        <f t="shared" si="51"/>
        <v>-17500</v>
      </c>
    </row>
    <row r="61" spans="1:11" s="60" customFormat="1">
      <c r="A61" s="57">
        <v>43564</v>
      </c>
      <c r="B61" s="37" t="s">
        <v>354</v>
      </c>
      <c r="C61" s="37">
        <v>3000</v>
      </c>
      <c r="D61" s="37" t="s">
        <v>18</v>
      </c>
      <c r="E61" s="58">
        <v>161</v>
      </c>
      <c r="F61" s="58">
        <v>172</v>
      </c>
      <c r="G61" s="58">
        <v>0</v>
      </c>
      <c r="H61" s="40">
        <f t="shared" si="50"/>
        <v>33000</v>
      </c>
      <c r="I61" s="41"/>
      <c r="J61" s="42"/>
      <c r="K61" s="43">
        <f t="shared" si="51"/>
        <v>33000</v>
      </c>
    </row>
    <row r="62" spans="1:11" s="60" customFormat="1">
      <c r="A62" s="57">
        <v>43559</v>
      </c>
      <c r="B62" s="37" t="s">
        <v>438</v>
      </c>
      <c r="C62" s="37">
        <v>12000</v>
      </c>
      <c r="D62" s="37" t="s">
        <v>18</v>
      </c>
      <c r="E62" s="58">
        <v>58.5</v>
      </c>
      <c r="F62" s="58">
        <v>56</v>
      </c>
      <c r="G62" s="58">
        <v>0</v>
      </c>
      <c r="H62" s="40">
        <f t="shared" si="50"/>
        <v>-30000</v>
      </c>
      <c r="I62" s="41"/>
      <c r="J62" s="42"/>
      <c r="K62" s="43">
        <f t="shared" si="51"/>
        <v>-30000</v>
      </c>
    </row>
    <row r="63" spans="1:11" s="60" customFormat="1">
      <c r="A63" s="57">
        <v>43557</v>
      </c>
      <c r="B63" s="37" t="s">
        <v>399</v>
      </c>
      <c r="C63" s="37">
        <v>4500</v>
      </c>
      <c r="D63" s="37" t="s">
        <v>18</v>
      </c>
      <c r="E63" s="58">
        <v>212</v>
      </c>
      <c r="F63" s="58">
        <v>214</v>
      </c>
      <c r="G63" s="58">
        <v>0</v>
      </c>
      <c r="H63" s="40">
        <f t="shared" ref="H63:H64" si="52">(IF(D63="SHORT",E63-F63,IF(D63="LONG",F63-E63)))*C63</f>
        <v>9000</v>
      </c>
      <c r="I63" s="41"/>
      <c r="J63" s="42"/>
      <c r="K63" s="43">
        <f t="shared" ref="K63:K64" si="53">SUM(H63:I63)</f>
        <v>9000</v>
      </c>
    </row>
    <row r="64" spans="1:11" s="60" customFormat="1">
      <c r="A64" s="57">
        <v>43557</v>
      </c>
      <c r="B64" s="37" t="s">
        <v>400</v>
      </c>
      <c r="C64" s="37">
        <v>4500</v>
      </c>
      <c r="D64" s="37" t="s">
        <v>18</v>
      </c>
      <c r="E64" s="58">
        <v>212</v>
      </c>
      <c r="F64" s="58">
        <v>214</v>
      </c>
      <c r="G64" s="58">
        <v>0</v>
      </c>
      <c r="H64" s="40">
        <f t="shared" si="52"/>
        <v>9000</v>
      </c>
      <c r="I64" s="41"/>
      <c r="J64" s="42"/>
      <c r="K64" s="43">
        <f t="shared" si="53"/>
        <v>9000</v>
      </c>
    </row>
    <row r="65" spans="1:11" s="60" customFormat="1">
      <c r="A65" s="57"/>
      <c r="B65" s="37"/>
      <c r="C65" s="37"/>
      <c r="D65" s="37"/>
      <c r="E65" s="58"/>
      <c r="F65" s="58"/>
      <c r="G65" s="58"/>
      <c r="H65" s="71"/>
      <c r="I65" s="72"/>
      <c r="J65" s="73"/>
      <c r="K65" s="74"/>
    </row>
    <row r="66" spans="1:11" s="60" customFormat="1" ht="18.75">
      <c r="A66" s="86" t="s">
        <v>444</v>
      </c>
      <c r="B66" s="87" t="s">
        <v>445</v>
      </c>
      <c r="C66" s="88" t="s">
        <v>446</v>
      </c>
      <c r="D66" s="89" t="s">
        <v>447</v>
      </c>
      <c r="E66" s="89" t="s">
        <v>448</v>
      </c>
      <c r="F66" s="88" t="s">
        <v>449</v>
      </c>
      <c r="G66" s="77"/>
      <c r="H66" s="137" t="s">
        <v>22</v>
      </c>
      <c r="I66" s="138"/>
      <c r="J66" s="139"/>
      <c r="K66" s="55">
        <f>SUM(K58:K64)</f>
        <v>84300</v>
      </c>
    </row>
    <row r="67" spans="1:11" s="60" customFormat="1">
      <c r="A67" s="91" t="s">
        <v>451</v>
      </c>
      <c r="B67" s="38">
        <v>0</v>
      </c>
      <c r="C67" s="39">
        <f>SUM(A67-B67)</f>
        <v>7</v>
      </c>
      <c r="D67" s="90">
        <v>2</v>
      </c>
      <c r="E67" s="39">
        <v>5</v>
      </c>
      <c r="F67" s="39">
        <f>E67*100/C67</f>
        <v>71.428571428571431</v>
      </c>
      <c r="G67" s="58"/>
      <c r="H67" s="71"/>
      <c r="I67" s="72"/>
      <c r="J67" s="73"/>
      <c r="K67" s="74"/>
    </row>
    <row r="68" spans="1:11" s="60" customFormat="1">
      <c r="A68" s="78"/>
      <c r="B68" s="79"/>
      <c r="C68" s="79"/>
      <c r="D68" s="79"/>
      <c r="E68" s="80"/>
      <c r="F68" s="80"/>
      <c r="G68" s="80"/>
    </row>
    <row r="69" spans="1:11" s="60" customFormat="1" ht="18.75">
      <c r="A69" s="75"/>
      <c r="B69" s="76"/>
      <c r="C69" s="76"/>
      <c r="D69" s="76"/>
      <c r="E69" s="77"/>
      <c r="F69" s="85" t="s">
        <v>450</v>
      </c>
      <c r="G69" s="77"/>
      <c r="H69" s="84"/>
      <c r="I69" s="84"/>
      <c r="J69" s="84"/>
      <c r="K69" s="84"/>
    </row>
    <row r="70" spans="1:11" s="60" customFormat="1">
      <c r="A70" s="81"/>
      <c r="B70" s="82"/>
      <c r="C70" s="82"/>
      <c r="D70" s="82"/>
      <c r="E70" s="83"/>
      <c r="F70" s="83"/>
      <c r="G70" s="83"/>
    </row>
    <row r="71" spans="1:11" s="60" customFormat="1">
      <c r="A71" s="57">
        <v>43550</v>
      </c>
      <c r="B71" s="37" t="s">
        <v>401</v>
      </c>
      <c r="C71" s="37">
        <v>16000</v>
      </c>
      <c r="D71" s="37" t="s">
        <v>18</v>
      </c>
      <c r="E71" s="58">
        <v>41</v>
      </c>
      <c r="F71" s="58">
        <v>39</v>
      </c>
      <c r="G71" s="58">
        <v>0</v>
      </c>
      <c r="H71" s="40">
        <f t="shared" ref="H71:H72" si="54">(IF(D71="SHORT",E71-F71,IF(D71="LONG",F71-E71)))*C71</f>
        <v>-32000</v>
      </c>
      <c r="I71" s="41"/>
      <c r="J71" s="42"/>
      <c r="K71" s="43">
        <f t="shared" ref="K71:K72" si="55">SUM(H71:I71)</f>
        <v>-32000</v>
      </c>
    </row>
    <row r="72" spans="1:11" s="60" customFormat="1">
      <c r="A72" s="57">
        <v>43550</v>
      </c>
      <c r="B72" s="37" t="s">
        <v>339</v>
      </c>
      <c r="C72" s="37">
        <v>1000</v>
      </c>
      <c r="D72" s="37" t="s">
        <v>18</v>
      </c>
      <c r="E72" s="58">
        <v>768</v>
      </c>
      <c r="F72" s="58">
        <v>805</v>
      </c>
      <c r="G72" s="58">
        <v>820</v>
      </c>
      <c r="H72" s="40">
        <f t="shared" si="54"/>
        <v>37000</v>
      </c>
      <c r="I72" s="41">
        <f>SUM(G72-F72)*C72</f>
        <v>15000</v>
      </c>
      <c r="J72" s="42"/>
      <c r="K72" s="43">
        <f t="shared" si="55"/>
        <v>52000</v>
      </c>
    </row>
    <row r="73" spans="1:11" s="60" customFormat="1">
      <c r="A73" s="57">
        <v>43550</v>
      </c>
      <c r="B73" s="37" t="s">
        <v>402</v>
      </c>
      <c r="C73" s="37">
        <v>2000</v>
      </c>
      <c r="D73" s="37" t="s">
        <v>18</v>
      </c>
      <c r="E73" s="58">
        <v>748</v>
      </c>
      <c r="F73" s="58">
        <v>761</v>
      </c>
      <c r="G73" s="58"/>
      <c r="H73" s="40">
        <f t="shared" ref="H73:H81" si="56">(IF(D73="SHORT",E73-F73,IF(D73="LONG",F73-E73)))*C73</f>
        <v>26000</v>
      </c>
      <c r="I73" s="41"/>
      <c r="J73" s="42"/>
      <c r="K73" s="43">
        <f t="shared" ref="K73:K76" si="57">SUM(H73:I73)</f>
        <v>26000</v>
      </c>
    </row>
    <row r="74" spans="1:11" s="60" customFormat="1">
      <c r="A74" s="57">
        <v>43549</v>
      </c>
      <c r="B74" s="37" t="s">
        <v>374</v>
      </c>
      <c r="C74" s="37">
        <v>2000</v>
      </c>
      <c r="D74" s="37" t="s">
        <v>18</v>
      </c>
      <c r="E74" s="58">
        <v>970</v>
      </c>
      <c r="F74" s="58">
        <v>1010</v>
      </c>
      <c r="G74" s="58"/>
      <c r="H74" s="40">
        <f t="shared" si="56"/>
        <v>80000</v>
      </c>
      <c r="I74" s="41"/>
      <c r="J74" s="42"/>
      <c r="K74" s="43">
        <f t="shared" si="57"/>
        <v>80000</v>
      </c>
    </row>
    <row r="75" spans="1:11" s="60" customFormat="1">
      <c r="A75" s="57">
        <v>43539</v>
      </c>
      <c r="B75" s="37" t="s">
        <v>177</v>
      </c>
      <c r="C75" s="37">
        <v>2000</v>
      </c>
      <c r="D75" s="37" t="s">
        <v>18</v>
      </c>
      <c r="E75" s="58">
        <v>452</v>
      </c>
      <c r="F75" s="58">
        <v>470</v>
      </c>
      <c r="G75" s="58"/>
      <c r="H75" s="40">
        <f t="shared" si="56"/>
        <v>36000</v>
      </c>
      <c r="I75" s="41"/>
      <c r="J75" s="42"/>
      <c r="K75" s="43">
        <f t="shared" si="57"/>
        <v>36000</v>
      </c>
    </row>
    <row r="76" spans="1:11" s="60" customFormat="1">
      <c r="A76" s="57">
        <v>43539</v>
      </c>
      <c r="B76" s="37" t="s">
        <v>381</v>
      </c>
      <c r="C76" s="37">
        <v>200</v>
      </c>
      <c r="D76" s="37" t="s">
        <v>18</v>
      </c>
      <c r="E76" s="58">
        <v>2860</v>
      </c>
      <c r="F76" s="58">
        <v>2960</v>
      </c>
      <c r="G76" s="58"/>
      <c r="H76" s="40">
        <f t="shared" si="56"/>
        <v>20000</v>
      </c>
      <c r="I76" s="41"/>
      <c r="J76" s="42"/>
      <c r="K76" s="43">
        <f t="shared" si="57"/>
        <v>20000</v>
      </c>
    </row>
    <row r="77" spans="1:11" s="60" customFormat="1">
      <c r="A77" s="57">
        <v>43537</v>
      </c>
      <c r="B77" s="37" t="s">
        <v>374</v>
      </c>
      <c r="C77" s="37">
        <v>1000</v>
      </c>
      <c r="D77" s="37" t="s">
        <v>18</v>
      </c>
      <c r="E77" s="58">
        <v>930</v>
      </c>
      <c r="F77" s="58">
        <v>970</v>
      </c>
      <c r="G77" s="58"/>
      <c r="H77" s="40">
        <f t="shared" si="56"/>
        <v>40000</v>
      </c>
      <c r="I77" s="41"/>
      <c r="J77" s="42"/>
      <c r="K77" s="43">
        <f t="shared" ref="K77:K81" si="58">SUM(H77:I77)</f>
        <v>40000</v>
      </c>
    </row>
    <row r="78" spans="1:11" s="60" customFormat="1">
      <c r="A78" s="57">
        <v>43532</v>
      </c>
      <c r="B78" s="37" t="s">
        <v>328</v>
      </c>
      <c r="C78" s="37">
        <v>24000</v>
      </c>
      <c r="D78" s="37" t="s">
        <v>18</v>
      </c>
      <c r="E78" s="58">
        <v>49.3</v>
      </c>
      <c r="F78" s="58">
        <v>52</v>
      </c>
      <c r="G78" s="58"/>
      <c r="H78" s="40">
        <f t="shared" si="56"/>
        <v>64800.000000000065</v>
      </c>
      <c r="I78" s="41"/>
      <c r="J78" s="42"/>
      <c r="K78" s="43">
        <f t="shared" si="58"/>
        <v>64800.000000000065</v>
      </c>
    </row>
    <row r="79" spans="1:11" s="60" customFormat="1">
      <c r="A79" s="57">
        <v>43532</v>
      </c>
      <c r="B79" s="37" t="s">
        <v>327</v>
      </c>
      <c r="C79" s="37">
        <v>2000</v>
      </c>
      <c r="D79" s="37" t="s">
        <v>18</v>
      </c>
      <c r="E79" s="58">
        <v>235</v>
      </c>
      <c r="F79" s="58">
        <v>245</v>
      </c>
      <c r="G79" s="58"/>
      <c r="H79" s="40">
        <f t="shared" si="56"/>
        <v>20000</v>
      </c>
      <c r="I79" s="41"/>
      <c r="J79" s="42"/>
      <c r="K79" s="43">
        <f t="shared" si="58"/>
        <v>20000</v>
      </c>
    </row>
    <row r="80" spans="1:11" s="60" customFormat="1">
      <c r="A80" s="57">
        <v>43530</v>
      </c>
      <c r="B80" s="37" t="s">
        <v>326</v>
      </c>
      <c r="C80" s="37">
        <v>5500</v>
      </c>
      <c r="D80" s="37" t="s">
        <v>18</v>
      </c>
      <c r="E80" s="58">
        <v>372</v>
      </c>
      <c r="F80" s="58">
        <v>380</v>
      </c>
      <c r="G80" s="58">
        <v>388</v>
      </c>
      <c r="H80" s="40">
        <f t="shared" si="56"/>
        <v>44000</v>
      </c>
      <c r="I80" s="41">
        <f>SUM(G80-F80)*C80</f>
        <v>44000</v>
      </c>
      <c r="J80" s="42"/>
      <c r="K80" s="43">
        <f t="shared" si="58"/>
        <v>88000</v>
      </c>
    </row>
    <row r="81" spans="1:12" s="60" customFormat="1">
      <c r="A81" s="57">
        <v>43530</v>
      </c>
      <c r="B81" s="37" t="s">
        <v>23</v>
      </c>
      <c r="C81" s="37">
        <v>1000</v>
      </c>
      <c r="D81" s="37" t="s">
        <v>18</v>
      </c>
      <c r="E81" s="58">
        <v>1305</v>
      </c>
      <c r="F81" s="58">
        <v>1360</v>
      </c>
      <c r="G81" s="58"/>
      <c r="H81" s="40">
        <f t="shared" si="56"/>
        <v>55000</v>
      </c>
      <c r="I81" s="41"/>
      <c r="J81" s="42"/>
      <c r="K81" s="43">
        <f t="shared" si="58"/>
        <v>55000</v>
      </c>
    </row>
    <row r="82" spans="1:12" s="60" customFormat="1">
      <c r="A82" s="57">
        <v>43529</v>
      </c>
      <c r="B82" s="37" t="s">
        <v>219</v>
      </c>
      <c r="C82" s="37">
        <v>2000</v>
      </c>
      <c r="D82" s="37" t="s">
        <v>18</v>
      </c>
      <c r="E82" s="58">
        <v>478</v>
      </c>
      <c r="F82" s="58">
        <v>499</v>
      </c>
      <c r="G82" s="58"/>
      <c r="H82" s="40">
        <f t="shared" ref="H82" si="59">(IF(D82="SHORT",E82-F82,IF(D82="LONG",F82-E82)))*C82</f>
        <v>42000</v>
      </c>
      <c r="I82" s="41"/>
      <c r="J82" s="42"/>
      <c r="K82" s="43">
        <f t="shared" ref="K82" si="60">SUM(H82:I82)</f>
        <v>42000</v>
      </c>
    </row>
    <row r="83" spans="1:12" s="60" customFormat="1">
      <c r="A83" s="57">
        <v>43529</v>
      </c>
      <c r="B83" s="37" t="s">
        <v>325</v>
      </c>
      <c r="C83" s="37">
        <v>2400</v>
      </c>
      <c r="D83" s="37" t="s">
        <v>18</v>
      </c>
      <c r="E83" s="58">
        <v>718</v>
      </c>
      <c r="F83" s="58">
        <v>732</v>
      </c>
      <c r="G83" s="58"/>
      <c r="H83" s="40">
        <f t="shared" ref="H83:H86" si="61">(IF(D83="SHORT",E83-F83,IF(D83="LONG",F83-E83)))*C83</f>
        <v>33600</v>
      </c>
      <c r="I83" s="41"/>
      <c r="J83" s="42"/>
      <c r="K83" s="43">
        <f t="shared" ref="K83:K86" si="62">SUM(H83:I83)</f>
        <v>33600</v>
      </c>
    </row>
    <row r="84" spans="1:12" s="60" customFormat="1" ht="18.75">
      <c r="A84" s="57"/>
      <c r="B84" s="37"/>
      <c r="C84" s="37"/>
      <c r="D84" s="37"/>
      <c r="E84" s="58"/>
      <c r="F84" s="58"/>
      <c r="G84" s="58"/>
      <c r="H84" s="137" t="s">
        <v>22</v>
      </c>
      <c r="I84" s="138"/>
      <c r="J84" s="139"/>
      <c r="K84" s="55">
        <f>SUM(K71:K83)</f>
        <v>525400</v>
      </c>
    </row>
    <row r="85" spans="1:12" s="60" customFormat="1" ht="18.75">
      <c r="A85" s="75"/>
      <c r="B85" s="76"/>
      <c r="C85" s="76"/>
      <c r="D85" s="76"/>
      <c r="E85" s="77"/>
      <c r="F85" s="85" t="s">
        <v>430</v>
      </c>
      <c r="G85" s="77"/>
      <c r="H85" s="92"/>
      <c r="I85" s="93"/>
      <c r="J85" s="94"/>
      <c r="K85" s="95"/>
    </row>
    <row r="86" spans="1:12" s="56" customFormat="1" ht="22.5" customHeight="1">
      <c r="A86" s="57">
        <v>43458</v>
      </c>
      <c r="B86" s="37" t="s">
        <v>311</v>
      </c>
      <c r="C86" s="37">
        <v>150</v>
      </c>
      <c r="D86" s="37" t="s">
        <v>18</v>
      </c>
      <c r="E86" s="58">
        <v>10703</v>
      </c>
      <c r="F86" s="58">
        <v>10905</v>
      </c>
      <c r="G86" s="58"/>
      <c r="H86" s="40">
        <f t="shared" si="61"/>
        <v>30300</v>
      </c>
      <c r="I86" s="41"/>
      <c r="J86" s="42">
        <f t="shared" ref="J86" si="63">(H86+I86)/C86</f>
        <v>202</v>
      </c>
      <c r="K86" s="43">
        <f t="shared" si="62"/>
        <v>30300</v>
      </c>
      <c r="L86" s="60"/>
    </row>
    <row r="87" spans="1:12" s="60" customFormat="1">
      <c r="A87" s="57">
        <v>43437</v>
      </c>
      <c r="B87" s="37" t="s">
        <v>311</v>
      </c>
      <c r="C87" s="37">
        <v>150</v>
      </c>
      <c r="D87" s="37" t="s">
        <v>18</v>
      </c>
      <c r="E87" s="58">
        <v>10703</v>
      </c>
      <c r="F87" s="58">
        <v>10844</v>
      </c>
      <c r="G87" s="58"/>
      <c r="H87" s="40">
        <f t="shared" ref="H87" si="64">(IF(D87="SHORT",E87-F87,IF(D87="LONG",F87-E87)))*C87</f>
        <v>21150</v>
      </c>
      <c r="I87" s="41"/>
      <c r="J87" s="42">
        <f t="shared" ref="J87" si="65">(H87+I87)/C87</f>
        <v>141</v>
      </c>
      <c r="K87" s="43">
        <f t="shared" ref="K87" si="66">SUM(H87:I87)</f>
        <v>21150</v>
      </c>
    </row>
    <row r="88" spans="1:12" s="60" customFormat="1">
      <c r="A88" s="57">
        <v>43437</v>
      </c>
      <c r="B88" s="37" t="s">
        <v>161</v>
      </c>
      <c r="C88" s="37">
        <v>460</v>
      </c>
      <c r="D88" s="37" t="s">
        <v>18</v>
      </c>
      <c r="E88" s="58">
        <v>434.75</v>
      </c>
      <c r="F88" s="58">
        <v>481</v>
      </c>
      <c r="G88" s="58"/>
      <c r="H88" s="40">
        <f t="shared" ref="H88" si="67">(IF(D88="SHORT",E88-F88,IF(D88="LONG",F88-E88)))*C88</f>
        <v>21275</v>
      </c>
      <c r="I88" s="41"/>
      <c r="J88" s="42">
        <f t="shared" ref="J88" si="68">(H88+I88)/C88</f>
        <v>46.25</v>
      </c>
      <c r="K88" s="43">
        <f t="shared" ref="K88" si="69">SUM(H88:I88)</f>
        <v>21275</v>
      </c>
    </row>
    <row r="89" spans="1:12" s="60" customFormat="1" ht="18.75">
      <c r="A89" s="53"/>
      <c r="B89" s="54"/>
      <c r="C89" s="54"/>
      <c r="D89" s="54"/>
      <c r="E89" s="54"/>
      <c r="F89" s="54"/>
      <c r="G89" s="54"/>
      <c r="H89" s="137" t="s">
        <v>22</v>
      </c>
      <c r="I89" s="138"/>
      <c r="J89" s="139"/>
      <c r="K89" s="55">
        <f>SUM(K85:K88)</f>
        <v>72725</v>
      </c>
      <c r="L89" s="56"/>
    </row>
    <row r="90" spans="1:12" s="60" customFormat="1">
      <c r="A90" s="57">
        <v>43430</v>
      </c>
      <c r="B90" s="37" t="s">
        <v>324</v>
      </c>
      <c r="C90" s="37">
        <v>375</v>
      </c>
      <c r="D90" s="37" t="s">
        <v>18</v>
      </c>
      <c r="E90" s="58">
        <v>64.5</v>
      </c>
      <c r="F90" s="58">
        <v>90</v>
      </c>
      <c r="G90" s="58"/>
      <c r="H90" s="40">
        <f t="shared" ref="H90" si="70">(IF(D90="SHORT",E90-F90,IF(D90="LONG",F90-E90)))*C90</f>
        <v>9562.5</v>
      </c>
      <c r="I90" s="41"/>
      <c r="J90" s="42">
        <f t="shared" ref="J90" si="71">(H90+I90)/C90</f>
        <v>25.5</v>
      </c>
      <c r="K90" s="43">
        <f t="shared" ref="K90" si="72">SUM(H90:I90)</f>
        <v>9562.5</v>
      </c>
    </row>
    <row r="91" spans="1:12" s="56" customFormat="1" ht="22.5" customHeight="1">
      <c r="A91" s="57">
        <v>43430</v>
      </c>
      <c r="B91" s="37" t="s">
        <v>315</v>
      </c>
      <c r="C91" s="37">
        <v>150</v>
      </c>
      <c r="D91" s="37" t="s">
        <v>299</v>
      </c>
      <c r="E91" s="58">
        <v>10584</v>
      </c>
      <c r="F91" s="58">
        <v>10451</v>
      </c>
      <c r="G91" s="58"/>
      <c r="H91" s="40">
        <f t="shared" ref="H91" si="73">(IF(D91="SHORT",E91-F91,IF(D91="LONG",F91-E91)))*C91</f>
        <v>19950</v>
      </c>
      <c r="I91" s="41"/>
      <c r="J91" s="42">
        <f t="shared" ref="J91" si="74">(H91+I91)/C91</f>
        <v>133</v>
      </c>
      <c r="K91" s="43">
        <f t="shared" ref="K91" si="75">SUM(H91:I91)</f>
        <v>19950</v>
      </c>
      <c r="L91" s="60"/>
    </row>
    <row r="92" spans="1:12" s="60" customFormat="1">
      <c r="A92" s="57">
        <v>43423</v>
      </c>
      <c r="B92" s="37" t="s">
        <v>323</v>
      </c>
      <c r="C92" s="37">
        <v>454</v>
      </c>
      <c r="D92" s="37" t="s">
        <v>18</v>
      </c>
      <c r="E92" s="58">
        <v>440</v>
      </c>
      <c r="F92" s="58">
        <v>484</v>
      </c>
      <c r="G92" s="58"/>
      <c r="H92" s="40">
        <f t="shared" ref="H92:H93" si="76">(IF(D92="SHORT",E92-F92,IF(D92="LONG",F92-E92)))*C92</f>
        <v>19976</v>
      </c>
      <c r="I92" s="41"/>
      <c r="J92" s="42">
        <f t="shared" ref="J92:J93" si="77">(H92+I92)/C92</f>
        <v>44</v>
      </c>
      <c r="K92" s="43">
        <f t="shared" ref="K92:K93" si="78">SUM(H92:I92)</f>
        <v>19976</v>
      </c>
    </row>
    <row r="93" spans="1:12" s="60" customFormat="1">
      <c r="A93" s="57">
        <v>43409</v>
      </c>
      <c r="B93" s="37" t="s">
        <v>315</v>
      </c>
      <c r="C93" s="37">
        <v>150</v>
      </c>
      <c r="D93" s="37" t="s">
        <v>18</v>
      </c>
      <c r="E93" s="58">
        <v>10450</v>
      </c>
      <c r="F93" s="58">
        <v>10712</v>
      </c>
      <c r="G93" s="58"/>
      <c r="H93" s="40">
        <f t="shared" si="76"/>
        <v>39300</v>
      </c>
      <c r="I93" s="41"/>
      <c r="J93" s="42">
        <f t="shared" si="77"/>
        <v>262</v>
      </c>
      <c r="K93" s="43">
        <f t="shared" si="78"/>
        <v>39300</v>
      </c>
    </row>
    <row r="94" spans="1:12" s="60" customFormat="1" ht="18.75">
      <c r="A94" s="53"/>
      <c r="B94" s="54"/>
      <c r="C94" s="54"/>
      <c r="D94" s="54"/>
      <c r="E94" s="54"/>
      <c r="F94" s="54"/>
      <c r="G94" s="54"/>
      <c r="H94" s="137" t="s">
        <v>22</v>
      </c>
      <c r="I94" s="138"/>
      <c r="J94" s="139"/>
      <c r="K94" s="55">
        <f>SUM(K90:K93)</f>
        <v>88788.5</v>
      </c>
      <c r="L94" s="56"/>
    </row>
    <row r="95" spans="1:12" s="60" customFormat="1">
      <c r="A95" s="57">
        <v>43395</v>
      </c>
      <c r="B95" s="37" t="s">
        <v>322</v>
      </c>
      <c r="C95" s="37">
        <v>2400</v>
      </c>
      <c r="D95" s="37" t="s">
        <v>299</v>
      </c>
      <c r="E95" s="58">
        <v>683.25</v>
      </c>
      <c r="F95" s="58">
        <v>632</v>
      </c>
      <c r="G95" s="58"/>
      <c r="H95" s="40">
        <f t="shared" ref="H95" si="79">(IF(D95="SHORT",E95-F95,IF(D95="LONG",F95-E95)))*C95</f>
        <v>123000</v>
      </c>
      <c r="I95" s="41"/>
      <c r="J95" s="42">
        <f t="shared" ref="J95" si="80">(H95+I95)/C95</f>
        <v>51.25</v>
      </c>
      <c r="K95" s="43">
        <f t="shared" ref="K95" si="81">SUM(H95:I95)</f>
        <v>123000</v>
      </c>
    </row>
    <row r="96" spans="1:12" s="5" customFormat="1">
      <c r="A96" s="57">
        <v>43388</v>
      </c>
      <c r="B96" s="37" t="s">
        <v>317</v>
      </c>
      <c r="C96" s="37">
        <v>8000</v>
      </c>
      <c r="D96" s="37" t="s">
        <v>299</v>
      </c>
      <c r="E96" s="58">
        <v>54.55</v>
      </c>
      <c r="F96" s="58">
        <v>50.45</v>
      </c>
      <c r="G96" s="58"/>
      <c r="H96" s="40">
        <f t="shared" ref="H96:H97" si="82">(IF(D96="SHORT",E96-F96,IF(D96="LONG",F96-E96)))*C96</f>
        <v>32799.999999999956</v>
      </c>
      <c r="I96" s="41"/>
      <c r="J96" s="42">
        <f t="shared" ref="J96:J97" si="83">(H96+I96)/C96</f>
        <v>4.0999999999999943</v>
      </c>
      <c r="K96" s="43">
        <f t="shared" ref="K96:K97" si="84">SUM(H96:I96)</f>
        <v>32799.999999999956</v>
      </c>
      <c r="L96" s="60"/>
    </row>
    <row r="97" spans="1:12" s="52" customFormat="1">
      <c r="A97" s="57">
        <v>43388</v>
      </c>
      <c r="B97" s="37" t="s">
        <v>315</v>
      </c>
      <c r="C97" s="37">
        <v>150</v>
      </c>
      <c r="D97" s="37" t="s">
        <v>299</v>
      </c>
      <c r="E97" s="58">
        <v>10588</v>
      </c>
      <c r="F97" s="58">
        <v>10298</v>
      </c>
      <c r="G97" s="58"/>
      <c r="H97" s="40">
        <f t="shared" si="82"/>
        <v>43500</v>
      </c>
      <c r="I97" s="41"/>
      <c r="J97" s="42">
        <f t="shared" si="83"/>
        <v>290</v>
      </c>
      <c r="K97" s="43">
        <f t="shared" si="84"/>
        <v>43500</v>
      </c>
      <c r="L97" s="60"/>
    </row>
    <row r="98" spans="1:12" s="56" customFormat="1" ht="22.5" customHeight="1">
      <c r="A98" s="57">
        <v>43378</v>
      </c>
      <c r="B98" s="37" t="s">
        <v>314</v>
      </c>
      <c r="C98" s="37">
        <v>1875</v>
      </c>
      <c r="D98" s="37" t="s">
        <v>18</v>
      </c>
      <c r="E98" s="58">
        <v>47</v>
      </c>
      <c r="F98" s="58">
        <v>120</v>
      </c>
      <c r="G98" s="58"/>
      <c r="H98" s="40">
        <f t="shared" ref="H98" si="85">(IF(D98="SHORT",E98-F98,IF(D98="LONG",F98-E98)))*C98</f>
        <v>136875</v>
      </c>
      <c r="I98" s="41"/>
      <c r="J98" s="42">
        <f t="shared" ref="J98" si="86">(H98+I98)/C98</f>
        <v>73</v>
      </c>
      <c r="K98" s="43">
        <f t="shared" ref="K98" si="87">SUM(H98:I98)</f>
        <v>136875</v>
      </c>
      <c r="L98" s="60"/>
    </row>
    <row r="99" spans="1:12" s="5" customFormat="1">
      <c r="A99" s="36">
        <v>43376</v>
      </c>
      <c r="B99" s="37" t="s">
        <v>316</v>
      </c>
      <c r="C99" s="38">
        <v>6000</v>
      </c>
      <c r="D99" s="37" t="s">
        <v>299</v>
      </c>
      <c r="E99" s="39">
        <v>271.2</v>
      </c>
      <c r="F99" s="39">
        <v>258.35000000000002</v>
      </c>
      <c r="G99" s="39"/>
      <c r="H99" s="40">
        <f t="shared" ref="H99:H100" si="88">(IF(D99="SHORT",E99-F99,IF(D99="LONG",F99-E99)))*C99</f>
        <v>77099.999999999796</v>
      </c>
      <c r="I99" s="41"/>
      <c r="J99" s="42">
        <f t="shared" ref="J99:J100" si="89">(H99+I99)/C99</f>
        <v>12.849999999999966</v>
      </c>
      <c r="K99" s="43">
        <f t="shared" ref="K99:K100" si="90">SUM(H99:I99)</f>
        <v>77099.999999999796</v>
      </c>
    </row>
    <row r="100" spans="1:12" s="5" customFormat="1">
      <c r="A100" s="49">
        <v>43376</v>
      </c>
      <c r="B100" s="50" t="s">
        <v>315</v>
      </c>
      <c r="C100" s="50">
        <v>150</v>
      </c>
      <c r="D100" s="50" t="s">
        <v>299</v>
      </c>
      <c r="E100" s="51">
        <v>11038</v>
      </c>
      <c r="F100" s="51">
        <v>10784</v>
      </c>
      <c r="G100" s="51"/>
      <c r="H100" s="48">
        <f t="shared" si="88"/>
        <v>38100</v>
      </c>
      <c r="I100" s="44"/>
      <c r="J100" s="45">
        <f t="shared" si="89"/>
        <v>254</v>
      </c>
      <c r="K100" s="46">
        <f t="shared" si="90"/>
        <v>38100</v>
      </c>
      <c r="L100" s="52"/>
    </row>
    <row r="101" spans="1:12" s="56" customFormat="1" ht="22.5" customHeight="1">
      <c r="A101" s="53"/>
      <c r="B101" s="54"/>
      <c r="C101" s="54"/>
      <c r="D101" s="54"/>
      <c r="E101" s="54"/>
      <c r="F101" s="54"/>
      <c r="G101" s="54"/>
      <c r="H101" s="137" t="s">
        <v>22</v>
      </c>
      <c r="I101" s="138"/>
      <c r="J101" s="139"/>
      <c r="K101" s="55">
        <f>SUM(K95:K100)</f>
        <v>451374.99999999977</v>
      </c>
    </row>
    <row r="102" spans="1:12" s="5" customFormat="1">
      <c r="A102" s="36">
        <v>43319</v>
      </c>
      <c r="B102" s="37" t="s">
        <v>313</v>
      </c>
      <c r="C102" s="38">
        <v>264</v>
      </c>
      <c r="D102" s="37" t="s">
        <v>18</v>
      </c>
      <c r="E102" s="39">
        <v>377</v>
      </c>
      <c r="F102" s="39">
        <v>397</v>
      </c>
      <c r="G102" s="39"/>
      <c r="H102" s="40">
        <f t="shared" ref="H102:H103" si="91">(IF(D102="SHORT",E102-F102,IF(D102="LONG",F102-E102)))*C102</f>
        <v>5280</v>
      </c>
      <c r="I102" s="41"/>
      <c r="J102" s="42">
        <f t="shared" ref="J102:J103" si="92">(H102+I102)/C102</f>
        <v>20</v>
      </c>
      <c r="K102" s="43">
        <f t="shared" ref="K102:K103" si="93">SUM(H102:I102)</f>
        <v>5280</v>
      </c>
    </row>
    <row r="103" spans="1:12" s="5" customFormat="1">
      <c r="A103" s="36">
        <v>43318</v>
      </c>
      <c r="B103" s="37" t="s">
        <v>312</v>
      </c>
      <c r="C103" s="38">
        <v>700</v>
      </c>
      <c r="D103" s="37" t="s">
        <v>18</v>
      </c>
      <c r="E103" s="39">
        <v>177</v>
      </c>
      <c r="F103" s="39">
        <v>187.5</v>
      </c>
      <c r="G103" s="39"/>
      <c r="H103" s="40">
        <f t="shared" si="91"/>
        <v>7350</v>
      </c>
      <c r="I103" s="41"/>
      <c r="J103" s="42">
        <f t="shared" si="92"/>
        <v>10.5</v>
      </c>
      <c r="K103" s="43">
        <f t="shared" si="93"/>
        <v>7350</v>
      </c>
    </row>
    <row r="104" spans="1:12" s="56" customFormat="1" ht="22.5" customHeight="1">
      <c r="A104" s="53"/>
      <c r="B104" s="54"/>
      <c r="C104" s="54"/>
      <c r="D104" s="54"/>
      <c r="E104" s="54"/>
      <c r="F104" s="54"/>
      <c r="G104" s="54"/>
      <c r="H104" s="137" t="s">
        <v>22</v>
      </c>
      <c r="I104" s="138"/>
      <c r="J104" s="139"/>
      <c r="K104" s="55">
        <f>SUM(K102:K103)</f>
        <v>12630</v>
      </c>
    </row>
    <row r="105" spans="1:12" s="5" customFormat="1">
      <c r="A105" s="36">
        <v>43288</v>
      </c>
      <c r="B105" s="37" t="s">
        <v>311</v>
      </c>
      <c r="C105" s="38">
        <v>300</v>
      </c>
      <c r="D105" s="37" t="s">
        <v>18</v>
      </c>
      <c r="E105" s="39">
        <v>10994</v>
      </c>
      <c r="F105" s="39">
        <v>11246</v>
      </c>
      <c r="G105" s="39"/>
      <c r="H105" s="40">
        <f t="shared" ref="H105" si="94">(IF(D105="SHORT",E105-F105,IF(D105="LONG",F105-E105)))*C105</f>
        <v>75600</v>
      </c>
      <c r="I105" s="41"/>
      <c r="J105" s="42">
        <f t="shared" ref="J105" si="95">(H105+I105)/C105</f>
        <v>252</v>
      </c>
      <c r="K105" s="43">
        <f t="shared" ref="K105" si="96">SUM(H105:I105)</f>
        <v>75600</v>
      </c>
    </row>
    <row r="106" spans="1:12" s="56" customFormat="1" ht="22.5" customHeight="1">
      <c r="A106" s="36">
        <v>43285</v>
      </c>
      <c r="B106" s="37" t="s">
        <v>310</v>
      </c>
      <c r="C106" s="38">
        <v>740</v>
      </c>
      <c r="D106" s="37" t="s">
        <v>18</v>
      </c>
      <c r="E106" s="39">
        <v>265</v>
      </c>
      <c r="F106" s="39">
        <v>299.75</v>
      </c>
      <c r="G106" s="39"/>
      <c r="H106" s="40">
        <f t="shared" ref="H106" si="97">(IF(D106="SHORT",E106-F106,IF(D106="LONG",F106-E106)))*C106</f>
        <v>25715</v>
      </c>
      <c r="I106" s="41"/>
      <c r="J106" s="42">
        <f t="shared" ref="J106" si="98">(H106+I106)/C106</f>
        <v>34.75</v>
      </c>
      <c r="K106" s="43">
        <f t="shared" ref="K106" si="99">SUM(H106:I106)</f>
        <v>25715</v>
      </c>
      <c r="L106" s="5"/>
    </row>
    <row r="107" spans="1:12" s="5" customFormat="1" ht="18.75">
      <c r="A107" s="53"/>
      <c r="B107" s="54"/>
      <c r="C107" s="54"/>
      <c r="D107" s="54"/>
      <c r="E107" s="54"/>
      <c r="F107" s="54"/>
      <c r="G107" s="54"/>
      <c r="H107" s="137" t="s">
        <v>22</v>
      </c>
      <c r="I107" s="138"/>
      <c r="J107" s="139"/>
      <c r="K107" s="55">
        <f>SUM(K105:K106)</f>
        <v>101315</v>
      </c>
      <c r="L107" s="56"/>
    </row>
    <row r="108" spans="1:12" s="5" customFormat="1">
      <c r="A108" s="36">
        <v>43255</v>
      </c>
      <c r="B108" s="37" t="s">
        <v>309</v>
      </c>
      <c r="C108" s="38">
        <v>6195</v>
      </c>
      <c r="D108" s="37" t="s">
        <v>18</v>
      </c>
      <c r="E108" s="39">
        <v>80.7</v>
      </c>
      <c r="F108" s="39">
        <v>85.45</v>
      </c>
      <c r="G108" s="39"/>
      <c r="H108" s="40">
        <f t="shared" ref="H108" si="100">(IF(D108="SHORT",E108-F108,IF(D108="LONG",F108-E108)))*C108</f>
        <v>29426.25</v>
      </c>
      <c r="I108" s="41"/>
      <c r="J108" s="42">
        <f t="shared" ref="J108" si="101">(H108+I108)/C108</f>
        <v>4.75</v>
      </c>
      <c r="K108" s="43">
        <f t="shared" ref="K108" si="102">SUM(H108:I108)</f>
        <v>29426.25</v>
      </c>
    </row>
    <row r="109" spans="1:12" s="56" customFormat="1" ht="22.5" customHeight="1">
      <c r="A109" s="53"/>
      <c r="B109" s="54"/>
      <c r="C109" s="54"/>
      <c r="D109" s="54"/>
      <c r="E109" s="54"/>
      <c r="F109" s="54"/>
      <c r="G109" s="54"/>
      <c r="H109" s="137" t="s">
        <v>22</v>
      </c>
      <c r="I109" s="138"/>
      <c r="J109" s="139"/>
      <c r="K109" s="55">
        <f>SUM(K108:K108)</f>
        <v>29426.25</v>
      </c>
    </row>
    <row r="110" spans="1:12" s="52" customFormat="1">
      <c r="A110" s="36">
        <v>43241</v>
      </c>
      <c r="B110" s="37" t="s">
        <v>308</v>
      </c>
      <c r="C110" s="38">
        <v>5600</v>
      </c>
      <c r="D110" s="37" t="s">
        <v>299</v>
      </c>
      <c r="E110" s="39">
        <v>171</v>
      </c>
      <c r="F110" s="39">
        <v>162</v>
      </c>
      <c r="G110" s="39"/>
      <c r="H110" s="40">
        <f t="shared" ref="H110" si="103">(IF(D110="SHORT",E110-F110,IF(D110="LONG",F110-E110)))*C110</f>
        <v>50400</v>
      </c>
      <c r="I110" s="41"/>
      <c r="J110" s="42">
        <f t="shared" ref="J110" si="104">(H110+I110)/C110</f>
        <v>9</v>
      </c>
      <c r="K110" s="43">
        <f t="shared" ref="K110" si="105">SUM(H110:I110)</f>
        <v>50400</v>
      </c>
      <c r="L110" s="5"/>
    </row>
    <row r="111" spans="1:12" s="56" customFormat="1" ht="22.5" customHeight="1">
      <c r="A111" s="36">
        <v>43227</v>
      </c>
      <c r="B111" s="37" t="s">
        <v>307</v>
      </c>
      <c r="C111" s="38">
        <v>4975</v>
      </c>
      <c r="D111" s="37" t="s">
        <v>18</v>
      </c>
      <c r="E111" s="39">
        <v>100.5</v>
      </c>
      <c r="F111" s="39">
        <v>105</v>
      </c>
      <c r="G111" s="39"/>
      <c r="H111" s="40">
        <f t="shared" ref="H111" si="106">(IF(D111="SHORT",E111-F111,IF(D111="LONG",F111-E111)))*C111</f>
        <v>22387.5</v>
      </c>
      <c r="I111" s="41"/>
      <c r="J111" s="42">
        <f t="shared" ref="J111" si="107">(H111+I111)/C111</f>
        <v>4.5</v>
      </c>
      <c r="K111" s="43">
        <f t="shared" ref="K111" si="108">SUM(H111:I111)</f>
        <v>22387.5</v>
      </c>
      <c r="L111" s="5"/>
    </row>
    <row r="112" spans="1:12" s="5" customFormat="1" ht="18.75">
      <c r="A112" s="53"/>
      <c r="B112" s="54"/>
      <c r="C112" s="54"/>
      <c r="D112" s="54"/>
      <c r="E112" s="54"/>
      <c r="F112" s="54"/>
      <c r="G112" s="54"/>
      <c r="H112" s="137" t="s">
        <v>22</v>
      </c>
      <c r="I112" s="138"/>
      <c r="J112" s="139"/>
      <c r="K112" s="55">
        <f>SUM(K110:K111)</f>
        <v>72787.5</v>
      </c>
      <c r="L112" s="56"/>
    </row>
    <row r="113" spans="1:12" s="5" customFormat="1">
      <c r="A113" s="49">
        <v>43206</v>
      </c>
      <c r="B113" s="50" t="s">
        <v>306</v>
      </c>
      <c r="C113" s="50">
        <v>1204</v>
      </c>
      <c r="D113" s="50" t="s">
        <v>18</v>
      </c>
      <c r="E113" s="51">
        <v>415</v>
      </c>
      <c r="F113" s="51">
        <v>437.85</v>
      </c>
      <c r="G113" s="47">
        <v>520</v>
      </c>
      <c r="H113" s="48">
        <f t="shared" ref="H113" si="109">(IF(D113="SHORT",E113-F113,IF(D113="LONG",F113-E113)))*C113</f>
        <v>27511.400000000027</v>
      </c>
      <c r="I113" s="44">
        <f>(IF(D113="SHORT",IF(G113="",0,E113-G113),IF(D113="LONG",IF(G113="",0,G113-F113))))*C113</f>
        <v>98908.599999999977</v>
      </c>
      <c r="J113" s="45">
        <f t="shared" ref="J113" si="110">(H113+I113)/C113</f>
        <v>105</v>
      </c>
      <c r="K113" s="46">
        <f t="shared" ref="K113" si="111">SUM(H113:I113)</f>
        <v>126420</v>
      </c>
      <c r="L113" s="52"/>
    </row>
    <row r="114" spans="1:12" s="5" customFormat="1" ht="18.75">
      <c r="A114" s="53"/>
      <c r="B114" s="54"/>
      <c r="C114" s="54"/>
      <c r="D114" s="54"/>
      <c r="E114" s="54"/>
      <c r="F114" s="54"/>
      <c r="G114" s="54"/>
      <c r="H114" s="137" t="s">
        <v>22</v>
      </c>
      <c r="I114" s="138"/>
      <c r="J114" s="139"/>
      <c r="K114" s="55">
        <f>SUM(K113:K113)</f>
        <v>126420</v>
      </c>
      <c r="L114" s="56"/>
    </row>
    <row r="115" spans="1:12" s="5" customFormat="1">
      <c r="A115" s="36">
        <v>43185</v>
      </c>
      <c r="B115" s="37" t="s">
        <v>305</v>
      </c>
      <c r="C115" s="38">
        <v>3000</v>
      </c>
      <c r="D115" s="37" t="s">
        <v>299</v>
      </c>
      <c r="E115" s="39">
        <v>335</v>
      </c>
      <c r="F115" s="39">
        <v>318.25</v>
      </c>
      <c r="G115" s="39"/>
      <c r="H115" s="40">
        <f t="shared" ref="H115" si="112">(IF(D115="SHORT",E115-F115,IF(D115="LONG",F115-E115)))*C115</f>
        <v>50250</v>
      </c>
      <c r="I115" s="41"/>
      <c r="J115" s="42">
        <f t="shared" ref="J115" si="113">(H115+I115)/C115</f>
        <v>16.75</v>
      </c>
      <c r="K115" s="43">
        <f t="shared" ref="K115" si="114">SUM(H115:I115)</f>
        <v>50250</v>
      </c>
    </row>
    <row r="116" spans="1:12" s="56" customFormat="1" ht="22.5" customHeight="1">
      <c r="A116" s="36">
        <v>43177</v>
      </c>
      <c r="B116" s="37" t="s">
        <v>300</v>
      </c>
      <c r="C116" s="38">
        <v>2122</v>
      </c>
      <c r="D116" s="37" t="s">
        <v>299</v>
      </c>
      <c r="E116" s="39">
        <v>601</v>
      </c>
      <c r="F116" s="39">
        <v>556</v>
      </c>
      <c r="G116" s="39"/>
      <c r="H116" s="40">
        <f t="shared" ref="H116:H117" si="115">(IF(D116="SHORT",E116-F116,IF(D116="LONG",F116-E116)))*C116</f>
        <v>95490</v>
      </c>
      <c r="I116" s="41"/>
      <c r="J116" s="42">
        <f t="shared" ref="J116:J117" si="116">(H116+I116)/C116</f>
        <v>45</v>
      </c>
      <c r="K116" s="43">
        <f t="shared" ref="K116:K117" si="117">SUM(H116:I116)</f>
        <v>95490</v>
      </c>
      <c r="L116" s="5"/>
    </row>
    <row r="117" spans="1:12" s="60" customFormat="1">
      <c r="A117" s="36">
        <v>43171</v>
      </c>
      <c r="B117" s="37" t="s">
        <v>321</v>
      </c>
      <c r="C117" s="38">
        <v>500</v>
      </c>
      <c r="D117" s="37" t="s">
        <v>299</v>
      </c>
      <c r="E117" s="39">
        <v>1130</v>
      </c>
      <c r="F117" s="39">
        <v>990</v>
      </c>
      <c r="G117" s="39"/>
      <c r="H117" s="40">
        <f t="shared" si="115"/>
        <v>70000</v>
      </c>
      <c r="I117" s="41"/>
      <c r="J117" s="42">
        <f t="shared" si="116"/>
        <v>140</v>
      </c>
      <c r="K117" s="43">
        <f t="shared" si="117"/>
        <v>70000</v>
      </c>
      <c r="L117" s="5"/>
    </row>
    <row r="118" spans="1:12" s="60" customFormat="1">
      <c r="A118" s="36">
        <v>43164</v>
      </c>
      <c r="B118" s="37" t="s">
        <v>320</v>
      </c>
      <c r="C118" s="38">
        <v>1000</v>
      </c>
      <c r="D118" s="37" t="s">
        <v>299</v>
      </c>
      <c r="E118" s="39">
        <v>593</v>
      </c>
      <c r="F118" s="39">
        <v>570.5</v>
      </c>
      <c r="G118" s="39"/>
      <c r="H118" s="40">
        <f t="shared" ref="H118" si="118">(IF(D118="SHORT",E118-F118,IF(D118="LONG",F118-E118)))*C118</f>
        <v>22500</v>
      </c>
      <c r="I118" s="41"/>
      <c r="J118" s="42">
        <f t="shared" ref="J118" si="119">(H118+I118)/C118</f>
        <v>22.5</v>
      </c>
      <c r="K118" s="43">
        <f t="shared" ref="K118" si="120">SUM(H118:I118)</f>
        <v>22500</v>
      </c>
      <c r="L118" s="5"/>
    </row>
    <row r="119" spans="1:12" s="60" customFormat="1" ht="18.75">
      <c r="A119" s="53"/>
      <c r="B119" s="54"/>
      <c r="C119" s="54"/>
      <c r="D119" s="54"/>
      <c r="E119" s="54"/>
      <c r="F119" s="54"/>
      <c r="G119" s="54"/>
      <c r="H119" s="137" t="s">
        <v>22</v>
      </c>
      <c r="I119" s="138"/>
      <c r="J119" s="139"/>
      <c r="K119" s="55">
        <f>SUM(K115:K116)</f>
        <v>145740</v>
      </c>
      <c r="L119" s="56"/>
    </row>
    <row r="120" spans="1:12" s="52" customFormat="1">
      <c r="A120" s="57">
        <v>43159</v>
      </c>
      <c r="B120" s="37" t="s">
        <v>303</v>
      </c>
      <c r="C120" s="37">
        <v>144</v>
      </c>
      <c r="D120" s="37" t="s">
        <v>18</v>
      </c>
      <c r="E120" s="58">
        <v>3450</v>
      </c>
      <c r="F120" s="58">
        <v>3657</v>
      </c>
      <c r="G120" s="59"/>
      <c r="H120" s="40">
        <f t="shared" ref="H120:H122" si="121">(IF(D120="SHORT",E120-F120,IF(D120="LONG",F120-E120)))*C120</f>
        <v>29808</v>
      </c>
      <c r="I120" s="41"/>
      <c r="J120" s="42">
        <f t="shared" ref="J120:J122" si="122">(H120+I120)/C120</f>
        <v>207</v>
      </c>
      <c r="K120" s="43">
        <f t="shared" ref="K120:K122" si="123">SUM(H120:I120)</f>
        <v>29808</v>
      </c>
      <c r="L120" s="60"/>
    </row>
    <row r="121" spans="1:12" s="56" customFormat="1" ht="22.5" customHeight="1">
      <c r="A121" s="57">
        <v>43157</v>
      </c>
      <c r="B121" s="37" t="s">
        <v>319</v>
      </c>
      <c r="C121" s="37">
        <v>187</v>
      </c>
      <c r="D121" s="37" t="s">
        <v>18</v>
      </c>
      <c r="E121" s="58">
        <v>1065</v>
      </c>
      <c r="F121" s="58">
        <v>1109</v>
      </c>
      <c r="G121" s="47"/>
      <c r="H121" s="48">
        <f t="shared" ref="H121" si="124">(IF(D121="SHORT",E121-F121,IF(D121="LONG",F121-E121)))*C121</f>
        <v>8228</v>
      </c>
      <c r="I121" s="44"/>
      <c r="J121" s="45">
        <f t="shared" ref="J121" si="125">(H121+I121)/C121</f>
        <v>44</v>
      </c>
      <c r="K121" s="46">
        <f t="shared" ref="K121" si="126">SUM(H121:I121)</f>
        <v>8228</v>
      </c>
      <c r="L121" s="60"/>
    </row>
    <row r="122" spans="1:12" s="60" customFormat="1">
      <c r="A122" s="57">
        <v>43154</v>
      </c>
      <c r="B122" s="37" t="s">
        <v>304</v>
      </c>
      <c r="C122" s="37">
        <v>725</v>
      </c>
      <c r="D122" s="37" t="s">
        <v>18</v>
      </c>
      <c r="E122" s="58">
        <v>686.25</v>
      </c>
      <c r="F122" s="58">
        <v>717.1</v>
      </c>
      <c r="G122" s="47">
        <v>753</v>
      </c>
      <c r="H122" s="48">
        <f t="shared" si="121"/>
        <v>22366.250000000018</v>
      </c>
      <c r="I122" s="44">
        <f>(IF(D122="SHORT",IF(G122="",0,E122-G122),IF(D122="LONG",IF(G122="",0,G122-F122))))*C122</f>
        <v>26027.499999999982</v>
      </c>
      <c r="J122" s="45">
        <f t="shared" si="122"/>
        <v>66.75</v>
      </c>
      <c r="K122" s="46">
        <f t="shared" si="123"/>
        <v>48393.75</v>
      </c>
    </row>
    <row r="123" spans="1:12" s="52" customFormat="1">
      <c r="A123" s="49">
        <v>43150</v>
      </c>
      <c r="B123" s="50" t="s">
        <v>302</v>
      </c>
      <c r="C123" s="50">
        <v>12000</v>
      </c>
      <c r="D123" s="50" t="s">
        <v>299</v>
      </c>
      <c r="E123" s="51">
        <v>142.5</v>
      </c>
      <c r="F123" s="51">
        <v>135.35</v>
      </c>
      <c r="G123" s="47">
        <v>125.2</v>
      </c>
      <c r="H123" s="48">
        <f t="shared" ref="H123" si="127">(IF(D123="SHORT",E123-F123,IF(D123="LONG",F123-E123)))*C123</f>
        <v>85800.000000000073</v>
      </c>
      <c r="I123" s="44">
        <f>(IF(D123="SHORT",IF(G123="",0,E123-G123),IF(D123="LONG",IF(G123="",0,G123-F123))))*C123</f>
        <v>207599.99999999997</v>
      </c>
      <c r="J123" s="45">
        <f t="shared" ref="J123" si="128">(H123+I123)/C123</f>
        <v>24.450000000000006</v>
      </c>
      <c r="K123" s="46">
        <f t="shared" ref="K123" si="129">SUM(H123:I123)</f>
        <v>293400.00000000006</v>
      </c>
    </row>
    <row r="124" spans="1:12" s="56" customFormat="1" ht="22.5" customHeight="1">
      <c r="A124" s="53"/>
      <c r="B124" s="54"/>
      <c r="C124" s="54"/>
      <c r="D124" s="54"/>
      <c r="E124" s="54"/>
      <c r="F124" s="54"/>
      <c r="G124" s="54"/>
      <c r="H124" s="137" t="s">
        <v>22</v>
      </c>
      <c r="I124" s="138"/>
      <c r="J124" s="139"/>
      <c r="K124" s="55">
        <f>SUM(K120:K123)</f>
        <v>379829.75000000006</v>
      </c>
    </row>
    <row r="125" spans="1:12">
      <c r="A125" s="57">
        <v>43122</v>
      </c>
      <c r="B125" s="37" t="s">
        <v>129</v>
      </c>
      <c r="C125" s="37">
        <v>579</v>
      </c>
      <c r="D125" s="37" t="s">
        <v>18</v>
      </c>
      <c r="E125" s="58">
        <v>345</v>
      </c>
      <c r="F125" s="58">
        <v>360.4</v>
      </c>
      <c r="G125" s="47"/>
      <c r="H125" s="48">
        <f t="shared" ref="H125:H126" si="130">(IF(D125="SHORT",E125-F125,IF(D125="LONG",F125-E125)))*C125</f>
        <v>8916.5999999999876</v>
      </c>
      <c r="I125" s="44"/>
      <c r="J125" s="45">
        <f>(H125+I125)/C125</f>
        <v>15.399999999999979</v>
      </c>
      <c r="K125" s="46">
        <f t="shared" ref="K125:K126" si="131">SUM(H125:I125)</f>
        <v>8916.5999999999876</v>
      </c>
      <c r="L125" s="60"/>
    </row>
    <row r="126" spans="1:12">
      <c r="A126" s="49">
        <v>43108</v>
      </c>
      <c r="B126" s="50" t="s">
        <v>318</v>
      </c>
      <c r="C126" s="50">
        <v>106</v>
      </c>
      <c r="D126" s="50" t="s">
        <v>18</v>
      </c>
      <c r="E126" s="51">
        <v>1875</v>
      </c>
      <c r="F126" s="51">
        <v>2061</v>
      </c>
      <c r="G126" s="47"/>
      <c r="H126" s="48">
        <f t="shared" si="130"/>
        <v>19716</v>
      </c>
      <c r="I126" s="44"/>
      <c r="J126" s="45">
        <f t="shared" ref="J126" si="132">(H126+I126)/C126</f>
        <v>186</v>
      </c>
      <c r="K126" s="46">
        <f t="shared" si="131"/>
        <v>19716</v>
      </c>
      <c r="L126" s="52"/>
    </row>
    <row r="127" spans="1:12" ht="18.75">
      <c r="A127" s="53"/>
      <c r="B127" s="54"/>
      <c r="C127" s="54"/>
      <c r="D127" s="54"/>
      <c r="E127" s="54"/>
      <c r="F127" s="54"/>
      <c r="G127" s="54"/>
      <c r="H127" s="137" t="s">
        <v>22</v>
      </c>
      <c r="I127" s="138"/>
      <c r="J127" s="139"/>
      <c r="K127" s="55">
        <f>SUM(K125:K126)</f>
        <v>28632.599999999988</v>
      </c>
      <c r="L127" s="56"/>
    </row>
  </sheetData>
  <mergeCells count="28">
    <mergeCell ref="H104:J104"/>
    <mergeCell ref="H101:J101"/>
    <mergeCell ref="K4:K5"/>
    <mergeCell ref="A1:K1"/>
    <mergeCell ref="A2:K2"/>
    <mergeCell ref="A3:B3"/>
    <mergeCell ref="C3:D3"/>
    <mergeCell ref="H3:I3"/>
    <mergeCell ref="H94:J94"/>
    <mergeCell ref="H89:J89"/>
    <mergeCell ref="H84:J84"/>
    <mergeCell ref="H66:J66"/>
    <mergeCell ref="H127:J127"/>
    <mergeCell ref="H119:J119"/>
    <mergeCell ref="H124:J124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114:J114"/>
    <mergeCell ref="H112:J112"/>
    <mergeCell ref="H109:J109"/>
    <mergeCell ref="H107:J107"/>
  </mergeCells>
  <pageMargins left="0.7" right="0.7" top="0.75" bottom="0.75" header="0.3" footer="0.3"/>
  <pageSetup orientation="portrait" r:id="rId1"/>
  <ignoredErrors>
    <ignoredError sqref="K109 K114 K112 K1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383"/>
  <sheetViews>
    <sheetView zoomScale="90" zoomScaleNormal="90" workbookViewId="0">
      <selection activeCell="A12" sqref="A12:XFD12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155" t="s">
        <v>17</v>
      </c>
      <c r="E4" s="156"/>
      <c r="F4" s="156"/>
      <c r="G4" s="156"/>
      <c r="H4" s="156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157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130" t="s">
        <v>1</v>
      </c>
      <c r="B7" s="132" t="s">
        <v>3</v>
      </c>
      <c r="C7" s="132" t="s">
        <v>4</v>
      </c>
      <c r="D7" s="134" t="s">
        <v>5</v>
      </c>
      <c r="E7" s="134" t="s">
        <v>6</v>
      </c>
      <c r="F7" s="136" t="s">
        <v>2</v>
      </c>
      <c r="G7" s="136"/>
      <c r="H7" s="136"/>
      <c r="I7" s="132" t="s">
        <v>16</v>
      </c>
      <c r="J7" s="132"/>
      <c r="K7" s="132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131"/>
      <c r="B8" s="133"/>
      <c r="C8" s="133"/>
      <c r="D8" s="135"/>
      <c r="E8" s="135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121" t="s">
        <v>15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63" t="s">
        <v>285</v>
      </c>
      <c r="B12" s="64" t="s">
        <v>286</v>
      </c>
      <c r="C12" s="64" t="s">
        <v>18</v>
      </c>
      <c r="D12" s="65">
        <v>1000</v>
      </c>
      <c r="E12" s="65">
        <v>1085</v>
      </c>
      <c r="F12" s="64">
        <v>1135</v>
      </c>
      <c r="G12" s="64">
        <v>0</v>
      </c>
      <c r="H12" s="64">
        <v>0</v>
      </c>
      <c r="I12" s="64">
        <f t="shared" ref="I12:I14" si="0">(F12-E12)*D12</f>
        <v>50000</v>
      </c>
      <c r="J12" s="64">
        <v>0</v>
      </c>
      <c r="K12" s="64">
        <v>0</v>
      </c>
      <c r="L12" s="66">
        <f t="shared" ref="L12:L14" si="1">SUM(K12+J12+I12)</f>
        <v>50000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63" t="s">
        <v>284</v>
      </c>
      <c r="B13" s="64" t="s">
        <v>94</v>
      </c>
      <c r="C13" s="64" t="s">
        <v>18</v>
      </c>
      <c r="D13" s="65">
        <v>2000</v>
      </c>
      <c r="E13" s="65">
        <v>384</v>
      </c>
      <c r="F13" s="64">
        <v>400</v>
      </c>
      <c r="G13" s="64">
        <v>0</v>
      </c>
      <c r="H13" s="64">
        <v>0</v>
      </c>
      <c r="I13" s="64">
        <f t="shared" si="0"/>
        <v>32000</v>
      </c>
      <c r="J13" s="64">
        <v>0</v>
      </c>
      <c r="K13" s="64">
        <v>0</v>
      </c>
      <c r="L13" s="66">
        <f t="shared" si="1"/>
        <v>32000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63" t="s">
        <v>271</v>
      </c>
      <c r="B14" s="64" t="s">
        <v>283</v>
      </c>
      <c r="C14" s="64" t="s">
        <v>18</v>
      </c>
      <c r="D14" s="65">
        <v>500</v>
      </c>
      <c r="E14" s="65">
        <v>1770</v>
      </c>
      <c r="F14" s="64">
        <v>1815</v>
      </c>
      <c r="G14" s="64">
        <v>0</v>
      </c>
      <c r="H14" s="64">
        <v>0</v>
      </c>
      <c r="I14" s="64">
        <f t="shared" si="0"/>
        <v>22500</v>
      </c>
      <c r="J14" s="64">
        <v>0</v>
      </c>
      <c r="K14" s="64">
        <v>0</v>
      </c>
      <c r="L14" s="66">
        <f t="shared" si="1"/>
        <v>22500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63" t="s">
        <v>273</v>
      </c>
      <c r="B15" s="64" t="s">
        <v>270</v>
      </c>
      <c r="C15" s="64" t="s">
        <v>18</v>
      </c>
      <c r="D15" s="65">
        <v>2000</v>
      </c>
      <c r="E15" s="65">
        <v>153</v>
      </c>
      <c r="F15" s="64">
        <v>140</v>
      </c>
      <c r="G15" s="64">
        <v>0</v>
      </c>
      <c r="H15" s="64">
        <v>0</v>
      </c>
      <c r="I15" s="64">
        <f t="shared" ref="I15:I16" si="2">(F15-E15)*D15</f>
        <v>-26000</v>
      </c>
      <c r="J15" s="64">
        <v>0</v>
      </c>
      <c r="K15" s="64">
        <v>0</v>
      </c>
      <c r="L15" s="66">
        <f t="shared" ref="L15:L16" si="3">SUM(K15+J15+I15)</f>
        <v>-26000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63" t="s">
        <v>282</v>
      </c>
      <c r="B16" s="64" t="s">
        <v>71</v>
      </c>
      <c r="C16" s="64" t="s">
        <v>18</v>
      </c>
      <c r="D16" s="65">
        <v>1000</v>
      </c>
      <c r="E16" s="65">
        <v>970</v>
      </c>
      <c r="F16" s="64">
        <v>930</v>
      </c>
      <c r="G16" s="64">
        <v>0</v>
      </c>
      <c r="H16" s="64">
        <v>0</v>
      </c>
      <c r="I16" s="64">
        <f t="shared" si="2"/>
        <v>-40000</v>
      </c>
      <c r="J16" s="64">
        <v>0</v>
      </c>
      <c r="K16" s="64">
        <v>0</v>
      </c>
      <c r="L16" s="66">
        <f t="shared" si="3"/>
        <v>-40000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63" t="s">
        <v>274</v>
      </c>
      <c r="B17" s="64" t="s">
        <v>269</v>
      </c>
      <c r="C17" s="64" t="s">
        <v>18</v>
      </c>
      <c r="D17" s="65">
        <v>500</v>
      </c>
      <c r="E17" s="65">
        <v>1370</v>
      </c>
      <c r="F17" s="64">
        <v>1440</v>
      </c>
      <c r="G17" s="64">
        <v>0</v>
      </c>
      <c r="H17" s="64">
        <v>0</v>
      </c>
      <c r="I17" s="64">
        <f t="shared" ref="I17:I21" si="4">(F17-E17)*D17</f>
        <v>35000</v>
      </c>
      <c r="J17" s="64">
        <v>0</v>
      </c>
      <c r="K17" s="64">
        <v>0</v>
      </c>
      <c r="L17" s="66">
        <f t="shared" ref="L17:L21" si="5">SUM(K17+J17+I17)</f>
        <v>35000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63" t="s">
        <v>275</v>
      </c>
      <c r="B18" s="64" t="s">
        <v>268</v>
      </c>
      <c r="C18" s="64" t="s">
        <v>18</v>
      </c>
      <c r="D18" s="65">
        <v>500</v>
      </c>
      <c r="E18" s="65">
        <v>2830</v>
      </c>
      <c r="F18" s="64">
        <v>2930</v>
      </c>
      <c r="G18" s="64">
        <v>0</v>
      </c>
      <c r="H18" s="64">
        <v>0</v>
      </c>
      <c r="I18" s="64">
        <f t="shared" si="4"/>
        <v>50000</v>
      </c>
      <c r="J18" s="64">
        <v>0</v>
      </c>
      <c r="K18" s="64">
        <v>0</v>
      </c>
      <c r="L18" s="66">
        <f t="shared" si="5"/>
        <v>50000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63" t="s">
        <v>275</v>
      </c>
      <c r="B19" s="64" t="s">
        <v>267</v>
      </c>
      <c r="C19" s="64" t="s">
        <v>18</v>
      </c>
      <c r="D19" s="65">
        <v>2000</v>
      </c>
      <c r="E19" s="65">
        <v>177</v>
      </c>
      <c r="F19" s="64">
        <v>189.9</v>
      </c>
      <c r="G19" s="64">
        <v>0</v>
      </c>
      <c r="H19" s="64">
        <v>0</v>
      </c>
      <c r="I19" s="64">
        <f t="shared" si="4"/>
        <v>25800.000000000011</v>
      </c>
      <c r="J19" s="64">
        <v>0</v>
      </c>
      <c r="K19" s="64">
        <v>0</v>
      </c>
      <c r="L19" s="66">
        <f t="shared" si="5"/>
        <v>25800.000000000011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63" t="s">
        <v>276</v>
      </c>
      <c r="B20" s="64" t="s">
        <v>258</v>
      </c>
      <c r="C20" s="64" t="s">
        <v>18</v>
      </c>
      <c r="D20" s="65">
        <v>500</v>
      </c>
      <c r="E20" s="65">
        <v>1895</v>
      </c>
      <c r="F20" s="64">
        <v>1945</v>
      </c>
      <c r="G20" s="64">
        <v>0</v>
      </c>
      <c r="H20" s="64">
        <v>0</v>
      </c>
      <c r="I20" s="64">
        <f t="shared" si="4"/>
        <v>25000</v>
      </c>
      <c r="J20" s="64">
        <v>0</v>
      </c>
      <c r="K20" s="64">
        <v>0</v>
      </c>
      <c r="L20" s="66">
        <f t="shared" si="5"/>
        <v>25000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63" t="s">
        <v>276</v>
      </c>
      <c r="B21" s="64" t="s">
        <v>266</v>
      </c>
      <c r="C21" s="64" t="s">
        <v>18</v>
      </c>
      <c r="D21" s="65">
        <v>2000</v>
      </c>
      <c r="E21" s="65">
        <v>153</v>
      </c>
      <c r="F21" s="64">
        <v>143</v>
      </c>
      <c r="G21" s="64">
        <v>0</v>
      </c>
      <c r="H21" s="64">
        <v>0</v>
      </c>
      <c r="I21" s="64">
        <f t="shared" si="4"/>
        <v>-20000</v>
      </c>
      <c r="J21" s="64">
        <v>0</v>
      </c>
      <c r="K21" s="64">
        <v>0</v>
      </c>
      <c r="L21" s="66">
        <f t="shared" si="5"/>
        <v>-20000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63" t="s">
        <v>277</v>
      </c>
      <c r="B22" s="64" t="s">
        <v>103</v>
      </c>
      <c r="C22" s="64" t="s">
        <v>18</v>
      </c>
      <c r="D22" s="65">
        <v>500</v>
      </c>
      <c r="E22" s="65">
        <v>1135</v>
      </c>
      <c r="F22" s="64">
        <v>1200</v>
      </c>
      <c r="G22" s="64">
        <v>0</v>
      </c>
      <c r="H22" s="64">
        <v>0</v>
      </c>
      <c r="I22" s="64">
        <f t="shared" ref="I22" si="6">(F22-E22)*D22</f>
        <v>32500</v>
      </c>
      <c r="J22" s="64">
        <v>0</v>
      </c>
      <c r="K22" s="64">
        <v>0</v>
      </c>
      <c r="L22" s="66">
        <f t="shared" ref="L22" si="7">SUM(K22+J22+I22)</f>
        <v>32500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63" t="s">
        <v>277</v>
      </c>
      <c r="B23" s="64" t="s">
        <v>24</v>
      </c>
      <c r="C23" s="64" t="s">
        <v>18</v>
      </c>
      <c r="D23" s="65">
        <v>500</v>
      </c>
      <c r="E23" s="65">
        <v>1135</v>
      </c>
      <c r="F23" s="64">
        <v>1180</v>
      </c>
      <c r="G23" s="64">
        <v>0</v>
      </c>
      <c r="H23" s="64">
        <v>0</v>
      </c>
      <c r="I23" s="64">
        <f t="shared" ref="I23" si="8">(F23-E23)*D23</f>
        <v>22500</v>
      </c>
      <c r="J23" s="64">
        <v>0</v>
      </c>
      <c r="K23" s="64">
        <v>0</v>
      </c>
      <c r="L23" s="66">
        <f t="shared" ref="L23" si="9">SUM(K23+J23+I23)</f>
        <v>22500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63" t="s">
        <v>278</v>
      </c>
      <c r="B24" s="64" t="s">
        <v>265</v>
      </c>
      <c r="C24" s="64" t="s">
        <v>18</v>
      </c>
      <c r="D24" s="65">
        <v>2000</v>
      </c>
      <c r="E24" s="65">
        <v>234</v>
      </c>
      <c r="F24" s="64">
        <v>249.5</v>
      </c>
      <c r="G24" s="64">
        <v>0</v>
      </c>
      <c r="H24" s="64">
        <v>0</v>
      </c>
      <c r="I24" s="64">
        <f t="shared" ref="I24" si="10">(F24-E24)*D24</f>
        <v>31000</v>
      </c>
      <c r="J24" s="64">
        <v>0</v>
      </c>
      <c r="K24" s="64">
        <v>0</v>
      </c>
      <c r="L24" s="66">
        <f t="shared" ref="L24" si="11">SUM(K24+J24+I24)</f>
        <v>31000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63" t="s">
        <v>278</v>
      </c>
      <c r="B25" s="64" t="s">
        <v>255</v>
      </c>
      <c r="C25" s="64" t="s">
        <v>18</v>
      </c>
      <c r="D25" s="65">
        <v>1000</v>
      </c>
      <c r="E25" s="65">
        <v>309</v>
      </c>
      <c r="F25" s="64">
        <v>330</v>
      </c>
      <c r="G25" s="64">
        <v>360</v>
      </c>
      <c r="H25" s="64">
        <v>0</v>
      </c>
      <c r="I25" s="64">
        <f t="shared" ref="I25" si="12">(F25-E25)*D25</f>
        <v>21000</v>
      </c>
      <c r="J25" s="64">
        <f>(G25-F25)*D25</f>
        <v>30000</v>
      </c>
      <c r="K25" s="64">
        <v>0</v>
      </c>
      <c r="L25" s="66">
        <f t="shared" ref="L25" si="13">SUM(K25+J25+I25)</f>
        <v>51000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63" t="s">
        <v>278</v>
      </c>
      <c r="B26" s="64" t="s">
        <v>61</v>
      </c>
      <c r="C26" s="64" t="s">
        <v>18</v>
      </c>
      <c r="D26" s="65">
        <v>2000</v>
      </c>
      <c r="E26" s="65">
        <v>160</v>
      </c>
      <c r="F26" s="64">
        <v>170</v>
      </c>
      <c r="G26" s="64">
        <v>0</v>
      </c>
      <c r="H26" s="64">
        <v>0</v>
      </c>
      <c r="I26" s="64">
        <f t="shared" ref="I26" si="14">(F26-E26)*D26</f>
        <v>20000</v>
      </c>
      <c r="J26" s="64">
        <v>0</v>
      </c>
      <c r="K26" s="64">
        <v>0</v>
      </c>
      <c r="L26" s="66">
        <f t="shared" ref="L26" si="15">SUM(K26+J26+I26)</f>
        <v>20000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63" t="s">
        <v>281</v>
      </c>
      <c r="B27" s="64" t="s">
        <v>65</v>
      </c>
      <c r="C27" s="64" t="s">
        <v>18</v>
      </c>
      <c r="D27" s="65">
        <v>1000</v>
      </c>
      <c r="E27" s="65">
        <v>424</v>
      </c>
      <c r="F27" s="64">
        <v>450</v>
      </c>
      <c r="G27" s="64">
        <v>480</v>
      </c>
      <c r="H27" s="64">
        <v>0</v>
      </c>
      <c r="I27" s="64">
        <f t="shared" ref="I27:I29" si="16">(F27-E27)*D27</f>
        <v>26000</v>
      </c>
      <c r="J27" s="64">
        <f>(G27-F27)*D27</f>
        <v>30000</v>
      </c>
      <c r="K27" s="64">
        <v>0</v>
      </c>
      <c r="L27" s="66">
        <f t="shared" ref="L27:L29" si="17">SUM(K27+J27+I27)</f>
        <v>56000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63" t="s">
        <v>279</v>
      </c>
      <c r="B28" s="64" t="s">
        <v>264</v>
      </c>
      <c r="C28" s="64" t="s">
        <v>18</v>
      </c>
      <c r="D28" s="65">
        <v>1500</v>
      </c>
      <c r="E28" s="65">
        <v>750</v>
      </c>
      <c r="F28" s="64">
        <v>780</v>
      </c>
      <c r="G28" s="64">
        <v>0</v>
      </c>
      <c r="H28" s="64">
        <v>0</v>
      </c>
      <c r="I28" s="64">
        <f t="shared" si="16"/>
        <v>45000</v>
      </c>
      <c r="J28" s="64">
        <v>0</v>
      </c>
      <c r="K28" s="64">
        <v>0</v>
      </c>
      <c r="L28" s="66">
        <f t="shared" si="17"/>
        <v>45000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63" t="s">
        <v>280</v>
      </c>
      <c r="B29" s="64" t="s">
        <v>91</v>
      </c>
      <c r="C29" s="64" t="s">
        <v>18</v>
      </c>
      <c r="D29" s="65">
        <v>2000</v>
      </c>
      <c r="E29" s="65">
        <v>152</v>
      </c>
      <c r="F29" s="64">
        <v>162</v>
      </c>
      <c r="G29" s="64">
        <v>172</v>
      </c>
      <c r="H29" s="64">
        <v>0</v>
      </c>
      <c r="I29" s="64">
        <f t="shared" si="16"/>
        <v>20000</v>
      </c>
      <c r="J29" s="64">
        <f>(G29-F29)*D29</f>
        <v>20000</v>
      </c>
      <c r="K29" s="64">
        <v>0</v>
      </c>
      <c r="L29" s="66">
        <f t="shared" si="17"/>
        <v>40000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63" t="s">
        <v>272</v>
      </c>
      <c r="B30" s="64" t="s">
        <v>200</v>
      </c>
      <c r="C30" s="64" t="s">
        <v>18</v>
      </c>
      <c r="D30" s="65">
        <v>2000</v>
      </c>
      <c r="E30" s="65">
        <v>246</v>
      </c>
      <c r="F30" s="64">
        <v>256</v>
      </c>
      <c r="G30" s="64">
        <v>0</v>
      </c>
      <c r="H30" s="64">
        <v>0</v>
      </c>
      <c r="I30" s="64">
        <f t="shared" ref="I30" si="18">(F30-E30)*D30</f>
        <v>20000</v>
      </c>
      <c r="J30" s="64">
        <v>0</v>
      </c>
      <c r="K30" s="64">
        <v>0</v>
      </c>
      <c r="L30" s="66">
        <f t="shared" ref="L30" si="19">SUM(K30+J30+I30)</f>
        <v>20000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63" t="s">
        <v>263</v>
      </c>
      <c r="B31" s="64" t="s">
        <v>262</v>
      </c>
      <c r="C31" s="64" t="s">
        <v>18</v>
      </c>
      <c r="D31" s="65">
        <v>1000</v>
      </c>
      <c r="E31" s="65">
        <v>475</v>
      </c>
      <c r="F31" s="64">
        <v>500</v>
      </c>
      <c r="G31" s="64">
        <v>0</v>
      </c>
      <c r="H31" s="64">
        <v>0</v>
      </c>
      <c r="I31" s="64">
        <f t="shared" ref="I31" si="20">(F31-E31)*D31</f>
        <v>25000</v>
      </c>
      <c r="J31" s="64">
        <v>0</v>
      </c>
      <c r="K31" s="64">
        <v>0</v>
      </c>
      <c r="L31" s="66">
        <f t="shared" ref="L31" si="21">SUM(K31+J31+I31)</f>
        <v>25000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63" t="s">
        <v>260</v>
      </c>
      <c r="B32" s="64" t="s">
        <v>261</v>
      </c>
      <c r="C32" s="64" t="s">
        <v>18</v>
      </c>
      <c r="D32" s="65">
        <v>500</v>
      </c>
      <c r="E32" s="65">
        <v>763</v>
      </c>
      <c r="F32" s="64">
        <v>800</v>
      </c>
      <c r="G32" s="64">
        <v>0</v>
      </c>
      <c r="H32" s="64">
        <v>0</v>
      </c>
      <c r="I32" s="64">
        <f t="shared" ref="I32:I39" si="22">(F32-E32)*D32</f>
        <v>18500</v>
      </c>
      <c r="J32" s="64">
        <v>0</v>
      </c>
      <c r="K32" s="64">
        <v>0</v>
      </c>
      <c r="L32" s="66">
        <f t="shared" ref="L32:L39" si="23">SUM(K32+J32+I32)</f>
        <v>18500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63" t="s">
        <v>257</v>
      </c>
      <c r="B33" s="64" t="s">
        <v>258</v>
      </c>
      <c r="C33" s="64" t="s">
        <v>18</v>
      </c>
      <c r="D33" s="65">
        <v>500</v>
      </c>
      <c r="E33" s="65">
        <v>1890</v>
      </c>
      <c r="F33" s="64">
        <v>1860</v>
      </c>
      <c r="G33" s="64">
        <v>0</v>
      </c>
      <c r="H33" s="64">
        <v>0</v>
      </c>
      <c r="I33" s="64">
        <f t="shared" si="22"/>
        <v>-15000</v>
      </c>
      <c r="J33" s="64">
        <v>0</v>
      </c>
      <c r="K33" s="64">
        <v>0</v>
      </c>
      <c r="L33" s="66">
        <f t="shared" si="23"/>
        <v>-15000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63" t="s">
        <v>254</v>
      </c>
      <c r="B34" s="64" t="s">
        <v>256</v>
      </c>
      <c r="C34" s="64" t="s">
        <v>18</v>
      </c>
      <c r="D34" s="65">
        <v>1500</v>
      </c>
      <c r="E34" s="65">
        <v>592</v>
      </c>
      <c r="F34" s="64">
        <v>610</v>
      </c>
      <c r="G34" s="64">
        <v>0</v>
      </c>
      <c r="H34" s="64">
        <v>0</v>
      </c>
      <c r="I34" s="64">
        <f t="shared" si="22"/>
        <v>27000</v>
      </c>
      <c r="J34" s="64">
        <v>0</v>
      </c>
      <c r="K34" s="64">
        <v>0</v>
      </c>
      <c r="L34" s="66">
        <f t="shared" si="23"/>
        <v>27000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63" t="s">
        <v>254</v>
      </c>
      <c r="B35" s="64" t="s">
        <v>255</v>
      </c>
      <c r="C35" s="64" t="s">
        <v>18</v>
      </c>
      <c r="D35" s="65">
        <v>2000</v>
      </c>
      <c r="E35" s="65">
        <v>284</v>
      </c>
      <c r="F35" s="64">
        <v>300</v>
      </c>
      <c r="G35" s="64">
        <v>0</v>
      </c>
      <c r="H35" s="64">
        <v>0</v>
      </c>
      <c r="I35" s="64" t="s">
        <v>252</v>
      </c>
      <c r="J35" s="64">
        <v>0</v>
      </c>
      <c r="K35" s="64">
        <v>0</v>
      </c>
      <c r="L35" s="64" t="s">
        <v>252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63" t="s">
        <v>253</v>
      </c>
      <c r="B36" s="64" t="s">
        <v>127</v>
      </c>
      <c r="C36" s="64" t="s">
        <v>18</v>
      </c>
      <c r="D36" s="65">
        <v>2000</v>
      </c>
      <c r="E36" s="65">
        <v>86</v>
      </c>
      <c r="F36" s="64">
        <v>92</v>
      </c>
      <c r="G36" s="64">
        <v>0</v>
      </c>
      <c r="H36" s="64">
        <v>0</v>
      </c>
      <c r="I36" s="64">
        <f t="shared" ref="I36:I37" si="24">(F36-E36)*D36</f>
        <v>12000</v>
      </c>
      <c r="J36" s="64">
        <v>0</v>
      </c>
      <c r="K36" s="64">
        <v>0</v>
      </c>
      <c r="L36" s="66">
        <f t="shared" ref="L36:L37" si="25">SUM(K36+J36+I36)</f>
        <v>12000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63" t="s">
        <v>259</v>
      </c>
      <c r="B37" s="64" t="s">
        <v>251</v>
      </c>
      <c r="C37" s="64" t="s">
        <v>18</v>
      </c>
      <c r="D37" s="65">
        <v>2000</v>
      </c>
      <c r="E37" s="65">
        <v>515</v>
      </c>
      <c r="F37" s="64">
        <v>540</v>
      </c>
      <c r="G37" s="64">
        <v>0</v>
      </c>
      <c r="H37" s="64">
        <v>0</v>
      </c>
      <c r="I37" s="64">
        <f t="shared" si="24"/>
        <v>50000</v>
      </c>
      <c r="J37" s="64">
        <v>0</v>
      </c>
      <c r="K37" s="64">
        <v>0</v>
      </c>
      <c r="L37" s="66">
        <f t="shared" si="25"/>
        <v>50000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63" t="s">
        <v>250</v>
      </c>
      <c r="B38" s="64" t="s">
        <v>251</v>
      </c>
      <c r="C38" s="64" t="s">
        <v>18</v>
      </c>
      <c r="D38" s="65">
        <v>2000</v>
      </c>
      <c r="E38" s="65">
        <v>480</v>
      </c>
      <c r="F38" s="64">
        <v>505</v>
      </c>
      <c r="G38" s="64">
        <v>0</v>
      </c>
      <c r="H38" s="64">
        <v>0</v>
      </c>
      <c r="I38" s="64">
        <f t="shared" si="22"/>
        <v>50000</v>
      </c>
      <c r="J38" s="64">
        <v>0</v>
      </c>
      <c r="K38" s="64">
        <v>0</v>
      </c>
      <c r="L38" s="66">
        <f t="shared" si="23"/>
        <v>50000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63" t="s">
        <v>249</v>
      </c>
      <c r="B39" s="64" t="s">
        <v>246</v>
      </c>
      <c r="C39" s="64" t="s">
        <v>18</v>
      </c>
      <c r="D39" s="65">
        <v>1000</v>
      </c>
      <c r="E39" s="65">
        <v>690</v>
      </c>
      <c r="F39" s="64">
        <v>725</v>
      </c>
      <c r="G39" s="64">
        <v>0</v>
      </c>
      <c r="H39" s="64">
        <v>0</v>
      </c>
      <c r="I39" s="64">
        <f t="shared" si="22"/>
        <v>35000</v>
      </c>
      <c r="J39" s="64">
        <v>0</v>
      </c>
      <c r="K39" s="64">
        <v>0</v>
      </c>
      <c r="L39" s="66">
        <f t="shared" si="23"/>
        <v>35000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63" t="s">
        <v>248</v>
      </c>
      <c r="B40" s="64" t="s">
        <v>247</v>
      </c>
      <c r="C40" s="64" t="s">
        <v>18</v>
      </c>
      <c r="D40" s="65">
        <v>1000</v>
      </c>
      <c r="E40" s="65">
        <v>1142</v>
      </c>
      <c r="F40" s="64">
        <v>1160</v>
      </c>
      <c r="G40" s="64">
        <v>0</v>
      </c>
      <c r="H40" s="64">
        <v>0</v>
      </c>
      <c r="I40" s="64">
        <f t="shared" ref="I40" si="26">(F40-E40)*D40</f>
        <v>18000</v>
      </c>
      <c r="J40" s="64">
        <v>0</v>
      </c>
      <c r="K40" s="64">
        <v>0</v>
      </c>
      <c r="L40" s="66">
        <f t="shared" ref="L40" si="27">SUM(K40+J40+I40)</f>
        <v>18000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63" t="s">
        <v>245</v>
      </c>
      <c r="B41" s="64" t="s">
        <v>53</v>
      </c>
      <c r="C41" s="64" t="s">
        <v>18</v>
      </c>
      <c r="D41" s="65">
        <v>500</v>
      </c>
      <c r="E41" s="65">
        <v>1815</v>
      </c>
      <c r="F41" s="64">
        <v>1890</v>
      </c>
      <c r="G41" s="64">
        <v>0</v>
      </c>
      <c r="H41" s="64">
        <v>0</v>
      </c>
      <c r="I41" s="64">
        <f t="shared" ref="I41" si="28">(F41-E41)*D41</f>
        <v>37500</v>
      </c>
      <c r="J41" s="64">
        <v>0</v>
      </c>
      <c r="K41" s="64">
        <v>0</v>
      </c>
      <c r="L41" s="66">
        <f t="shared" ref="L41" si="29">SUM(K41+J41+I41)</f>
        <v>37500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63" t="s">
        <v>244</v>
      </c>
      <c r="B42" s="64" t="s">
        <v>222</v>
      </c>
      <c r="C42" s="64" t="s">
        <v>18</v>
      </c>
      <c r="D42" s="65">
        <v>2000</v>
      </c>
      <c r="E42" s="65">
        <v>360</v>
      </c>
      <c r="F42" s="64">
        <v>380</v>
      </c>
      <c r="G42" s="64">
        <v>400</v>
      </c>
      <c r="H42" s="64">
        <v>0</v>
      </c>
      <c r="I42" s="64">
        <f t="shared" ref="I42" si="30">(F42-E42)*D42</f>
        <v>40000</v>
      </c>
      <c r="J42" s="64">
        <f>(G42-F42)*D42</f>
        <v>40000</v>
      </c>
      <c r="K42" s="64">
        <v>0</v>
      </c>
      <c r="L42" s="66">
        <f t="shared" ref="L42" si="31">SUM(K42+J42+I42)</f>
        <v>80000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63" t="s">
        <v>243</v>
      </c>
      <c r="B43" s="64" t="s">
        <v>65</v>
      </c>
      <c r="C43" s="64" t="s">
        <v>18</v>
      </c>
      <c r="D43" s="65">
        <v>2000</v>
      </c>
      <c r="E43" s="65">
        <v>340</v>
      </c>
      <c r="F43" s="64">
        <v>360</v>
      </c>
      <c r="G43" s="64">
        <v>380</v>
      </c>
      <c r="H43" s="64">
        <v>400</v>
      </c>
      <c r="I43" s="64">
        <f t="shared" ref="I43:I50" si="32">(F43-E43)*D43</f>
        <v>40000</v>
      </c>
      <c r="J43" s="64">
        <f>(G43-F43)*D43</f>
        <v>40000</v>
      </c>
      <c r="K43" s="64">
        <f>SUM(H43-G43)*D43</f>
        <v>40000</v>
      </c>
      <c r="L43" s="66">
        <f t="shared" ref="L43:L50" si="33">SUM(K43+J43+I43)</f>
        <v>120000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63" t="s">
        <v>242</v>
      </c>
      <c r="B44" s="64" t="s">
        <v>61</v>
      </c>
      <c r="C44" s="64" t="s">
        <v>18</v>
      </c>
      <c r="D44" s="65">
        <v>2000</v>
      </c>
      <c r="E44" s="65">
        <v>150</v>
      </c>
      <c r="F44" s="64">
        <v>150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6">
        <f t="shared" si="33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63" t="s">
        <v>240</v>
      </c>
      <c r="B45" s="64" t="s">
        <v>241</v>
      </c>
      <c r="C45" s="64" t="s">
        <v>18</v>
      </c>
      <c r="D45" s="65">
        <v>1000</v>
      </c>
      <c r="E45" s="65">
        <v>675</v>
      </c>
      <c r="F45" s="64">
        <v>703</v>
      </c>
      <c r="G45" s="64">
        <v>0</v>
      </c>
      <c r="H45" s="64">
        <v>0</v>
      </c>
      <c r="I45" s="64">
        <f t="shared" si="32"/>
        <v>28000</v>
      </c>
      <c r="J45" s="64">
        <v>0</v>
      </c>
      <c r="K45" s="64">
        <v>0</v>
      </c>
      <c r="L45" s="66">
        <f t="shared" si="33"/>
        <v>28000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63" t="s">
        <v>238</v>
      </c>
      <c r="B46" s="64" t="s">
        <v>239</v>
      </c>
      <c r="C46" s="64" t="s">
        <v>18</v>
      </c>
      <c r="D46" s="65">
        <v>2000</v>
      </c>
      <c r="E46" s="65">
        <v>284</v>
      </c>
      <c r="F46" s="64">
        <v>274</v>
      </c>
      <c r="G46" s="64">
        <v>0</v>
      </c>
      <c r="H46" s="64">
        <v>0</v>
      </c>
      <c r="I46" s="64">
        <f t="shared" si="32"/>
        <v>-20000</v>
      </c>
      <c r="J46" s="64">
        <v>0</v>
      </c>
      <c r="K46" s="64">
        <v>0</v>
      </c>
      <c r="L46" s="66">
        <f t="shared" si="33"/>
        <v>-20000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63" t="s">
        <v>236</v>
      </c>
      <c r="B47" s="64" t="s">
        <v>237</v>
      </c>
      <c r="C47" s="64" t="s">
        <v>18</v>
      </c>
      <c r="D47" s="65">
        <v>2000</v>
      </c>
      <c r="E47" s="65">
        <v>135</v>
      </c>
      <c r="F47" s="64">
        <v>150</v>
      </c>
      <c r="G47" s="64">
        <v>0</v>
      </c>
      <c r="H47" s="64">
        <v>0</v>
      </c>
      <c r="I47" s="64">
        <f t="shared" si="32"/>
        <v>30000</v>
      </c>
      <c r="J47" s="64">
        <v>0</v>
      </c>
      <c r="K47" s="64">
        <v>0</v>
      </c>
      <c r="L47" s="66">
        <f t="shared" si="33"/>
        <v>30000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63" t="s">
        <v>236</v>
      </c>
      <c r="B48" s="64" t="s">
        <v>107</v>
      </c>
      <c r="C48" s="64" t="s">
        <v>18</v>
      </c>
      <c r="D48" s="65">
        <v>2000</v>
      </c>
      <c r="E48" s="65">
        <v>208</v>
      </c>
      <c r="F48" s="64">
        <v>220</v>
      </c>
      <c r="G48" s="64">
        <v>0</v>
      </c>
      <c r="H48" s="64">
        <v>0</v>
      </c>
      <c r="I48" s="64">
        <f t="shared" si="32"/>
        <v>24000</v>
      </c>
      <c r="J48" s="64">
        <v>0</v>
      </c>
      <c r="K48" s="64">
        <v>0</v>
      </c>
      <c r="L48" s="66">
        <f t="shared" si="33"/>
        <v>24000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63" t="s">
        <v>231</v>
      </c>
      <c r="B49" s="64" t="s">
        <v>65</v>
      </c>
      <c r="C49" s="64" t="s">
        <v>18</v>
      </c>
      <c r="D49" s="65">
        <v>1000</v>
      </c>
      <c r="E49" s="65">
        <v>428</v>
      </c>
      <c r="F49" s="64">
        <v>450</v>
      </c>
      <c r="G49" s="64">
        <v>0</v>
      </c>
      <c r="H49" s="64">
        <v>0</v>
      </c>
      <c r="I49" s="64">
        <f t="shared" si="32"/>
        <v>22000</v>
      </c>
      <c r="J49" s="64">
        <v>0</v>
      </c>
      <c r="K49" s="64">
        <v>0</v>
      </c>
      <c r="L49" s="66">
        <f t="shared" si="33"/>
        <v>22000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63" t="s">
        <v>232</v>
      </c>
      <c r="B50" s="64" t="s">
        <v>230</v>
      </c>
      <c r="C50" s="64" t="s">
        <v>18</v>
      </c>
      <c r="D50" s="65">
        <v>500</v>
      </c>
      <c r="E50" s="65">
        <v>820</v>
      </c>
      <c r="F50" s="64">
        <v>780</v>
      </c>
      <c r="G50" s="64">
        <v>0</v>
      </c>
      <c r="H50" s="64">
        <v>0</v>
      </c>
      <c r="I50" s="64">
        <f t="shared" si="32"/>
        <v>-20000</v>
      </c>
      <c r="J50" s="64">
        <v>0</v>
      </c>
      <c r="K50" s="64">
        <v>0</v>
      </c>
      <c r="L50" s="66">
        <f t="shared" si="33"/>
        <v>-20000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63" t="s">
        <v>233</v>
      </c>
      <c r="B51" s="64" t="s">
        <v>229</v>
      </c>
      <c r="C51" s="64" t="s">
        <v>18</v>
      </c>
      <c r="D51" s="65">
        <v>2000</v>
      </c>
      <c r="E51" s="65">
        <v>274</v>
      </c>
      <c r="F51" s="64">
        <v>310</v>
      </c>
      <c r="G51" s="64">
        <v>328</v>
      </c>
      <c r="H51" s="64">
        <v>360</v>
      </c>
      <c r="I51" s="64">
        <f t="shared" ref="I51:I54" si="34">(F51-E51)*D51</f>
        <v>72000</v>
      </c>
      <c r="J51" s="64">
        <f>(G51-F51)*D51</f>
        <v>36000</v>
      </c>
      <c r="K51" s="64">
        <f>SUM(H51-G51)*D51</f>
        <v>64000</v>
      </c>
      <c r="L51" s="66">
        <f t="shared" ref="L51:L54" si="35">SUM(K51+J51+I51)</f>
        <v>172000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63" t="s">
        <v>234</v>
      </c>
      <c r="B52" s="64" t="s">
        <v>228</v>
      </c>
      <c r="C52" s="64" t="s">
        <v>18</v>
      </c>
      <c r="D52" s="65">
        <v>1000</v>
      </c>
      <c r="E52" s="65">
        <v>402</v>
      </c>
      <c r="F52" s="64">
        <v>418</v>
      </c>
      <c r="G52" s="64">
        <v>0</v>
      </c>
      <c r="H52" s="64">
        <v>0</v>
      </c>
      <c r="I52" s="64">
        <f t="shared" si="34"/>
        <v>16000</v>
      </c>
      <c r="J52" s="64">
        <v>0</v>
      </c>
      <c r="K52" s="64">
        <v>0</v>
      </c>
      <c r="L52" s="66">
        <f t="shared" si="35"/>
        <v>16000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63" t="s">
        <v>235</v>
      </c>
      <c r="B53" s="64" t="s">
        <v>227</v>
      </c>
      <c r="C53" s="64" t="s">
        <v>18</v>
      </c>
      <c r="D53" s="65">
        <v>2000</v>
      </c>
      <c r="E53" s="65">
        <v>306</v>
      </c>
      <c r="F53" s="64">
        <v>325</v>
      </c>
      <c r="G53" s="64">
        <v>0</v>
      </c>
      <c r="H53" s="64">
        <v>0</v>
      </c>
      <c r="I53" s="64">
        <f t="shared" si="34"/>
        <v>38000</v>
      </c>
      <c r="J53" s="64">
        <v>0</v>
      </c>
      <c r="K53" s="64">
        <v>0</v>
      </c>
      <c r="L53" s="66">
        <f t="shared" si="35"/>
        <v>38000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63" t="s">
        <v>224</v>
      </c>
      <c r="B54" s="64" t="s">
        <v>185</v>
      </c>
      <c r="C54" s="64" t="s">
        <v>18</v>
      </c>
      <c r="D54" s="65">
        <v>2000</v>
      </c>
      <c r="E54" s="65">
        <v>98</v>
      </c>
      <c r="F54" s="64">
        <v>110</v>
      </c>
      <c r="G54" s="64">
        <v>120</v>
      </c>
      <c r="H54" s="64">
        <v>130</v>
      </c>
      <c r="I54" s="64">
        <f t="shared" si="34"/>
        <v>24000</v>
      </c>
      <c r="J54" s="64">
        <f>(G54-F54)*D54</f>
        <v>20000</v>
      </c>
      <c r="K54" s="64">
        <f>SUM(H54-G54)*D54</f>
        <v>20000</v>
      </c>
      <c r="L54" s="66">
        <f t="shared" si="35"/>
        <v>64000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63" t="s">
        <v>226</v>
      </c>
      <c r="B55" s="64" t="s">
        <v>225</v>
      </c>
      <c r="C55" s="64" t="s">
        <v>18</v>
      </c>
      <c r="D55" s="65">
        <v>1000</v>
      </c>
      <c r="E55" s="65">
        <v>402</v>
      </c>
      <c r="F55" s="64">
        <v>425</v>
      </c>
      <c r="G55" s="64">
        <v>450</v>
      </c>
      <c r="H55" s="64">
        <v>0</v>
      </c>
      <c r="I55" s="64">
        <f t="shared" ref="I55:I61" si="36">(F55-E55)*D55</f>
        <v>23000</v>
      </c>
      <c r="J55" s="64">
        <f>(G55-F55)*D55</f>
        <v>25000</v>
      </c>
      <c r="K55" s="64">
        <v>0</v>
      </c>
      <c r="L55" s="66">
        <f t="shared" ref="L55:L58" si="37">SUM(K55+J55+I55)</f>
        <v>48000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63" t="s">
        <v>223</v>
      </c>
      <c r="B56" s="64" t="s">
        <v>21</v>
      </c>
      <c r="C56" s="64" t="s">
        <v>18</v>
      </c>
      <c r="D56" s="65">
        <v>500</v>
      </c>
      <c r="E56" s="65">
        <v>994</v>
      </c>
      <c r="F56" s="64">
        <v>1030</v>
      </c>
      <c r="G56" s="64">
        <v>0</v>
      </c>
      <c r="H56" s="64">
        <v>0</v>
      </c>
      <c r="I56" s="64">
        <f t="shared" si="36"/>
        <v>18000</v>
      </c>
      <c r="J56" s="64">
        <v>0</v>
      </c>
      <c r="K56" s="64">
        <v>0</v>
      </c>
      <c r="L56" s="66">
        <f t="shared" si="37"/>
        <v>18000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63" t="s">
        <v>221</v>
      </c>
      <c r="B57" s="64" t="s">
        <v>192</v>
      </c>
      <c r="C57" s="64" t="s">
        <v>18</v>
      </c>
      <c r="D57" s="65">
        <v>500</v>
      </c>
      <c r="E57" s="65">
        <v>1230</v>
      </c>
      <c r="F57" s="64">
        <v>1300</v>
      </c>
      <c r="G57" s="64">
        <v>0</v>
      </c>
      <c r="H57" s="64">
        <v>0</v>
      </c>
      <c r="I57" s="64">
        <f t="shared" si="36"/>
        <v>35000</v>
      </c>
      <c r="J57" s="64">
        <v>0</v>
      </c>
      <c r="K57" s="64">
        <v>0</v>
      </c>
      <c r="L57" s="66">
        <f t="shared" si="37"/>
        <v>35000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63" t="s">
        <v>221</v>
      </c>
      <c r="B58" s="64" t="s">
        <v>222</v>
      </c>
      <c r="C58" s="64" t="s">
        <v>18</v>
      </c>
      <c r="D58" s="65">
        <v>1000</v>
      </c>
      <c r="E58" s="65">
        <v>268</v>
      </c>
      <c r="F58" s="64">
        <v>280</v>
      </c>
      <c r="G58" s="64">
        <v>0</v>
      </c>
      <c r="H58" s="64">
        <v>0</v>
      </c>
      <c r="I58" s="64">
        <f t="shared" si="36"/>
        <v>12000</v>
      </c>
      <c r="J58" s="64">
        <v>0</v>
      </c>
      <c r="K58" s="64">
        <v>0</v>
      </c>
      <c r="L58" s="66">
        <f t="shared" si="37"/>
        <v>12000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63" t="s">
        <v>220</v>
      </c>
      <c r="B59" s="64" t="s">
        <v>219</v>
      </c>
      <c r="C59" s="64" t="s">
        <v>18</v>
      </c>
      <c r="D59" s="65">
        <v>2000</v>
      </c>
      <c r="E59" s="65">
        <v>467</v>
      </c>
      <c r="F59" s="64">
        <v>485</v>
      </c>
      <c r="G59" s="64">
        <v>0</v>
      </c>
      <c r="H59" s="64">
        <v>0</v>
      </c>
      <c r="I59" s="64">
        <f t="shared" si="36"/>
        <v>36000</v>
      </c>
      <c r="J59" s="64">
        <v>0</v>
      </c>
      <c r="K59" s="64">
        <v>0</v>
      </c>
      <c r="L59" s="66">
        <f t="shared" ref="L59" si="38">SUM(K59+J59+I59)</f>
        <v>36000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63" t="s">
        <v>217</v>
      </c>
      <c r="B60" s="64" t="s">
        <v>218</v>
      </c>
      <c r="C60" s="64" t="s">
        <v>18</v>
      </c>
      <c r="D60" s="65">
        <v>2000</v>
      </c>
      <c r="E60" s="65">
        <v>105</v>
      </c>
      <c r="F60" s="64">
        <v>90</v>
      </c>
      <c r="G60" s="64">
        <v>0</v>
      </c>
      <c r="H60" s="64">
        <v>0</v>
      </c>
      <c r="I60" s="64">
        <f t="shared" si="36"/>
        <v>-30000</v>
      </c>
      <c r="J60" s="64">
        <v>0</v>
      </c>
      <c r="K60" s="64">
        <v>0</v>
      </c>
      <c r="L60" s="66">
        <f t="shared" ref="L60" si="39">SUM(K60+J60+I60)</f>
        <v>-30000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63" t="s">
        <v>215</v>
      </c>
      <c r="B61" s="64" t="s">
        <v>216</v>
      </c>
      <c r="C61" s="64" t="s">
        <v>18</v>
      </c>
      <c r="D61" s="65">
        <v>4000</v>
      </c>
      <c r="E61" s="65">
        <v>211</v>
      </c>
      <c r="F61" s="64">
        <v>225</v>
      </c>
      <c r="G61" s="64">
        <v>0</v>
      </c>
      <c r="H61" s="64">
        <v>0</v>
      </c>
      <c r="I61" s="64">
        <f t="shared" si="36"/>
        <v>56000</v>
      </c>
      <c r="J61" s="64">
        <v>0</v>
      </c>
      <c r="K61" s="64">
        <v>0</v>
      </c>
      <c r="L61" s="66">
        <f t="shared" ref="L61" si="40">SUM(K61+J61+I61)</f>
        <v>56000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63" t="s">
        <v>214</v>
      </c>
      <c r="B62" s="64" t="s">
        <v>120</v>
      </c>
      <c r="C62" s="64" t="s">
        <v>18</v>
      </c>
      <c r="D62" s="65">
        <v>2000</v>
      </c>
      <c r="E62" s="65">
        <v>307</v>
      </c>
      <c r="F62" s="64">
        <v>323</v>
      </c>
      <c r="G62" s="64">
        <v>0</v>
      </c>
      <c r="H62" s="64">
        <v>0</v>
      </c>
      <c r="I62" s="64">
        <f t="shared" ref="I62:I68" si="41">(F62-E62)*D62</f>
        <v>32000</v>
      </c>
      <c r="J62" s="64">
        <v>0</v>
      </c>
      <c r="K62" s="64">
        <v>0</v>
      </c>
      <c r="L62" s="66">
        <f t="shared" ref="L62:L64" si="42">SUM(K62+J62+I62)</f>
        <v>32000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63" t="s">
        <v>211</v>
      </c>
      <c r="B63" s="64" t="s">
        <v>213</v>
      </c>
      <c r="C63" s="64" t="s">
        <v>18</v>
      </c>
      <c r="D63" s="65">
        <v>1700</v>
      </c>
      <c r="E63" s="65">
        <v>386</v>
      </c>
      <c r="F63" s="64">
        <v>400</v>
      </c>
      <c r="G63" s="64">
        <v>0</v>
      </c>
      <c r="H63" s="64">
        <v>0</v>
      </c>
      <c r="I63" s="64">
        <f t="shared" si="41"/>
        <v>23800</v>
      </c>
      <c r="J63" s="64">
        <v>0</v>
      </c>
      <c r="K63" s="64">
        <v>0</v>
      </c>
      <c r="L63" s="66">
        <f t="shared" si="42"/>
        <v>23800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63" t="s">
        <v>211</v>
      </c>
      <c r="B64" s="64" t="s">
        <v>212</v>
      </c>
      <c r="C64" s="64" t="s">
        <v>18</v>
      </c>
      <c r="D64" s="65">
        <v>200</v>
      </c>
      <c r="E64" s="65">
        <v>2520</v>
      </c>
      <c r="F64" s="64">
        <v>2630</v>
      </c>
      <c r="G64" s="64">
        <v>0</v>
      </c>
      <c r="H64" s="64">
        <v>0</v>
      </c>
      <c r="I64" s="64">
        <f t="shared" si="41"/>
        <v>22000</v>
      </c>
      <c r="J64" s="64">
        <v>0</v>
      </c>
      <c r="K64" s="64">
        <v>0</v>
      </c>
      <c r="L64" s="66">
        <f t="shared" si="42"/>
        <v>22000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63" t="s">
        <v>210</v>
      </c>
      <c r="B65" s="64" t="s">
        <v>144</v>
      </c>
      <c r="C65" s="64" t="s">
        <v>18</v>
      </c>
      <c r="D65" s="65">
        <v>1000</v>
      </c>
      <c r="E65" s="65">
        <v>338</v>
      </c>
      <c r="F65" s="64">
        <v>350</v>
      </c>
      <c r="G65" s="64">
        <v>0</v>
      </c>
      <c r="H65" s="64">
        <v>0</v>
      </c>
      <c r="I65" s="64">
        <f t="shared" si="41"/>
        <v>12000</v>
      </c>
      <c r="J65" s="64">
        <v>0</v>
      </c>
      <c r="K65" s="64">
        <v>0</v>
      </c>
      <c r="L65" s="66">
        <f t="shared" ref="L65" si="43">SUM(K65+J65+I65)</f>
        <v>12000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63" t="s">
        <v>208</v>
      </c>
      <c r="B66" s="64" t="s">
        <v>209</v>
      </c>
      <c r="C66" s="64" t="s">
        <v>18</v>
      </c>
      <c r="D66" s="65">
        <v>2000</v>
      </c>
      <c r="E66" s="65">
        <v>179</v>
      </c>
      <c r="F66" s="64">
        <v>165</v>
      </c>
      <c r="G66" s="64">
        <v>0</v>
      </c>
      <c r="H66" s="64">
        <v>0</v>
      </c>
      <c r="I66" s="64">
        <f t="shared" si="41"/>
        <v>-28000</v>
      </c>
      <c r="J66" s="64">
        <v>0</v>
      </c>
      <c r="K66" s="64">
        <v>0</v>
      </c>
      <c r="L66" s="66">
        <f t="shared" ref="L66" si="44">SUM(K66+J66+I66)</f>
        <v>-28000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63" t="s">
        <v>206</v>
      </c>
      <c r="B67" s="64" t="s">
        <v>207</v>
      </c>
      <c r="C67" s="64" t="s">
        <v>18</v>
      </c>
      <c r="D67" s="65">
        <v>4000</v>
      </c>
      <c r="E67" s="65">
        <v>244</v>
      </c>
      <c r="F67" s="64">
        <v>260</v>
      </c>
      <c r="G67" s="64">
        <v>0</v>
      </c>
      <c r="H67" s="64">
        <v>0</v>
      </c>
      <c r="I67" s="64">
        <f t="shared" si="41"/>
        <v>64000</v>
      </c>
      <c r="J67" s="64">
        <v>0</v>
      </c>
      <c r="K67" s="64">
        <v>0</v>
      </c>
      <c r="L67" s="66">
        <f t="shared" ref="L67" si="45">SUM(K67+J67+I67)</f>
        <v>64000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63" t="s">
        <v>205</v>
      </c>
      <c r="B68" s="64" t="s">
        <v>204</v>
      </c>
      <c r="C68" s="64" t="s">
        <v>18</v>
      </c>
      <c r="D68" s="65">
        <v>1000</v>
      </c>
      <c r="E68" s="65">
        <v>388</v>
      </c>
      <c r="F68" s="64">
        <v>405</v>
      </c>
      <c r="G68" s="64">
        <v>0</v>
      </c>
      <c r="H68" s="64">
        <v>0</v>
      </c>
      <c r="I68" s="64">
        <f t="shared" si="41"/>
        <v>17000</v>
      </c>
      <c r="J68" s="64">
        <v>0</v>
      </c>
      <c r="K68" s="64">
        <v>0</v>
      </c>
      <c r="L68" s="66">
        <f t="shared" ref="L68" si="46">SUM(K68+J68+I68)</f>
        <v>17000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63" t="s">
        <v>203</v>
      </c>
      <c r="B69" s="64" t="s">
        <v>192</v>
      </c>
      <c r="C69" s="64" t="s">
        <v>18</v>
      </c>
      <c r="D69" s="65">
        <v>200</v>
      </c>
      <c r="E69" s="65">
        <v>1220</v>
      </c>
      <c r="F69" s="64">
        <v>1180</v>
      </c>
      <c r="G69" s="64">
        <v>0</v>
      </c>
      <c r="H69" s="64">
        <v>0</v>
      </c>
      <c r="I69" s="64">
        <f t="shared" ref="I69:I75" si="47">(F69-E69)*D69</f>
        <v>-8000</v>
      </c>
      <c r="J69" s="64">
        <v>0</v>
      </c>
      <c r="K69" s="64">
        <v>0</v>
      </c>
      <c r="L69" s="66">
        <f t="shared" ref="L69" si="48">SUM(K69+J69+I69)</f>
        <v>-8000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63" t="s">
        <v>202</v>
      </c>
      <c r="B70" s="64" t="s">
        <v>166</v>
      </c>
      <c r="C70" s="64" t="s">
        <v>18</v>
      </c>
      <c r="D70" s="65">
        <v>500</v>
      </c>
      <c r="E70" s="65">
        <v>1015</v>
      </c>
      <c r="F70" s="64">
        <v>1050</v>
      </c>
      <c r="G70" s="64">
        <v>0</v>
      </c>
      <c r="H70" s="64">
        <v>0</v>
      </c>
      <c r="I70" s="64">
        <f t="shared" si="47"/>
        <v>17500</v>
      </c>
      <c r="J70" s="64">
        <v>0</v>
      </c>
      <c r="K70" s="64">
        <v>0</v>
      </c>
      <c r="L70" s="66">
        <f t="shared" ref="L70" si="49">SUM(K70+J70+I70)</f>
        <v>17500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63" t="s">
        <v>201</v>
      </c>
      <c r="B71" s="64" t="s">
        <v>200</v>
      </c>
      <c r="C71" s="64" t="s">
        <v>18</v>
      </c>
      <c r="D71" s="65">
        <v>2000</v>
      </c>
      <c r="E71" s="65">
        <v>182</v>
      </c>
      <c r="F71" s="64">
        <v>190</v>
      </c>
      <c r="G71" s="64">
        <v>0</v>
      </c>
      <c r="H71" s="64">
        <v>0</v>
      </c>
      <c r="I71" s="64">
        <f t="shared" si="47"/>
        <v>16000</v>
      </c>
      <c r="J71" s="64">
        <v>0</v>
      </c>
      <c r="K71" s="64">
        <v>0</v>
      </c>
      <c r="L71" s="66">
        <f t="shared" ref="L71" si="50">SUM(K71+J71+I71)</f>
        <v>16000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63" t="s">
        <v>198</v>
      </c>
      <c r="B72" s="64" t="s">
        <v>199</v>
      </c>
      <c r="C72" s="64" t="s">
        <v>18</v>
      </c>
      <c r="D72" s="65">
        <v>1000</v>
      </c>
      <c r="E72" s="65">
        <v>525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6">
        <f t="shared" ref="L72" si="51">SUM(K72+J72+I72)</f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63" t="s">
        <v>197</v>
      </c>
      <c r="B73" s="64" t="s">
        <v>116</v>
      </c>
      <c r="C73" s="64" t="s">
        <v>18</v>
      </c>
      <c r="D73" s="65">
        <v>500</v>
      </c>
      <c r="E73" s="65">
        <v>1535</v>
      </c>
      <c r="F73" s="64">
        <v>1590</v>
      </c>
      <c r="G73" s="64">
        <v>0</v>
      </c>
      <c r="H73" s="64">
        <v>0</v>
      </c>
      <c r="I73" s="64">
        <f t="shared" si="47"/>
        <v>27500</v>
      </c>
      <c r="J73" s="64">
        <v>0</v>
      </c>
      <c r="K73" s="64">
        <v>0</v>
      </c>
      <c r="L73" s="66">
        <f t="shared" ref="L73" si="52">SUM(K73+J73+I73)</f>
        <v>27500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63" t="s">
        <v>196</v>
      </c>
      <c r="B74" s="64" t="s">
        <v>146</v>
      </c>
      <c r="C74" s="64" t="s">
        <v>18</v>
      </c>
      <c r="D74" s="65">
        <v>2000</v>
      </c>
      <c r="E74" s="65">
        <v>220</v>
      </c>
      <c r="F74" s="64">
        <v>228</v>
      </c>
      <c r="G74" s="64">
        <v>0</v>
      </c>
      <c r="H74" s="64">
        <v>0</v>
      </c>
      <c r="I74" s="64">
        <f t="shared" si="47"/>
        <v>16000</v>
      </c>
      <c r="J74" s="64">
        <v>0</v>
      </c>
      <c r="K74" s="64">
        <v>0</v>
      </c>
      <c r="L74" s="66">
        <f t="shared" ref="L74:L75" si="53">SUM(K74+J74+I74)</f>
        <v>16000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63" t="s">
        <v>194</v>
      </c>
      <c r="B75" s="64" t="s">
        <v>195</v>
      </c>
      <c r="C75" s="64" t="s">
        <v>18</v>
      </c>
      <c r="D75" s="65">
        <v>1000</v>
      </c>
      <c r="E75" s="65">
        <v>366</v>
      </c>
      <c r="F75" s="64">
        <v>386</v>
      </c>
      <c r="G75" s="64">
        <v>0</v>
      </c>
      <c r="H75" s="64">
        <v>0</v>
      </c>
      <c r="I75" s="64">
        <f t="shared" si="47"/>
        <v>20000</v>
      </c>
      <c r="J75" s="64">
        <v>0</v>
      </c>
      <c r="K75" s="64">
        <v>0</v>
      </c>
      <c r="L75" s="66">
        <f t="shared" si="53"/>
        <v>20000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63" t="s">
        <v>193</v>
      </c>
      <c r="B76" s="64" t="s">
        <v>192</v>
      </c>
      <c r="C76" s="64" t="s">
        <v>18</v>
      </c>
      <c r="D76" s="65">
        <v>500</v>
      </c>
      <c r="E76" s="65">
        <v>1120</v>
      </c>
      <c r="F76" s="64">
        <v>1075</v>
      </c>
      <c r="G76" s="64">
        <v>0</v>
      </c>
      <c r="H76" s="64">
        <v>0</v>
      </c>
      <c r="I76" s="64">
        <f t="shared" ref="I76" si="54">(F76-E76)*D76</f>
        <v>-22500</v>
      </c>
      <c r="J76" s="64">
        <v>0</v>
      </c>
      <c r="K76" s="64">
        <v>0</v>
      </c>
      <c r="L76" s="66">
        <f t="shared" ref="L76" si="55">SUM(K76+J76+I76)</f>
        <v>-22500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63" t="s">
        <v>191</v>
      </c>
      <c r="B77" s="64" t="s">
        <v>100</v>
      </c>
      <c r="C77" s="64" t="s">
        <v>18</v>
      </c>
      <c r="D77" s="65">
        <v>500</v>
      </c>
      <c r="E77" s="65">
        <v>688</v>
      </c>
      <c r="F77" s="64">
        <v>720</v>
      </c>
      <c r="G77" s="64">
        <v>750</v>
      </c>
      <c r="H77" s="64">
        <v>0</v>
      </c>
      <c r="I77" s="64">
        <f t="shared" ref="I77:I79" si="56">(F77-E77)*D77</f>
        <v>16000</v>
      </c>
      <c r="J77" s="64">
        <f>(G77-F77)*D77</f>
        <v>15000</v>
      </c>
      <c r="K77" s="64">
        <v>0</v>
      </c>
      <c r="L77" s="66">
        <f t="shared" ref="L77:L79" si="57">SUM(K77+J77+I77)</f>
        <v>31000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63" t="s">
        <v>188</v>
      </c>
      <c r="B78" s="64" t="s">
        <v>187</v>
      </c>
      <c r="C78" s="64" t="s">
        <v>18</v>
      </c>
      <c r="D78" s="65">
        <v>500</v>
      </c>
      <c r="E78" s="65">
        <v>640</v>
      </c>
      <c r="F78" s="64">
        <v>669</v>
      </c>
      <c r="G78" s="64">
        <v>0</v>
      </c>
      <c r="H78" s="64">
        <v>0</v>
      </c>
      <c r="I78" s="64">
        <f t="shared" si="56"/>
        <v>14500</v>
      </c>
      <c r="J78" s="64">
        <v>0</v>
      </c>
      <c r="K78" s="64">
        <v>0</v>
      </c>
      <c r="L78" s="66">
        <f t="shared" si="57"/>
        <v>14500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63" t="s">
        <v>190</v>
      </c>
      <c r="B79" s="64" t="s">
        <v>88</v>
      </c>
      <c r="C79" s="64" t="s">
        <v>18</v>
      </c>
      <c r="D79" s="65">
        <v>2000</v>
      </c>
      <c r="E79" s="65">
        <v>249</v>
      </c>
      <c r="F79" s="64">
        <v>260</v>
      </c>
      <c r="G79" s="64">
        <v>0</v>
      </c>
      <c r="H79" s="64">
        <v>0</v>
      </c>
      <c r="I79" s="64">
        <f t="shared" si="56"/>
        <v>22000</v>
      </c>
      <c r="J79" s="64">
        <v>0</v>
      </c>
      <c r="K79" s="64">
        <v>0</v>
      </c>
      <c r="L79" s="66">
        <f t="shared" si="57"/>
        <v>22000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63" t="s">
        <v>189</v>
      </c>
      <c r="B80" s="64" t="s">
        <v>186</v>
      </c>
      <c r="C80" s="64" t="s">
        <v>18</v>
      </c>
      <c r="D80" s="65">
        <v>500</v>
      </c>
      <c r="E80" s="65">
        <v>596</v>
      </c>
      <c r="F80" s="64">
        <v>613</v>
      </c>
      <c r="G80" s="64">
        <v>0</v>
      </c>
      <c r="H80" s="64">
        <v>0</v>
      </c>
      <c r="I80" s="64">
        <f t="shared" ref="I80:I90" si="58">(F80-E80)*D80</f>
        <v>8500</v>
      </c>
      <c r="J80" s="64">
        <v>0</v>
      </c>
      <c r="K80" s="64">
        <v>0</v>
      </c>
      <c r="L80" s="66">
        <f t="shared" ref="L80:L90" si="59">SUM(K80+J80+I80)</f>
        <v>8500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63" t="s">
        <v>184</v>
      </c>
      <c r="B81" s="64" t="s">
        <v>185</v>
      </c>
      <c r="C81" s="64" t="s">
        <v>18</v>
      </c>
      <c r="D81" s="65">
        <v>2000</v>
      </c>
      <c r="E81" s="65">
        <v>83</v>
      </c>
      <c r="F81" s="64">
        <v>90</v>
      </c>
      <c r="G81" s="64">
        <v>0</v>
      </c>
      <c r="H81" s="64">
        <v>0</v>
      </c>
      <c r="I81" s="64">
        <f t="shared" si="58"/>
        <v>14000</v>
      </c>
      <c r="J81" s="64">
        <v>0</v>
      </c>
      <c r="K81" s="64">
        <v>0</v>
      </c>
      <c r="L81" s="66">
        <f t="shared" si="59"/>
        <v>14000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63" t="s">
        <v>183</v>
      </c>
      <c r="B82" s="64" t="s">
        <v>113</v>
      </c>
      <c r="C82" s="64" t="s">
        <v>18</v>
      </c>
      <c r="D82" s="65">
        <v>1000</v>
      </c>
      <c r="E82" s="65">
        <v>1028</v>
      </c>
      <c r="F82" s="64">
        <v>1000</v>
      </c>
      <c r="G82" s="64">
        <v>0</v>
      </c>
      <c r="H82" s="64">
        <v>0</v>
      </c>
      <c r="I82" s="64">
        <f t="shared" si="58"/>
        <v>-28000</v>
      </c>
      <c r="J82" s="64">
        <v>0</v>
      </c>
      <c r="K82" s="64">
        <v>0</v>
      </c>
      <c r="L82" s="66">
        <f t="shared" si="59"/>
        <v>-28000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63" t="s">
        <v>181</v>
      </c>
      <c r="B83" s="64" t="s">
        <v>60</v>
      </c>
      <c r="C83" s="64" t="s">
        <v>18</v>
      </c>
      <c r="D83" s="65">
        <v>1000</v>
      </c>
      <c r="E83" s="65">
        <v>938</v>
      </c>
      <c r="F83" s="64">
        <v>990</v>
      </c>
      <c r="G83" s="64">
        <v>1050</v>
      </c>
      <c r="H83" s="64">
        <v>0</v>
      </c>
      <c r="I83" s="64">
        <f t="shared" si="58"/>
        <v>52000</v>
      </c>
      <c r="J83" s="64">
        <f>(G83-F83)*D83</f>
        <v>60000</v>
      </c>
      <c r="K83" s="64">
        <v>0</v>
      </c>
      <c r="L83" s="66">
        <f t="shared" si="59"/>
        <v>112000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63" t="s">
        <v>182</v>
      </c>
      <c r="B84" s="64" t="s">
        <v>65</v>
      </c>
      <c r="C84" s="64" t="s">
        <v>18</v>
      </c>
      <c r="D84" s="65">
        <v>1000</v>
      </c>
      <c r="E84" s="65">
        <v>420</v>
      </c>
      <c r="F84" s="64">
        <v>440</v>
      </c>
      <c r="G84" s="64">
        <v>0</v>
      </c>
      <c r="H84" s="64">
        <v>0</v>
      </c>
      <c r="I84" s="64">
        <f t="shared" si="58"/>
        <v>20000</v>
      </c>
      <c r="J84" s="64">
        <v>0</v>
      </c>
      <c r="K84" s="64">
        <v>0</v>
      </c>
      <c r="L84" s="66">
        <f t="shared" si="59"/>
        <v>20000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63" t="s">
        <v>179</v>
      </c>
      <c r="B85" s="64" t="s">
        <v>180</v>
      </c>
      <c r="C85" s="64" t="s">
        <v>18</v>
      </c>
      <c r="D85" s="65">
        <v>2000</v>
      </c>
      <c r="E85" s="65">
        <v>167</v>
      </c>
      <c r="F85" s="64">
        <v>171</v>
      </c>
      <c r="G85" s="64">
        <v>0</v>
      </c>
      <c r="H85" s="64">
        <v>0</v>
      </c>
      <c r="I85" s="64">
        <f t="shared" si="58"/>
        <v>8000</v>
      </c>
      <c r="J85" s="64">
        <v>0</v>
      </c>
      <c r="K85" s="64">
        <v>0</v>
      </c>
      <c r="L85" s="66">
        <f t="shared" si="59"/>
        <v>8000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63" t="s">
        <v>178</v>
      </c>
      <c r="B86" s="64" t="s">
        <v>75</v>
      </c>
      <c r="C86" s="64" t="s">
        <v>18</v>
      </c>
      <c r="D86" s="65">
        <v>1000</v>
      </c>
      <c r="E86" s="65">
        <v>1197</v>
      </c>
      <c r="F86" s="64">
        <v>1230</v>
      </c>
      <c r="G86" s="64">
        <v>1270</v>
      </c>
      <c r="H86" s="64">
        <v>0</v>
      </c>
      <c r="I86" s="64">
        <f t="shared" si="58"/>
        <v>33000</v>
      </c>
      <c r="J86" s="64">
        <f>(G86-F86)*D86</f>
        <v>40000</v>
      </c>
      <c r="K86" s="64">
        <v>0</v>
      </c>
      <c r="L86" s="66">
        <f t="shared" si="59"/>
        <v>73000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63" t="s">
        <v>176</v>
      </c>
      <c r="B87" s="64" t="s">
        <v>177</v>
      </c>
      <c r="C87" s="64" t="s">
        <v>18</v>
      </c>
      <c r="D87" s="65">
        <v>2000</v>
      </c>
      <c r="E87" s="65">
        <v>155</v>
      </c>
      <c r="F87" s="64">
        <v>165</v>
      </c>
      <c r="G87" s="64">
        <v>175</v>
      </c>
      <c r="H87" s="64">
        <v>185</v>
      </c>
      <c r="I87" s="64">
        <f t="shared" si="58"/>
        <v>20000</v>
      </c>
      <c r="J87" s="64">
        <f>(G87-F87)*D87</f>
        <v>20000</v>
      </c>
      <c r="K87" s="64">
        <f t="shared" ref="K87" si="60">SUM(H87-G87)*D87</f>
        <v>20000</v>
      </c>
      <c r="L87" s="66">
        <f t="shared" si="59"/>
        <v>60000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63" t="s">
        <v>175</v>
      </c>
      <c r="B88" s="64" t="s">
        <v>174</v>
      </c>
      <c r="C88" s="64" t="s">
        <v>18</v>
      </c>
      <c r="D88" s="65">
        <v>500</v>
      </c>
      <c r="E88" s="65">
        <v>1865</v>
      </c>
      <c r="F88" s="64">
        <v>1915</v>
      </c>
      <c r="G88" s="64">
        <v>0</v>
      </c>
      <c r="H88" s="64">
        <v>0</v>
      </c>
      <c r="I88" s="64">
        <f t="shared" si="58"/>
        <v>25000</v>
      </c>
      <c r="J88" s="64">
        <v>0</v>
      </c>
      <c r="K88" s="64">
        <f t="shared" ref="K88" si="61">SUM(H88-G88)*D88</f>
        <v>0</v>
      </c>
      <c r="L88" s="66">
        <f t="shared" si="59"/>
        <v>25000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63" t="s">
        <v>171</v>
      </c>
      <c r="B89" s="64" t="s">
        <v>173</v>
      </c>
      <c r="C89" s="64" t="s">
        <v>18</v>
      </c>
      <c r="D89" s="65">
        <v>500</v>
      </c>
      <c r="E89" s="65">
        <v>1156</v>
      </c>
      <c r="F89" s="64">
        <v>1100</v>
      </c>
      <c r="G89" s="64">
        <v>0</v>
      </c>
      <c r="H89" s="64">
        <v>0</v>
      </c>
      <c r="I89" s="64">
        <f t="shared" si="58"/>
        <v>-28000</v>
      </c>
      <c r="J89" s="64">
        <v>0</v>
      </c>
      <c r="K89" s="64">
        <f t="shared" ref="K89" si="62">SUM(H89-G89)*D89</f>
        <v>0</v>
      </c>
      <c r="L89" s="66">
        <f t="shared" si="59"/>
        <v>-28000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63" t="s">
        <v>171</v>
      </c>
      <c r="B90" s="64" t="s">
        <v>172</v>
      </c>
      <c r="C90" s="64" t="s">
        <v>18</v>
      </c>
      <c r="D90" s="65">
        <v>500</v>
      </c>
      <c r="E90" s="65">
        <v>695</v>
      </c>
      <c r="F90" s="64">
        <v>675</v>
      </c>
      <c r="G90" s="64">
        <v>0</v>
      </c>
      <c r="H90" s="64">
        <v>0</v>
      </c>
      <c r="I90" s="64">
        <f t="shared" si="58"/>
        <v>-10000</v>
      </c>
      <c r="J90" s="64">
        <v>0</v>
      </c>
      <c r="K90" s="64">
        <f t="shared" ref="K90" si="63">SUM(H90-G90)*D90</f>
        <v>0</v>
      </c>
      <c r="L90" s="66">
        <f t="shared" si="59"/>
        <v>-10000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63" t="s">
        <v>170</v>
      </c>
      <c r="B91" s="64" t="s">
        <v>75</v>
      </c>
      <c r="C91" s="64" t="s">
        <v>18</v>
      </c>
      <c r="D91" s="65">
        <v>500</v>
      </c>
      <c r="E91" s="65">
        <v>1150</v>
      </c>
      <c r="F91" s="64">
        <v>1200</v>
      </c>
      <c r="G91" s="64">
        <v>0</v>
      </c>
      <c r="H91" s="64">
        <v>0</v>
      </c>
      <c r="I91" s="64">
        <f t="shared" ref="I91" si="64">(F91-E91)*D91</f>
        <v>25000</v>
      </c>
      <c r="J91" s="64">
        <v>0</v>
      </c>
      <c r="K91" s="64">
        <f t="shared" ref="K91" si="65">SUM(H91-G91)*D91</f>
        <v>0</v>
      </c>
      <c r="L91" s="66">
        <f t="shared" ref="L91" si="66">SUM(K91+J91+I91)</f>
        <v>25000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63" t="s">
        <v>168</v>
      </c>
      <c r="B92" s="64" t="s">
        <v>169</v>
      </c>
      <c r="C92" s="64" t="s">
        <v>18</v>
      </c>
      <c r="D92" s="65">
        <v>500</v>
      </c>
      <c r="E92" s="65">
        <v>261.5</v>
      </c>
      <c r="F92" s="64">
        <v>250</v>
      </c>
      <c r="G92" s="64">
        <v>0</v>
      </c>
      <c r="H92" s="64">
        <v>0</v>
      </c>
      <c r="I92" s="64">
        <f t="shared" ref="I92:I100" si="67">(F92-E92)*D92</f>
        <v>-5750</v>
      </c>
      <c r="J92" s="64">
        <v>0</v>
      </c>
      <c r="K92" s="64">
        <f t="shared" ref="K92" si="68">SUM(H92-G92)*D92</f>
        <v>0</v>
      </c>
      <c r="L92" s="66">
        <f t="shared" ref="L92" si="69">SUM(K92+J92+I92)</f>
        <v>-5750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63" t="s">
        <v>167</v>
      </c>
      <c r="B93" s="64" t="s">
        <v>75</v>
      </c>
      <c r="C93" s="64" t="s">
        <v>18</v>
      </c>
      <c r="D93" s="65">
        <v>500</v>
      </c>
      <c r="E93" s="65">
        <v>1100</v>
      </c>
      <c r="F93" s="64">
        <v>1160</v>
      </c>
      <c r="G93" s="64">
        <v>0</v>
      </c>
      <c r="H93" s="64">
        <v>0</v>
      </c>
      <c r="I93" s="64">
        <f t="shared" si="67"/>
        <v>30000</v>
      </c>
      <c r="J93" s="64">
        <v>0</v>
      </c>
      <c r="K93" s="64">
        <f t="shared" ref="K93" si="70">SUM(H93-G93)*D93</f>
        <v>0</v>
      </c>
      <c r="L93" s="66">
        <f t="shared" ref="L93:L94" si="71">SUM(K93+J93+I93)</f>
        <v>30000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63" t="s">
        <v>164</v>
      </c>
      <c r="B94" s="64" t="s">
        <v>166</v>
      </c>
      <c r="C94" s="64" t="s">
        <v>18</v>
      </c>
      <c r="D94" s="65">
        <v>500</v>
      </c>
      <c r="E94" s="65">
        <v>969</v>
      </c>
      <c r="F94" s="64">
        <v>1020</v>
      </c>
      <c r="G94" s="64">
        <v>1080</v>
      </c>
      <c r="H94" s="64">
        <v>0</v>
      </c>
      <c r="I94" s="64">
        <f t="shared" si="67"/>
        <v>25500</v>
      </c>
      <c r="J94" s="64">
        <f>(G94-F94)*D94</f>
        <v>30000</v>
      </c>
      <c r="K94" s="64">
        <v>0</v>
      </c>
      <c r="L94" s="66">
        <f t="shared" si="71"/>
        <v>55500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63" t="s">
        <v>164</v>
      </c>
      <c r="B95" s="64" t="s">
        <v>165</v>
      </c>
      <c r="C95" s="64" t="s">
        <v>18</v>
      </c>
      <c r="D95" s="65">
        <v>500</v>
      </c>
      <c r="E95" s="65">
        <v>1830</v>
      </c>
      <c r="F95" s="64">
        <v>1740</v>
      </c>
      <c r="G95" s="64">
        <v>0</v>
      </c>
      <c r="H95" s="64">
        <v>0</v>
      </c>
      <c r="I95" s="64">
        <f t="shared" si="67"/>
        <v>-45000</v>
      </c>
      <c r="J95" s="64">
        <v>0</v>
      </c>
      <c r="K95" s="64">
        <f t="shared" ref="K95" si="72">SUM(H95-G95)*D95</f>
        <v>0</v>
      </c>
      <c r="L95" s="66">
        <f t="shared" ref="L95:L100" si="73">SUM(K95+J95+I95)</f>
        <v>-45000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63" t="s">
        <v>163</v>
      </c>
      <c r="B96" s="64" t="s">
        <v>162</v>
      </c>
      <c r="C96" s="64" t="s">
        <v>18</v>
      </c>
      <c r="D96" s="65">
        <v>3000</v>
      </c>
      <c r="E96" s="65">
        <v>99</v>
      </c>
      <c r="F96" s="64">
        <v>95.5</v>
      </c>
      <c r="G96" s="64">
        <v>0</v>
      </c>
      <c r="H96" s="64">
        <v>0</v>
      </c>
      <c r="I96" s="64">
        <f t="shared" si="67"/>
        <v>-10500</v>
      </c>
      <c r="J96" s="64">
        <v>0</v>
      </c>
      <c r="K96" s="64">
        <f t="shared" ref="K96" si="74">SUM(H96-G96)*D96</f>
        <v>0</v>
      </c>
      <c r="L96" s="66">
        <f t="shared" si="73"/>
        <v>-10500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63" t="s">
        <v>160</v>
      </c>
      <c r="B97" s="64" t="s">
        <v>161</v>
      </c>
      <c r="C97" s="64" t="s">
        <v>18</v>
      </c>
      <c r="D97" s="65">
        <v>2000</v>
      </c>
      <c r="E97" s="65">
        <v>303</v>
      </c>
      <c r="F97" s="64">
        <v>290</v>
      </c>
      <c r="G97" s="64">
        <v>0</v>
      </c>
      <c r="H97" s="64">
        <v>0</v>
      </c>
      <c r="I97" s="64">
        <f t="shared" si="67"/>
        <v>-26000</v>
      </c>
      <c r="J97" s="64">
        <v>0</v>
      </c>
      <c r="K97" s="64">
        <f t="shared" ref="K97:K99" si="75">SUM(H97-G97)*D97</f>
        <v>0</v>
      </c>
      <c r="L97" s="66">
        <f t="shared" si="73"/>
        <v>-26000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63" t="s">
        <v>159</v>
      </c>
      <c r="B98" s="64" t="s">
        <v>65</v>
      </c>
      <c r="C98" s="64" t="s">
        <v>18</v>
      </c>
      <c r="D98" s="65">
        <v>2000</v>
      </c>
      <c r="E98" s="65">
        <v>390</v>
      </c>
      <c r="F98" s="64">
        <v>410</v>
      </c>
      <c r="G98" s="64">
        <v>424</v>
      </c>
      <c r="H98" s="64">
        <v>0</v>
      </c>
      <c r="I98" s="64">
        <f t="shared" si="67"/>
        <v>40000</v>
      </c>
      <c r="J98" s="64">
        <f>(G98-F98)*D98</f>
        <v>28000</v>
      </c>
      <c r="K98" s="64">
        <v>0</v>
      </c>
      <c r="L98" s="66">
        <f t="shared" si="73"/>
        <v>68000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63" t="s">
        <v>155</v>
      </c>
      <c r="B99" s="64" t="s">
        <v>156</v>
      </c>
      <c r="C99" s="64" t="s">
        <v>18</v>
      </c>
      <c r="D99" s="65">
        <v>2000</v>
      </c>
      <c r="E99" s="65">
        <v>372</v>
      </c>
      <c r="F99" s="64">
        <v>388</v>
      </c>
      <c r="G99" s="64">
        <v>405</v>
      </c>
      <c r="H99" s="64">
        <v>418</v>
      </c>
      <c r="I99" s="64">
        <f t="shared" si="67"/>
        <v>32000</v>
      </c>
      <c r="J99" s="64">
        <f>(G99-F99)*D99</f>
        <v>34000</v>
      </c>
      <c r="K99" s="64">
        <f t="shared" si="75"/>
        <v>26000</v>
      </c>
      <c r="L99" s="66">
        <f t="shared" si="73"/>
        <v>92000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63" t="s">
        <v>157</v>
      </c>
      <c r="B100" s="64" t="s">
        <v>158</v>
      </c>
      <c r="C100" s="64" t="s">
        <v>18</v>
      </c>
      <c r="D100" s="65">
        <v>5000</v>
      </c>
      <c r="E100" s="65">
        <v>31</v>
      </c>
      <c r="F100" s="64">
        <v>28</v>
      </c>
      <c r="G100" s="64">
        <v>0</v>
      </c>
      <c r="H100" s="64">
        <v>0</v>
      </c>
      <c r="I100" s="64">
        <f t="shared" si="67"/>
        <v>-15000</v>
      </c>
      <c r="J100" s="64">
        <v>0</v>
      </c>
      <c r="K100" s="64">
        <v>0</v>
      </c>
      <c r="L100" s="66">
        <f t="shared" si="73"/>
        <v>-15000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63" t="s">
        <v>152</v>
      </c>
      <c r="B101" s="64" t="s">
        <v>154</v>
      </c>
      <c r="C101" s="64" t="s">
        <v>18</v>
      </c>
      <c r="D101" s="65">
        <v>2500</v>
      </c>
      <c r="E101" s="65">
        <v>344</v>
      </c>
      <c r="F101" s="64">
        <v>359</v>
      </c>
      <c r="G101" s="64">
        <v>0</v>
      </c>
      <c r="H101" s="64">
        <v>0</v>
      </c>
      <c r="I101" s="64">
        <f t="shared" ref="I101:I123" si="76">(F101-E101)*D101</f>
        <v>37500</v>
      </c>
      <c r="J101" s="64">
        <v>0</v>
      </c>
      <c r="K101" s="64">
        <v>0</v>
      </c>
      <c r="L101" s="66">
        <f t="shared" ref="L101:L103" si="77">SUM(K101+J101+I101)</f>
        <v>37500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63" t="s">
        <v>152</v>
      </c>
      <c r="B102" s="64" t="s">
        <v>153</v>
      </c>
      <c r="C102" s="64" t="s">
        <v>18</v>
      </c>
      <c r="D102" s="65">
        <v>2000</v>
      </c>
      <c r="E102" s="65">
        <v>365</v>
      </c>
      <c r="F102" s="64">
        <v>388</v>
      </c>
      <c r="G102" s="64">
        <v>415</v>
      </c>
      <c r="H102" s="64">
        <v>0</v>
      </c>
      <c r="I102" s="64">
        <f t="shared" si="76"/>
        <v>46000</v>
      </c>
      <c r="J102" s="64">
        <f>(G102-F102)*D102</f>
        <v>54000</v>
      </c>
      <c r="K102" s="64">
        <v>0</v>
      </c>
      <c r="L102" s="66">
        <f t="shared" si="77"/>
        <v>100000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63" t="s">
        <v>151</v>
      </c>
      <c r="B103" s="64" t="s">
        <v>150</v>
      </c>
      <c r="C103" s="64" t="s">
        <v>18</v>
      </c>
      <c r="D103" s="65">
        <v>500</v>
      </c>
      <c r="E103" s="65">
        <v>1300</v>
      </c>
      <c r="F103" s="64">
        <v>1360</v>
      </c>
      <c r="G103" s="64">
        <v>1450</v>
      </c>
      <c r="H103" s="64">
        <v>0</v>
      </c>
      <c r="I103" s="64">
        <f t="shared" si="76"/>
        <v>30000</v>
      </c>
      <c r="J103" s="64">
        <f>(G103-F103)*D103</f>
        <v>45000</v>
      </c>
      <c r="K103" s="64">
        <v>0</v>
      </c>
      <c r="L103" s="66">
        <f t="shared" si="77"/>
        <v>75000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63" t="s">
        <v>148</v>
      </c>
      <c r="B104" s="64" t="s">
        <v>149</v>
      </c>
      <c r="C104" s="64" t="s">
        <v>18</v>
      </c>
      <c r="D104" s="65">
        <v>2000</v>
      </c>
      <c r="E104" s="65">
        <v>194</v>
      </c>
      <c r="F104" s="64">
        <v>205</v>
      </c>
      <c r="G104" s="64">
        <v>0</v>
      </c>
      <c r="H104" s="64">
        <v>0</v>
      </c>
      <c r="I104" s="64">
        <f t="shared" si="76"/>
        <v>22000</v>
      </c>
      <c r="J104" s="64">
        <v>0</v>
      </c>
      <c r="K104" s="64">
        <v>0</v>
      </c>
      <c r="L104" s="66">
        <f t="shared" ref="L104" si="78">SUM(K104+J104+I104)</f>
        <v>22000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63" t="s">
        <v>147</v>
      </c>
      <c r="B105" s="64" t="s">
        <v>24</v>
      </c>
      <c r="C105" s="64" t="s">
        <v>18</v>
      </c>
      <c r="D105" s="65">
        <v>200</v>
      </c>
      <c r="E105" s="65">
        <v>1500</v>
      </c>
      <c r="F105" s="64">
        <v>1555</v>
      </c>
      <c r="G105" s="64">
        <v>0</v>
      </c>
      <c r="H105" s="64">
        <v>0</v>
      </c>
      <c r="I105" s="64">
        <f t="shared" si="76"/>
        <v>11000</v>
      </c>
      <c r="J105" s="64">
        <v>0</v>
      </c>
      <c r="K105" s="64">
        <v>0</v>
      </c>
      <c r="L105" s="66">
        <f t="shared" ref="L105" si="79">SUM(K105+J105+I105)</f>
        <v>11000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63" t="s">
        <v>145</v>
      </c>
      <c r="B106" s="64" t="s">
        <v>146</v>
      </c>
      <c r="C106" s="64" t="s">
        <v>18</v>
      </c>
      <c r="D106" s="65">
        <v>2000</v>
      </c>
      <c r="E106" s="65">
        <v>200</v>
      </c>
      <c r="F106" s="64">
        <v>192</v>
      </c>
      <c r="G106" s="64">
        <v>0</v>
      </c>
      <c r="H106" s="64">
        <v>0</v>
      </c>
      <c r="I106" s="64">
        <f t="shared" si="76"/>
        <v>-16000</v>
      </c>
      <c r="J106" s="64">
        <v>0</v>
      </c>
      <c r="K106" s="64">
        <v>0</v>
      </c>
      <c r="L106" s="66">
        <f t="shared" ref="L106" si="80">SUM(K106+J106+I106)</f>
        <v>-16000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63" t="s">
        <v>142</v>
      </c>
      <c r="B107" s="64" t="s">
        <v>144</v>
      </c>
      <c r="C107" s="64" t="s">
        <v>18</v>
      </c>
      <c r="D107" s="65">
        <v>2000</v>
      </c>
      <c r="E107" s="65">
        <v>397</v>
      </c>
      <c r="F107" s="64">
        <v>420</v>
      </c>
      <c r="G107" s="64">
        <v>0</v>
      </c>
      <c r="H107" s="64">
        <v>0</v>
      </c>
      <c r="I107" s="64">
        <f t="shared" si="76"/>
        <v>46000</v>
      </c>
      <c r="J107" s="64">
        <v>0</v>
      </c>
      <c r="K107" s="64">
        <v>0</v>
      </c>
      <c r="L107" s="66">
        <f t="shared" ref="L107:L112" si="81">SUM(K107+J107+I107)</f>
        <v>46000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63" t="s">
        <v>142</v>
      </c>
      <c r="B108" s="64" t="s">
        <v>143</v>
      </c>
      <c r="C108" s="64" t="s">
        <v>18</v>
      </c>
      <c r="D108" s="65">
        <v>500</v>
      </c>
      <c r="E108" s="65">
        <v>645</v>
      </c>
      <c r="F108" s="64">
        <v>660</v>
      </c>
      <c r="G108" s="64">
        <v>0</v>
      </c>
      <c r="H108" s="64">
        <v>0</v>
      </c>
      <c r="I108" s="64">
        <f t="shared" si="76"/>
        <v>7500</v>
      </c>
      <c r="J108" s="64">
        <v>0</v>
      </c>
      <c r="K108" s="64">
        <v>0</v>
      </c>
      <c r="L108" s="66">
        <f t="shared" si="81"/>
        <v>7500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63" t="s">
        <v>141</v>
      </c>
      <c r="B109" s="64" t="s">
        <v>140</v>
      </c>
      <c r="C109" s="64" t="s">
        <v>18</v>
      </c>
      <c r="D109" s="65">
        <v>2000</v>
      </c>
      <c r="E109" s="65">
        <v>169</v>
      </c>
      <c r="F109" s="64">
        <v>162</v>
      </c>
      <c r="G109" s="64">
        <v>0</v>
      </c>
      <c r="H109" s="64">
        <v>0</v>
      </c>
      <c r="I109" s="64">
        <f t="shared" si="76"/>
        <v>-14000</v>
      </c>
      <c r="J109" s="64">
        <v>0</v>
      </c>
      <c r="K109" s="64">
        <v>0</v>
      </c>
      <c r="L109" s="66">
        <f t="shared" si="81"/>
        <v>-14000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63" t="s">
        <v>139</v>
      </c>
      <c r="B110" s="64" t="s">
        <v>138</v>
      </c>
      <c r="C110" s="64" t="s">
        <v>18</v>
      </c>
      <c r="D110" s="65">
        <v>2000</v>
      </c>
      <c r="E110" s="65">
        <v>136</v>
      </c>
      <c r="F110" s="64">
        <v>144</v>
      </c>
      <c r="G110" s="64">
        <v>0</v>
      </c>
      <c r="H110" s="64">
        <v>0</v>
      </c>
      <c r="I110" s="64">
        <f t="shared" si="76"/>
        <v>16000</v>
      </c>
      <c r="J110" s="64">
        <v>0</v>
      </c>
      <c r="K110" s="64">
        <v>0</v>
      </c>
      <c r="L110" s="66">
        <f t="shared" si="81"/>
        <v>16000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63" t="s">
        <v>137</v>
      </c>
      <c r="B111" s="64" t="s">
        <v>65</v>
      </c>
      <c r="C111" s="64" t="s">
        <v>18</v>
      </c>
      <c r="D111" s="65">
        <v>500</v>
      </c>
      <c r="E111" s="65">
        <v>384</v>
      </c>
      <c r="F111" s="64">
        <v>400</v>
      </c>
      <c r="G111" s="64">
        <v>0</v>
      </c>
      <c r="H111" s="64">
        <v>0</v>
      </c>
      <c r="I111" s="64">
        <f t="shared" si="76"/>
        <v>8000</v>
      </c>
      <c r="J111" s="64">
        <v>0</v>
      </c>
      <c r="K111" s="64">
        <v>0</v>
      </c>
      <c r="L111" s="66">
        <f t="shared" si="81"/>
        <v>8000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63" t="s">
        <v>136</v>
      </c>
      <c r="B112" s="64" t="s">
        <v>21</v>
      </c>
      <c r="C112" s="64" t="s">
        <v>18</v>
      </c>
      <c r="D112" s="65">
        <v>200</v>
      </c>
      <c r="E112" s="65">
        <v>1410</v>
      </c>
      <c r="F112" s="64">
        <v>1480</v>
      </c>
      <c r="G112" s="64">
        <v>1520</v>
      </c>
      <c r="H112" s="64">
        <v>0</v>
      </c>
      <c r="I112" s="64">
        <f t="shared" si="76"/>
        <v>14000</v>
      </c>
      <c r="J112" s="64">
        <f>(G112-F112)*D112</f>
        <v>8000</v>
      </c>
      <c r="K112" s="64">
        <v>0</v>
      </c>
      <c r="L112" s="66">
        <f t="shared" si="81"/>
        <v>22000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63" t="s">
        <v>134</v>
      </c>
      <c r="B113" s="64" t="s">
        <v>135</v>
      </c>
      <c r="C113" s="64" t="s">
        <v>18</v>
      </c>
      <c r="D113" s="65">
        <v>2000</v>
      </c>
      <c r="E113" s="65">
        <v>118</v>
      </c>
      <c r="F113" s="64">
        <v>108</v>
      </c>
      <c r="G113" s="64">
        <v>0</v>
      </c>
      <c r="H113" s="64">
        <v>0</v>
      </c>
      <c r="I113" s="64">
        <f t="shared" si="76"/>
        <v>-20000</v>
      </c>
      <c r="J113" s="64">
        <v>0</v>
      </c>
      <c r="K113" s="64">
        <v>0</v>
      </c>
      <c r="L113" s="66">
        <f t="shared" ref="L113" si="82">SUM(K113+J113+I113)</f>
        <v>-20000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63" t="s">
        <v>133</v>
      </c>
      <c r="B114" s="64" t="s">
        <v>20</v>
      </c>
      <c r="C114" s="64" t="s">
        <v>18</v>
      </c>
      <c r="D114" s="65">
        <v>2000</v>
      </c>
      <c r="E114" s="65">
        <v>291</v>
      </c>
      <c r="F114" s="64">
        <v>305</v>
      </c>
      <c r="G114" s="64">
        <v>0</v>
      </c>
      <c r="H114" s="64">
        <v>0</v>
      </c>
      <c r="I114" s="64">
        <f t="shared" si="76"/>
        <v>28000</v>
      </c>
      <c r="J114" s="64">
        <v>0</v>
      </c>
      <c r="K114" s="64">
        <v>0</v>
      </c>
      <c r="L114" s="66">
        <f t="shared" ref="L114" si="83">SUM(K114+J114+I114)</f>
        <v>28000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63" t="s">
        <v>130</v>
      </c>
      <c r="B115" s="64" t="s">
        <v>131</v>
      </c>
      <c r="C115" s="64" t="s">
        <v>18</v>
      </c>
      <c r="D115" s="65">
        <v>2000</v>
      </c>
      <c r="E115" s="65">
        <v>231</v>
      </c>
      <c r="F115" s="64">
        <v>244</v>
      </c>
      <c r="G115" s="64">
        <v>0</v>
      </c>
      <c r="H115" s="64">
        <v>0</v>
      </c>
      <c r="I115" s="64">
        <f t="shared" si="76"/>
        <v>26000</v>
      </c>
      <c r="J115" s="64">
        <v>0</v>
      </c>
      <c r="K115" s="64">
        <v>0</v>
      </c>
      <c r="L115" s="66">
        <f t="shared" ref="L115:L123" si="84">SUM(K115+J115+I115)</f>
        <v>26000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63" t="s">
        <v>132</v>
      </c>
      <c r="B116" s="64" t="s">
        <v>81</v>
      </c>
      <c r="C116" s="64" t="s">
        <v>18</v>
      </c>
      <c r="D116" s="65">
        <v>2000</v>
      </c>
      <c r="E116" s="65">
        <v>195</v>
      </c>
      <c r="F116" s="64">
        <v>201</v>
      </c>
      <c r="G116" s="64">
        <v>0</v>
      </c>
      <c r="H116" s="64">
        <v>0</v>
      </c>
      <c r="I116" s="64">
        <f t="shared" si="76"/>
        <v>12000</v>
      </c>
      <c r="J116" s="64">
        <v>0</v>
      </c>
      <c r="K116" s="64">
        <v>0</v>
      </c>
      <c r="L116" s="66">
        <f t="shared" si="84"/>
        <v>12000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63" t="s">
        <v>128</v>
      </c>
      <c r="B117" s="64" t="s">
        <v>129</v>
      </c>
      <c r="C117" s="64" t="s">
        <v>18</v>
      </c>
      <c r="D117" s="65">
        <v>2000</v>
      </c>
      <c r="E117" s="65">
        <v>262</v>
      </c>
      <c r="F117" s="64">
        <v>252</v>
      </c>
      <c r="G117" s="64">
        <v>0</v>
      </c>
      <c r="H117" s="64">
        <v>0</v>
      </c>
      <c r="I117" s="64">
        <f t="shared" si="76"/>
        <v>-20000</v>
      </c>
      <c r="J117" s="64">
        <v>0</v>
      </c>
      <c r="K117" s="64">
        <v>0</v>
      </c>
      <c r="L117" s="66">
        <f t="shared" si="84"/>
        <v>-20000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63" t="s">
        <v>126</v>
      </c>
      <c r="B118" s="64" t="s">
        <v>127</v>
      </c>
      <c r="C118" s="64" t="s">
        <v>18</v>
      </c>
      <c r="D118" s="65">
        <v>2000</v>
      </c>
      <c r="E118" s="65">
        <v>83</v>
      </c>
      <c r="F118" s="64">
        <v>90</v>
      </c>
      <c r="G118" s="64">
        <v>95</v>
      </c>
      <c r="H118" s="64">
        <v>103</v>
      </c>
      <c r="I118" s="64">
        <f t="shared" si="76"/>
        <v>14000</v>
      </c>
      <c r="J118" s="64">
        <f>(G118-F118)*D118</f>
        <v>10000</v>
      </c>
      <c r="K118" s="64">
        <f t="shared" ref="K118" si="85">SUM(H118-G118)*D118</f>
        <v>16000</v>
      </c>
      <c r="L118" s="66">
        <f t="shared" si="84"/>
        <v>40000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63" t="s">
        <v>125</v>
      </c>
      <c r="B119" s="64" t="s">
        <v>65</v>
      </c>
      <c r="C119" s="64" t="s">
        <v>18</v>
      </c>
      <c r="D119" s="65">
        <v>500</v>
      </c>
      <c r="E119" s="65">
        <v>415</v>
      </c>
      <c r="F119" s="64">
        <v>440</v>
      </c>
      <c r="G119" s="64">
        <v>0</v>
      </c>
      <c r="H119" s="64">
        <v>0</v>
      </c>
      <c r="I119" s="64">
        <f t="shared" si="76"/>
        <v>12500</v>
      </c>
      <c r="J119" s="64">
        <v>0</v>
      </c>
      <c r="K119" s="64">
        <f t="shared" ref="K119" si="86">SUM(H119-G119)*D119</f>
        <v>0</v>
      </c>
      <c r="L119" s="66">
        <f t="shared" si="84"/>
        <v>12500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63" t="s">
        <v>123</v>
      </c>
      <c r="B120" s="64" t="s">
        <v>124</v>
      </c>
      <c r="C120" s="64" t="s">
        <v>18</v>
      </c>
      <c r="D120" s="65">
        <v>500</v>
      </c>
      <c r="E120" s="65">
        <v>1275</v>
      </c>
      <c r="F120" s="64">
        <v>1330</v>
      </c>
      <c r="G120" s="64">
        <v>0</v>
      </c>
      <c r="H120" s="64">
        <v>0</v>
      </c>
      <c r="I120" s="64">
        <f t="shared" si="76"/>
        <v>27500</v>
      </c>
      <c r="J120" s="64">
        <v>0</v>
      </c>
      <c r="K120" s="64">
        <f t="shared" ref="K120" si="87">SUM(H120-G120)*D120</f>
        <v>0</v>
      </c>
      <c r="L120" s="66">
        <f t="shared" si="84"/>
        <v>27500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63" t="s">
        <v>122</v>
      </c>
      <c r="B121" s="64" t="s">
        <v>121</v>
      </c>
      <c r="C121" s="64" t="s">
        <v>18</v>
      </c>
      <c r="D121" s="65">
        <v>4000</v>
      </c>
      <c r="E121" s="65">
        <v>92.4</v>
      </c>
      <c r="F121" s="64">
        <v>85</v>
      </c>
      <c r="G121" s="64">
        <v>0</v>
      </c>
      <c r="H121" s="64">
        <v>0</v>
      </c>
      <c r="I121" s="64">
        <f t="shared" si="76"/>
        <v>-29600.000000000022</v>
      </c>
      <c r="J121" s="64">
        <v>0</v>
      </c>
      <c r="K121" s="64">
        <f t="shared" ref="K121" si="88">SUM(H121-G121)*D121</f>
        <v>0</v>
      </c>
      <c r="L121" s="66">
        <f t="shared" si="84"/>
        <v>-29600.000000000022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63" t="s">
        <v>122</v>
      </c>
      <c r="B122" s="64" t="s">
        <v>24</v>
      </c>
      <c r="C122" s="64" t="s">
        <v>18</v>
      </c>
      <c r="D122" s="65">
        <v>500</v>
      </c>
      <c r="E122" s="65">
        <v>1088</v>
      </c>
      <c r="F122" s="64">
        <v>1150</v>
      </c>
      <c r="G122" s="64">
        <v>1250</v>
      </c>
      <c r="H122" s="64">
        <v>0</v>
      </c>
      <c r="I122" s="64">
        <f t="shared" si="76"/>
        <v>31000</v>
      </c>
      <c r="J122" s="64">
        <f>(G122-F122)*D122</f>
        <v>50000</v>
      </c>
      <c r="K122" s="64">
        <v>0</v>
      </c>
      <c r="L122" s="66">
        <f t="shared" si="84"/>
        <v>81000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63" t="s">
        <v>119</v>
      </c>
      <c r="B123" s="64" t="s">
        <v>120</v>
      </c>
      <c r="C123" s="64" t="s">
        <v>18</v>
      </c>
      <c r="D123" s="65">
        <v>2000</v>
      </c>
      <c r="E123" s="65">
        <v>245</v>
      </c>
      <c r="F123" s="64">
        <v>260</v>
      </c>
      <c r="G123" s="64">
        <v>0</v>
      </c>
      <c r="H123" s="64">
        <v>0</v>
      </c>
      <c r="I123" s="64">
        <f t="shared" si="76"/>
        <v>30000</v>
      </c>
      <c r="J123" s="64">
        <v>0</v>
      </c>
      <c r="K123" s="64">
        <f t="shared" ref="K123:K130" si="89">SUM(H123-G123)*D123</f>
        <v>0</v>
      </c>
      <c r="L123" s="66">
        <f t="shared" si="84"/>
        <v>30000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63" t="s">
        <v>119</v>
      </c>
      <c r="B124" s="64" t="s">
        <v>118</v>
      </c>
      <c r="C124" s="64" t="s">
        <v>18</v>
      </c>
      <c r="D124" s="65">
        <v>200</v>
      </c>
      <c r="E124" s="65">
        <v>3375</v>
      </c>
      <c r="F124" s="64">
        <v>3240</v>
      </c>
      <c r="G124" s="64">
        <v>0</v>
      </c>
      <c r="H124" s="64">
        <v>0</v>
      </c>
      <c r="I124" s="64">
        <f t="shared" ref="I124:I130" si="90">(F124-E124)*D124</f>
        <v>-27000</v>
      </c>
      <c r="J124" s="64">
        <v>0</v>
      </c>
      <c r="K124" s="64">
        <f t="shared" si="89"/>
        <v>0</v>
      </c>
      <c r="L124" s="66">
        <f t="shared" ref="L124:L130" si="91">SUM(K124+J124+I124)</f>
        <v>-27000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63" t="s">
        <v>114</v>
      </c>
      <c r="B125" s="64" t="s">
        <v>113</v>
      </c>
      <c r="C125" s="64" t="s">
        <v>18</v>
      </c>
      <c r="D125" s="65">
        <v>500</v>
      </c>
      <c r="E125" s="65">
        <v>974</v>
      </c>
      <c r="F125" s="64">
        <v>925</v>
      </c>
      <c r="G125" s="64">
        <v>0</v>
      </c>
      <c r="H125" s="64">
        <v>0</v>
      </c>
      <c r="I125" s="64">
        <f t="shared" si="90"/>
        <v>-24500</v>
      </c>
      <c r="J125" s="64">
        <v>0</v>
      </c>
      <c r="K125" s="64">
        <f t="shared" si="89"/>
        <v>0</v>
      </c>
      <c r="L125" s="66">
        <f t="shared" si="91"/>
        <v>-24500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63" t="s">
        <v>114</v>
      </c>
      <c r="B126" s="64" t="s">
        <v>112</v>
      </c>
      <c r="C126" s="64" t="s">
        <v>18</v>
      </c>
      <c r="D126" s="65">
        <v>2000</v>
      </c>
      <c r="E126" s="65">
        <v>146</v>
      </c>
      <c r="F126" s="64">
        <v>136</v>
      </c>
      <c r="G126" s="64">
        <v>0</v>
      </c>
      <c r="H126" s="64">
        <v>0</v>
      </c>
      <c r="I126" s="64">
        <f t="shared" si="90"/>
        <v>-20000</v>
      </c>
      <c r="J126" s="64">
        <v>0</v>
      </c>
      <c r="K126" s="64">
        <f t="shared" si="89"/>
        <v>0</v>
      </c>
      <c r="L126" s="66">
        <f t="shared" si="91"/>
        <v>-20000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63" t="s">
        <v>115</v>
      </c>
      <c r="B127" s="64" t="s">
        <v>111</v>
      </c>
      <c r="C127" s="64" t="s">
        <v>18</v>
      </c>
      <c r="D127" s="65">
        <v>800</v>
      </c>
      <c r="E127" s="65">
        <v>835</v>
      </c>
      <c r="F127" s="64">
        <v>815</v>
      </c>
      <c r="G127" s="64">
        <v>0</v>
      </c>
      <c r="H127" s="64">
        <v>0</v>
      </c>
      <c r="I127" s="64">
        <f t="shared" si="90"/>
        <v>-16000</v>
      </c>
      <c r="J127" s="64">
        <v>0</v>
      </c>
      <c r="K127" s="64">
        <f t="shared" si="89"/>
        <v>0</v>
      </c>
      <c r="L127" s="66">
        <f t="shared" si="91"/>
        <v>-16000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63" t="s">
        <v>117</v>
      </c>
      <c r="B128" s="64" t="s">
        <v>116</v>
      </c>
      <c r="C128" s="64" t="s">
        <v>18</v>
      </c>
      <c r="D128" s="65">
        <v>500</v>
      </c>
      <c r="E128" s="65">
        <v>1345</v>
      </c>
      <c r="F128" s="64">
        <v>1295</v>
      </c>
      <c r="G128" s="64">
        <v>0</v>
      </c>
      <c r="H128" s="64">
        <v>0</v>
      </c>
      <c r="I128" s="64">
        <f t="shared" ref="I128" si="92">(F128-E128)*D128</f>
        <v>-25000</v>
      </c>
      <c r="J128" s="64">
        <v>0</v>
      </c>
      <c r="K128" s="64">
        <f t="shared" si="89"/>
        <v>0</v>
      </c>
      <c r="L128" s="66">
        <f t="shared" ref="L128" si="93">SUM(K128+J128+I128)</f>
        <v>-25000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63" t="s">
        <v>109</v>
      </c>
      <c r="B129" s="64" t="s">
        <v>110</v>
      </c>
      <c r="C129" s="64" t="s">
        <v>18</v>
      </c>
      <c r="D129" s="65">
        <v>200</v>
      </c>
      <c r="E129" s="65">
        <v>2830</v>
      </c>
      <c r="F129" s="64">
        <v>2830</v>
      </c>
      <c r="G129" s="64">
        <v>0</v>
      </c>
      <c r="H129" s="64">
        <v>0</v>
      </c>
      <c r="I129" s="64">
        <f t="shared" si="90"/>
        <v>0</v>
      </c>
      <c r="J129" s="64">
        <v>0</v>
      </c>
      <c r="K129" s="64">
        <f t="shared" si="89"/>
        <v>0</v>
      </c>
      <c r="L129" s="66">
        <f t="shared" si="91"/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63" t="s">
        <v>106</v>
      </c>
      <c r="B130" s="64" t="s">
        <v>108</v>
      </c>
      <c r="C130" s="64" t="s">
        <v>18</v>
      </c>
      <c r="D130" s="65">
        <v>2000</v>
      </c>
      <c r="E130" s="65">
        <v>356</v>
      </c>
      <c r="F130" s="64">
        <v>366</v>
      </c>
      <c r="G130" s="64">
        <v>376</v>
      </c>
      <c r="H130" s="64">
        <v>386</v>
      </c>
      <c r="I130" s="64">
        <f t="shared" si="90"/>
        <v>20000</v>
      </c>
      <c r="J130" s="64">
        <f>(G130-F130)*D130</f>
        <v>20000</v>
      </c>
      <c r="K130" s="64">
        <f t="shared" si="89"/>
        <v>20000</v>
      </c>
      <c r="L130" s="66">
        <f t="shared" si="91"/>
        <v>60000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63" t="s">
        <v>106</v>
      </c>
      <c r="B131" s="64" t="s">
        <v>107</v>
      </c>
      <c r="C131" s="64" t="s">
        <v>18</v>
      </c>
      <c r="D131" s="65">
        <v>2000</v>
      </c>
      <c r="E131" s="65">
        <v>164</v>
      </c>
      <c r="F131" s="64">
        <v>172</v>
      </c>
      <c r="G131" s="64">
        <v>0</v>
      </c>
      <c r="H131" s="64">
        <v>0</v>
      </c>
      <c r="I131" s="64">
        <f t="shared" ref="I131" si="94">(F131-E131)*D131</f>
        <v>16000</v>
      </c>
      <c r="J131" s="64">
        <v>0</v>
      </c>
      <c r="K131" s="64">
        <v>0</v>
      </c>
      <c r="L131" s="66">
        <f t="shared" ref="L131" si="95">SUM(K131+J131+I131)</f>
        <v>16000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63" t="s">
        <v>104</v>
      </c>
      <c r="B132" s="64" t="s">
        <v>105</v>
      </c>
      <c r="C132" s="64" t="s">
        <v>18</v>
      </c>
      <c r="D132" s="65">
        <v>2000</v>
      </c>
      <c r="E132" s="65">
        <v>120</v>
      </c>
      <c r="F132" s="64">
        <v>110</v>
      </c>
      <c r="G132" s="64">
        <v>0</v>
      </c>
      <c r="H132" s="64">
        <v>0</v>
      </c>
      <c r="I132" s="64">
        <f t="shared" ref="I132" si="96">(F132-E132)*D132</f>
        <v>-20000</v>
      </c>
      <c r="J132" s="64">
        <v>0</v>
      </c>
      <c r="K132" s="64">
        <v>0</v>
      </c>
      <c r="L132" s="66">
        <f t="shared" ref="L132" si="97">SUM(K132+J132+I132)</f>
        <v>-20000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63" t="s">
        <v>101</v>
      </c>
      <c r="B133" s="64" t="s">
        <v>102</v>
      </c>
      <c r="C133" s="64" t="s">
        <v>18</v>
      </c>
      <c r="D133" s="65">
        <v>2000</v>
      </c>
      <c r="E133" s="65">
        <v>695</v>
      </c>
      <c r="F133" s="64">
        <v>710</v>
      </c>
      <c r="G133" s="64">
        <v>725</v>
      </c>
      <c r="H133" s="64">
        <v>0</v>
      </c>
      <c r="I133" s="64">
        <f t="shared" ref="I133:I136" si="98">(F133-E133)*D133</f>
        <v>30000</v>
      </c>
      <c r="J133" s="64">
        <f>(G133-F133)*D133</f>
        <v>30000</v>
      </c>
      <c r="K133" s="64">
        <v>0</v>
      </c>
      <c r="L133" s="66">
        <f t="shared" ref="L133" si="99">SUM(K133+J133+I133)</f>
        <v>60000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63" t="s">
        <v>101</v>
      </c>
      <c r="B134" s="64" t="s">
        <v>103</v>
      </c>
      <c r="C134" s="64" t="s">
        <v>18</v>
      </c>
      <c r="D134" s="65">
        <v>1000</v>
      </c>
      <c r="E134" s="65">
        <v>640</v>
      </c>
      <c r="F134" s="64">
        <v>675</v>
      </c>
      <c r="G134" s="64">
        <v>0</v>
      </c>
      <c r="H134" s="64">
        <v>0</v>
      </c>
      <c r="I134" s="64">
        <f t="shared" si="98"/>
        <v>35000</v>
      </c>
      <c r="J134" s="64">
        <v>0</v>
      </c>
      <c r="K134" s="64">
        <v>0</v>
      </c>
      <c r="L134" s="66">
        <f t="shared" ref="L134" si="100">SUM(K134+J134+I134)</f>
        <v>35000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63" t="s">
        <v>99</v>
      </c>
      <c r="B135" s="64" t="s">
        <v>98</v>
      </c>
      <c r="C135" s="64" t="s">
        <v>18</v>
      </c>
      <c r="D135" s="65">
        <v>2000</v>
      </c>
      <c r="E135" s="65">
        <v>353</v>
      </c>
      <c r="F135" s="64">
        <v>363</v>
      </c>
      <c r="G135" s="64">
        <v>0</v>
      </c>
      <c r="H135" s="64">
        <v>0</v>
      </c>
      <c r="I135" s="64">
        <f t="shared" si="98"/>
        <v>20000</v>
      </c>
      <c r="J135" s="64">
        <v>0</v>
      </c>
      <c r="K135" s="64">
        <v>0</v>
      </c>
      <c r="L135" s="66">
        <f t="shared" ref="L135" si="101">SUM(K135+J135+I135)</f>
        <v>20000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63" t="s">
        <v>99</v>
      </c>
      <c r="B136" s="64" t="s">
        <v>100</v>
      </c>
      <c r="C136" s="64" t="s">
        <v>18</v>
      </c>
      <c r="D136" s="65">
        <v>2000</v>
      </c>
      <c r="E136" s="65">
        <v>620</v>
      </c>
      <c r="F136" s="64">
        <v>650</v>
      </c>
      <c r="G136" s="64">
        <v>0</v>
      </c>
      <c r="H136" s="64">
        <v>0</v>
      </c>
      <c r="I136" s="64">
        <f t="shared" si="98"/>
        <v>60000</v>
      </c>
      <c r="J136" s="64">
        <v>0</v>
      </c>
      <c r="K136" s="64">
        <v>0</v>
      </c>
      <c r="L136" s="66">
        <f t="shared" ref="L136" si="102">SUM(K136+J136+I136)</f>
        <v>60000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63" t="s">
        <v>95</v>
      </c>
      <c r="B137" s="64" t="s">
        <v>97</v>
      </c>
      <c r="C137" s="64" t="s">
        <v>18</v>
      </c>
      <c r="D137" s="65">
        <v>2000</v>
      </c>
      <c r="E137" s="65">
        <v>228</v>
      </c>
      <c r="F137" s="64">
        <v>250</v>
      </c>
      <c r="G137" s="64">
        <v>280</v>
      </c>
      <c r="H137" s="64">
        <v>0</v>
      </c>
      <c r="I137" s="64">
        <f t="shared" ref="I137:I142" si="103">(F137-E137)*D137</f>
        <v>44000</v>
      </c>
      <c r="J137" s="64">
        <f>(G137-F137)*D137</f>
        <v>60000</v>
      </c>
      <c r="K137" s="64">
        <v>0</v>
      </c>
      <c r="L137" s="66">
        <f t="shared" ref="L137:L138" si="104">SUM(K137+J137+I137)</f>
        <v>104000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63" t="s">
        <v>95</v>
      </c>
      <c r="B138" s="64" t="s">
        <v>96</v>
      </c>
      <c r="C138" s="64" t="s">
        <v>18</v>
      </c>
      <c r="D138" s="65">
        <v>2000</v>
      </c>
      <c r="E138" s="65">
        <v>334</v>
      </c>
      <c r="F138" s="64">
        <v>349</v>
      </c>
      <c r="G138" s="64">
        <v>0</v>
      </c>
      <c r="H138" s="64">
        <v>0</v>
      </c>
      <c r="I138" s="64">
        <f t="shared" si="103"/>
        <v>30000</v>
      </c>
      <c r="J138" s="64">
        <v>0</v>
      </c>
      <c r="K138" s="64">
        <v>0</v>
      </c>
      <c r="L138" s="66">
        <f t="shared" si="104"/>
        <v>30000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63" t="s">
        <v>93</v>
      </c>
      <c r="B139" s="64" t="s">
        <v>94</v>
      </c>
      <c r="C139" s="64" t="s">
        <v>18</v>
      </c>
      <c r="D139" s="65">
        <v>2000</v>
      </c>
      <c r="E139" s="65">
        <v>352</v>
      </c>
      <c r="F139" s="64">
        <v>360</v>
      </c>
      <c r="G139" s="64">
        <v>0</v>
      </c>
      <c r="H139" s="64">
        <v>0</v>
      </c>
      <c r="I139" s="64">
        <f t="shared" si="103"/>
        <v>16000</v>
      </c>
      <c r="J139" s="64">
        <v>0</v>
      </c>
      <c r="K139" s="64">
        <v>0</v>
      </c>
      <c r="L139" s="66">
        <f t="shared" ref="L139" si="105">SUM(K139+J139+I139)</f>
        <v>16000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63" t="s">
        <v>92</v>
      </c>
      <c r="B140" s="64" t="s">
        <v>91</v>
      </c>
      <c r="C140" s="64" t="s">
        <v>18</v>
      </c>
      <c r="D140" s="65">
        <v>2000</v>
      </c>
      <c r="E140" s="65">
        <v>132</v>
      </c>
      <c r="F140" s="64">
        <v>142</v>
      </c>
      <c r="G140" s="64">
        <v>0</v>
      </c>
      <c r="H140" s="64">
        <v>0</v>
      </c>
      <c r="I140" s="64">
        <f t="shared" si="103"/>
        <v>20000</v>
      </c>
      <c r="J140" s="64">
        <v>0</v>
      </c>
      <c r="K140" s="64">
        <v>0</v>
      </c>
      <c r="L140" s="66">
        <f t="shared" ref="L140" si="106">SUM(K140+J140+I140)</f>
        <v>20000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63" t="s">
        <v>90</v>
      </c>
      <c r="B141" s="64" t="s">
        <v>89</v>
      </c>
      <c r="C141" s="64" t="s">
        <v>18</v>
      </c>
      <c r="D141" s="65">
        <v>2000</v>
      </c>
      <c r="E141" s="65">
        <v>78.5</v>
      </c>
      <c r="F141" s="64">
        <v>74</v>
      </c>
      <c r="G141" s="64">
        <v>0</v>
      </c>
      <c r="H141" s="64">
        <v>0</v>
      </c>
      <c r="I141" s="64">
        <f t="shared" si="103"/>
        <v>-9000</v>
      </c>
      <c r="J141" s="64">
        <v>0</v>
      </c>
      <c r="K141" s="64">
        <v>0</v>
      </c>
      <c r="L141" s="66">
        <f t="shared" ref="L141" si="107">SUM(K141+J141+I141)</f>
        <v>-9000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63" t="s">
        <v>87</v>
      </c>
      <c r="B142" s="64" t="s">
        <v>88</v>
      </c>
      <c r="C142" s="64" t="s">
        <v>18</v>
      </c>
      <c r="D142" s="65">
        <v>2000</v>
      </c>
      <c r="E142" s="65">
        <v>285</v>
      </c>
      <c r="F142" s="64">
        <v>300</v>
      </c>
      <c r="G142" s="64">
        <v>0</v>
      </c>
      <c r="H142" s="64">
        <v>0</v>
      </c>
      <c r="I142" s="64">
        <f t="shared" si="103"/>
        <v>30000</v>
      </c>
      <c r="J142" s="64">
        <v>0</v>
      </c>
      <c r="K142" s="64">
        <v>0</v>
      </c>
      <c r="L142" s="66">
        <f t="shared" ref="L142" si="108">SUM(K142+J142+I142)</f>
        <v>30000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63" t="s">
        <v>86</v>
      </c>
      <c r="B143" s="64" t="s">
        <v>85</v>
      </c>
      <c r="C143" s="64" t="s">
        <v>18</v>
      </c>
      <c r="D143" s="65">
        <v>500</v>
      </c>
      <c r="E143" s="65">
        <v>257</v>
      </c>
      <c r="F143" s="64">
        <v>266</v>
      </c>
      <c r="G143" s="64">
        <v>0</v>
      </c>
      <c r="H143" s="64">
        <v>0</v>
      </c>
      <c r="I143" s="64">
        <f t="shared" ref="I143" si="109">(F143-E143)*D143</f>
        <v>4500</v>
      </c>
      <c r="J143" s="64">
        <v>0</v>
      </c>
      <c r="K143" s="64">
        <v>0</v>
      </c>
      <c r="L143" s="66">
        <f t="shared" ref="L143" si="110">SUM(K143+J143+I143)</f>
        <v>4500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63" t="s">
        <v>86</v>
      </c>
      <c r="B144" s="64" t="s">
        <v>60</v>
      </c>
      <c r="C144" s="64" t="s">
        <v>18</v>
      </c>
      <c r="D144" s="65">
        <v>500</v>
      </c>
      <c r="E144" s="65">
        <v>930</v>
      </c>
      <c r="F144" s="64">
        <v>978</v>
      </c>
      <c r="G144" s="64">
        <v>0</v>
      </c>
      <c r="H144" s="64">
        <v>0</v>
      </c>
      <c r="I144" s="64">
        <f t="shared" ref="I144" si="111">(F144-E144)*D144</f>
        <v>24000</v>
      </c>
      <c r="J144" s="64">
        <v>0</v>
      </c>
      <c r="K144" s="64">
        <v>0</v>
      </c>
      <c r="L144" s="66">
        <f t="shared" ref="L144" si="112">SUM(K144+J144+I144)</f>
        <v>24000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63" t="s">
        <v>84</v>
      </c>
      <c r="B145" s="64" t="s">
        <v>70</v>
      </c>
      <c r="C145" s="64" t="s">
        <v>18</v>
      </c>
      <c r="D145" s="65">
        <v>2000</v>
      </c>
      <c r="E145" s="65">
        <v>157</v>
      </c>
      <c r="F145" s="64">
        <v>167</v>
      </c>
      <c r="G145" s="64">
        <v>180</v>
      </c>
      <c r="H145" s="64">
        <v>200</v>
      </c>
      <c r="I145" s="64">
        <f t="shared" ref="I145:I146" si="113">(F145-E145)*D145</f>
        <v>20000</v>
      </c>
      <c r="J145" s="64">
        <f>(G145-F145)*D145</f>
        <v>26000</v>
      </c>
      <c r="K145" s="64">
        <f>SUM(H145-G145)*D145</f>
        <v>40000</v>
      </c>
      <c r="L145" s="66">
        <f t="shared" ref="L145" si="114">SUM(K145+J145+I145)</f>
        <v>86000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63" t="s">
        <v>84</v>
      </c>
      <c r="B146" s="64" t="s">
        <v>77</v>
      </c>
      <c r="C146" s="64" t="s">
        <v>18</v>
      </c>
      <c r="D146" s="65">
        <v>1000</v>
      </c>
      <c r="E146" s="65">
        <v>600</v>
      </c>
      <c r="F146" s="64">
        <v>630</v>
      </c>
      <c r="G146" s="64">
        <v>0</v>
      </c>
      <c r="H146" s="64">
        <v>0</v>
      </c>
      <c r="I146" s="64">
        <f t="shared" si="113"/>
        <v>30000</v>
      </c>
      <c r="J146" s="64">
        <v>0</v>
      </c>
      <c r="K146" s="64">
        <v>0</v>
      </c>
      <c r="L146" s="66">
        <f t="shared" ref="L146" si="115">SUM(K146+J146+I146)</f>
        <v>30000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63" t="s">
        <v>82</v>
      </c>
      <c r="B147" s="64" t="s">
        <v>83</v>
      </c>
      <c r="C147" s="64" t="s">
        <v>18</v>
      </c>
      <c r="D147" s="65">
        <v>200</v>
      </c>
      <c r="E147" s="65">
        <v>2680</v>
      </c>
      <c r="F147" s="64">
        <v>2500</v>
      </c>
      <c r="G147" s="64">
        <v>0</v>
      </c>
      <c r="H147" s="64">
        <v>0</v>
      </c>
      <c r="I147" s="64">
        <f t="shared" ref="I147" si="116">(F147-E147)*D147</f>
        <v>-36000</v>
      </c>
      <c r="J147" s="64">
        <v>0</v>
      </c>
      <c r="K147" s="64">
        <v>0</v>
      </c>
      <c r="L147" s="66">
        <f t="shared" ref="L147" si="117">SUM(K147+J147+I147)</f>
        <v>-36000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63" t="s">
        <v>78</v>
      </c>
      <c r="B148" s="64" t="s">
        <v>79</v>
      </c>
      <c r="C148" s="64" t="s">
        <v>18</v>
      </c>
      <c r="D148" s="65">
        <v>2000</v>
      </c>
      <c r="E148" s="65">
        <v>209</v>
      </c>
      <c r="F148" s="64">
        <v>225</v>
      </c>
      <c r="G148" s="64">
        <v>235</v>
      </c>
      <c r="H148" s="64">
        <v>0</v>
      </c>
      <c r="I148" s="64">
        <f t="shared" ref="I148:I150" si="118">(F148-E148)*D148</f>
        <v>32000</v>
      </c>
      <c r="J148" s="64">
        <f>(G148-F148)*D148</f>
        <v>20000</v>
      </c>
      <c r="K148" s="64">
        <v>0</v>
      </c>
      <c r="L148" s="66">
        <f t="shared" ref="L148" si="119">SUM(K148+J148+I148)</f>
        <v>52000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63" t="s">
        <v>78</v>
      </c>
      <c r="B149" s="64" t="s">
        <v>77</v>
      </c>
      <c r="C149" s="64" t="s">
        <v>18</v>
      </c>
      <c r="D149" s="65">
        <v>500</v>
      </c>
      <c r="E149" s="65">
        <v>590</v>
      </c>
      <c r="F149" s="64">
        <v>617</v>
      </c>
      <c r="G149" s="64">
        <v>630</v>
      </c>
      <c r="H149" s="64">
        <v>0</v>
      </c>
      <c r="I149" s="64">
        <f t="shared" si="118"/>
        <v>13500</v>
      </c>
      <c r="J149" s="64">
        <f>(G149-F149)*D149</f>
        <v>6500</v>
      </c>
      <c r="K149" s="64">
        <v>0</v>
      </c>
      <c r="L149" s="66">
        <f t="shared" ref="L149" si="120">SUM(K149+J149+I149)</f>
        <v>20000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63" t="s">
        <v>80</v>
      </c>
      <c r="B150" s="64" t="s">
        <v>81</v>
      </c>
      <c r="C150" s="64" t="s">
        <v>18</v>
      </c>
      <c r="D150" s="65">
        <v>2500</v>
      </c>
      <c r="E150" s="65">
        <v>250</v>
      </c>
      <c r="F150" s="64">
        <v>266</v>
      </c>
      <c r="G150" s="64">
        <v>0</v>
      </c>
      <c r="H150" s="64">
        <v>0</v>
      </c>
      <c r="I150" s="64">
        <f t="shared" si="118"/>
        <v>40000</v>
      </c>
      <c r="J150" s="64">
        <v>0</v>
      </c>
      <c r="K150" s="64">
        <v>0</v>
      </c>
      <c r="L150" s="66">
        <f t="shared" ref="L150" si="121">SUM(K150+J150+I150)</f>
        <v>40000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63" t="s">
        <v>76</v>
      </c>
      <c r="B151" s="64" t="s">
        <v>38</v>
      </c>
      <c r="C151" s="64" t="s">
        <v>18</v>
      </c>
      <c r="D151" s="65">
        <v>4000</v>
      </c>
      <c r="E151" s="65">
        <v>146</v>
      </c>
      <c r="F151" s="64">
        <v>154</v>
      </c>
      <c r="G151" s="64">
        <v>0</v>
      </c>
      <c r="H151" s="64">
        <v>0</v>
      </c>
      <c r="I151" s="64">
        <f t="shared" ref="I151:I158" si="122">(F151-E151)*D151</f>
        <v>32000</v>
      </c>
      <c r="J151" s="64">
        <v>0</v>
      </c>
      <c r="K151" s="64">
        <v>0</v>
      </c>
      <c r="L151" s="66">
        <f t="shared" ref="L151" si="123">SUM(K151+J151+I151)</f>
        <v>32000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63" t="s">
        <v>74</v>
      </c>
      <c r="B152" s="64" t="s">
        <v>75</v>
      </c>
      <c r="C152" s="64" t="s">
        <v>18</v>
      </c>
      <c r="D152" s="65">
        <v>500</v>
      </c>
      <c r="E152" s="65">
        <v>930</v>
      </c>
      <c r="F152" s="64">
        <v>970</v>
      </c>
      <c r="G152" s="64">
        <v>1020</v>
      </c>
      <c r="H152" s="64">
        <v>1100</v>
      </c>
      <c r="I152" s="64">
        <f t="shared" si="122"/>
        <v>20000</v>
      </c>
      <c r="J152" s="64">
        <f>(G152-F152)*D152</f>
        <v>25000</v>
      </c>
      <c r="K152" s="64">
        <f>SUM(H152-G152)*D152</f>
        <v>40000</v>
      </c>
      <c r="L152" s="66">
        <f t="shared" ref="L152" si="124">SUM(K152+J152+I152)</f>
        <v>85000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63" t="s">
        <v>72</v>
      </c>
      <c r="B153" s="64" t="s">
        <v>73</v>
      </c>
      <c r="C153" s="64" t="s">
        <v>18</v>
      </c>
      <c r="D153" s="65">
        <v>1000</v>
      </c>
      <c r="E153" s="65">
        <v>461</v>
      </c>
      <c r="F153" s="64">
        <v>490</v>
      </c>
      <c r="G153" s="64">
        <v>0</v>
      </c>
      <c r="H153" s="64">
        <v>0</v>
      </c>
      <c r="I153" s="64">
        <f t="shared" si="122"/>
        <v>29000</v>
      </c>
      <c r="J153" s="64">
        <v>0</v>
      </c>
      <c r="K153" s="64">
        <v>0</v>
      </c>
      <c r="L153" s="66">
        <f t="shared" ref="L153" si="125">SUM(K153+J153+I153)</f>
        <v>29000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63" t="s">
        <v>69</v>
      </c>
      <c r="B154" s="64" t="s">
        <v>70</v>
      </c>
      <c r="C154" s="64" t="s">
        <v>18</v>
      </c>
      <c r="D154" s="65">
        <v>2000</v>
      </c>
      <c r="E154" s="65">
        <v>144</v>
      </c>
      <c r="F154" s="64">
        <v>155</v>
      </c>
      <c r="G154" s="64">
        <v>165</v>
      </c>
      <c r="H154" s="64">
        <v>175</v>
      </c>
      <c r="I154" s="64">
        <f t="shared" si="122"/>
        <v>22000</v>
      </c>
      <c r="J154" s="64">
        <f>(G154-F154)*D154</f>
        <v>20000</v>
      </c>
      <c r="K154" s="64">
        <f>SUM(H154-G154)*D154</f>
        <v>20000</v>
      </c>
      <c r="L154" s="66">
        <f t="shared" ref="L154" si="126">SUM(K154+J154+I154)</f>
        <v>62000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63" t="s">
        <v>69</v>
      </c>
      <c r="B155" s="64" t="s">
        <v>71</v>
      </c>
      <c r="C155" s="64" t="s">
        <v>18</v>
      </c>
      <c r="D155" s="65">
        <v>500</v>
      </c>
      <c r="E155" s="65">
        <v>1050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6">
        <f t="shared" ref="L155" si="127">SUM(K155+J155+I155)</f>
        <v>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63" t="s">
        <v>67</v>
      </c>
      <c r="B156" s="64" t="s">
        <v>68</v>
      </c>
      <c r="C156" s="64" t="s">
        <v>18</v>
      </c>
      <c r="D156" s="65">
        <v>1000</v>
      </c>
      <c r="E156" s="65">
        <v>567</v>
      </c>
      <c r="F156" s="64">
        <v>580</v>
      </c>
      <c r="G156" s="64">
        <v>0</v>
      </c>
      <c r="H156" s="64">
        <v>0</v>
      </c>
      <c r="I156" s="64">
        <f t="shared" si="122"/>
        <v>13000</v>
      </c>
      <c r="J156" s="64">
        <v>0</v>
      </c>
      <c r="K156" s="64">
        <v>0</v>
      </c>
      <c r="L156" s="66">
        <f t="shared" ref="L156" si="128">SUM(K156+J156+I156)</f>
        <v>13000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63" t="s">
        <v>66</v>
      </c>
      <c r="B157" s="64" t="s">
        <v>65</v>
      </c>
      <c r="C157" s="64" t="s">
        <v>18</v>
      </c>
      <c r="D157" s="65">
        <v>1000</v>
      </c>
      <c r="E157" s="65">
        <v>592</v>
      </c>
      <c r="F157" s="64">
        <v>630</v>
      </c>
      <c r="G157" s="64">
        <v>0</v>
      </c>
      <c r="H157" s="64">
        <v>0</v>
      </c>
      <c r="I157" s="64">
        <f t="shared" si="122"/>
        <v>38000</v>
      </c>
      <c r="J157" s="64">
        <v>0</v>
      </c>
      <c r="K157" s="64">
        <v>0</v>
      </c>
      <c r="L157" s="66">
        <f t="shared" ref="L157" si="129">SUM(K157+J157+I157)</f>
        <v>38000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63" t="s">
        <v>64</v>
      </c>
      <c r="B158" s="64" t="s">
        <v>63</v>
      </c>
      <c r="C158" s="64" t="s">
        <v>18</v>
      </c>
      <c r="D158" s="65">
        <v>1000</v>
      </c>
      <c r="E158" s="65">
        <v>643</v>
      </c>
      <c r="F158" s="64">
        <v>668</v>
      </c>
      <c r="G158" s="64">
        <v>700</v>
      </c>
      <c r="H158" s="64">
        <v>0</v>
      </c>
      <c r="I158" s="64">
        <f t="shared" si="122"/>
        <v>25000</v>
      </c>
      <c r="J158" s="64">
        <f>(G158-F158)*D158</f>
        <v>32000</v>
      </c>
      <c r="K158" s="64">
        <v>0</v>
      </c>
      <c r="L158" s="66">
        <f t="shared" ref="L158" si="130">SUM(K158+J158+I158)</f>
        <v>57000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63" t="s">
        <v>64</v>
      </c>
      <c r="B159" s="64" t="s">
        <v>62</v>
      </c>
      <c r="C159" s="64" t="s">
        <v>18</v>
      </c>
      <c r="D159" s="65">
        <v>500</v>
      </c>
      <c r="E159" s="65">
        <v>1184</v>
      </c>
      <c r="F159" s="64">
        <v>1160</v>
      </c>
      <c r="G159" s="64">
        <v>0</v>
      </c>
      <c r="H159" s="64">
        <v>0</v>
      </c>
      <c r="I159" s="64">
        <f t="shared" ref="I159:I160" si="131">(F159-E159)*D159</f>
        <v>-12000</v>
      </c>
      <c r="J159" s="64">
        <v>0</v>
      </c>
      <c r="K159" s="64">
        <v>0</v>
      </c>
      <c r="L159" s="66">
        <f t="shared" ref="L159" si="132">SUM(K159+J159+I159)</f>
        <v>-12000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63" t="s">
        <v>59</v>
      </c>
      <c r="B160" s="64" t="s">
        <v>61</v>
      </c>
      <c r="C160" s="64" t="s">
        <v>18</v>
      </c>
      <c r="D160" s="65">
        <v>2000</v>
      </c>
      <c r="E160" s="65">
        <v>109</v>
      </c>
      <c r="F160" s="64">
        <v>114</v>
      </c>
      <c r="G160" s="64">
        <v>124</v>
      </c>
      <c r="H160" s="64">
        <v>132</v>
      </c>
      <c r="I160" s="64">
        <f t="shared" si="131"/>
        <v>10000</v>
      </c>
      <c r="J160" s="64">
        <f>(G160-F160)*D160</f>
        <v>20000</v>
      </c>
      <c r="K160" s="64">
        <f>SUM(H160-G160)*D160</f>
        <v>16000</v>
      </c>
      <c r="L160" s="66">
        <f t="shared" ref="L160" si="133">SUM(K160+J160+I160)</f>
        <v>46000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63" t="s">
        <v>59</v>
      </c>
      <c r="B161" s="64" t="s">
        <v>60</v>
      </c>
      <c r="C161" s="64" t="s">
        <v>18</v>
      </c>
      <c r="D161" s="65">
        <v>500</v>
      </c>
      <c r="E161" s="65">
        <v>833</v>
      </c>
      <c r="F161" s="64">
        <v>880</v>
      </c>
      <c r="G161" s="64">
        <v>0</v>
      </c>
      <c r="H161" s="64">
        <v>0</v>
      </c>
      <c r="I161" s="64">
        <f t="shared" ref="I161:I163" si="134">(F161-E161)*D161</f>
        <v>23500</v>
      </c>
      <c r="J161" s="64">
        <v>0</v>
      </c>
      <c r="K161" s="64">
        <v>0</v>
      </c>
      <c r="L161" s="66">
        <f t="shared" ref="L161" si="135">SUM(K161+J161+I161)</f>
        <v>23500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63" t="s">
        <v>58</v>
      </c>
      <c r="B162" s="64" t="s">
        <v>57</v>
      </c>
      <c r="C162" s="64" t="s">
        <v>18</v>
      </c>
      <c r="D162" s="65">
        <v>500</v>
      </c>
      <c r="E162" s="65">
        <v>1440</v>
      </c>
      <c r="F162" s="64">
        <v>1400</v>
      </c>
      <c r="G162" s="64">
        <v>0</v>
      </c>
      <c r="H162" s="64">
        <v>0</v>
      </c>
      <c r="I162" s="64">
        <f t="shared" si="134"/>
        <v>-20000</v>
      </c>
      <c r="J162" s="64">
        <v>0</v>
      </c>
      <c r="K162" s="64">
        <v>0</v>
      </c>
      <c r="L162" s="66">
        <f t="shared" ref="L162" si="136">SUM(K162+J162+I162)</f>
        <v>-20000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63" t="s">
        <v>56</v>
      </c>
      <c r="B163" s="64" t="s">
        <v>55</v>
      </c>
      <c r="C163" s="64" t="s">
        <v>18</v>
      </c>
      <c r="D163" s="65">
        <v>500</v>
      </c>
      <c r="E163" s="65">
        <v>2980</v>
      </c>
      <c r="F163" s="64">
        <v>3080</v>
      </c>
      <c r="G163" s="64">
        <v>3180</v>
      </c>
      <c r="H163" s="64">
        <v>0</v>
      </c>
      <c r="I163" s="64">
        <f t="shared" si="134"/>
        <v>50000</v>
      </c>
      <c r="J163" s="64">
        <f>(G163-F163)*D163</f>
        <v>50000</v>
      </c>
      <c r="K163" s="64">
        <v>0</v>
      </c>
      <c r="L163" s="66">
        <f t="shared" ref="L163" si="137">SUM(K163+J163+I163)</f>
        <v>100000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63" t="s">
        <v>54</v>
      </c>
      <c r="B164" s="64" t="s">
        <v>44</v>
      </c>
      <c r="C164" s="64" t="s">
        <v>18</v>
      </c>
      <c r="D164" s="65">
        <v>2000</v>
      </c>
      <c r="E164" s="65">
        <v>169</v>
      </c>
      <c r="F164" s="64">
        <v>178</v>
      </c>
      <c r="G164" s="64">
        <v>188</v>
      </c>
      <c r="H164" s="64">
        <v>0</v>
      </c>
      <c r="I164" s="64">
        <f t="shared" ref="I164" si="138">(F164-E164)*D164</f>
        <v>18000</v>
      </c>
      <c r="J164" s="64">
        <f>(G164-F164)*D164</f>
        <v>20000</v>
      </c>
      <c r="K164" s="64">
        <v>0</v>
      </c>
      <c r="L164" s="66">
        <f t="shared" ref="L164" si="139">SUM(K164+J164+I164)</f>
        <v>38000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63" t="s">
        <v>52</v>
      </c>
      <c r="B165" s="64" t="s">
        <v>53</v>
      </c>
      <c r="C165" s="64" t="s">
        <v>18</v>
      </c>
      <c r="D165" s="65">
        <v>500</v>
      </c>
      <c r="E165" s="65">
        <v>1540</v>
      </c>
      <c r="F165" s="64">
        <v>1600</v>
      </c>
      <c r="G165" s="64">
        <v>0</v>
      </c>
      <c r="H165" s="64">
        <v>0</v>
      </c>
      <c r="I165" s="64">
        <f t="shared" ref="I165" si="140">(F165-E165)*D165</f>
        <v>30000</v>
      </c>
      <c r="J165" s="64">
        <v>0</v>
      </c>
      <c r="K165" s="64">
        <v>0</v>
      </c>
      <c r="L165" s="66">
        <f t="shared" ref="L165" si="141">SUM(K165+J165+I165)</f>
        <v>30000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63" t="s">
        <v>50</v>
      </c>
      <c r="B166" s="64" t="s">
        <v>51</v>
      </c>
      <c r="C166" s="64" t="s">
        <v>18</v>
      </c>
      <c r="D166" s="65">
        <v>2000</v>
      </c>
      <c r="E166" s="65">
        <v>171</v>
      </c>
      <c r="F166" s="64">
        <v>180</v>
      </c>
      <c r="G166" s="64">
        <v>0</v>
      </c>
      <c r="H166" s="64">
        <v>0</v>
      </c>
      <c r="I166" s="64">
        <f t="shared" ref="I166" si="142">(F166-E166)*D166</f>
        <v>18000</v>
      </c>
      <c r="J166" s="64">
        <v>0</v>
      </c>
      <c r="K166" s="64">
        <v>0</v>
      </c>
      <c r="L166" s="66">
        <f t="shared" ref="L166" si="143">SUM(K166+J166+I166)</f>
        <v>18000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63" t="s">
        <v>50</v>
      </c>
      <c r="B167" s="64" t="s">
        <v>23</v>
      </c>
      <c r="C167" s="64" t="s">
        <v>18</v>
      </c>
      <c r="D167" s="65">
        <v>200</v>
      </c>
      <c r="E167" s="65">
        <v>1295</v>
      </c>
      <c r="F167" s="64">
        <v>1240</v>
      </c>
      <c r="G167" s="64">
        <v>0</v>
      </c>
      <c r="H167" s="64">
        <v>0</v>
      </c>
      <c r="I167" s="64">
        <f t="shared" ref="I167" si="144">(F167-E167)*D167</f>
        <v>-11000</v>
      </c>
      <c r="J167" s="64">
        <v>0</v>
      </c>
      <c r="K167" s="64">
        <v>0</v>
      </c>
      <c r="L167" s="66">
        <f t="shared" ref="L167" si="145">SUM(K167+J167+I167)</f>
        <v>-11000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63" t="s">
        <v>47</v>
      </c>
      <c r="B168" s="64" t="s">
        <v>49</v>
      </c>
      <c r="C168" s="64" t="s">
        <v>18</v>
      </c>
      <c r="D168" s="65">
        <v>1000</v>
      </c>
      <c r="E168" s="65">
        <v>392</v>
      </c>
      <c r="F168" s="64">
        <v>413</v>
      </c>
      <c r="G168" s="64">
        <v>0</v>
      </c>
      <c r="H168" s="64">
        <v>0</v>
      </c>
      <c r="I168" s="64">
        <f t="shared" ref="I168:I169" si="146">(F168-E168)*D168</f>
        <v>21000</v>
      </c>
      <c r="J168" s="64">
        <v>0</v>
      </c>
      <c r="K168" s="64">
        <v>0</v>
      </c>
      <c r="L168" s="66">
        <f t="shared" ref="L168" si="147">SUM(K168+J168+I168)</f>
        <v>21000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63" t="s">
        <v>47</v>
      </c>
      <c r="B169" s="64" t="s">
        <v>48</v>
      </c>
      <c r="C169" s="64" t="s">
        <v>18</v>
      </c>
      <c r="D169" s="65">
        <v>500</v>
      </c>
      <c r="E169" s="65">
        <v>825</v>
      </c>
      <c r="F169" s="64">
        <v>865</v>
      </c>
      <c r="G169" s="64">
        <v>0</v>
      </c>
      <c r="H169" s="64">
        <v>0</v>
      </c>
      <c r="I169" s="64">
        <f t="shared" si="146"/>
        <v>20000</v>
      </c>
      <c r="J169" s="64">
        <v>0</v>
      </c>
      <c r="K169" s="64">
        <v>0</v>
      </c>
      <c r="L169" s="66">
        <f t="shared" ref="L169" si="148">SUM(K169+J169+I169)</f>
        <v>20000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63" t="s">
        <v>46</v>
      </c>
      <c r="B170" s="64" t="s">
        <v>24</v>
      </c>
      <c r="C170" s="64" t="s">
        <v>18</v>
      </c>
      <c r="D170" s="65">
        <v>500</v>
      </c>
      <c r="E170" s="65">
        <v>162</v>
      </c>
      <c r="F170" s="64">
        <v>1680</v>
      </c>
      <c r="G170" s="64">
        <v>1780</v>
      </c>
      <c r="H170" s="64">
        <v>0</v>
      </c>
      <c r="I170" s="64">
        <v>0</v>
      </c>
      <c r="J170" s="64">
        <v>0</v>
      </c>
      <c r="K170" s="64">
        <v>0</v>
      </c>
      <c r="L170" s="66">
        <f t="shared" ref="L170" si="149">SUM(K170+J170+I170)</f>
        <v>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63" t="s">
        <v>45</v>
      </c>
      <c r="B171" s="64" t="s">
        <v>44</v>
      </c>
      <c r="C171" s="64" t="s">
        <v>18</v>
      </c>
      <c r="D171" s="65">
        <v>2000</v>
      </c>
      <c r="E171" s="65">
        <v>162</v>
      </c>
      <c r="F171" s="64">
        <v>170</v>
      </c>
      <c r="G171" s="64">
        <v>177</v>
      </c>
      <c r="H171" s="64">
        <v>0</v>
      </c>
      <c r="I171" s="64">
        <f t="shared" ref="I171:I182" si="150">(F171-E171)*D171</f>
        <v>16000</v>
      </c>
      <c r="J171" s="64">
        <f>(G171-F171)*D171</f>
        <v>14000</v>
      </c>
      <c r="K171" s="64">
        <v>0</v>
      </c>
      <c r="L171" s="66">
        <f t="shared" ref="L171" si="151">SUM(K171+J171+I171)</f>
        <v>30000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63" t="s">
        <v>42</v>
      </c>
      <c r="B172" s="64" t="s">
        <v>43</v>
      </c>
      <c r="C172" s="64" t="s">
        <v>18</v>
      </c>
      <c r="D172" s="65">
        <v>500</v>
      </c>
      <c r="E172" s="65">
        <v>982</v>
      </c>
      <c r="F172" s="64">
        <v>1030</v>
      </c>
      <c r="G172" s="64">
        <v>0</v>
      </c>
      <c r="H172" s="64">
        <v>0</v>
      </c>
      <c r="I172" s="64">
        <f t="shared" si="150"/>
        <v>24000</v>
      </c>
      <c r="J172" s="64">
        <v>0</v>
      </c>
      <c r="K172" s="64">
        <v>0</v>
      </c>
      <c r="L172" s="66">
        <f t="shared" ref="L172" si="152">SUM(K172+J172+I172)</f>
        <v>24000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63" t="s">
        <v>41</v>
      </c>
      <c r="B173" s="64" t="s">
        <v>40</v>
      </c>
      <c r="C173" s="64" t="s">
        <v>18</v>
      </c>
      <c r="D173" s="65">
        <v>500</v>
      </c>
      <c r="E173" s="65">
        <v>1695</v>
      </c>
      <c r="F173" s="64">
        <v>1730</v>
      </c>
      <c r="G173" s="64">
        <v>0</v>
      </c>
      <c r="H173" s="64">
        <v>0</v>
      </c>
      <c r="I173" s="64">
        <f t="shared" si="150"/>
        <v>17500</v>
      </c>
      <c r="J173" s="64">
        <v>0</v>
      </c>
      <c r="K173" s="64">
        <v>0</v>
      </c>
      <c r="L173" s="66">
        <f t="shared" ref="L173" si="153">SUM(K173+J173+I173)</f>
        <v>17500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63" t="s">
        <v>39</v>
      </c>
      <c r="B174" s="64" t="s">
        <v>25</v>
      </c>
      <c r="C174" s="64" t="s">
        <v>18</v>
      </c>
      <c r="D174" s="65">
        <v>200</v>
      </c>
      <c r="E174" s="65">
        <v>2450</v>
      </c>
      <c r="F174" s="64">
        <v>2550</v>
      </c>
      <c r="G174" s="64">
        <v>0</v>
      </c>
      <c r="H174" s="64">
        <v>0</v>
      </c>
      <c r="I174" s="64">
        <f t="shared" si="150"/>
        <v>20000</v>
      </c>
      <c r="J174" s="64">
        <v>0</v>
      </c>
      <c r="K174" s="64">
        <v>0</v>
      </c>
      <c r="L174" s="66">
        <f t="shared" ref="L174" si="154">SUM(K174+J174+I174)</f>
        <v>20000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63" t="s">
        <v>36</v>
      </c>
      <c r="B175" s="64" t="s">
        <v>38</v>
      </c>
      <c r="C175" s="64" t="s">
        <v>18</v>
      </c>
      <c r="D175" s="65">
        <v>4000</v>
      </c>
      <c r="E175" s="65">
        <v>138</v>
      </c>
      <c r="F175" s="64">
        <v>144</v>
      </c>
      <c r="G175" s="64">
        <v>0</v>
      </c>
      <c r="H175" s="64">
        <v>0</v>
      </c>
      <c r="I175" s="64">
        <f t="shared" si="150"/>
        <v>24000</v>
      </c>
      <c r="J175" s="64">
        <v>0</v>
      </c>
      <c r="K175" s="64">
        <v>0</v>
      </c>
      <c r="L175" s="66">
        <f t="shared" ref="L175" si="155">SUM(K175+J175+I175)</f>
        <v>24000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63" t="s">
        <v>36</v>
      </c>
      <c r="B176" s="64" t="s">
        <v>37</v>
      </c>
      <c r="C176" s="64" t="s">
        <v>18</v>
      </c>
      <c r="D176" s="65">
        <v>10</v>
      </c>
      <c r="E176" s="65">
        <v>35530</v>
      </c>
      <c r="F176" s="64">
        <v>35000</v>
      </c>
      <c r="G176" s="64">
        <v>0</v>
      </c>
      <c r="H176" s="64">
        <v>0</v>
      </c>
      <c r="I176" s="64">
        <f t="shared" si="150"/>
        <v>-5300</v>
      </c>
      <c r="J176" s="64">
        <v>0</v>
      </c>
      <c r="K176" s="64">
        <v>0</v>
      </c>
      <c r="L176" s="66">
        <f t="shared" ref="L176" si="156">SUM(K176+J176+I176)</f>
        <v>-5300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63" t="s">
        <v>34</v>
      </c>
      <c r="B177" s="64" t="s">
        <v>35</v>
      </c>
      <c r="C177" s="64" t="s">
        <v>18</v>
      </c>
      <c r="D177" s="65">
        <v>500</v>
      </c>
      <c r="E177" s="65">
        <v>1440</v>
      </c>
      <c r="F177" s="64">
        <v>1500</v>
      </c>
      <c r="G177" s="64">
        <v>0</v>
      </c>
      <c r="H177" s="64">
        <v>0</v>
      </c>
      <c r="I177" s="64">
        <f t="shared" si="150"/>
        <v>30000</v>
      </c>
      <c r="J177" s="64">
        <v>0</v>
      </c>
      <c r="K177" s="64">
        <v>0</v>
      </c>
      <c r="L177" s="66">
        <f t="shared" ref="L177" si="157">SUM(K177+J177+I177)</f>
        <v>30000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63" t="s">
        <v>34</v>
      </c>
      <c r="B178" s="64" t="s">
        <v>33</v>
      </c>
      <c r="C178" s="64" t="s">
        <v>18</v>
      </c>
      <c r="D178" s="65">
        <v>500</v>
      </c>
      <c r="E178" s="65">
        <v>970</v>
      </c>
      <c r="F178" s="64">
        <v>1050</v>
      </c>
      <c r="G178" s="64">
        <v>1100</v>
      </c>
      <c r="H178" s="64">
        <v>1150</v>
      </c>
      <c r="I178" s="64">
        <f t="shared" si="150"/>
        <v>40000</v>
      </c>
      <c r="J178" s="64">
        <f>(G178-F178)*D178</f>
        <v>25000</v>
      </c>
      <c r="K178" s="64">
        <f>SUM(H178-G178)*D178</f>
        <v>25000</v>
      </c>
      <c r="L178" s="66">
        <f t="shared" ref="L178" si="158">SUM(K178+J178+I178)</f>
        <v>90000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63" t="s">
        <v>32</v>
      </c>
      <c r="B179" s="64" t="s">
        <v>19</v>
      </c>
      <c r="C179" s="64" t="s">
        <v>18</v>
      </c>
      <c r="D179" s="65">
        <v>500</v>
      </c>
      <c r="E179" s="65">
        <v>1284</v>
      </c>
      <c r="F179" s="64">
        <v>1331</v>
      </c>
      <c r="G179" s="64">
        <v>1380</v>
      </c>
      <c r="H179" s="64">
        <v>0</v>
      </c>
      <c r="I179" s="64">
        <f t="shared" si="150"/>
        <v>23500</v>
      </c>
      <c r="J179" s="64">
        <f>(G179-F179)*D179</f>
        <v>24500</v>
      </c>
      <c r="K179" s="64">
        <v>0</v>
      </c>
      <c r="L179" s="66">
        <f t="shared" ref="L179" si="159">SUM(K179+J179+I179)</f>
        <v>48000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63" t="s">
        <v>30</v>
      </c>
      <c r="B180" s="64" t="s">
        <v>29</v>
      </c>
      <c r="C180" s="64" t="s">
        <v>18</v>
      </c>
      <c r="D180" s="65">
        <v>2000</v>
      </c>
      <c r="E180" s="65">
        <v>141.5</v>
      </c>
      <c r="F180" s="64">
        <v>150</v>
      </c>
      <c r="G180" s="64">
        <v>0</v>
      </c>
      <c r="H180" s="64">
        <v>0</v>
      </c>
      <c r="I180" s="64">
        <f t="shared" si="150"/>
        <v>17000</v>
      </c>
      <c r="J180" s="64">
        <v>0</v>
      </c>
      <c r="K180" s="64">
        <v>0</v>
      </c>
      <c r="L180" s="66">
        <f t="shared" ref="L180" si="160">SUM(K180+J180+I180)</f>
        <v>17000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63" t="s">
        <v>31</v>
      </c>
      <c r="B181" s="64" t="s">
        <v>28</v>
      </c>
      <c r="C181" s="64" t="s">
        <v>18</v>
      </c>
      <c r="D181" s="65">
        <v>2000</v>
      </c>
      <c r="E181" s="65">
        <v>95</v>
      </c>
      <c r="F181" s="64">
        <v>95</v>
      </c>
      <c r="G181" s="64">
        <v>0</v>
      </c>
      <c r="H181" s="64">
        <v>0</v>
      </c>
      <c r="I181" s="64">
        <f t="shared" si="150"/>
        <v>0</v>
      </c>
      <c r="J181" s="64">
        <v>0</v>
      </c>
      <c r="K181" s="64">
        <v>0</v>
      </c>
      <c r="L181" s="66">
        <f t="shared" ref="L181" si="161">SUM(K181+J181+I181)</f>
        <v>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63" t="s">
        <v>26</v>
      </c>
      <c r="B182" s="64" t="s">
        <v>27</v>
      </c>
      <c r="C182" s="64" t="s">
        <v>18</v>
      </c>
      <c r="D182" s="65">
        <v>1000</v>
      </c>
      <c r="E182" s="65">
        <v>393</v>
      </c>
      <c r="F182" s="64">
        <v>375</v>
      </c>
      <c r="G182" s="64">
        <v>0</v>
      </c>
      <c r="H182" s="64">
        <v>0</v>
      </c>
      <c r="I182" s="64">
        <f t="shared" si="150"/>
        <v>-18000</v>
      </c>
      <c r="J182" s="64">
        <v>0</v>
      </c>
      <c r="K182" s="64">
        <v>0</v>
      </c>
      <c r="L182" s="66">
        <f t="shared" ref="L182" si="162">SUM(K182+J182+I182)</f>
        <v>-18000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/>
      <c r="B183" s="13"/>
      <c r="C183" s="13"/>
      <c r="D183" s="14"/>
      <c r="E183" s="14"/>
      <c r="F183" s="13"/>
      <c r="G183" s="13"/>
      <c r="H183" s="13"/>
      <c r="I183" s="13"/>
      <c r="J183" s="13"/>
      <c r="K183" s="1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/>
      <c r="B184" s="13"/>
      <c r="C184" s="13"/>
      <c r="D184" s="14"/>
      <c r="E184" s="14"/>
      <c r="F184" s="13"/>
      <c r="G184" s="13"/>
      <c r="H184" s="13"/>
      <c r="I184" s="13"/>
      <c r="J184" s="13"/>
      <c r="K184" s="13"/>
      <c r="L184" s="2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 t="s">
        <v>22</v>
      </c>
      <c r="K206" s="13"/>
      <c r="L206" s="23">
        <f>SUM(L6:L204)</f>
        <v>4037950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/>
      <c r="K208" s="1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15"/>
      <c r="B420" s="16"/>
      <c r="C420" s="17"/>
      <c r="D420" s="16"/>
      <c r="E420" s="18"/>
      <c r="F420" s="18"/>
      <c r="G420" s="18"/>
      <c r="H420" s="18"/>
      <c r="I420" s="18"/>
      <c r="J420" s="18"/>
      <c r="K420" s="18"/>
      <c r="L420" s="2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15"/>
      <c r="B421" s="16"/>
      <c r="C421" s="17"/>
      <c r="D421" s="16"/>
      <c r="E421" s="18"/>
      <c r="F421" s="18"/>
      <c r="G421" s="18"/>
      <c r="H421" s="18"/>
      <c r="I421" s="18"/>
      <c r="J421" s="18"/>
      <c r="K421" s="18"/>
      <c r="L421" s="2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2"/>
      <c r="Z457" s="2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2"/>
      <c r="Z458" s="2"/>
    </row>
    <row r="459" spans="1:26" ht="15" customHeight="1">
      <c r="A459" s="15"/>
      <c r="B459" s="16"/>
      <c r="C459" s="19"/>
      <c r="D459" s="19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9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7"/>
      <c r="D461" s="16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7"/>
      <c r="D462" s="16"/>
      <c r="E462" s="18"/>
      <c r="F462" s="18"/>
      <c r="G462" s="18"/>
      <c r="H462" s="18"/>
      <c r="I462" s="18"/>
      <c r="J462" s="18"/>
      <c r="K462" s="18"/>
      <c r="L462" s="24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2"/>
      <c r="Z472" s="2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4.2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2"/>
      <c r="Z478" s="2"/>
    </row>
    <row r="479" spans="1:26" ht="1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9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customHeight="1">
      <c r="A491" s="15"/>
      <c r="B491" s="19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2"/>
      <c r="Z492" s="2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9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9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6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customHeight="1">
      <c r="A504" s="15"/>
      <c r="B504" s="19"/>
      <c r="C504" s="17"/>
      <c r="D504" s="19"/>
      <c r="E504" s="18"/>
      <c r="F504" s="18"/>
      <c r="G504" s="18"/>
      <c r="H504" s="18"/>
      <c r="I504" s="18"/>
      <c r="J504" s="18"/>
      <c r="K504" s="18"/>
      <c r="L504" s="24"/>
      <c r="M504" s="1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1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2"/>
      <c r="Z505" s="2"/>
    </row>
    <row r="506" spans="1:26" ht="15" customHeight="1">
      <c r="A506" s="15"/>
      <c r="B506" s="19"/>
      <c r="C506" s="17"/>
      <c r="D506" s="16"/>
      <c r="E506" s="18"/>
      <c r="F506" s="18"/>
      <c r="G506" s="18"/>
      <c r="H506" s="18"/>
      <c r="I506" s="18"/>
      <c r="J506" s="18"/>
      <c r="K506" s="18"/>
      <c r="L506" s="24"/>
      <c r="M506" s="12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>
      <c r="A507" s="15"/>
      <c r="B507" s="19"/>
      <c r="C507" s="17"/>
      <c r="D507" s="16"/>
      <c r="E507" s="18"/>
      <c r="F507" s="18"/>
      <c r="G507" s="18"/>
      <c r="H507" s="18"/>
      <c r="I507" s="18"/>
      <c r="J507" s="18"/>
      <c r="K507" s="18"/>
      <c r="L507" s="2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6"/>
      <c r="C508" s="17"/>
      <c r="D508" s="19"/>
      <c r="E508" s="18"/>
      <c r="F508" s="18"/>
      <c r="G508" s="18"/>
      <c r="H508" s="18"/>
      <c r="I508" s="18"/>
      <c r="J508" s="18"/>
      <c r="K508" s="18"/>
      <c r="L508" s="2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2"/>
      <c r="Z508" s="2"/>
    </row>
    <row r="509" spans="1:26" ht="15" customHeight="1">
      <c r="A509" s="15"/>
      <c r="B509" s="16"/>
      <c r="C509" s="17"/>
      <c r="D509" s="19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9"/>
      <c r="C510" s="17"/>
      <c r="D510" s="16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9"/>
      <c r="C511" s="17"/>
      <c r="D511" s="16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9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9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4.2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2"/>
      <c r="Z530" s="2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6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6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9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9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4.2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2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2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2"/>
      <c r="Z547" s="2"/>
    </row>
    <row r="548" spans="1:26" ht="14.25" customHeight="1">
      <c r="A548" s="15"/>
      <c r="B548" s="19"/>
      <c r="C548" s="19"/>
      <c r="D548" s="19"/>
      <c r="E548" s="18"/>
      <c r="F548" s="18"/>
      <c r="G548" s="18"/>
      <c r="H548" s="18"/>
      <c r="I548" s="18"/>
      <c r="J548" s="18"/>
      <c r="K548" s="18"/>
      <c r="L548" s="2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2"/>
      <c r="Z548" s="2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7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2"/>
      <c r="Z560" s="2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2"/>
      <c r="Z564" s="2"/>
    </row>
    <row r="565" spans="1:26" ht="14.2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2"/>
      <c r="Z565" s="2"/>
    </row>
    <row r="566" spans="1:26" ht="14.2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3.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3.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3.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2"/>
      <c r="Z575" s="2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6"/>
      <c r="C585" s="17"/>
      <c r="D585" s="16"/>
      <c r="E585" s="13"/>
      <c r="F585" s="13"/>
      <c r="G585" s="13"/>
      <c r="H585" s="13"/>
      <c r="I585" s="18"/>
      <c r="J585" s="18"/>
      <c r="K585" s="18"/>
      <c r="L585" s="2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customHeight="1">
      <c r="A586" s="15"/>
      <c r="B586" s="16"/>
      <c r="C586" s="17"/>
      <c r="D586" s="16"/>
      <c r="E586" s="13"/>
      <c r="F586" s="13"/>
      <c r="G586" s="13"/>
      <c r="H586" s="13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9"/>
      <c r="C587" s="17"/>
      <c r="D587" s="19"/>
      <c r="E587" s="18"/>
      <c r="F587" s="18"/>
      <c r="G587" s="18"/>
      <c r="H587" s="18"/>
      <c r="I587" s="18"/>
      <c r="J587" s="18"/>
      <c r="K587" s="18"/>
      <c r="L587" s="2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2"/>
      <c r="Z587" s="2"/>
    </row>
    <row r="588" spans="1:26" ht="15" customHeight="1">
      <c r="A588" s="15"/>
      <c r="B588" s="19"/>
      <c r="C588" s="17"/>
      <c r="D588" s="19"/>
      <c r="E588" s="18"/>
      <c r="F588" s="18"/>
      <c r="G588" s="18"/>
      <c r="H588" s="18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6"/>
      <c r="C597" s="17"/>
      <c r="D597" s="16"/>
      <c r="E597" s="13"/>
      <c r="F597" s="13"/>
      <c r="G597" s="13"/>
      <c r="H597" s="13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6"/>
      <c r="C598" s="17"/>
      <c r="D598" s="16"/>
      <c r="E598" s="13"/>
      <c r="F598" s="13"/>
      <c r="G598" s="13"/>
      <c r="H598" s="13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9"/>
      <c r="C600" s="17"/>
      <c r="D600" s="19"/>
      <c r="E600" s="18"/>
      <c r="F600" s="18"/>
      <c r="G600" s="18"/>
      <c r="H600" s="18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9"/>
      <c r="C601" s="17"/>
      <c r="D601" s="19"/>
      <c r="E601" s="18"/>
      <c r="F601" s="18"/>
      <c r="G601" s="18"/>
      <c r="H601" s="18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2"/>
      <c r="Z624" s="2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2"/>
      <c r="Z638" s="2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2"/>
      <c r="Z661" s="2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20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9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21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9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8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4.25" customHeight="1">
      <c r="A739" s="15"/>
      <c r="B739" s="19"/>
      <c r="C739" s="19"/>
      <c r="D739" s="16"/>
      <c r="E739" s="18"/>
      <c r="F739" s="18"/>
      <c r="G739" s="18"/>
      <c r="H739" s="18"/>
      <c r="I739" s="18"/>
      <c r="J739" s="18"/>
      <c r="K739" s="18"/>
      <c r="L739" s="2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5" customHeight="1">
      <c r="A741" s="15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2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2"/>
      <c r="Z741" s="2"/>
    </row>
    <row r="742" spans="1:26" ht="15" customHeight="1">
      <c r="A742" s="15"/>
      <c r="B742" s="19"/>
      <c r="C742" s="19"/>
      <c r="D742" s="19"/>
      <c r="E742" s="18"/>
      <c r="F742" s="13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4.2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26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49:L812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</cols>
  <sheetData>
    <row r="1" spans="1:4" ht="22.5">
      <c r="A1" s="161" t="s">
        <v>416</v>
      </c>
      <c r="B1" s="162"/>
      <c r="C1" s="162"/>
      <c r="D1" s="162"/>
    </row>
    <row r="2" spans="1:4" ht="15.75">
      <c r="A2" s="67" t="s">
        <v>417</v>
      </c>
      <c r="B2" s="67" t="s">
        <v>418</v>
      </c>
      <c r="C2" s="67" t="s">
        <v>419</v>
      </c>
      <c r="D2" s="67" t="s">
        <v>420</v>
      </c>
    </row>
    <row r="3" spans="1:4" ht="15.75">
      <c r="A3" s="68" t="s">
        <v>421</v>
      </c>
      <c r="B3" s="69">
        <v>200000</v>
      </c>
      <c r="C3" s="68">
        <v>341995</v>
      </c>
      <c r="D3" s="70">
        <v>3.41995</v>
      </c>
    </row>
    <row r="4" spans="1:4" ht="15.75">
      <c r="A4" s="68" t="s">
        <v>422</v>
      </c>
      <c r="B4" s="69">
        <v>200000</v>
      </c>
      <c r="C4" s="68">
        <v>328918</v>
      </c>
      <c r="D4" s="70">
        <v>3.28918</v>
      </c>
    </row>
    <row r="5" spans="1:4" ht="15.75">
      <c r="A5" s="68" t="s">
        <v>423</v>
      </c>
      <c r="B5" s="69">
        <v>200000</v>
      </c>
      <c r="C5" s="68">
        <v>288028</v>
      </c>
      <c r="D5" s="70">
        <v>2.88028</v>
      </c>
    </row>
    <row r="6" spans="1:4" ht="15.75">
      <c r="A6" s="68" t="s">
        <v>424</v>
      </c>
      <c r="B6" s="69">
        <v>200000</v>
      </c>
      <c r="C6" s="68">
        <v>303853</v>
      </c>
      <c r="D6" s="70">
        <v>3.0385300000000002</v>
      </c>
    </row>
    <row r="7" spans="1:4" ht="15.75">
      <c r="A7" s="68" t="s">
        <v>425</v>
      </c>
      <c r="B7" s="69">
        <v>200000</v>
      </c>
      <c r="C7" s="68">
        <v>281093</v>
      </c>
      <c r="D7" s="70">
        <v>2.8109299999999999</v>
      </c>
    </row>
    <row r="8" spans="1:4" ht="15.75">
      <c r="A8" s="68" t="s">
        <v>426</v>
      </c>
      <c r="B8" s="69">
        <v>200000</v>
      </c>
      <c r="C8" s="68">
        <v>407723</v>
      </c>
      <c r="D8" s="70">
        <v>4.0772300000000001</v>
      </c>
    </row>
    <row r="9" spans="1:4" ht="15.75">
      <c r="A9" s="68" t="s">
        <v>427</v>
      </c>
      <c r="B9" s="69">
        <v>200000</v>
      </c>
      <c r="C9" s="68">
        <v>276937</v>
      </c>
      <c r="D9" s="70">
        <v>2.7693699999999999</v>
      </c>
    </row>
    <row r="10" spans="1:4" ht="15.75">
      <c r="A10" s="68" t="s">
        <v>428</v>
      </c>
      <c r="B10" s="69">
        <v>200000</v>
      </c>
      <c r="C10" s="68">
        <v>385327</v>
      </c>
      <c r="D10" s="70">
        <v>3.8532700000000002</v>
      </c>
    </row>
    <row r="11" spans="1:4" ht="15.75">
      <c r="A11" s="68" t="s">
        <v>429</v>
      </c>
      <c r="B11" s="69">
        <v>200000</v>
      </c>
      <c r="C11" s="68">
        <v>152934</v>
      </c>
      <c r="D11" s="70">
        <v>1.5293399999999999</v>
      </c>
    </row>
    <row r="12" spans="1:4" ht="15.75">
      <c r="A12" s="68" t="s">
        <v>430</v>
      </c>
      <c r="B12" s="69">
        <v>200000</v>
      </c>
      <c r="C12" s="68">
        <v>543200</v>
      </c>
      <c r="D12" s="70">
        <v>5.4320000000000004</v>
      </c>
    </row>
    <row r="13" spans="1:4" ht="15.75">
      <c r="A13" s="68" t="s">
        <v>431</v>
      </c>
      <c r="B13" s="69">
        <v>200000</v>
      </c>
      <c r="C13" s="68">
        <v>792720</v>
      </c>
      <c r="D13" s="70">
        <v>7.9272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BTST</vt:lpstr>
      <vt:lpstr>POSITIONAL CALL</vt:lpstr>
      <vt:lpstr>POSITIONAL-2018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vt</cp:lastModifiedBy>
  <dcterms:modified xsi:type="dcterms:W3CDTF">2020-03-04T10:58:56Z</dcterms:modified>
</cp:coreProperties>
</file>