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8460" tabRatio="601"/>
  </bookViews>
  <sheets>
    <sheet name="2019" sheetId="5" r:id="rId1"/>
    <sheet name="2018" sheetId="2" r:id="rId2"/>
    <sheet name="FUTURE" sheetId="1" r:id="rId3"/>
    <sheet name="ROI Statement" sheetId="3" r:id="rId4"/>
  </sheets>
  <calcPr calcId="144525"/>
  <fileRecoveryPr autoRecover="0"/>
</workbook>
</file>

<file path=xl/calcChain.xml><?xml version="1.0" encoding="utf-8"?>
<calcChain xmlns="http://schemas.openxmlformats.org/spreadsheetml/2006/main">
  <c r="L22" i="5" l="1"/>
  <c r="I22" i="5"/>
  <c r="I12" i="5"/>
  <c r="L12" i="5" s="1"/>
  <c r="I13" i="5" l="1"/>
  <c r="J13" i="5"/>
  <c r="L13" i="5" l="1"/>
  <c r="I14" i="5"/>
  <c r="L14" i="5" s="1"/>
  <c r="I15" i="5"/>
  <c r="L15" i="5" s="1"/>
  <c r="L16" i="5"/>
  <c r="I16" i="5"/>
  <c r="I17" i="5" l="1"/>
  <c r="L17" i="5" s="1"/>
  <c r="I18" i="5" l="1"/>
  <c r="L18" i="5" s="1"/>
  <c r="I19" i="5" l="1"/>
  <c r="L19" i="5" s="1"/>
  <c r="I21" i="5" l="1"/>
  <c r="L21" i="5" s="1"/>
  <c r="I20" i="5" l="1"/>
  <c r="L20" i="5" l="1"/>
  <c r="I25" i="5"/>
  <c r="L25" i="5" s="1"/>
  <c r="I26" i="5" l="1"/>
  <c r="L26" i="5" l="1"/>
  <c r="J27" i="5"/>
  <c r="I27" i="5"/>
  <c r="L27" i="5" l="1"/>
  <c r="J28" i="5"/>
  <c r="I28" i="5"/>
  <c r="L28" i="5" l="1"/>
  <c r="I29" i="5"/>
  <c r="L29" i="5" s="1"/>
  <c r="I30" i="5"/>
  <c r="L30" i="5" s="1"/>
  <c r="I31" i="5"/>
  <c r="J32" i="5"/>
  <c r="I32" i="5"/>
  <c r="I33" i="5"/>
  <c r="L33" i="5" s="1"/>
  <c r="I34" i="5"/>
  <c r="L34" i="5" s="1"/>
  <c r="I35" i="5"/>
  <c r="L35" i="5" s="1"/>
  <c r="I36" i="5"/>
  <c r="L36" i="5" s="1"/>
  <c r="I37" i="5"/>
  <c r="L37" i="5" s="1"/>
  <c r="I38" i="5"/>
  <c r="L38" i="5" s="1"/>
  <c r="I39" i="5"/>
  <c r="J40" i="5"/>
  <c r="I40" i="5"/>
  <c r="J41" i="5"/>
  <c r="I41" i="5"/>
  <c r="I47" i="5"/>
  <c r="L47" i="5" s="1"/>
  <c r="I48" i="5"/>
  <c r="L48" i="5" s="1"/>
  <c r="I49" i="5"/>
  <c r="J50" i="5"/>
  <c r="I50" i="5"/>
  <c r="I51" i="5"/>
  <c r="L51" i="5" s="1"/>
  <c r="I52" i="5"/>
  <c r="L52" i="5" s="1"/>
  <c r="I53" i="5"/>
  <c r="L53" i="5" s="1"/>
  <c r="I54" i="5"/>
  <c r="L54" i="5" s="1"/>
  <c r="I55" i="5"/>
  <c r="D13" i="3"/>
  <c r="J56" i="5"/>
  <c r="I56" i="5"/>
  <c r="I57" i="5"/>
  <c r="C79" i="5"/>
  <c r="E79" i="5" s="1"/>
  <c r="F79" i="5" s="1"/>
  <c r="J61" i="5"/>
  <c r="I61" i="5"/>
  <c r="J62" i="5"/>
  <c r="I62" i="5"/>
  <c r="J63" i="5"/>
  <c r="I63" i="5"/>
  <c r="J64" i="5"/>
  <c r="I64" i="5"/>
  <c r="I65" i="5"/>
  <c r="L65" i="5" s="1"/>
  <c r="I66" i="5"/>
  <c r="L66" i="5" s="1"/>
  <c r="I67" i="5"/>
  <c r="L67" i="5" s="1"/>
  <c r="I68" i="5"/>
  <c r="L68" i="5" s="1"/>
  <c r="I69" i="5"/>
  <c r="L69" i="5" s="1"/>
  <c r="I70" i="5"/>
  <c r="L70" i="5" s="1"/>
  <c r="I71" i="5"/>
  <c r="L71" i="5" s="1"/>
  <c r="I72" i="5"/>
  <c r="J73" i="5"/>
  <c r="I73" i="5"/>
  <c r="D12" i="3"/>
  <c r="D11" i="3"/>
  <c r="D10" i="3"/>
  <c r="I43" i="5" l="1"/>
  <c r="L31" i="5"/>
  <c r="L32" i="5"/>
  <c r="L41" i="5"/>
  <c r="L39" i="5"/>
  <c r="L40" i="5"/>
  <c r="I58" i="5"/>
  <c r="L49" i="5"/>
  <c r="L50" i="5"/>
  <c r="L55" i="5"/>
  <c r="L56" i="5"/>
  <c r="L57" i="5"/>
  <c r="L61" i="5"/>
  <c r="L62" i="5"/>
  <c r="L63" i="5"/>
  <c r="L64" i="5"/>
  <c r="L72" i="5"/>
  <c r="L73" i="5"/>
  <c r="J74" i="5"/>
  <c r="I74" i="5"/>
  <c r="I76" i="5" s="1"/>
  <c r="J83" i="5"/>
  <c r="I83" i="5"/>
  <c r="J84" i="5"/>
  <c r="I84" i="5"/>
  <c r="I85" i="5"/>
  <c r="J86" i="5"/>
  <c r="I86" i="5"/>
  <c r="I87" i="5"/>
  <c r="J88" i="5"/>
  <c r="I88" i="5"/>
  <c r="J89" i="5"/>
  <c r="I89" i="5"/>
  <c r="J90" i="5"/>
  <c r="I90" i="5"/>
  <c r="I91" i="5"/>
  <c r="L91" i="5" s="1"/>
  <c r="I92" i="5"/>
  <c r="J93" i="5"/>
  <c r="I93" i="5"/>
  <c r="I118" i="5"/>
  <c r="I94" i="5"/>
  <c r="L94" i="5" s="1"/>
  <c r="I95" i="5"/>
  <c r="J96" i="5"/>
  <c r="I96" i="5"/>
  <c r="J97" i="5"/>
  <c r="I97" i="5"/>
  <c r="J98" i="5"/>
  <c r="I98" i="5"/>
  <c r="J99" i="5"/>
  <c r="I99" i="5"/>
  <c r="I123" i="5"/>
  <c r="I124" i="5"/>
  <c r="L124" i="5" s="1"/>
  <c r="M122" i="5" s="1"/>
  <c r="I125" i="5"/>
  <c r="L125" i="5" s="1"/>
  <c r="M123" i="5" s="1"/>
  <c r="I126" i="5"/>
  <c r="J126" i="5"/>
  <c r="I127" i="5"/>
  <c r="L127" i="5" s="1"/>
  <c r="M125" i="5" s="1"/>
  <c r="I128" i="5"/>
  <c r="L128" i="5" s="1"/>
  <c r="M126" i="5" s="1"/>
  <c r="I129" i="5"/>
  <c r="L129" i="5" s="1"/>
  <c r="M127" i="5" s="1"/>
  <c r="I130" i="5"/>
  <c r="L130" i="5" s="1"/>
  <c r="M128" i="5" s="1"/>
  <c r="I131" i="5"/>
  <c r="L131" i="5" s="1"/>
  <c r="M129" i="5" s="1"/>
  <c r="I132" i="5"/>
  <c r="L132" i="5" s="1"/>
  <c r="M130" i="5" s="1"/>
  <c r="I133" i="5"/>
  <c r="L133" i="5" s="1"/>
  <c r="I134" i="5"/>
  <c r="J134" i="5"/>
  <c r="I135" i="5"/>
  <c r="L135" i="5" s="1"/>
  <c r="M133" i="5" s="1"/>
  <c r="I136" i="5"/>
  <c r="L136" i="5" s="1"/>
  <c r="M134" i="5" s="1"/>
  <c r="I137" i="5"/>
  <c r="L137" i="5" s="1"/>
  <c r="M135" i="5" s="1"/>
  <c r="I138" i="5"/>
  <c r="L138" i="5" s="1"/>
  <c r="M136" i="5" s="1"/>
  <c r="I139" i="5"/>
  <c r="L139" i="5" s="1"/>
  <c r="M137" i="5" s="1"/>
  <c r="I140" i="5"/>
  <c r="J140" i="5"/>
  <c r="I141" i="5"/>
  <c r="L141" i="5" s="1"/>
  <c r="M139" i="5" s="1"/>
  <c r="I142" i="5"/>
  <c r="L142" i="5" s="1"/>
  <c r="M140" i="5" s="1"/>
  <c r="I143" i="5"/>
  <c r="L143" i="5" s="1"/>
  <c r="M141" i="5" s="1"/>
  <c r="I144" i="5"/>
  <c r="J144" i="5"/>
  <c r="I100" i="5"/>
  <c r="L118" i="5"/>
  <c r="L43" i="5" l="1"/>
  <c r="L58" i="5"/>
  <c r="L126" i="5"/>
  <c r="M124" i="5" s="1"/>
  <c r="L134" i="5"/>
  <c r="M132" i="5" s="1"/>
  <c r="L123" i="5"/>
  <c r="M121" i="5" s="1"/>
  <c r="I146" i="5"/>
  <c r="I101" i="5"/>
  <c r="L74" i="5"/>
  <c r="L76" i="5" s="1"/>
  <c r="L83" i="5"/>
  <c r="L84" i="5"/>
  <c r="L85" i="5"/>
  <c r="L86" i="5"/>
  <c r="L87" i="5"/>
  <c r="L88" i="5"/>
  <c r="L89" i="5"/>
  <c r="L90" i="5"/>
  <c r="L92" i="5"/>
  <c r="L93" i="5"/>
  <c r="L144" i="5"/>
  <c r="M142" i="5" s="1"/>
  <c r="L140" i="5"/>
  <c r="M138" i="5" s="1"/>
  <c r="L95" i="5"/>
  <c r="L96" i="5"/>
  <c r="L97" i="5"/>
  <c r="L98" i="5"/>
  <c r="L99" i="5"/>
  <c r="M131" i="5"/>
  <c r="L100" i="5"/>
  <c r="D8" i="3"/>
  <c r="I5" i="2"/>
  <c r="L5" i="2" s="1"/>
  <c r="M5" i="2" s="1"/>
  <c r="I6" i="2"/>
  <c r="L6" i="2" s="1"/>
  <c r="M6" i="2" s="1"/>
  <c r="I10" i="2"/>
  <c r="L10" i="2" s="1"/>
  <c r="M10" i="2" s="1"/>
  <c r="I7" i="2"/>
  <c r="L7" i="2" s="1"/>
  <c r="M7" i="2" s="1"/>
  <c r="J9" i="2"/>
  <c r="I9" i="2"/>
  <c r="J8" i="2"/>
  <c r="I8" i="2"/>
  <c r="I11" i="2"/>
  <c r="L11" i="2" s="1"/>
  <c r="M11" i="2" s="1"/>
  <c r="J12" i="2"/>
  <c r="I12" i="2"/>
  <c r="J13" i="2"/>
  <c r="I13" i="2"/>
  <c r="I15" i="2"/>
  <c r="L15" i="2" s="1"/>
  <c r="M15" i="2" s="1"/>
  <c r="I14" i="2"/>
  <c r="L14" i="2" s="1"/>
  <c r="M14" i="2" s="1"/>
  <c r="I17" i="2"/>
  <c r="J16" i="2"/>
  <c r="I16" i="2"/>
  <c r="I18" i="2"/>
  <c r="L18" i="2" s="1"/>
  <c r="M18" i="2" s="1"/>
  <c r="I21" i="2"/>
  <c r="L21" i="2" s="1"/>
  <c r="M21" i="2" s="1"/>
  <c r="I20" i="2"/>
  <c r="L20" i="2" s="1"/>
  <c r="M20" i="2" s="1"/>
  <c r="I19" i="2"/>
  <c r="L19" i="2" s="1"/>
  <c r="M19" i="2" s="1"/>
  <c r="I22" i="2"/>
  <c r="L22" i="2" s="1"/>
  <c r="M22" i="2" s="1"/>
  <c r="I24" i="2"/>
  <c r="L24" i="2" s="1"/>
  <c r="M24" i="2" s="1"/>
  <c r="I23" i="2"/>
  <c r="L23" i="2" s="1"/>
  <c r="M23" i="2" s="1"/>
  <c r="J26" i="2"/>
  <c r="I26" i="2"/>
  <c r="J25" i="2"/>
  <c r="I25" i="2"/>
  <c r="J27" i="2"/>
  <c r="I27" i="2"/>
  <c r="I29" i="2"/>
  <c r="L29" i="2" s="1"/>
  <c r="M29" i="2" s="1"/>
  <c r="I28" i="2"/>
  <c r="L28" i="2" s="1"/>
  <c r="M28" i="2" s="1"/>
  <c r="L30" i="2"/>
  <c r="M30" i="2" s="1"/>
  <c r="I30" i="2"/>
  <c r="I31" i="2"/>
  <c r="L31" i="2" s="1"/>
  <c r="M31" i="2" s="1"/>
  <c r="I33" i="2"/>
  <c r="L33" i="2" s="1"/>
  <c r="M33" i="2" s="1"/>
  <c r="I32" i="2"/>
  <c r="L32" i="2" s="1"/>
  <c r="M32" i="2" s="1"/>
  <c r="I34" i="2"/>
  <c r="L34" i="2" s="1"/>
  <c r="M34" i="2" s="1"/>
  <c r="I36" i="2"/>
  <c r="L36" i="2" s="1"/>
  <c r="M36" i="2" s="1"/>
  <c r="I35" i="2"/>
  <c r="L35" i="2" s="1"/>
  <c r="M35" i="2" s="1"/>
  <c r="I39" i="2"/>
  <c r="L39" i="2" s="1"/>
  <c r="M39" i="2" s="1"/>
  <c r="I38" i="2"/>
  <c r="L38" i="2" s="1"/>
  <c r="M38" i="2" s="1"/>
  <c r="J40" i="2"/>
  <c r="I40" i="2"/>
  <c r="I41" i="2"/>
  <c r="L41" i="2" s="1"/>
  <c r="M41" i="2" s="1"/>
  <c r="I43" i="2"/>
  <c r="L43" i="2" s="1"/>
  <c r="M43" i="2" s="1"/>
  <c r="I42" i="2"/>
  <c r="L42" i="2" s="1"/>
  <c r="M42" i="2" s="1"/>
  <c r="I45" i="2"/>
  <c r="L45" i="2" s="1"/>
  <c r="M45" i="2" s="1"/>
  <c r="I44" i="2"/>
  <c r="L44" i="2" s="1"/>
  <c r="M44" i="2" s="1"/>
  <c r="J47" i="2"/>
  <c r="I47" i="2"/>
  <c r="J46" i="2"/>
  <c r="I46" i="2"/>
  <c r="J49" i="2"/>
  <c r="I49" i="2"/>
  <c r="I48" i="2"/>
  <c r="I51" i="2"/>
  <c r="L51" i="2" s="1"/>
  <c r="M51" i="2" s="1"/>
  <c r="J50" i="2"/>
  <c r="I50" i="2"/>
  <c r="J52" i="2"/>
  <c r="I52" i="2"/>
  <c r="I53" i="2"/>
  <c r="L53" i="2" s="1"/>
  <c r="M53" i="2" s="1"/>
  <c r="I54" i="2"/>
  <c r="L54" i="2" s="1"/>
  <c r="M54" i="2" s="1"/>
  <c r="J55" i="2"/>
  <c r="I55" i="2"/>
  <c r="J56" i="2"/>
  <c r="I56" i="2"/>
  <c r="J57" i="2"/>
  <c r="I57" i="2"/>
  <c r="I58" i="2"/>
  <c r="L58" i="2" s="1"/>
  <c r="M58" i="2" s="1"/>
  <c r="I59" i="2"/>
  <c r="L59" i="2" s="1"/>
  <c r="M59" i="2" s="1"/>
  <c r="D7" i="3"/>
  <c r="I61" i="2"/>
  <c r="L61" i="2" s="1"/>
  <c r="M61" i="2" s="1"/>
  <c r="I60" i="2"/>
  <c r="J62" i="2"/>
  <c r="I62" i="2"/>
  <c r="J64" i="2"/>
  <c r="I64" i="2"/>
  <c r="J65" i="2"/>
  <c r="I65" i="2"/>
  <c r="J66" i="2"/>
  <c r="I66" i="2"/>
  <c r="I67" i="2"/>
  <c r="I68" i="2"/>
  <c r="I69" i="2"/>
  <c r="J69" i="2"/>
  <c r="J70" i="2"/>
  <c r="I70" i="2"/>
  <c r="I72" i="2"/>
  <c r="L72" i="2" s="1"/>
  <c r="M72" i="2" s="1"/>
  <c r="I71" i="2"/>
  <c r="J73" i="2"/>
  <c r="I73" i="2"/>
  <c r="J75" i="2"/>
  <c r="I75" i="2"/>
  <c r="I74" i="2"/>
  <c r="I78" i="2"/>
  <c r="L78" i="2" s="1"/>
  <c r="M78" i="2" s="1"/>
  <c r="J77" i="2"/>
  <c r="I77" i="2"/>
  <c r="J76" i="2"/>
  <c r="I76" i="2"/>
  <c r="I79" i="2"/>
  <c r="J79" i="2"/>
  <c r="J80" i="2"/>
  <c r="I80" i="2"/>
  <c r="J81" i="2"/>
  <c r="I81" i="2"/>
  <c r="J82" i="2"/>
  <c r="I82" i="2"/>
  <c r="J83" i="2"/>
  <c r="I83" i="2"/>
  <c r="I84" i="2"/>
  <c r="L84" i="2" s="1"/>
  <c r="M84" i="2" s="1"/>
  <c r="J85" i="2"/>
  <c r="I85" i="2"/>
  <c r="J87" i="2"/>
  <c r="I87" i="2"/>
  <c r="J86" i="2"/>
  <c r="I86" i="2"/>
  <c r="I88" i="2"/>
  <c r="L88" i="2" s="1"/>
  <c r="M88" i="2" s="1"/>
  <c r="J89" i="2"/>
  <c r="I89" i="2"/>
  <c r="D9" i="3"/>
  <c r="I90" i="2"/>
  <c r="L90" i="2" s="1"/>
  <c r="M90" i="2" s="1"/>
  <c r="J100" i="2"/>
  <c r="I100" i="2"/>
  <c r="I98" i="2"/>
  <c r="L98" i="2" s="1"/>
  <c r="M98" i="2" s="1"/>
  <c r="J92" i="2"/>
  <c r="I92" i="2"/>
  <c r="J93" i="2"/>
  <c r="I93" i="2"/>
  <c r="I94" i="2"/>
  <c r="L94" i="2" s="1"/>
  <c r="M94" i="2" s="1"/>
  <c r="I95" i="2"/>
  <c r="L95" i="2" s="1"/>
  <c r="M95" i="2" s="1"/>
  <c r="J99" i="2"/>
  <c r="I99" i="2"/>
  <c r="J97" i="2"/>
  <c r="I97" i="2"/>
  <c r="I96" i="2"/>
  <c r="J101" i="2"/>
  <c r="I101" i="2"/>
  <c r="I103" i="2"/>
  <c r="I102" i="2"/>
  <c r="L102" i="2" s="1"/>
  <c r="M102" i="2" s="1"/>
  <c r="J105" i="2"/>
  <c r="I105" i="2"/>
  <c r="I104" i="2"/>
  <c r="L104" i="2" s="1"/>
  <c r="M104" i="2" s="1"/>
  <c r="I107" i="2"/>
  <c r="L107" i="2" s="1"/>
  <c r="M107" i="2" s="1"/>
  <c r="I106" i="2"/>
  <c r="L106" i="2" s="1"/>
  <c r="M106" i="2" s="1"/>
  <c r="I109" i="2"/>
  <c r="L109" i="2" s="1"/>
  <c r="M109" i="2" s="1"/>
  <c r="I110" i="2"/>
  <c r="L110" i="2" s="1"/>
  <c r="M110" i="2" s="1"/>
  <c r="I111" i="2"/>
  <c r="L111" i="2" s="1"/>
  <c r="M111" i="2" s="1"/>
  <c r="I112" i="2"/>
  <c r="L112" i="2" s="1"/>
  <c r="M112" i="2" s="1"/>
  <c r="I114" i="2"/>
  <c r="L114" i="2" s="1"/>
  <c r="M114" i="2" s="1"/>
  <c r="I113" i="2"/>
  <c r="L113" i="2" s="1"/>
  <c r="M113" i="2" s="1"/>
  <c r="I115" i="2"/>
  <c r="L115" i="2" s="1"/>
  <c r="M115" i="2" s="1"/>
  <c r="I117" i="2"/>
  <c r="I116" i="2"/>
  <c r="L116" i="2" s="1"/>
  <c r="M116" i="2" s="1"/>
  <c r="I119" i="2"/>
  <c r="L119" i="2" s="1"/>
  <c r="M119" i="2" s="1"/>
  <c r="I118" i="2"/>
  <c r="L118" i="2" s="1"/>
  <c r="M118" i="2" s="1"/>
  <c r="I120" i="2"/>
  <c r="L120" i="2" s="1"/>
  <c r="M120" i="2" s="1"/>
  <c r="I121" i="2"/>
  <c r="L121" i="2" s="1"/>
  <c r="M121" i="2" s="1"/>
  <c r="D5" i="3"/>
  <c r="D4" i="3"/>
  <c r="D3" i="3"/>
  <c r="D6" i="3"/>
  <c r="I122" i="2"/>
  <c r="L122" i="2" s="1"/>
  <c r="M122" i="2" s="1"/>
  <c r="I123" i="2"/>
  <c r="L123" i="2" s="1"/>
  <c r="M123" i="2" s="1"/>
  <c r="I124" i="2"/>
  <c r="L124" i="2" s="1"/>
  <c r="M124" i="2" s="1"/>
  <c r="I125" i="2"/>
  <c r="L125" i="2" s="1"/>
  <c r="M125" i="2" s="1"/>
  <c r="I127" i="2"/>
  <c r="L127" i="2" s="1"/>
  <c r="M127" i="2" s="1"/>
  <c r="I126" i="2"/>
  <c r="L126" i="2" s="1"/>
  <c r="M126" i="2" s="1"/>
  <c r="I128" i="2"/>
  <c r="L128" i="2" s="1"/>
  <c r="M128" i="2" s="1"/>
  <c r="I129" i="2"/>
  <c r="L129" i="2" s="1"/>
  <c r="M129" i="2" s="1"/>
  <c r="J130" i="2"/>
  <c r="I130" i="2"/>
  <c r="I132" i="2"/>
  <c r="L132" i="2" s="1"/>
  <c r="M132" i="2" s="1"/>
  <c r="J131" i="2"/>
  <c r="I131" i="2"/>
  <c r="I133" i="2"/>
  <c r="L133" i="2" s="1"/>
  <c r="M133" i="2" s="1"/>
  <c r="I135" i="2"/>
  <c r="L135" i="2" s="1"/>
  <c r="M135" i="2" s="1"/>
  <c r="I136" i="2"/>
  <c r="L136" i="2" s="1"/>
  <c r="M136" i="2" s="1"/>
  <c r="I137" i="2"/>
  <c r="L137" i="2" s="1"/>
  <c r="M137" i="2" s="1"/>
  <c r="I139" i="2"/>
  <c r="L139" i="2" s="1"/>
  <c r="M139" i="2" s="1"/>
  <c r="I138" i="2"/>
  <c r="L138" i="2" s="1"/>
  <c r="M138" i="2" s="1"/>
  <c r="J140" i="2"/>
  <c r="I140" i="2"/>
  <c r="J143" i="2"/>
  <c r="I143" i="2"/>
  <c r="I142" i="2"/>
  <c r="L142" i="2" s="1"/>
  <c r="M142" i="2" s="1"/>
  <c r="I141" i="2"/>
  <c r="L141" i="2" s="1"/>
  <c r="M141" i="2" s="1"/>
  <c r="J145" i="2"/>
  <c r="I145" i="2"/>
  <c r="I144" i="2"/>
  <c r="L144" i="2" s="1"/>
  <c r="M144" i="2" s="1"/>
  <c r="J147" i="2"/>
  <c r="I147" i="2"/>
  <c r="J146" i="2"/>
  <c r="I146" i="2"/>
  <c r="I148" i="2"/>
  <c r="L148" i="2" s="1"/>
  <c r="M148" i="2" s="1"/>
  <c r="I149" i="2"/>
  <c r="L149" i="2" s="1"/>
  <c r="M149" i="2" s="1"/>
  <c r="I150" i="2"/>
  <c r="L150" i="2" s="1"/>
  <c r="M150" i="2" s="1"/>
  <c r="I151" i="2"/>
  <c r="L151" i="2" s="1"/>
  <c r="M151" i="2" s="1"/>
  <c r="I153" i="2"/>
  <c r="L153" i="2" s="1"/>
  <c r="M153" i="2" s="1"/>
  <c r="I152" i="2"/>
  <c r="L152" i="2" s="1"/>
  <c r="M152" i="2" s="1"/>
  <c r="J155" i="2"/>
  <c r="I155" i="2"/>
  <c r="J154" i="2"/>
  <c r="I154" i="2"/>
  <c r="I156" i="2"/>
  <c r="L156" i="2" s="1"/>
  <c r="M156" i="2" s="1"/>
  <c r="I157" i="2"/>
  <c r="L157" i="2" s="1"/>
  <c r="M157" i="2" s="1"/>
  <c r="I160" i="2"/>
  <c r="L160" i="2" s="1"/>
  <c r="M160" i="2" s="1"/>
  <c r="I159" i="2"/>
  <c r="L159" i="2" s="1"/>
  <c r="M159" i="2" s="1"/>
  <c r="J161" i="2"/>
  <c r="I161" i="2"/>
  <c r="J162" i="2"/>
  <c r="I162" i="2"/>
  <c r="I164" i="2"/>
  <c r="L164" i="2" s="1"/>
  <c r="M164" i="2" s="1"/>
  <c r="I163" i="2"/>
  <c r="L163" i="2" s="1"/>
  <c r="M163" i="2" s="1"/>
  <c r="I165" i="2"/>
  <c r="L165" i="2" s="1"/>
  <c r="M165" i="2" s="1"/>
  <c r="J167" i="2"/>
  <c r="I167" i="2"/>
  <c r="J166" i="2"/>
  <c r="I166" i="2"/>
  <c r="J169" i="2"/>
  <c r="I169" i="2"/>
  <c r="I168" i="2"/>
  <c r="I171" i="2"/>
  <c r="L171" i="2" s="1"/>
  <c r="M171" i="2" s="1"/>
  <c r="I170" i="2"/>
  <c r="L170" i="2" s="1"/>
  <c r="M170" i="2" s="1"/>
  <c r="I173" i="2"/>
  <c r="L173" i="2" s="1"/>
  <c r="M173" i="2" s="1"/>
  <c r="I172" i="2"/>
  <c r="L172" i="2" s="1"/>
  <c r="M172" i="2" s="1"/>
  <c r="J174" i="2"/>
  <c r="I174" i="2"/>
  <c r="J175" i="2"/>
  <c r="I175" i="2"/>
  <c r="I176" i="2"/>
  <c r="L176" i="2" s="1"/>
  <c r="M176" i="2" s="1"/>
  <c r="I177" i="2"/>
  <c r="L177" i="2" s="1"/>
  <c r="M177" i="2" s="1"/>
  <c r="I178" i="2"/>
  <c r="L178" i="2" s="1"/>
  <c r="M178" i="2" s="1"/>
  <c r="I179" i="2"/>
  <c r="L179" i="2" s="1"/>
  <c r="M179" i="2" s="1"/>
  <c r="I181" i="2"/>
  <c r="L181" i="2" s="1"/>
  <c r="M181" i="2" s="1"/>
  <c r="I180" i="2"/>
  <c r="L180" i="2" s="1"/>
  <c r="M180" i="2" s="1"/>
  <c r="I182" i="2"/>
  <c r="L182" i="2" s="1"/>
  <c r="M182" i="2" s="1"/>
  <c r="I183" i="2"/>
  <c r="L183" i="2" s="1"/>
  <c r="M183" i="2" s="1"/>
  <c r="I185" i="2"/>
  <c r="L185" i="2" s="1"/>
  <c r="M185" i="2" s="1"/>
  <c r="J186" i="2"/>
  <c r="I186" i="2"/>
  <c r="J188" i="2"/>
  <c r="I188" i="2"/>
  <c r="J187" i="2"/>
  <c r="I187" i="2"/>
  <c r="I189" i="2"/>
  <c r="L189" i="2" s="1"/>
  <c r="M189" i="2" s="1"/>
  <c r="I190" i="2"/>
  <c r="L190" i="2" s="1"/>
  <c r="M190" i="2" s="1"/>
  <c r="I191" i="2"/>
  <c r="L191" i="2" s="1"/>
  <c r="M191" i="2" s="1"/>
  <c r="J192" i="2"/>
  <c r="I192" i="2"/>
  <c r="I193" i="2"/>
  <c r="L193" i="2" s="1"/>
  <c r="M193" i="2" s="1"/>
  <c r="J195" i="2"/>
  <c r="I195" i="2"/>
  <c r="I194" i="2"/>
  <c r="L194" i="2" s="1"/>
  <c r="M194" i="2" s="1"/>
  <c r="J197" i="2"/>
  <c r="I197" i="2"/>
  <c r="J196" i="2"/>
  <c r="I196" i="2"/>
  <c r="I198" i="2"/>
  <c r="L198" i="2" s="1"/>
  <c r="M198" i="2" s="1"/>
  <c r="I200" i="2"/>
  <c r="J199" i="2"/>
  <c r="I199" i="2"/>
  <c r="J201" i="2"/>
  <c r="I201" i="2"/>
  <c r="J202" i="2"/>
  <c r="I202" i="2"/>
  <c r="I204" i="2"/>
  <c r="L204" i="2" s="1"/>
  <c r="M204" i="2" s="1"/>
  <c r="I203" i="2"/>
  <c r="L203" i="2" s="1"/>
  <c r="M203" i="2" s="1"/>
  <c r="I205" i="2"/>
  <c r="L205" i="2" s="1"/>
  <c r="M205" i="2" s="1"/>
  <c r="I207" i="2"/>
  <c r="L207" i="2" s="1"/>
  <c r="M207" i="2" s="1"/>
  <c r="J208" i="2"/>
  <c r="I208" i="2"/>
  <c r="J209" i="2"/>
  <c r="I209" i="2"/>
  <c r="I210" i="2"/>
  <c r="L210" i="2" s="1"/>
  <c r="M210" i="2" s="1"/>
  <c r="I211" i="2"/>
  <c r="L211" i="2" s="1"/>
  <c r="M211" i="2" s="1"/>
  <c r="I212" i="2"/>
  <c r="L212" i="2" s="1"/>
  <c r="M212" i="2" s="1"/>
  <c r="I213" i="2"/>
  <c r="L213" i="2" s="1"/>
  <c r="M213" i="2" s="1"/>
  <c r="I214" i="2"/>
  <c r="L214" i="2" s="1"/>
  <c r="M214" i="2" s="1"/>
  <c r="I215" i="2"/>
  <c r="L215" i="2" s="1"/>
  <c r="M215" i="2" s="1"/>
  <c r="I217" i="2"/>
  <c r="L217" i="2" s="1"/>
  <c r="M217" i="2" s="1"/>
  <c r="I216" i="2"/>
  <c r="L216" i="2" s="1"/>
  <c r="M216" i="2" s="1"/>
  <c r="J218" i="2"/>
  <c r="I218" i="2"/>
  <c r="J219" i="2"/>
  <c r="I219" i="2"/>
  <c r="I221" i="2"/>
  <c r="L221" i="2" s="1"/>
  <c r="M221" i="2" s="1"/>
  <c r="I220" i="2"/>
  <c r="L220" i="2" s="1"/>
  <c r="M220" i="2" s="1"/>
  <c r="J222" i="2"/>
  <c r="I222" i="2"/>
  <c r="I223" i="2"/>
  <c r="L223" i="2" s="1"/>
  <c r="M223" i="2" s="1"/>
  <c r="I224" i="2"/>
  <c r="J225" i="2"/>
  <c r="I225" i="2"/>
  <c r="J226" i="2"/>
  <c r="I226" i="2"/>
  <c r="I228" i="2"/>
  <c r="L228" i="2" s="1"/>
  <c r="M228" i="2" s="1"/>
  <c r="I229" i="2"/>
  <c r="L229" i="2" s="1"/>
  <c r="M229" i="2" s="1"/>
  <c r="J230" i="2"/>
  <c r="I230" i="2"/>
  <c r="J231" i="2"/>
  <c r="I231" i="2"/>
  <c r="I232" i="2"/>
  <c r="L232" i="2" s="1"/>
  <c r="M232" i="2" s="1"/>
  <c r="I234" i="2"/>
  <c r="L234" i="2" s="1"/>
  <c r="M234" i="2" s="1"/>
  <c r="I235" i="2"/>
  <c r="L235" i="2" s="1"/>
  <c r="M235" i="2" s="1"/>
  <c r="I236" i="2"/>
  <c r="L236" i="2" s="1"/>
  <c r="M236" i="2" s="1"/>
  <c r="I237" i="2"/>
  <c r="L237" i="2" s="1"/>
  <c r="M237" i="2" s="1"/>
  <c r="J238" i="2"/>
  <c r="I238" i="2"/>
  <c r="I239" i="2"/>
  <c r="L239" i="2" s="1"/>
  <c r="M239" i="2" s="1"/>
  <c r="I240" i="2"/>
  <c r="L240" i="2" s="1"/>
  <c r="M240" i="2" s="1"/>
  <c r="I241" i="2"/>
  <c r="L241" i="2" s="1"/>
  <c r="M241" i="2" s="1"/>
  <c r="I245" i="2"/>
  <c r="I244" i="2"/>
  <c r="J243" i="2"/>
  <c r="I243" i="2"/>
  <c r="J242" i="2"/>
  <c r="I242" i="2"/>
  <c r="L27" i="2" l="1"/>
  <c r="M27" i="2" s="1"/>
  <c r="L25" i="2"/>
  <c r="M25" i="2" s="1"/>
  <c r="L26" i="2"/>
  <c r="M26" i="2" s="1"/>
  <c r="M144" i="5"/>
  <c r="L101" i="5"/>
  <c r="L146" i="5"/>
  <c r="L8" i="2"/>
  <c r="M8" i="2" s="1"/>
  <c r="L9" i="2"/>
  <c r="M9" i="2" s="1"/>
  <c r="L12" i="2"/>
  <c r="M12" i="2" s="1"/>
  <c r="L13" i="2"/>
  <c r="M13" i="2" s="1"/>
  <c r="L16" i="2"/>
  <c r="M16" i="2" s="1"/>
  <c r="L17" i="2"/>
  <c r="M17" i="2" s="1"/>
  <c r="L57" i="2"/>
  <c r="M57" i="2" s="1"/>
  <c r="L70" i="2"/>
  <c r="M70" i="2" s="1"/>
  <c r="L62" i="2"/>
  <c r="M62" i="2" s="1"/>
  <c r="L77" i="2"/>
  <c r="M77" i="2" s="1"/>
  <c r="L64" i="2"/>
  <c r="M64" i="2" s="1"/>
  <c r="L40" i="2"/>
  <c r="M40" i="2" s="1"/>
  <c r="L46" i="2"/>
  <c r="M46" i="2" s="1"/>
  <c r="L47" i="2"/>
  <c r="M47" i="2" s="1"/>
  <c r="L52" i="2"/>
  <c r="M52" i="2" s="1"/>
  <c r="L69" i="2"/>
  <c r="M69" i="2" s="1"/>
  <c r="L48" i="2"/>
  <c r="M48" i="2" s="1"/>
  <c r="L49" i="2"/>
  <c r="M49" i="2" s="1"/>
  <c r="L50" i="2"/>
  <c r="M50" i="2" s="1"/>
  <c r="L55" i="2"/>
  <c r="M55" i="2" s="1"/>
  <c r="L56" i="2"/>
  <c r="M56" i="2" s="1"/>
  <c r="L60" i="2"/>
  <c r="M60" i="2" s="1"/>
  <c r="L65" i="2"/>
  <c r="M65" i="2" s="1"/>
  <c r="L66" i="2"/>
  <c r="M66" i="2" s="1"/>
  <c r="L67" i="2"/>
  <c r="M67" i="2" s="1"/>
  <c r="L68" i="2"/>
  <c r="M68" i="2" s="1"/>
  <c r="L169" i="2"/>
  <c r="M169" i="2" s="1"/>
  <c r="L79" i="2"/>
  <c r="M79" i="2" s="1"/>
  <c r="L71" i="2"/>
  <c r="M71" i="2" s="1"/>
  <c r="L73" i="2"/>
  <c r="M73" i="2" s="1"/>
  <c r="L74" i="2"/>
  <c r="M74" i="2" s="1"/>
  <c r="L75" i="2"/>
  <c r="M75" i="2" s="1"/>
  <c r="L76" i="2"/>
  <c r="M76" i="2" s="1"/>
  <c r="L101" i="2"/>
  <c r="M101" i="2" s="1"/>
  <c r="L93" i="2"/>
  <c r="M93" i="2" s="1"/>
  <c r="L82" i="2"/>
  <c r="M82" i="2" s="1"/>
  <c r="L80" i="2"/>
  <c r="M80" i="2" s="1"/>
  <c r="L100" i="2"/>
  <c r="M100" i="2" s="1"/>
  <c r="L86" i="2"/>
  <c r="M86" i="2" s="1"/>
  <c r="L81" i="2"/>
  <c r="M81" i="2" s="1"/>
  <c r="L83" i="2"/>
  <c r="M83" i="2" s="1"/>
  <c r="L85" i="2"/>
  <c r="M85" i="2" s="1"/>
  <c r="L87" i="2"/>
  <c r="M87" i="2" s="1"/>
  <c r="L89" i="2"/>
  <c r="M89" i="2" s="1"/>
  <c r="L92" i="2"/>
  <c r="M92" i="2" s="1"/>
  <c r="L130" i="2"/>
  <c r="M130" i="2" s="1"/>
  <c r="L105" i="2"/>
  <c r="M105" i="2" s="1"/>
  <c r="L175" i="2"/>
  <c r="M175" i="2" s="1"/>
  <c r="L140" i="2"/>
  <c r="M140" i="2" s="1"/>
  <c r="L143" i="2"/>
  <c r="M143" i="2" s="1"/>
  <c r="L96" i="2"/>
  <c r="M96" i="2" s="1"/>
  <c r="L97" i="2"/>
  <c r="M97" i="2" s="1"/>
  <c r="L99" i="2"/>
  <c r="M99" i="2" s="1"/>
  <c r="L103" i="2"/>
  <c r="M103" i="2" s="1"/>
  <c r="L117" i="2"/>
  <c r="M117" i="2" s="1"/>
  <c r="L167" i="2"/>
  <c r="M167" i="2" s="1"/>
  <c r="L131" i="2"/>
  <c r="M131" i="2" s="1"/>
  <c r="L145" i="2"/>
  <c r="M145" i="2" s="1"/>
  <c r="L146" i="2"/>
  <c r="M146" i="2" s="1"/>
  <c r="L147" i="2"/>
  <c r="M147" i="2" s="1"/>
  <c r="L197" i="2"/>
  <c r="M197" i="2" s="1"/>
  <c r="L192" i="2"/>
  <c r="M192" i="2" s="1"/>
  <c r="L174" i="2"/>
  <c r="M174" i="2" s="1"/>
  <c r="L154" i="2"/>
  <c r="M154" i="2" s="1"/>
  <c r="L155" i="2"/>
  <c r="M155" i="2" s="1"/>
  <c r="L161" i="2"/>
  <c r="M161" i="2" s="1"/>
  <c r="L162" i="2"/>
  <c r="M162" i="2" s="1"/>
  <c r="L166" i="2"/>
  <c r="M166" i="2" s="1"/>
  <c r="L168" i="2"/>
  <c r="M168" i="2" s="1"/>
  <c r="L186" i="2"/>
  <c r="M186" i="2" s="1"/>
  <c r="L187" i="2"/>
  <c r="M187" i="2" s="1"/>
  <c r="L188" i="2"/>
  <c r="M188" i="2" s="1"/>
  <c r="L195" i="2"/>
  <c r="M195" i="2" s="1"/>
  <c r="L196" i="2"/>
  <c r="M196" i="2" s="1"/>
  <c r="L199" i="2"/>
  <c r="M199" i="2" s="1"/>
  <c r="L200" i="2"/>
  <c r="M200" i="2" s="1"/>
  <c r="L201" i="2"/>
  <c r="M201" i="2" s="1"/>
  <c r="L202" i="2"/>
  <c r="M202" i="2" s="1"/>
  <c r="L208" i="2"/>
  <c r="M208" i="2" s="1"/>
  <c r="L209" i="2"/>
  <c r="M209" i="2" s="1"/>
  <c r="L218" i="2"/>
  <c r="M218" i="2" s="1"/>
  <c r="L219" i="2"/>
  <c r="M219" i="2" s="1"/>
  <c r="L222" i="2"/>
  <c r="M222" i="2" s="1"/>
  <c r="L224" i="2"/>
  <c r="M224" i="2" s="1"/>
  <c r="L225" i="2"/>
  <c r="M225" i="2" s="1"/>
  <c r="L226" i="2"/>
  <c r="M226" i="2" s="1"/>
  <c r="L230" i="2"/>
  <c r="M230" i="2" s="1"/>
  <c r="L231" i="2"/>
  <c r="M231" i="2" s="1"/>
  <c r="L238" i="2"/>
  <c r="M238" i="2" s="1"/>
  <c r="L242" i="2"/>
  <c r="M242" i="2" s="1"/>
  <c r="L243" i="2"/>
  <c r="M243" i="2" s="1"/>
  <c r="L244" i="2"/>
  <c r="M244" i="2" s="1"/>
  <c r="L245" i="2"/>
  <c r="M245" i="2" s="1"/>
  <c r="I10" i="1" l="1"/>
  <c r="K10" i="1"/>
  <c r="L10" i="1" s="1"/>
  <c r="K11" i="1"/>
  <c r="I11" i="1"/>
  <c r="I12" i="1"/>
  <c r="K12" i="1"/>
  <c r="K13" i="1"/>
  <c r="I13" i="1"/>
  <c r="K14" i="1"/>
  <c r="I14" i="1"/>
  <c r="K15" i="1"/>
  <c r="I15" i="1"/>
  <c r="K16" i="1"/>
  <c r="I16" i="1"/>
  <c r="K17" i="1"/>
  <c r="I17" i="1"/>
  <c r="K18" i="1"/>
  <c r="I18" i="1"/>
  <c r="K19" i="1"/>
  <c r="I19" i="1"/>
  <c r="K20" i="1"/>
  <c r="I20" i="1"/>
  <c r="K21" i="1"/>
  <c r="I21" i="1"/>
  <c r="K23" i="1"/>
  <c r="I23" i="1"/>
  <c r="K24" i="1"/>
  <c r="I24" i="1"/>
  <c r="K22" i="1"/>
  <c r="I22" i="1"/>
  <c r="K25" i="1"/>
  <c r="I25" i="1"/>
  <c r="K26" i="1"/>
  <c r="I26" i="1"/>
  <c r="K27" i="1"/>
  <c r="I27" i="1"/>
  <c r="K28" i="1"/>
  <c r="I28" i="1"/>
  <c r="K29" i="1"/>
  <c r="I29" i="1"/>
  <c r="K30" i="1"/>
  <c r="I30" i="1"/>
  <c r="K31" i="1"/>
  <c r="J31" i="1"/>
  <c r="I31" i="1"/>
  <c r="K32" i="1"/>
  <c r="J32" i="1"/>
  <c r="I32" i="1"/>
  <c r="K33" i="1"/>
  <c r="J33" i="1"/>
  <c r="I33" i="1"/>
  <c r="K34" i="1"/>
  <c r="J34" i="1"/>
  <c r="I34" i="1"/>
  <c r="K35" i="1"/>
  <c r="J35" i="1"/>
  <c r="I35" i="1"/>
  <c r="K36" i="1"/>
  <c r="J36" i="1"/>
  <c r="I36" i="1"/>
  <c r="K37" i="1"/>
  <c r="J37" i="1"/>
  <c r="I37" i="1"/>
  <c r="K38" i="1"/>
  <c r="J38" i="1"/>
  <c r="I38" i="1"/>
  <c r="K39" i="1"/>
  <c r="J39" i="1"/>
  <c r="I39" i="1"/>
  <c r="K40" i="1"/>
  <c r="J40" i="1"/>
  <c r="I40" i="1"/>
  <c r="K41" i="1"/>
  <c r="J41" i="1"/>
  <c r="I41" i="1"/>
  <c r="K42" i="1"/>
  <c r="J42" i="1"/>
  <c r="I42" i="1"/>
  <c r="K43" i="1"/>
  <c r="J43" i="1"/>
  <c r="I43" i="1"/>
  <c r="K44" i="1"/>
  <c r="J44" i="1"/>
  <c r="I44" i="1"/>
  <c r="I45" i="1"/>
  <c r="K45" i="1"/>
  <c r="J45" i="1"/>
  <c r="K46" i="1"/>
  <c r="J46" i="1"/>
  <c r="I46" i="1"/>
  <c r="K47" i="1"/>
  <c r="J47" i="1"/>
  <c r="I47" i="1"/>
  <c r="K48" i="1"/>
  <c r="J48" i="1"/>
  <c r="I48" i="1"/>
  <c r="K49" i="1"/>
  <c r="J49" i="1"/>
  <c r="I49" i="1"/>
  <c r="K50" i="1"/>
  <c r="J50" i="1"/>
  <c r="I50" i="1"/>
  <c r="K51" i="1"/>
  <c r="J51" i="1"/>
  <c r="I51" i="1"/>
  <c r="K52" i="1"/>
  <c r="J52" i="1"/>
  <c r="I52" i="1"/>
  <c r="K53" i="1"/>
  <c r="J53" i="1"/>
  <c r="I53" i="1"/>
  <c r="K54" i="1"/>
  <c r="J54" i="1"/>
  <c r="I54" i="1"/>
  <c r="K55" i="1"/>
  <c r="J55" i="1"/>
  <c r="I55" i="1"/>
  <c r="K56" i="1"/>
  <c r="J56" i="1"/>
  <c r="I56" i="1"/>
  <c r="K57" i="1"/>
  <c r="J57" i="1"/>
  <c r="I57" i="1"/>
  <c r="L12" i="1" l="1"/>
  <c r="L11" i="1"/>
  <c r="L13" i="1"/>
  <c r="L14" i="1"/>
  <c r="L15" i="1"/>
  <c r="L16" i="1"/>
  <c r="L17" i="1"/>
  <c r="L23" i="1"/>
  <c r="L20" i="1"/>
  <c r="L19" i="1"/>
  <c r="L18" i="1"/>
  <c r="L21" i="1"/>
  <c r="L24" i="1"/>
  <c r="L22" i="1"/>
  <c r="L25" i="1"/>
  <c r="L26" i="1"/>
  <c r="L28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K58" i="1" l="1"/>
  <c r="J58" i="1"/>
  <c r="I58" i="1"/>
  <c r="K59" i="1"/>
  <c r="J59" i="1"/>
  <c r="I59" i="1"/>
  <c r="K60" i="1"/>
  <c r="J60" i="1"/>
  <c r="I60" i="1"/>
  <c r="K61" i="1"/>
  <c r="J61" i="1"/>
  <c r="I61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L81" i="1" l="1"/>
  <c r="L79" i="1"/>
  <c r="L58" i="1"/>
  <c r="L59" i="1"/>
  <c r="L85" i="1"/>
  <c r="L60" i="1"/>
  <c r="L64" i="1"/>
  <c r="L61" i="1"/>
  <c r="L62" i="1"/>
  <c r="L66" i="1"/>
  <c r="L68" i="1"/>
  <c r="L70" i="1"/>
  <c r="L72" i="1"/>
  <c r="L74" i="1"/>
  <c r="L76" i="1"/>
  <c r="L78" i="1"/>
  <c r="L80" i="1"/>
  <c r="L82" i="1"/>
  <c r="L84" i="1"/>
  <c r="L86" i="1"/>
  <c r="L63" i="1"/>
  <c r="L65" i="1"/>
  <c r="L67" i="1"/>
  <c r="L69" i="1"/>
  <c r="L71" i="1"/>
  <c r="L73" i="1"/>
  <c r="L75" i="1"/>
  <c r="L77" i="1"/>
  <c r="L83" i="1"/>
  <c r="L87" i="1"/>
  <c r="I88" i="1"/>
  <c r="L88" i="1" s="1"/>
  <c r="I89" i="1"/>
  <c r="L89" i="1" s="1"/>
  <c r="I90" i="1"/>
  <c r="J91" i="1"/>
  <c r="I91" i="1"/>
  <c r="I92" i="1"/>
  <c r="J94" i="1"/>
  <c r="I94" i="1"/>
  <c r="J93" i="1"/>
  <c r="I93" i="1"/>
  <c r="K95" i="1"/>
  <c r="J95" i="1"/>
  <c r="I95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L91" i="1" l="1"/>
  <c r="L90" i="1"/>
  <c r="L94" i="1"/>
  <c r="L92" i="1"/>
  <c r="L93" i="1"/>
  <c r="L95" i="1"/>
  <c r="L97" i="1"/>
  <c r="L99" i="1"/>
  <c r="L101" i="1"/>
  <c r="L103" i="1"/>
  <c r="L96" i="1"/>
  <c r="L98" i="1"/>
  <c r="L100" i="1"/>
  <c r="L102" i="1"/>
  <c r="K104" i="1"/>
  <c r="I104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L104" i="1" l="1"/>
  <c r="L117" i="1"/>
  <c r="L106" i="1"/>
  <c r="L108" i="1"/>
  <c r="L110" i="1"/>
  <c r="L112" i="1"/>
  <c r="L114" i="1"/>
  <c r="L115" i="1"/>
  <c r="L118" i="1"/>
  <c r="L105" i="1"/>
  <c r="L107" i="1"/>
  <c r="L109" i="1"/>
  <c r="L111" i="1"/>
  <c r="L113" i="1"/>
  <c r="L116" i="1"/>
  <c r="L119" i="1"/>
  <c r="L121" i="1"/>
  <c r="L122" i="1"/>
  <c r="L124" i="1"/>
  <c r="L126" i="1"/>
  <c r="L128" i="1"/>
  <c r="L130" i="1"/>
  <c r="L132" i="1"/>
  <c r="L120" i="1"/>
  <c r="L123" i="1"/>
  <c r="L125" i="1"/>
  <c r="L127" i="1"/>
  <c r="L129" i="1"/>
  <c r="L131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L133" i="1" l="1"/>
  <c r="L135" i="1"/>
  <c r="L137" i="1"/>
  <c r="L140" i="1"/>
  <c r="L134" i="1"/>
  <c r="L136" i="1"/>
  <c r="L138" i="1"/>
  <c r="L139" i="1"/>
  <c r="L142" i="1"/>
  <c r="L143" i="1"/>
  <c r="L141" i="1"/>
  <c r="K150" i="1" l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L144" i="1" l="1"/>
  <c r="L146" i="1"/>
  <c r="L148" i="1"/>
  <c r="L150" i="1"/>
  <c r="L145" i="1"/>
  <c r="L147" i="1"/>
  <c r="L149" i="1"/>
  <c r="K160" i="1" l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L151" i="1" l="1"/>
  <c r="L153" i="1"/>
  <c r="L155" i="1"/>
  <c r="L157" i="1"/>
  <c r="L159" i="1"/>
  <c r="L152" i="1"/>
  <c r="L154" i="1"/>
  <c r="L156" i="1"/>
  <c r="L158" i="1"/>
  <c r="L160" i="1"/>
  <c r="L161" i="1"/>
  <c r="L163" i="1"/>
  <c r="L165" i="1"/>
  <c r="L167" i="1"/>
  <c r="L169" i="1"/>
  <c r="L171" i="1"/>
  <c r="L173" i="1"/>
  <c r="L175" i="1"/>
  <c r="L177" i="1"/>
  <c r="L179" i="1"/>
  <c r="L181" i="1"/>
  <c r="L162" i="1"/>
  <c r="L164" i="1"/>
  <c r="L166" i="1"/>
  <c r="L168" i="1"/>
  <c r="L170" i="1"/>
  <c r="L172" i="1"/>
  <c r="L174" i="1"/>
  <c r="L176" i="1"/>
  <c r="L178" i="1"/>
  <c r="L180" i="1"/>
  <c r="L182" i="1"/>
  <c r="K224" i="1" l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L184" i="1" l="1"/>
  <c r="L186" i="1"/>
  <c r="L188" i="1"/>
  <c r="L190" i="1"/>
  <c r="L192" i="1"/>
  <c r="L194" i="1"/>
  <c r="L195" i="1"/>
  <c r="L197" i="1"/>
  <c r="L199" i="1"/>
  <c r="L201" i="1"/>
  <c r="L203" i="1"/>
  <c r="L206" i="1"/>
  <c r="L208" i="1"/>
  <c r="L210" i="1"/>
  <c r="L212" i="1"/>
  <c r="L214" i="1"/>
  <c r="L218" i="1"/>
  <c r="L220" i="1"/>
  <c r="L222" i="1"/>
  <c r="L224" i="1"/>
  <c r="L183" i="1"/>
  <c r="L185" i="1"/>
  <c r="L187" i="1"/>
  <c r="L189" i="1"/>
  <c r="L191" i="1"/>
  <c r="L193" i="1"/>
  <c r="L196" i="1"/>
  <c r="L198" i="1"/>
  <c r="L200" i="1"/>
  <c r="L202" i="1"/>
  <c r="L204" i="1"/>
  <c r="L205" i="1"/>
  <c r="L207" i="1"/>
  <c r="L209" i="1"/>
  <c r="L211" i="1"/>
  <c r="L213" i="1"/>
  <c r="L215" i="1"/>
  <c r="L216" i="1"/>
  <c r="L217" i="1"/>
  <c r="L219" i="1"/>
  <c r="L221" i="1"/>
  <c r="L223" i="1"/>
  <c r="L225" i="1"/>
  <c r="L227" i="1"/>
  <c r="L229" i="1"/>
  <c r="L230" i="1"/>
  <c r="L226" i="1"/>
  <c r="L228" i="1"/>
</calcChain>
</file>

<file path=xl/sharedStrings.xml><?xml version="1.0" encoding="utf-8"?>
<sst xmlns="http://schemas.openxmlformats.org/spreadsheetml/2006/main" count="1210" uniqueCount="59">
  <si>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</si>
  <si>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</si>
  <si>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</si>
  <si>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</si>
  <si>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</si>
  <si>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</si>
  <si>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</si>
  <si>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</si>
  <si>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</si>
  <si>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</si>
  <si>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</si>
  <si>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</si>
  <si>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</si>
  <si>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</si>
  <si>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</si>
  <si>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</si>
  <si>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</si>
  <si>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</si>
  <si>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</si>
  <si>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</si>
  <si>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</si>
  <si>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</si>
  <si>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</si>
  <si>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</si>
  <si>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</si>
  <si>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</si>
  <si>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</si>
  <si>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</si>
  <si>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</si>
  <si>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</si>
  <si>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</si>
  <si>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</si>
  <si>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</si>
  <si>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</si>
  <si>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</si>
  <si>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</si>
  <si>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</si>
  <si>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</si>
  <si>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</si>
  <si>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</si>
  <si>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</si>
  <si>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</si>
  <si>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</si>
  <si>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</si>
  <si>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quatity as per NIFTY 2lots BANKNIFTY-5LOTS</t>
  </si>
  <si>
    <t>1ST TGT PROFIT</t>
  </si>
  <si>
    <t>TOTAL PROFIT</t>
  </si>
  <si>
    <t xml:space="preserve">January </t>
  </si>
  <si>
    <t>February</t>
  </si>
  <si>
    <t>March</t>
  </si>
  <si>
    <t>ACCURACY</t>
  </si>
  <si>
    <t>TOTAL CALLS</t>
  </si>
  <si>
    <t>COST TO COST</t>
  </si>
  <si>
    <t>ACTUAL CALLS</t>
  </si>
  <si>
    <t xml:space="preserve">SL </t>
  </si>
  <si>
    <t>PROFITABLE CALLS</t>
  </si>
  <si>
    <t>14</t>
  </si>
  <si>
    <t>April</t>
  </si>
  <si>
    <t xml:space="preserve">BANKNNIFTY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</si>
</sst>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3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11" borderId="0" xfId="0" applyFill="1"/>
    <xf numFmtId="9" fontId="19" fillId="0" borderId="0" xfId="2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applyFont="1"/>
    <xf numFmtId="15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30" fillId="4" borderId="0" xfId="0" applyFont="1" applyFill="1"/>
    <xf numFmtId="0" fontId="30" fillId="4" borderId="0" xfId="0" applyFont="1" applyFill="1" applyAlignment="1"/>
    <xf numFmtId="165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28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17" fontId="30" fillId="4" borderId="0" xfId="0" applyNumberFormat="1" applyFont="1" applyFill="1" applyAlignment="1">
      <alignment horizontal="center"/>
    </xf>
    <xf numFmtId="2" fontId="28" fillId="4" borderId="0" xfId="0" applyNumberFormat="1" applyFont="1" applyFill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0" xfId="0" applyFont="1"/>
    <xf numFmtId="2" fontId="30" fillId="4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5" fontId="30" fillId="4" borderId="0" xfId="0" applyNumberFormat="1" applyFont="1" applyFill="1"/>
    <xf numFmtId="17" fontId="30" fillId="4" borderId="0" xfId="0" applyNumberFormat="1" applyFont="1" applyFill="1"/>
    <xf numFmtId="165" fontId="29" fillId="0" borderId="1" xfId="1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65" fontId="28" fillId="5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center" vertical="center"/>
    </xf>
    <xf numFmtId="167" fontId="31" fillId="0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165" fontId="32" fillId="5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49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0" xfId="0" applyNumberFormat="1" applyFont="1" applyFill="1" applyBorder="1" applyAlignment="1">
      <alignment horizontal="center"/>
    </xf>
    <xf numFmtId="9" fontId="30" fillId="4" borderId="0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/>
    </xf>
    <xf numFmtId="167" fontId="30" fillId="4" borderId="8" xfId="0" applyNumberFormat="1" applyFont="1" applyFill="1" applyBorder="1" applyAlignment="1">
      <alignment horizontal="center" vertical="center"/>
    </xf>
    <xf numFmtId="165" fontId="3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168" fontId="30" fillId="4" borderId="9" xfId="0" applyNumberFormat="1" applyFont="1" applyFill="1" applyBorder="1" applyAlignment="1">
      <alignment horizontal="center" vertical="center"/>
    </xf>
    <xf numFmtId="168" fontId="30" fillId="4" borderId="10" xfId="0" applyNumberFormat="1" applyFont="1" applyFill="1" applyBorder="1" applyAlignment="1">
      <alignment horizontal="center" vertical="center"/>
    </xf>
    <xf numFmtId="168" fontId="30" fillId="4" borderId="11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33600877259794"/>
          <c:y val="0.22713932013559041"/>
          <c:w val="0.63067627184900121"/>
          <c:h val="0.4456093595588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  <c:pt idx="7">
                  <c:v>16385</c:v>
                </c:pt>
                <c:pt idx="8">
                  <c:v>81750</c:v>
                </c:pt>
                <c:pt idx="9">
                  <c:v>102850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4032"/>
        <c:axId val="78295040"/>
      </c:barChart>
      <c:catAx>
        <c:axId val="11988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295040"/>
        <c:crosses val="autoZero"/>
        <c:auto val="1"/>
        <c:lblAlgn val="ctr"/>
        <c:lblOffset val="100"/>
        <c:noMultiLvlLbl val="0"/>
      </c:catAx>
      <c:valAx>
        <c:axId val="78295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988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3057851239669422E-2"/>
          <c:y val="0.20379097162638191"/>
          <c:w val="0.93939393939393945"/>
          <c:h val="0.61068823604005174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3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  <c:pt idx="7">
                  <c:v>0.16385</c:v>
                </c:pt>
                <c:pt idx="8">
                  <c:v>0.8175</c:v>
                </c:pt>
                <c:pt idx="9">
                  <c:v>1.0285</c:v>
                </c:pt>
                <c:pt idx="10">
                  <c:v>1.3654999999999999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318976"/>
        <c:axId val="78330112"/>
      </c:lineChart>
      <c:catAx>
        <c:axId val="7831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30112"/>
        <c:crosses val="autoZero"/>
        <c:auto val="1"/>
        <c:lblAlgn val="ctr"/>
        <c:lblOffset val="100"/>
        <c:noMultiLvlLbl val="0"/>
      </c:catAx>
      <c:valAx>
        <c:axId val="78330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831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0.56999999999999995</c:v>
                </c:pt>
                <c:pt idx="1">
                  <c:v>0.9</c:v>
                </c:pt>
                <c:pt idx="2">
                  <c:v>0.88</c:v>
                </c:pt>
                <c:pt idx="3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342400"/>
        <c:axId val="78356480"/>
        <c:axId val="0"/>
      </c:bar3DChart>
      <c:catAx>
        <c:axId val="783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8356480"/>
        <c:crosses val="autoZero"/>
        <c:auto val="1"/>
        <c:lblAlgn val="ctr"/>
        <c:lblOffset val="100"/>
        <c:noMultiLvlLbl val="0"/>
      </c:catAx>
      <c:valAx>
        <c:axId val="78356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180975</xdr:rowOff>
    </xdr:from>
    <xdr:to>
      <xdr:col>4</xdr:col>
      <xdr:colOff>171450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171449</xdr:rowOff>
    </xdr:from>
    <xdr:to>
      <xdr:col>12</xdr:col>
      <xdr:colOff>209550</xdr:colOff>
      <xdr:row>27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</xdr:row>
      <xdr:rowOff>161925</xdr:rowOff>
    </xdr:from>
    <xdr:to>
      <xdr:col>11</xdr:col>
      <xdr:colOff>9525</xdr:colOff>
      <xdr:row>11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A9" zoomScale="90" zoomScaleNormal="90" workbookViewId="0">
      <selection activeCell="A12" sqref="A12"/>
    </sheetView>
  </sheetViews>
  <sheetFormatPr defaultRowHeight="15" x14ac:dyDescent="0.25"/>
  <cols>
    <col min="1" max="1" width="13.5703125" bestFit="1" customWidth="1"/>
    <col min="2" max="2" width="14.7109375" bestFit="1" customWidth="1"/>
    <col min="3" max="3" width="9.140625" bestFit="1" customWidth="1"/>
    <col min="4" max="4" width="18.85546875" bestFit="1" customWidth="1"/>
    <col min="5" max="5" width="19.42578125" bestFit="1" customWidth="1"/>
    <col min="6" max="6" width="11.28515625" bestFit="1" customWidth="1"/>
    <col min="7" max="7" width="10.5703125" bestFit="1" customWidth="1"/>
    <col min="8" max="8" width="16.7109375" bestFit="1" customWidth="1"/>
    <col min="9" max="9" width="12.140625" bestFit="1" customWidth="1"/>
    <col min="10" max="10" width="10.5703125" bestFit="1" customWidth="1"/>
    <col min="11" max="11" width="15.140625" bestFit="1" customWidth="1"/>
    <col min="12" max="12" width="31" customWidth="1"/>
    <col min="13" max="13" width="10.7109375" bestFit="1" customWidth="1"/>
  </cols>
  <sheetData>
    <row r="1" spans="1:20" x14ac:dyDescent="0.25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 x14ac:dyDescent="0.4">
      <c r="A6" s="66" t="s">
        <v>0</v>
      </c>
      <c r="B6" s="66" t="s">
        <v>13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66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 x14ac:dyDescent="0.45">
      <c r="A7" s="66"/>
      <c r="B7" s="66"/>
      <c r="C7" s="66"/>
      <c r="D7" s="66"/>
      <c r="E7" s="66"/>
      <c r="F7" s="66"/>
      <c r="G7" s="66"/>
      <c r="H7" s="66"/>
      <c r="I7" s="66" t="s">
        <v>4</v>
      </c>
      <c r="J7" s="66" t="s">
        <v>5</v>
      </c>
      <c r="K7" s="66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 x14ac:dyDescent="0.3">
      <c r="A8" s="114" t="s">
        <v>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78"/>
      <c r="B10" s="79"/>
      <c r="C10" s="79"/>
      <c r="D10" s="80"/>
      <c r="E10" s="81">
        <v>43617</v>
      </c>
      <c r="F10" s="79"/>
      <c r="G10" s="79"/>
      <c r="H10" s="79"/>
      <c r="I10" s="82"/>
      <c r="J10" s="82"/>
      <c r="K10" s="82"/>
      <c r="L10" s="82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71">
        <v>43661</v>
      </c>
      <c r="B12" s="72" t="s">
        <v>18</v>
      </c>
      <c r="C12" s="72">
        <v>150</v>
      </c>
      <c r="D12" s="72" t="s">
        <v>9</v>
      </c>
      <c r="E12" s="72">
        <v>11565</v>
      </c>
      <c r="F12" s="72">
        <v>11585</v>
      </c>
      <c r="G12" s="72">
        <v>0</v>
      </c>
      <c r="H12" s="72">
        <v>0</v>
      </c>
      <c r="I12" s="73">
        <f t="shared" ref="I12" si="0">SUM(F12-E12)*C12</f>
        <v>3000</v>
      </c>
      <c r="J12" s="73">
        <v>0</v>
      </c>
      <c r="K12" s="73">
        <v>0</v>
      </c>
      <c r="L12" s="73">
        <f t="shared" ref="L12" si="1">SUM(I12:K12)</f>
        <v>3000</v>
      </c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71">
        <v>43658</v>
      </c>
      <c r="B13" s="72" t="s">
        <v>17</v>
      </c>
      <c r="C13" s="72">
        <v>100</v>
      </c>
      <c r="D13" s="72" t="s">
        <v>9</v>
      </c>
      <c r="E13" s="72">
        <v>30620</v>
      </c>
      <c r="F13" s="72">
        <v>30720</v>
      </c>
      <c r="G13" s="72">
        <v>30820</v>
      </c>
      <c r="H13" s="72">
        <v>0</v>
      </c>
      <c r="I13" s="73">
        <f t="shared" ref="I13:I21" si="2">SUM(F13-E13)*C13</f>
        <v>10000</v>
      </c>
      <c r="J13" s="73">
        <f>SUM(G13-F13)*C13</f>
        <v>10000</v>
      </c>
      <c r="K13" s="73">
        <v>0</v>
      </c>
      <c r="L13" s="73">
        <f t="shared" ref="L13" si="3">SUM(I13:K13)</f>
        <v>20000</v>
      </c>
      <c r="M13" s="1"/>
      <c r="N13" s="1"/>
      <c r="O13" s="1"/>
      <c r="P13" s="1"/>
      <c r="Q13" s="1"/>
      <c r="R13" s="1"/>
      <c r="S13" s="1"/>
      <c r="T13" s="1"/>
    </row>
    <row r="14" spans="1:20" ht="15.75" x14ac:dyDescent="0.25">
      <c r="A14" s="71">
        <v>43657</v>
      </c>
      <c r="B14" s="72" t="s">
        <v>17</v>
      </c>
      <c r="C14" s="72">
        <v>100</v>
      </c>
      <c r="D14" s="72" t="s">
        <v>9</v>
      </c>
      <c r="E14" s="72">
        <v>30723</v>
      </c>
      <c r="F14" s="72">
        <v>30800</v>
      </c>
      <c r="G14" s="72">
        <v>0</v>
      </c>
      <c r="H14" s="72">
        <v>0</v>
      </c>
      <c r="I14" s="73">
        <f t="shared" si="2"/>
        <v>7700</v>
      </c>
      <c r="J14" s="73">
        <v>0</v>
      </c>
      <c r="K14" s="73">
        <v>0</v>
      </c>
      <c r="L14" s="73">
        <f t="shared" ref="L14" si="4">SUM(I14:K14)</f>
        <v>7700</v>
      </c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71">
        <v>43656</v>
      </c>
      <c r="B15" s="72" t="s">
        <v>18</v>
      </c>
      <c r="C15" s="72">
        <v>150</v>
      </c>
      <c r="D15" s="72" t="s">
        <v>9</v>
      </c>
      <c r="E15" s="72">
        <v>11580</v>
      </c>
      <c r="F15" s="72">
        <v>11540</v>
      </c>
      <c r="G15" s="72">
        <v>0</v>
      </c>
      <c r="H15" s="72">
        <v>0</v>
      </c>
      <c r="I15" s="73">
        <f t="shared" si="2"/>
        <v>-6000</v>
      </c>
      <c r="J15" s="73">
        <v>0</v>
      </c>
      <c r="K15" s="73">
        <v>0</v>
      </c>
      <c r="L15" s="73">
        <f t="shared" ref="L15:L17" si="5">SUM(I15:K15)</f>
        <v>-6000</v>
      </c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71">
        <v>43655</v>
      </c>
      <c r="B16" s="72" t="s">
        <v>58</v>
      </c>
      <c r="C16" s="72">
        <v>100</v>
      </c>
      <c r="D16" s="72" t="s">
        <v>9</v>
      </c>
      <c r="E16" s="72">
        <v>30700</v>
      </c>
      <c r="F16" s="72">
        <v>30790</v>
      </c>
      <c r="G16" s="72">
        <v>0</v>
      </c>
      <c r="H16" s="72">
        <v>0</v>
      </c>
      <c r="I16" s="73">
        <f t="shared" si="2"/>
        <v>9000</v>
      </c>
      <c r="J16" s="73">
        <v>0</v>
      </c>
      <c r="K16" s="73">
        <v>0</v>
      </c>
      <c r="L16" s="73">
        <f t="shared" si="5"/>
        <v>9000</v>
      </c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71">
        <v>43651</v>
      </c>
      <c r="B17" s="72" t="s">
        <v>18</v>
      </c>
      <c r="C17" s="72">
        <v>150</v>
      </c>
      <c r="D17" s="72" t="s">
        <v>9</v>
      </c>
      <c r="E17" s="72">
        <v>11920</v>
      </c>
      <c r="F17" s="72">
        <v>11960</v>
      </c>
      <c r="G17" s="72">
        <v>0</v>
      </c>
      <c r="H17" s="72">
        <v>0</v>
      </c>
      <c r="I17" s="73">
        <f t="shared" si="2"/>
        <v>6000</v>
      </c>
      <c r="J17" s="73">
        <v>0</v>
      </c>
      <c r="K17" s="73">
        <v>0</v>
      </c>
      <c r="L17" s="73">
        <f t="shared" si="5"/>
        <v>6000</v>
      </c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71">
        <v>43650</v>
      </c>
      <c r="B18" s="72" t="s">
        <v>17</v>
      </c>
      <c r="C18" s="72">
        <v>100</v>
      </c>
      <c r="D18" s="72" t="s">
        <v>9</v>
      </c>
      <c r="E18" s="72">
        <v>31660</v>
      </c>
      <c r="F18" s="72">
        <v>31550</v>
      </c>
      <c r="G18" s="72">
        <v>0</v>
      </c>
      <c r="H18" s="72">
        <v>0</v>
      </c>
      <c r="I18" s="73">
        <f t="shared" si="2"/>
        <v>-11000</v>
      </c>
      <c r="J18" s="73">
        <v>0</v>
      </c>
      <c r="K18" s="73">
        <v>0</v>
      </c>
      <c r="L18" s="73">
        <f t="shared" ref="L18" si="6">SUM(I18:K18)</f>
        <v>-11000</v>
      </c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71">
        <v>43649</v>
      </c>
      <c r="B19" s="72" t="s">
        <v>17</v>
      </c>
      <c r="C19" s="72">
        <v>100</v>
      </c>
      <c r="D19" s="72" t="s">
        <v>9</v>
      </c>
      <c r="E19" s="72">
        <v>31480</v>
      </c>
      <c r="F19" s="72">
        <v>31555</v>
      </c>
      <c r="G19" s="72">
        <v>0</v>
      </c>
      <c r="H19" s="72">
        <v>0</v>
      </c>
      <c r="I19" s="73">
        <f t="shared" si="2"/>
        <v>7500</v>
      </c>
      <c r="J19" s="73">
        <v>0</v>
      </c>
      <c r="K19" s="73">
        <v>0</v>
      </c>
      <c r="L19" s="73">
        <f t="shared" ref="L19" si="7">SUM(I19:K19)</f>
        <v>7500</v>
      </c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71">
        <v>43648</v>
      </c>
      <c r="B20" s="72" t="s">
        <v>17</v>
      </c>
      <c r="C20" s="72">
        <v>100</v>
      </c>
      <c r="D20" s="72" t="s">
        <v>9</v>
      </c>
      <c r="E20" s="72">
        <v>31300</v>
      </c>
      <c r="F20" s="72">
        <v>31180</v>
      </c>
      <c r="G20" s="72">
        <v>0</v>
      </c>
      <c r="H20" s="72">
        <v>0</v>
      </c>
      <c r="I20" s="73">
        <f t="shared" si="2"/>
        <v>-12000</v>
      </c>
      <c r="J20" s="73">
        <v>0</v>
      </c>
      <c r="K20" s="73">
        <v>0</v>
      </c>
      <c r="L20" s="73">
        <f t="shared" ref="L20" si="8">SUM(I20:K20)</f>
        <v>-12000</v>
      </c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71">
        <v>43647</v>
      </c>
      <c r="B21" s="72" t="s">
        <v>17</v>
      </c>
      <c r="C21" s="72">
        <v>100</v>
      </c>
      <c r="D21" s="72" t="s">
        <v>9</v>
      </c>
      <c r="E21" s="72">
        <v>31450</v>
      </c>
      <c r="F21" s="72">
        <v>31540</v>
      </c>
      <c r="G21" s="72">
        <v>0</v>
      </c>
      <c r="H21" s="72">
        <v>0</v>
      </c>
      <c r="I21" s="73">
        <f t="shared" si="2"/>
        <v>9000</v>
      </c>
      <c r="J21" s="73">
        <v>0</v>
      </c>
      <c r="K21" s="73">
        <v>0</v>
      </c>
      <c r="L21" s="73">
        <f t="shared" ref="L21" si="9">SUM(I21:K21)</f>
        <v>9000</v>
      </c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74"/>
      <c r="B22" s="74"/>
      <c r="C22" s="74"/>
      <c r="D22" s="74"/>
      <c r="E22" s="74"/>
      <c r="F22" s="74"/>
      <c r="G22" s="74"/>
      <c r="H22" s="75"/>
      <c r="I22" s="76">
        <f>SUM(I12:I21)</f>
        <v>23200</v>
      </c>
      <c r="J22" s="77"/>
      <c r="K22" s="77" t="s">
        <v>46</v>
      </c>
      <c r="L22" s="76">
        <f>SUM(L12:L21)</f>
        <v>33200</v>
      </c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89"/>
      <c r="B23" s="89"/>
      <c r="C23" s="89"/>
      <c r="D23" s="89"/>
      <c r="E23" s="89"/>
      <c r="F23" s="89"/>
      <c r="G23" s="89"/>
      <c r="H23" s="89"/>
      <c r="I23" s="73"/>
      <c r="J23" s="73"/>
      <c r="K23" s="73"/>
      <c r="L23" s="73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78"/>
      <c r="B24" s="79"/>
      <c r="C24" s="79"/>
      <c r="D24" s="80"/>
      <c r="E24" s="81">
        <v>43617</v>
      </c>
      <c r="F24" s="79"/>
      <c r="G24" s="79"/>
      <c r="H24" s="79"/>
      <c r="I24" s="82"/>
      <c r="J24" s="82"/>
      <c r="K24" s="82"/>
      <c r="L24" s="82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71">
        <v>43644</v>
      </c>
      <c r="B25" s="72" t="s">
        <v>18</v>
      </c>
      <c r="C25" s="72">
        <v>150</v>
      </c>
      <c r="D25" s="72" t="s">
        <v>9</v>
      </c>
      <c r="E25" s="72">
        <v>11865</v>
      </c>
      <c r="F25" s="72">
        <v>11890</v>
      </c>
      <c r="G25" s="72">
        <v>0</v>
      </c>
      <c r="H25" s="72">
        <v>0</v>
      </c>
      <c r="I25" s="73">
        <f>SUM(F25-E25)*C25</f>
        <v>3750</v>
      </c>
      <c r="J25" s="73">
        <v>0</v>
      </c>
      <c r="K25" s="73">
        <v>0</v>
      </c>
      <c r="L25" s="73">
        <f t="shared" ref="L25" si="10">SUM(I25:K25)</f>
        <v>3750</v>
      </c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71">
        <v>43643</v>
      </c>
      <c r="B26" s="72" t="s">
        <v>18</v>
      </c>
      <c r="C26" s="72">
        <v>150</v>
      </c>
      <c r="D26" s="72" t="s">
        <v>9</v>
      </c>
      <c r="E26" s="72">
        <v>11878</v>
      </c>
      <c r="F26" s="72">
        <v>11910</v>
      </c>
      <c r="G26" s="72">
        <v>0</v>
      </c>
      <c r="H26" s="72">
        <v>0</v>
      </c>
      <c r="I26" s="73">
        <f>SUM(F26-E26)*C26</f>
        <v>4800</v>
      </c>
      <c r="J26" s="73">
        <v>0</v>
      </c>
      <c r="K26" s="73">
        <v>0</v>
      </c>
      <c r="L26" s="73">
        <f t="shared" ref="L26" si="11">SUM(I26:K26)</f>
        <v>4800</v>
      </c>
      <c r="M26" s="89"/>
      <c r="N26" s="89"/>
      <c r="O26" s="89"/>
      <c r="P26" s="89"/>
      <c r="Q26" s="89"/>
      <c r="R26" s="89"/>
      <c r="S26" s="89"/>
      <c r="T26" s="89"/>
    </row>
    <row r="27" spans="1:20" x14ac:dyDescent="0.25">
      <c r="A27" s="71">
        <v>43642</v>
      </c>
      <c r="B27" s="72" t="s">
        <v>18</v>
      </c>
      <c r="C27" s="72">
        <v>150</v>
      </c>
      <c r="D27" s="72" t="s">
        <v>9</v>
      </c>
      <c r="E27" s="72">
        <v>11811</v>
      </c>
      <c r="F27" s="72">
        <v>11840</v>
      </c>
      <c r="G27" s="72">
        <v>11880</v>
      </c>
      <c r="H27" s="72">
        <v>0</v>
      </c>
      <c r="I27" s="73">
        <f>SUM(F27-E27)*C27</f>
        <v>4350</v>
      </c>
      <c r="J27" s="73">
        <f>SUM(G27-F27)*C27</f>
        <v>6000</v>
      </c>
      <c r="K27" s="73">
        <v>0</v>
      </c>
      <c r="L27" s="73">
        <f t="shared" ref="L27" si="12">SUM(I27:K27)</f>
        <v>10350</v>
      </c>
      <c r="M27" s="89"/>
      <c r="N27" s="89"/>
      <c r="O27" s="89"/>
      <c r="P27" s="89"/>
      <c r="Q27" s="89"/>
      <c r="R27" s="89"/>
      <c r="S27" s="89"/>
      <c r="T27" s="89"/>
    </row>
    <row r="28" spans="1:20" x14ac:dyDescent="0.25">
      <c r="A28" s="71">
        <v>43641</v>
      </c>
      <c r="B28" s="72" t="s">
        <v>17</v>
      </c>
      <c r="C28" s="72">
        <v>100</v>
      </c>
      <c r="D28" s="72" t="s">
        <v>9</v>
      </c>
      <c r="E28" s="72">
        <v>30770</v>
      </c>
      <c r="F28" s="72">
        <v>30870</v>
      </c>
      <c r="G28" s="72">
        <v>30950</v>
      </c>
      <c r="H28" s="72">
        <v>0</v>
      </c>
      <c r="I28" s="73">
        <f>SUM(F28-E28)*C28</f>
        <v>10000</v>
      </c>
      <c r="J28" s="73">
        <f>SUM(G28-F28)*C28</f>
        <v>8000</v>
      </c>
      <c r="K28" s="73">
        <v>0</v>
      </c>
      <c r="L28" s="73">
        <f t="shared" ref="L28" si="13">SUM(I28:K28)</f>
        <v>18000</v>
      </c>
      <c r="M28" s="89"/>
      <c r="N28" s="89"/>
      <c r="O28" s="89"/>
      <c r="P28" s="89"/>
      <c r="Q28" s="89"/>
      <c r="R28" s="89"/>
      <c r="S28" s="89"/>
      <c r="T28" s="89"/>
    </row>
    <row r="29" spans="1:20" x14ac:dyDescent="0.25">
      <c r="A29" s="71">
        <v>43640</v>
      </c>
      <c r="B29" s="72" t="s">
        <v>17</v>
      </c>
      <c r="C29" s="72">
        <v>100</v>
      </c>
      <c r="D29" s="72" t="s">
        <v>9</v>
      </c>
      <c r="E29" s="72">
        <v>30700</v>
      </c>
      <c r="F29" s="72">
        <v>30580</v>
      </c>
      <c r="G29" s="72">
        <v>0</v>
      </c>
      <c r="H29" s="72">
        <v>0</v>
      </c>
      <c r="I29" s="73">
        <f>SUM(F29-E29)*C29</f>
        <v>-12000</v>
      </c>
      <c r="J29" s="73">
        <v>0</v>
      </c>
      <c r="K29" s="73">
        <v>0</v>
      </c>
      <c r="L29" s="73">
        <f t="shared" ref="L29" si="14">SUM(I29:K29)</f>
        <v>-12000</v>
      </c>
      <c r="M29" s="89"/>
      <c r="N29" s="89"/>
      <c r="O29" s="89"/>
      <c r="P29" s="89"/>
      <c r="Q29" s="89"/>
      <c r="R29" s="89"/>
      <c r="S29" s="89"/>
      <c r="T29" s="89"/>
    </row>
    <row r="30" spans="1:20" x14ac:dyDescent="0.25">
      <c r="A30" s="71">
        <v>43640</v>
      </c>
      <c r="B30" s="72" t="s">
        <v>17</v>
      </c>
      <c r="C30" s="72">
        <v>150</v>
      </c>
      <c r="D30" s="72" t="s">
        <v>11</v>
      </c>
      <c r="E30" s="72">
        <v>11722</v>
      </c>
      <c r="F30" s="72">
        <v>11690</v>
      </c>
      <c r="G30" s="72">
        <v>0</v>
      </c>
      <c r="H30" s="72">
        <v>0</v>
      </c>
      <c r="I30" s="73">
        <f>SUM(E30-F30)*C30</f>
        <v>4800</v>
      </c>
      <c r="J30" s="73">
        <v>0</v>
      </c>
      <c r="K30" s="73">
        <v>0</v>
      </c>
      <c r="L30" s="73">
        <f t="shared" ref="L30" si="15">SUM(I30:K30)</f>
        <v>4800</v>
      </c>
      <c r="M30" s="89"/>
      <c r="N30" s="89"/>
      <c r="O30" s="89"/>
      <c r="P30" s="89"/>
      <c r="Q30" s="89"/>
      <c r="R30" s="89"/>
      <c r="S30" s="89"/>
      <c r="T30" s="89"/>
    </row>
    <row r="31" spans="1:20" x14ac:dyDescent="0.25">
      <c r="A31" s="71">
        <v>43636</v>
      </c>
      <c r="B31" s="72" t="s">
        <v>17</v>
      </c>
      <c r="C31" s="72">
        <v>100</v>
      </c>
      <c r="D31" s="72" t="s">
        <v>9</v>
      </c>
      <c r="E31" s="72">
        <v>30600</v>
      </c>
      <c r="F31" s="72">
        <v>30500</v>
      </c>
      <c r="G31" s="72">
        <v>0</v>
      </c>
      <c r="H31" s="72">
        <v>0</v>
      </c>
      <c r="I31" s="73">
        <f>SUM(F31-E31)*C31</f>
        <v>-10000</v>
      </c>
      <c r="J31" s="73">
        <v>0</v>
      </c>
      <c r="K31" s="73">
        <v>0</v>
      </c>
      <c r="L31" s="73">
        <f t="shared" ref="L31" si="16">SUM(I31:K31)</f>
        <v>-10000</v>
      </c>
      <c r="M31" s="89"/>
      <c r="N31" s="89"/>
      <c r="O31" s="89"/>
      <c r="P31" s="89"/>
      <c r="Q31" s="89"/>
      <c r="R31" s="89"/>
      <c r="S31" s="89"/>
      <c r="T31" s="89"/>
    </row>
    <row r="32" spans="1:20" x14ac:dyDescent="0.25">
      <c r="A32" s="71">
        <v>43635</v>
      </c>
      <c r="B32" s="72" t="s">
        <v>18</v>
      </c>
      <c r="C32" s="72">
        <v>150</v>
      </c>
      <c r="D32" s="72" t="s">
        <v>11</v>
      </c>
      <c r="E32" s="72">
        <v>11775</v>
      </c>
      <c r="F32" s="72">
        <v>11750</v>
      </c>
      <c r="G32" s="72">
        <v>11700</v>
      </c>
      <c r="H32" s="72">
        <v>0</v>
      </c>
      <c r="I32" s="73">
        <f>SUM(E32-F32)*C32</f>
        <v>3750</v>
      </c>
      <c r="J32" s="73">
        <f>SUM(F32-G32)*C32</f>
        <v>7500</v>
      </c>
      <c r="K32" s="73">
        <v>0</v>
      </c>
      <c r="L32" s="73">
        <f t="shared" ref="L32" si="17">SUM(I32:K32)</f>
        <v>11250</v>
      </c>
      <c r="M32" s="89"/>
      <c r="N32" s="89"/>
      <c r="O32" s="89"/>
      <c r="P32" s="89"/>
      <c r="Q32" s="89"/>
      <c r="R32" s="89"/>
      <c r="S32" s="89"/>
      <c r="T32" s="89"/>
    </row>
    <row r="33" spans="1:20" x14ac:dyDescent="0.25">
      <c r="A33" s="71">
        <v>43634</v>
      </c>
      <c r="B33" s="72" t="s">
        <v>17</v>
      </c>
      <c r="C33" s="72">
        <v>100</v>
      </c>
      <c r="D33" s="72" t="s">
        <v>11</v>
      </c>
      <c r="E33" s="72">
        <v>30360</v>
      </c>
      <c r="F33" s="72">
        <v>30460</v>
      </c>
      <c r="G33" s="72">
        <v>0</v>
      </c>
      <c r="H33" s="72">
        <v>0</v>
      </c>
      <c r="I33" s="73">
        <f>SUM(E33-F33)*C33</f>
        <v>-10000</v>
      </c>
      <c r="J33" s="73">
        <v>0</v>
      </c>
      <c r="K33" s="73">
        <v>0</v>
      </c>
      <c r="L33" s="73">
        <f t="shared" ref="L33" si="18">SUM(I33:K33)</f>
        <v>-10000</v>
      </c>
      <c r="M33" s="89"/>
      <c r="N33" s="89"/>
      <c r="O33" s="89"/>
      <c r="P33" s="89"/>
      <c r="Q33" s="89"/>
      <c r="R33" s="89"/>
      <c r="S33" s="89"/>
      <c r="T33" s="89"/>
    </row>
    <row r="34" spans="1:20" x14ac:dyDescent="0.25">
      <c r="A34" s="71">
        <v>43633</v>
      </c>
      <c r="B34" s="72" t="s">
        <v>17</v>
      </c>
      <c r="C34" s="72">
        <v>100</v>
      </c>
      <c r="D34" s="72" t="s">
        <v>11</v>
      </c>
      <c r="E34" s="72">
        <v>30450</v>
      </c>
      <c r="F34" s="72">
        <v>30550</v>
      </c>
      <c r="G34" s="72">
        <v>0</v>
      </c>
      <c r="H34" s="72">
        <v>0</v>
      </c>
      <c r="I34" s="73">
        <f>SUM(E34-F34)*C34</f>
        <v>-10000</v>
      </c>
      <c r="J34" s="73">
        <v>0</v>
      </c>
      <c r="K34" s="73">
        <v>0</v>
      </c>
      <c r="L34" s="73">
        <f t="shared" ref="L34" si="19">SUM(I34:K34)</f>
        <v>-10000</v>
      </c>
      <c r="M34" s="89"/>
      <c r="N34" s="89"/>
      <c r="O34" s="89"/>
      <c r="P34" s="89"/>
      <c r="Q34" s="89"/>
      <c r="R34" s="89"/>
      <c r="S34" s="89"/>
      <c r="T34" s="89"/>
    </row>
    <row r="35" spans="1:20" x14ac:dyDescent="0.25">
      <c r="A35" s="71">
        <v>43630</v>
      </c>
      <c r="B35" s="72" t="s">
        <v>12</v>
      </c>
      <c r="C35" s="72">
        <v>100</v>
      </c>
      <c r="D35" s="72" t="s">
        <v>9</v>
      </c>
      <c r="E35" s="72">
        <v>30870</v>
      </c>
      <c r="F35" s="72">
        <v>30770</v>
      </c>
      <c r="G35" s="72">
        <v>0</v>
      </c>
      <c r="H35" s="72">
        <v>0</v>
      </c>
      <c r="I35" s="73">
        <f>SUM(F35-E35)*C35</f>
        <v>-10000</v>
      </c>
      <c r="J35" s="73">
        <v>0</v>
      </c>
      <c r="K35" s="73">
        <v>0</v>
      </c>
      <c r="L35" s="73">
        <f t="shared" ref="L35" si="20">SUM(I35:K35)</f>
        <v>-10000</v>
      </c>
      <c r="M35" s="89"/>
      <c r="N35" s="89"/>
      <c r="O35" s="89"/>
      <c r="P35" s="89"/>
      <c r="Q35" s="89"/>
      <c r="R35" s="89"/>
      <c r="S35" s="89"/>
      <c r="T35" s="89"/>
    </row>
    <row r="36" spans="1:20" x14ac:dyDescent="0.25">
      <c r="A36" s="71">
        <v>43629</v>
      </c>
      <c r="B36" s="72" t="s">
        <v>17</v>
      </c>
      <c r="C36" s="72">
        <v>100</v>
      </c>
      <c r="D36" s="72" t="s">
        <v>11</v>
      </c>
      <c r="E36" s="72">
        <v>30780</v>
      </c>
      <c r="F36" s="72">
        <v>30680</v>
      </c>
      <c r="G36" s="72">
        <v>0</v>
      </c>
      <c r="H36" s="72">
        <v>0</v>
      </c>
      <c r="I36" s="73">
        <f>SUM(E36-F36)*C36</f>
        <v>10000</v>
      </c>
      <c r="J36" s="73">
        <v>0</v>
      </c>
      <c r="K36" s="73">
        <v>0</v>
      </c>
      <c r="L36" s="73">
        <f t="shared" ref="L36" si="21">SUM(I36:K36)</f>
        <v>10000</v>
      </c>
      <c r="M36" s="89"/>
      <c r="N36" s="89"/>
      <c r="O36" s="89"/>
      <c r="P36" s="89"/>
      <c r="Q36" s="89"/>
      <c r="R36" s="89"/>
      <c r="S36" s="89"/>
      <c r="T36" s="89"/>
    </row>
    <row r="37" spans="1:20" x14ac:dyDescent="0.25">
      <c r="A37" s="71">
        <v>43627</v>
      </c>
      <c r="B37" s="72" t="s">
        <v>18</v>
      </c>
      <c r="C37" s="72">
        <v>150</v>
      </c>
      <c r="D37" s="72" t="s">
        <v>9</v>
      </c>
      <c r="E37" s="72">
        <v>11965</v>
      </c>
      <c r="F37" s="72">
        <v>12000</v>
      </c>
      <c r="G37" s="72">
        <v>0</v>
      </c>
      <c r="H37" s="72">
        <v>0</v>
      </c>
      <c r="I37" s="73">
        <f t="shared" ref="I37" si="22">SUM(F37-E37)*C37</f>
        <v>5250</v>
      </c>
      <c r="J37" s="73">
        <v>0</v>
      </c>
      <c r="K37" s="73">
        <v>0</v>
      </c>
      <c r="L37" s="73">
        <f t="shared" ref="L37" si="23">SUM(I37:K37)</f>
        <v>5250</v>
      </c>
      <c r="M37" s="89"/>
      <c r="N37" s="89"/>
      <c r="O37" s="89"/>
      <c r="P37" s="89"/>
      <c r="Q37" s="89"/>
      <c r="R37" s="89"/>
      <c r="S37" s="89"/>
      <c r="T37" s="89"/>
    </row>
    <row r="38" spans="1:20" x14ac:dyDescent="0.25">
      <c r="A38" s="71">
        <v>43626</v>
      </c>
      <c r="B38" s="72" t="s">
        <v>17</v>
      </c>
      <c r="C38" s="72">
        <v>100</v>
      </c>
      <c r="D38" s="72" t="s">
        <v>9</v>
      </c>
      <c r="E38" s="72">
        <v>31250</v>
      </c>
      <c r="F38" s="72">
        <v>31150</v>
      </c>
      <c r="G38" s="72">
        <v>0</v>
      </c>
      <c r="H38" s="72">
        <v>0</v>
      </c>
      <c r="I38" s="73">
        <f t="shared" ref="I38" si="24">SUM(F38-E38)*C38</f>
        <v>-10000</v>
      </c>
      <c r="J38" s="73">
        <v>0</v>
      </c>
      <c r="K38" s="73">
        <v>0</v>
      </c>
      <c r="L38" s="73">
        <f t="shared" ref="L38" si="25">SUM(I38:K38)</f>
        <v>-10000</v>
      </c>
      <c r="M38" s="89"/>
      <c r="N38" s="89"/>
      <c r="O38" s="89"/>
      <c r="P38" s="89"/>
      <c r="Q38" s="89"/>
      <c r="R38" s="89"/>
      <c r="S38" s="89"/>
      <c r="T38" s="89"/>
    </row>
    <row r="39" spans="1:20" x14ac:dyDescent="0.25">
      <c r="A39" s="71">
        <v>43623</v>
      </c>
      <c r="B39" s="72" t="s">
        <v>17</v>
      </c>
      <c r="C39" s="72">
        <v>100</v>
      </c>
      <c r="D39" s="72" t="s">
        <v>9</v>
      </c>
      <c r="E39" s="72">
        <v>31050</v>
      </c>
      <c r="F39" s="72">
        <v>31125</v>
      </c>
      <c r="G39" s="72">
        <v>0</v>
      </c>
      <c r="H39" s="72">
        <v>0</v>
      </c>
      <c r="I39" s="73">
        <f t="shared" ref="I39" si="26">SUM(F39-E39)*C39</f>
        <v>7500</v>
      </c>
      <c r="J39" s="73">
        <v>0</v>
      </c>
      <c r="K39" s="73">
        <v>0</v>
      </c>
      <c r="L39" s="73">
        <f t="shared" ref="L39" si="27">SUM(I39:K39)</f>
        <v>7500</v>
      </c>
      <c r="M39" s="89"/>
      <c r="N39" s="89"/>
      <c r="O39" s="89"/>
      <c r="P39" s="89"/>
      <c r="Q39" s="89"/>
      <c r="R39" s="89"/>
      <c r="S39" s="89"/>
      <c r="T39" s="89"/>
    </row>
    <row r="40" spans="1:20" x14ac:dyDescent="0.25">
      <c r="A40" s="71">
        <v>43619</v>
      </c>
      <c r="B40" s="72" t="s">
        <v>17</v>
      </c>
      <c r="C40" s="72">
        <v>100</v>
      </c>
      <c r="D40" s="72" t="s">
        <v>9</v>
      </c>
      <c r="E40" s="72">
        <v>31650</v>
      </c>
      <c r="F40" s="72">
        <v>31730</v>
      </c>
      <c r="G40" s="72">
        <v>31793</v>
      </c>
      <c r="H40" s="72">
        <v>0</v>
      </c>
      <c r="I40" s="73">
        <f t="shared" ref="I40" si="28">SUM(F40-E40)*C40</f>
        <v>8000</v>
      </c>
      <c r="J40" s="73">
        <f>SUM(G40-F40)*C40</f>
        <v>6300</v>
      </c>
      <c r="K40" s="73">
        <v>0</v>
      </c>
      <c r="L40" s="73">
        <f t="shared" ref="L40" si="29">SUM(I40:K40)</f>
        <v>14300</v>
      </c>
      <c r="M40" s="89"/>
      <c r="N40" s="89"/>
      <c r="O40" s="89"/>
      <c r="P40" s="89"/>
      <c r="Q40" s="89"/>
      <c r="R40" s="89"/>
      <c r="S40" s="89"/>
      <c r="T40" s="89"/>
    </row>
    <row r="41" spans="1:20" x14ac:dyDescent="0.25">
      <c r="A41" s="71">
        <v>43619</v>
      </c>
      <c r="B41" s="72" t="s">
        <v>17</v>
      </c>
      <c r="C41" s="72">
        <v>100</v>
      </c>
      <c r="D41" s="72" t="s">
        <v>9</v>
      </c>
      <c r="E41" s="72">
        <v>31400</v>
      </c>
      <c r="F41" s="72">
        <v>31470</v>
      </c>
      <c r="G41" s="72">
        <v>31570</v>
      </c>
      <c r="H41" s="72">
        <v>0</v>
      </c>
      <c r="I41" s="73">
        <f t="shared" ref="I41" si="30">SUM(F41-E41)*C41</f>
        <v>7000</v>
      </c>
      <c r="J41" s="73">
        <f>SUM(G41-F41)*C41</f>
        <v>10000</v>
      </c>
      <c r="K41" s="73">
        <v>0</v>
      </c>
      <c r="L41" s="73">
        <f t="shared" ref="L41" si="31">SUM(I41:K41)</f>
        <v>17000</v>
      </c>
      <c r="M41" s="89"/>
      <c r="N41" s="89"/>
      <c r="O41" s="89"/>
      <c r="P41" s="89"/>
      <c r="Q41" s="89"/>
      <c r="R41" s="89"/>
      <c r="S41" s="89"/>
      <c r="T41" s="89"/>
    </row>
    <row r="42" spans="1:20" x14ac:dyDescent="0.25">
      <c r="A42" s="71"/>
      <c r="B42" s="72"/>
      <c r="C42" s="72"/>
      <c r="D42" s="72"/>
      <c r="E42" s="72"/>
      <c r="F42" s="72"/>
      <c r="G42" s="72"/>
      <c r="H42" s="72"/>
      <c r="I42" s="73"/>
      <c r="J42" s="73"/>
      <c r="K42" s="73"/>
      <c r="L42" s="73"/>
      <c r="M42" s="89"/>
      <c r="N42" s="89"/>
      <c r="O42" s="89"/>
      <c r="P42" s="89"/>
      <c r="Q42" s="89"/>
      <c r="R42" s="89"/>
      <c r="S42" s="89"/>
      <c r="T42" s="89"/>
    </row>
    <row r="43" spans="1:20" x14ac:dyDescent="0.25">
      <c r="A43" s="74"/>
      <c r="B43" s="74"/>
      <c r="C43" s="74"/>
      <c r="D43" s="74"/>
      <c r="E43" s="74"/>
      <c r="F43" s="74"/>
      <c r="G43" s="74"/>
      <c r="H43" s="75"/>
      <c r="I43" s="76">
        <f>SUM(I9:I42)</f>
        <v>53600</v>
      </c>
      <c r="J43" s="77"/>
      <c r="K43" s="77" t="s">
        <v>46</v>
      </c>
      <c r="L43" s="76">
        <f>SUM(L9:L42)</f>
        <v>111400</v>
      </c>
      <c r="M43" s="89"/>
      <c r="N43" s="89"/>
      <c r="O43" s="89"/>
      <c r="P43" s="89"/>
      <c r="Q43" s="89"/>
      <c r="R43" s="89"/>
      <c r="S43" s="89"/>
      <c r="T43" s="89"/>
    </row>
    <row r="44" spans="1:20" x14ac:dyDescent="0.25">
      <c r="A44" s="89"/>
      <c r="B44" s="89"/>
      <c r="C44" s="89"/>
      <c r="D44" s="89"/>
      <c r="E44" s="89"/>
      <c r="F44" s="89"/>
      <c r="G44" s="89"/>
      <c r="H44" s="89"/>
      <c r="I44" s="73"/>
      <c r="J44" s="73"/>
      <c r="K44" s="73"/>
      <c r="L44" s="73"/>
      <c r="M44" s="89"/>
      <c r="N44" s="89"/>
      <c r="O44" s="89"/>
      <c r="P44" s="89"/>
      <c r="Q44" s="89"/>
      <c r="R44" s="89"/>
      <c r="S44" s="89"/>
      <c r="T44" s="89"/>
    </row>
    <row r="45" spans="1:20" x14ac:dyDescent="0.25">
      <c r="A45" s="78"/>
      <c r="B45" s="79"/>
      <c r="C45" s="79"/>
      <c r="D45" s="80"/>
      <c r="E45" s="81">
        <v>43586</v>
      </c>
      <c r="F45" s="79"/>
      <c r="G45" s="79"/>
      <c r="H45" s="79"/>
      <c r="I45" s="82"/>
      <c r="J45" s="82"/>
      <c r="K45" s="82"/>
      <c r="L45" s="82"/>
      <c r="M45" s="89"/>
      <c r="N45" s="89"/>
      <c r="O45" s="89"/>
      <c r="P45" s="89"/>
      <c r="Q45" s="89"/>
      <c r="R45" s="89"/>
      <c r="S45" s="89"/>
      <c r="T45" s="89"/>
    </row>
    <row r="46" spans="1:20" x14ac:dyDescent="0.25">
      <c r="A46" s="89"/>
      <c r="B46" s="89"/>
      <c r="C46" s="89"/>
      <c r="D46" s="89"/>
      <c r="E46" s="89"/>
      <c r="F46" s="89"/>
      <c r="G46" s="89"/>
      <c r="H46" s="89"/>
      <c r="I46" s="73"/>
      <c r="J46" s="73"/>
      <c r="K46" s="73"/>
      <c r="L46" s="73"/>
      <c r="M46" s="89"/>
      <c r="N46" s="89"/>
      <c r="O46" s="89"/>
      <c r="P46" s="89"/>
      <c r="Q46" s="89"/>
      <c r="R46" s="89"/>
      <c r="S46" s="89"/>
      <c r="T46" s="89"/>
    </row>
    <row r="47" spans="1:20" x14ac:dyDescent="0.25">
      <c r="A47" s="71">
        <v>43607</v>
      </c>
      <c r="B47" s="72" t="s">
        <v>17</v>
      </c>
      <c r="C47" s="72">
        <v>100</v>
      </c>
      <c r="D47" s="72" t="s">
        <v>9</v>
      </c>
      <c r="E47" s="72">
        <v>31460</v>
      </c>
      <c r="F47" s="72">
        <v>31360</v>
      </c>
      <c r="G47" s="72">
        <v>0</v>
      </c>
      <c r="H47" s="72">
        <v>0</v>
      </c>
      <c r="I47" s="73">
        <f t="shared" ref="I47" si="32">SUM(F47-E47)*C47</f>
        <v>-10000</v>
      </c>
      <c r="J47" s="73">
        <v>0</v>
      </c>
      <c r="K47" s="73">
        <v>0</v>
      </c>
      <c r="L47" s="73">
        <f t="shared" ref="L47" si="33">SUM(I47:K47)</f>
        <v>-10000</v>
      </c>
      <c r="M47" s="89"/>
      <c r="N47" s="89"/>
      <c r="O47" s="89"/>
      <c r="P47" s="89"/>
      <c r="Q47" s="89"/>
      <c r="R47" s="89"/>
      <c r="S47" s="89"/>
      <c r="T47" s="89"/>
    </row>
    <row r="48" spans="1:20" x14ac:dyDescent="0.25">
      <c r="A48" s="71">
        <v>43607</v>
      </c>
      <c r="B48" s="72" t="s">
        <v>17</v>
      </c>
      <c r="C48" s="72">
        <v>100</v>
      </c>
      <c r="D48" s="72" t="s">
        <v>9</v>
      </c>
      <c r="E48" s="72">
        <v>30530</v>
      </c>
      <c r="F48" s="72">
        <v>30618</v>
      </c>
      <c r="G48" s="72">
        <v>0</v>
      </c>
      <c r="H48" s="72">
        <v>0</v>
      </c>
      <c r="I48" s="73">
        <f t="shared" ref="I48" si="34">SUM(F48-E48)*C48</f>
        <v>8800</v>
      </c>
      <c r="J48" s="73">
        <v>0</v>
      </c>
      <c r="K48" s="73">
        <v>0</v>
      </c>
      <c r="L48" s="73">
        <f t="shared" ref="L48" si="35">SUM(I48:K48)</f>
        <v>8800</v>
      </c>
      <c r="M48" s="89"/>
      <c r="N48" s="89"/>
      <c r="O48" s="89"/>
      <c r="P48" s="89"/>
      <c r="Q48" s="89"/>
      <c r="R48" s="89"/>
      <c r="S48" s="89"/>
      <c r="T48" s="89"/>
    </row>
    <row r="49" spans="1:20" x14ac:dyDescent="0.25">
      <c r="A49" s="71">
        <v>43606</v>
      </c>
      <c r="B49" s="72" t="s">
        <v>17</v>
      </c>
      <c r="C49" s="72">
        <v>100</v>
      </c>
      <c r="D49" s="72" t="s">
        <v>9</v>
      </c>
      <c r="E49" s="72">
        <v>30400</v>
      </c>
      <c r="F49" s="72">
        <v>30400</v>
      </c>
      <c r="G49" s="72">
        <v>0</v>
      </c>
      <c r="H49" s="72">
        <v>0</v>
      </c>
      <c r="I49" s="73">
        <f t="shared" ref="I49" si="36">SUM(F49-E49)*C49</f>
        <v>0</v>
      </c>
      <c r="J49" s="73">
        <v>0</v>
      </c>
      <c r="K49" s="73">
        <v>0</v>
      </c>
      <c r="L49" s="73">
        <f t="shared" ref="L49" si="37">SUM(I49:K49)</f>
        <v>0</v>
      </c>
      <c r="M49" s="89"/>
      <c r="N49" s="89"/>
      <c r="O49" s="89"/>
      <c r="P49" s="89"/>
      <c r="Q49" s="89"/>
      <c r="R49" s="89"/>
      <c r="S49" s="89"/>
      <c r="T49" s="89"/>
    </row>
    <row r="50" spans="1:20" x14ac:dyDescent="0.25">
      <c r="A50" s="71">
        <v>43605</v>
      </c>
      <c r="B50" s="72" t="s">
        <v>17</v>
      </c>
      <c r="C50" s="72">
        <v>100</v>
      </c>
      <c r="D50" s="72" t="s">
        <v>9</v>
      </c>
      <c r="E50" s="72">
        <v>30490</v>
      </c>
      <c r="F50" s="72">
        <v>30560</v>
      </c>
      <c r="G50" s="72">
        <v>30690</v>
      </c>
      <c r="H50" s="72">
        <v>0</v>
      </c>
      <c r="I50" s="73">
        <f t="shared" ref="I50" si="38">SUM(F50-E50)*C50</f>
        <v>7000</v>
      </c>
      <c r="J50" s="73">
        <f>SUM(G50-F50)*C50</f>
        <v>13000</v>
      </c>
      <c r="K50" s="73">
        <v>0</v>
      </c>
      <c r="L50" s="73">
        <f t="shared" ref="L50" si="39">SUM(I50:K50)</f>
        <v>20000</v>
      </c>
      <c r="M50" s="89"/>
      <c r="N50" s="89"/>
      <c r="O50" s="89"/>
      <c r="P50" s="89"/>
      <c r="Q50" s="89"/>
      <c r="R50" s="89"/>
      <c r="S50" s="89"/>
      <c r="T50" s="89"/>
    </row>
    <row r="51" spans="1:20" x14ac:dyDescent="0.25">
      <c r="A51" s="71">
        <v>43601</v>
      </c>
      <c r="B51" s="72" t="s">
        <v>17</v>
      </c>
      <c r="C51" s="72">
        <v>100</v>
      </c>
      <c r="D51" s="72" t="s">
        <v>9</v>
      </c>
      <c r="E51" s="72">
        <v>28680</v>
      </c>
      <c r="F51" s="72">
        <v>28580</v>
      </c>
      <c r="G51" s="72">
        <v>0</v>
      </c>
      <c r="H51" s="72">
        <v>0</v>
      </c>
      <c r="I51" s="73">
        <f t="shared" ref="I51" si="40">SUM(F51-E51)*C51</f>
        <v>-10000</v>
      </c>
      <c r="J51" s="73">
        <v>0</v>
      </c>
      <c r="K51" s="73">
        <v>0</v>
      </c>
      <c r="L51" s="73">
        <f t="shared" ref="L51" si="41">SUM(I51:K51)</f>
        <v>-10000</v>
      </c>
      <c r="M51" s="89"/>
      <c r="N51" s="89"/>
      <c r="O51" s="89"/>
      <c r="P51" s="89"/>
      <c r="Q51" s="89"/>
      <c r="R51" s="89"/>
      <c r="S51" s="89"/>
      <c r="T51" s="89"/>
    </row>
    <row r="52" spans="1:20" x14ac:dyDescent="0.25">
      <c r="A52" s="71">
        <v>43594</v>
      </c>
      <c r="B52" s="72" t="s">
        <v>17</v>
      </c>
      <c r="C52" s="72">
        <v>100</v>
      </c>
      <c r="D52" s="72" t="s">
        <v>9</v>
      </c>
      <c r="E52" s="72">
        <v>29175</v>
      </c>
      <c r="F52" s="72">
        <v>29075</v>
      </c>
      <c r="G52" s="72">
        <v>0</v>
      </c>
      <c r="H52" s="72">
        <v>0</v>
      </c>
      <c r="I52" s="73">
        <f t="shared" ref="I52:I57" si="42">SUM(F52-E52)*C52</f>
        <v>-10000</v>
      </c>
      <c r="J52" s="73">
        <v>0</v>
      </c>
      <c r="K52" s="73">
        <v>0</v>
      </c>
      <c r="L52" s="73">
        <f t="shared" ref="L52" si="43">SUM(I52:K52)</f>
        <v>-10000</v>
      </c>
      <c r="M52" s="89"/>
      <c r="N52" s="89"/>
      <c r="O52" s="89"/>
      <c r="P52" s="89"/>
      <c r="Q52" s="89"/>
      <c r="R52" s="89"/>
      <c r="S52" s="89"/>
      <c r="T52" s="89"/>
    </row>
    <row r="53" spans="1:20" x14ac:dyDescent="0.25">
      <c r="A53" s="71">
        <v>43594</v>
      </c>
      <c r="B53" s="72" t="s">
        <v>17</v>
      </c>
      <c r="C53" s="72">
        <v>100</v>
      </c>
      <c r="D53" s="72" t="s">
        <v>9</v>
      </c>
      <c r="E53" s="72">
        <v>29085</v>
      </c>
      <c r="F53" s="72">
        <v>29150</v>
      </c>
      <c r="G53" s="72">
        <v>0</v>
      </c>
      <c r="H53" s="72">
        <v>0</v>
      </c>
      <c r="I53" s="73">
        <f t="shared" si="42"/>
        <v>6500</v>
      </c>
      <c r="J53" s="73">
        <v>0</v>
      </c>
      <c r="K53" s="73">
        <v>0</v>
      </c>
      <c r="L53" s="73">
        <f t="shared" ref="L53" si="44">SUM(I53:K53)</f>
        <v>6500</v>
      </c>
      <c r="M53" s="89"/>
      <c r="N53" s="89"/>
      <c r="O53" s="89"/>
      <c r="P53" s="89"/>
      <c r="Q53" s="89"/>
      <c r="R53" s="89"/>
      <c r="S53" s="89"/>
      <c r="T53" s="89"/>
    </row>
    <row r="54" spans="1:20" x14ac:dyDescent="0.25">
      <c r="A54" s="71">
        <v>43592</v>
      </c>
      <c r="B54" s="72" t="s">
        <v>17</v>
      </c>
      <c r="C54" s="72">
        <v>100</v>
      </c>
      <c r="D54" s="72" t="s">
        <v>9</v>
      </c>
      <c r="E54" s="72">
        <v>29880</v>
      </c>
      <c r="F54" s="72">
        <v>29780</v>
      </c>
      <c r="G54" s="72">
        <v>0</v>
      </c>
      <c r="H54" s="72">
        <v>0</v>
      </c>
      <c r="I54" s="73">
        <f t="shared" si="42"/>
        <v>-10000</v>
      </c>
      <c r="J54" s="73">
        <v>0</v>
      </c>
      <c r="K54" s="73">
        <v>0</v>
      </c>
      <c r="L54" s="73">
        <f t="shared" ref="L54" si="45">SUM(I54:K54)</f>
        <v>-10000</v>
      </c>
      <c r="M54" s="89"/>
      <c r="N54" s="89"/>
      <c r="O54" s="89"/>
      <c r="P54" s="89"/>
      <c r="Q54" s="89"/>
      <c r="R54" s="89"/>
      <c r="S54" s="89"/>
      <c r="T54" s="89"/>
    </row>
    <row r="55" spans="1:20" x14ac:dyDescent="0.25">
      <c r="A55" s="71">
        <v>43591</v>
      </c>
      <c r="B55" s="72" t="s">
        <v>17</v>
      </c>
      <c r="C55" s="72">
        <v>100</v>
      </c>
      <c r="D55" s="72" t="s">
        <v>9</v>
      </c>
      <c r="E55" s="72">
        <v>29800</v>
      </c>
      <c r="F55" s="72">
        <v>29880</v>
      </c>
      <c r="G55" s="72">
        <v>0</v>
      </c>
      <c r="H55" s="72">
        <v>0</v>
      </c>
      <c r="I55" s="73">
        <f t="shared" si="42"/>
        <v>8000</v>
      </c>
      <c r="J55" s="73">
        <v>0</v>
      </c>
      <c r="K55" s="73">
        <v>0</v>
      </c>
      <c r="L55" s="73">
        <f t="shared" ref="L55" si="46">SUM(I55:K55)</f>
        <v>8000</v>
      </c>
      <c r="M55" s="89"/>
      <c r="N55" s="89"/>
      <c r="O55" s="89"/>
      <c r="P55" s="89"/>
      <c r="Q55" s="89"/>
      <c r="R55" s="89"/>
      <c r="S55" s="89"/>
      <c r="T55" s="89"/>
    </row>
    <row r="56" spans="1:20" x14ac:dyDescent="0.25">
      <c r="A56" s="71">
        <v>43588</v>
      </c>
      <c r="B56" s="72" t="s">
        <v>17</v>
      </c>
      <c r="C56" s="72">
        <v>100</v>
      </c>
      <c r="D56" s="72" t="s">
        <v>9</v>
      </c>
      <c r="E56" s="72">
        <v>29960</v>
      </c>
      <c r="F56" s="72">
        <v>30050</v>
      </c>
      <c r="G56" s="72">
        <v>30150</v>
      </c>
      <c r="H56" s="72">
        <v>0</v>
      </c>
      <c r="I56" s="73">
        <f t="shared" si="42"/>
        <v>9000</v>
      </c>
      <c r="J56" s="73">
        <f>SUM(G56-F56)*C56</f>
        <v>10000</v>
      </c>
      <c r="K56" s="73">
        <v>0</v>
      </c>
      <c r="L56" s="73">
        <f t="shared" ref="L56" si="47">SUM(I56:K56)</f>
        <v>19000</v>
      </c>
      <c r="M56" s="89"/>
      <c r="N56" s="89"/>
      <c r="O56" s="89"/>
      <c r="P56" s="89"/>
      <c r="Q56" s="89"/>
      <c r="R56" s="89"/>
      <c r="S56" s="89"/>
      <c r="T56" s="89"/>
    </row>
    <row r="57" spans="1:20" x14ac:dyDescent="0.25">
      <c r="A57" s="71">
        <v>43587</v>
      </c>
      <c r="B57" s="72" t="s">
        <v>17</v>
      </c>
      <c r="C57" s="72">
        <v>100</v>
      </c>
      <c r="D57" s="72" t="s">
        <v>9</v>
      </c>
      <c r="E57" s="72">
        <v>29815</v>
      </c>
      <c r="F57" s="72">
        <v>29900</v>
      </c>
      <c r="G57" s="72">
        <v>0</v>
      </c>
      <c r="H57" s="72">
        <v>0</v>
      </c>
      <c r="I57" s="73">
        <f t="shared" si="42"/>
        <v>8500</v>
      </c>
      <c r="J57" s="73">
        <v>0</v>
      </c>
      <c r="K57" s="73">
        <v>0</v>
      </c>
      <c r="L57" s="73">
        <f t="shared" ref="L57" si="48">SUM(I57:K57)</f>
        <v>8500</v>
      </c>
      <c r="M57" s="89"/>
      <c r="N57" s="89"/>
      <c r="O57" s="89"/>
      <c r="P57" s="89"/>
      <c r="Q57" s="89"/>
      <c r="R57" s="89"/>
      <c r="S57" s="89"/>
      <c r="T57" s="89"/>
    </row>
    <row r="58" spans="1:20" x14ac:dyDescent="0.25">
      <c r="A58" s="74"/>
      <c r="B58" s="74"/>
      <c r="C58" s="74"/>
      <c r="D58" s="74"/>
      <c r="E58" s="74"/>
      <c r="F58" s="74"/>
      <c r="G58" s="74"/>
      <c r="H58" s="75"/>
      <c r="I58" s="76">
        <f>SUM(I48:I57)</f>
        <v>17800</v>
      </c>
      <c r="J58" s="77"/>
      <c r="K58" s="77" t="s">
        <v>46</v>
      </c>
      <c r="L58" s="76">
        <f>SUM(L48:L57)</f>
        <v>40800</v>
      </c>
      <c r="M58" s="89"/>
      <c r="N58" s="89"/>
      <c r="O58" s="89"/>
      <c r="P58" s="89"/>
      <c r="Q58" s="89"/>
      <c r="R58" s="89"/>
      <c r="S58" s="89"/>
      <c r="T58" s="89"/>
    </row>
    <row r="59" spans="1:20" x14ac:dyDescent="0.25">
      <c r="A59" s="71"/>
      <c r="B59" s="72"/>
      <c r="C59" s="72"/>
      <c r="D59" s="72"/>
      <c r="E59" s="72"/>
      <c r="F59" s="72"/>
      <c r="G59" s="72"/>
      <c r="H59" s="72"/>
      <c r="I59" s="73"/>
      <c r="J59" s="73"/>
      <c r="K59" s="73"/>
      <c r="L59" s="73"/>
      <c r="M59" s="89"/>
      <c r="N59" s="89"/>
      <c r="O59" s="89"/>
      <c r="P59" s="89"/>
      <c r="Q59" s="89"/>
      <c r="R59" s="89"/>
      <c r="S59" s="89"/>
      <c r="T59" s="89"/>
    </row>
    <row r="60" spans="1:20" x14ac:dyDescent="0.25">
      <c r="A60" s="78"/>
      <c r="B60" s="79"/>
      <c r="C60" s="79"/>
      <c r="D60" s="80"/>
      <c r="E60" s="81">
        <v>43556</v>
      </c>
      <c r="F60" s="79"/>
      <c r="G60" s="79"/>
      <c r="H60" s="79"/>
      <c r="I60" s="82"/>
      <c r="J60" s="82"/>
      <c r="K60" s="82"/>
      <c r="L60" s="82"/>
      <c r="M60" s="89"/>
      <c r="N60" s="89"/>
      <c r="O60" s="89"/>
      <c r="P60" s="89"/>
      <c r="Q60" s="89"/>
      <c r="R60" s="89"/>
      <c r="S60" s="89"/>
      <c r="T60" s="89"/>
    </row>
    <row r="61" spans="1:20" x14ac:dyDescent="0.25">
      <c r="A61" s="71">
        <v>43581</v>
      </c>
      <c r="B61" s="72" t="s">
        <v>17</v>
      </c>
      <c r="C61" s="72">
        <v>150</v>
      </c>
      <c r="D61" s="72" t="s">
        <v>9</v>
      </c>
      <c r="E61" s="72">
        <v>29800</v>
      </c>
      <c r="F61" s="72">
        <v>29870</v>
      </c>
      <c r="G61" s="72">
        <v>29970</v>
      </c>
      <c r="H61" s="72">
        <v>0</v>
      </c>
      <c r="I61" s="73">
        <f>SUM(F61-E61)*C61</f>
        <v>10500</v>
      </c>
      <c r="J61" s="73">
        <f>SUM(G61-F61)*C61</f>
        <v>15000</v>
      </c>
      <c r="K61" s="73">
        <v>0</v>
      </c>
      <c r="L61" s="73">
        <f t="shared" ref="L61" si="49">SUM(I61:K61)</f>
        <v>25500</v>
      </c>
      <c r="M61" s="89"/>
      <c r="N61" s="89"/>
      <c r="O61" s="89"/>
      <c r="P61" s="89"/>
      <c r="Q61" s="89"/>
      <c r="R61" s="89"/>
      <c r="S61" s="89"/>
      <c r="T61" s="89"/>
    </row>
    <row r="62" spans="1:20" x14ac:dyDescent="0.25">
      <c r="A62" s="71">
        <v>43579</v>
      </c>
      <c r="B62" s="72" t="s">
        <v>18</v>
      </c>
      <c r="C62" s="72">
        <v>150</v>
      </c>
      <c r="D62" s="72" t="s">
        <v>9</v>
      </c>
      <c r="E62" s="72">
        <v>11618</v>
      </c>
      <c r="F62" s="72">
        <v>11643</v>
      </c>
      <c r="G62" s="72">
        <v>11675</v>
      </c>
      <c r="H62" s="72">
        <v>0</v>
      </c>
      <c r="I62" s="73">
        <f>SUM(F62-E62)*C62</f>
        <v>3750</v>
      </c>
      <c r="J62" s="73">
        <f>SUM(G62-F62)*C62</f>
        <v>4800</v>
      </c>
      <c r="K62" s="73">
        <v>0</v>
      </c>
      <c r="L62" s="73">
        <f t="shared" ref="L62" si="50">SUM(I62:K62)</f>
        <v>8550</v>
      </c>
      <c r="M62" s="89"/>
      <c r="N62" s="89"/>
      <c r="O62" s="89"/>
      <c r="P62" s="89"/>
      <c r="Q62" s="89"/>
      <c r="R62" s="89"/>
      <c r="S62" s="89"/>
      <c r="T62" s="89"/>
    </row>
    <row r="63" spans="1:20" x14ac:dyDescent="0.25">
      <c r="A63" s="71">
        <v>43579</v>
      </c>
      <c r="B63" s="72" t="s">
        <v>17</v>
      </c>
      <c r="C63" s="72">
        <v>100</v>
      </c>
      <c r="D63" s="72" t="s">
        <v>9</v>
      </c>
      <c r="E63" s="72">
        <v>29500</v>
      </c>
      <c r="F63" s="72">
        <v>29600</v>
      </c>
      <c r="G63" s="72">
        <v>29700</v>
      </c>
      <c r="H63" s="72">
        <v>0</v>
      </c>
      <c r="I63" s="73">
        <f>SUM(F63-E63)*C63</f>
        <v>10000</v>
      </c>
      <c r="J63" s="73">
        <f>SUM(G63-F63)*C63</f>
        <v>10000</v>
      </c>
      <c r="K63" s="73">
        <v>0</v>
      </c>
      <c r="L63" s="73">
        <f t="shared" ref="L63" si="51">SUM(I63:K63)</f>
        <v>20000</v>
      </c>
      <c r="M63" s="89"/>
      <c r="N63" s="89"/>
      <c r="O63" s="89"/>
      <c r="P63" s="89"/>
      <c r="Q63" s="89"/>
      <c r="R63" s="89"/>
      <c r="S63" s="89"/>
      <c r="T63" s="89"/>
    </row>
    <row r="64" spans="1:20" x14ac:dyDescent="0.25">
      <c r="A64" s="71">
        <v>43578</v>
      </c>
      <c r="B64" s="72" t="s">
        <v>17</v>
      </c>
      <c r="C64" s="72">
        <v>100</v>
      </c>
      <c r="D64" s="72" t="s">
        <v>11</v>
      </c>
      <c r="E64" s="72">
        <v>29850</v>
      </c>
      <c r="F64" s="72">
        <v>29780</v>
      </c>
      <c r="G64" s="72">
        <v>29680</v>
      </c>
      <c r="H64" s="72">
        <v>0</v>
      </c>
      <c r="I64" s="73">
        <f>SUM(E64-F64)*C64</f>
        <v>7000</v>
      </c>
      <c r="J64" s="73">
        <f>SUM(F64-G64)*C64</f>
        <v>10000</v>
      </c>
      <c r="K64" s="73">
        <v>0</v>
      </c>
      <c r="L64" s="73">
        <f t="shared" ref="L64" si="52">SUM(I64:K64)</f>
        <v>17000</v>
      </c>
      <c r="M64" s="89"/>
      <c r="N64" s="89"/>
      <c r="O64" s="89"/>
      <c r="P64" s="89"/>
      <c r="Q64" s="89"/>
      <c r="R64" s="89"/>
      <c r="S64" s="89"/>
      <c r="T64" s="89"/>
    </row>
    <row r="65" spans="1:20" x14ac:dyDescent="0.25">
      <c r="A65" s="71">
        <v>43577</v>
      </c>
      <c r="B65" s="72" t="s">
        <v>17</v>
      </c>
      <c r="C65" s="72">
        <v>100</v>
      </c>
      <c r="D65" s="72" t="s">
        <v>9</v>
      </c>
      <c r="E65" s="72">
        <v>30000</v>
      </c>
      <c r="F65" s="72">
        <v>30050</v>
      </c>
      <c r="G65" s="72">
        <v>0</v>
      </c>
      <c r="H65" s="72">
        <v>0</v>
      </c>
      <c r="I65" s="73">
        <f>SUM(F65-E65)*C65</f>
        <v>5000</v>
      </c>
      <c r="J65" s="73">
        <v>0</v>
      </c>
      <c r="K65" s="73">
        <v>0</v>
      </c>
      <c r="L65" s="73">
        <f t="shared" ref="L65" si="53">SUM(I65:K65)</f>
        <v>5000</v>
      </c>
      <c r="M65" s="89"/>
      <c r="N65" s="89"/>
      <c r="O65" s="89"/>
      <c r="P65" s="89"/>
      <c r="Q65" s="89"/>
      <c r="R65" s="89"/>
      <c r="S65" s="89"/>
      <c r="T65" s="89"/>
    </row>
    <row r="66" spans="1:20" x14ac:dyDescent="0.25">
      <c r="A66" s="71">
        <v>43568</v>
      </c>
      <c r="B66" s="72" t="s">
        <v>17</v>
      </c>
      <c r="C66" s="72">
        <v>100</v>
      </c>
      <c r="D66" s="72" t="s">
        <v>9</v>
      </c>
      <c r="E66" s="72">
        <v>30200</v>
      </c>
      <c r="F66" s="72">
        <v>30200</v>
      </c>
      <c r="G66" s="72">
        <v>0</v>
      </c>
      <c r="H66" s="72">
        <v>0</v>
      </c>
      <c r="I66" s="73">
        <f>SUM(F66-E66)*C66</f>
        <v>0</v>
      </c>
      <c r="J66" s="73">
        <v>0</v>
      </c>
      <c r="K66" s="73">
        <v>0</v>
      </c>
      <c r="L66" s="73">
        <f t="shared" ref="L66" si="54">SUM(I66:K66)</f>
        <v>0</v>
      </c>
      <c r="M66" s="89"/>
      <c r="N66" s="89"/>
      <c r="O66" s="89"/>
      <c r="P66" s="89"/>
      <c r="Q66" s="89"/>
      <c r="R66" s="89"/>
      <c r="S66" s="89"/>
      <c r="T66" s="89"/>
    </row>
    <row r="67" spans="1:20" x14ac:dyDescent="0.25">
      <c r="A67" s="71">
        <v>43567</v>
      </c>
      <c r="B67" s="72" t="s">
        <v>17</v>
      </c>
      <c r="C67" s="72">
        <v>100</v>
      </c>
      <c r="D67" s="72" t="s">
        <v>9</v>
      </c>
      <c r="E67" s="72">
        <v>30000</v>
      </c>
      <c r="F67" s="72">
        <v>30100</v>
      </c>
      <c r="G67" s="72">
        <v>0</v>
      </c>
      <c r="H67" s="72">
        <v>0</v>
      </c>
      <c r="I67" s="73">
        <f>SUM(F67-E67)*C67</f>
        <v>10000</v>
      </c>
      <c r="J67" s="73">
        <v>0</v>
      </c>
      <c r="K67" s="73">
        <v>0</v>
      </c>
      <c r="L67" s="73">
        <f t="shared" ref="L67" si="55">SUM(I67:K67)</f>
        <v>10000</v>
      </c>
      <c r="M67" s="89"/>
      <c r="N67" s="89"/>
      <c r="O67" s="89"/>
      <c r="P67" s="89"/>
      <c r="Q67" s="89"/>
      <c r="R67" s="89"/>
      <c r="S67" s="89"/>
      <c r="T67" s="89"/>
    </row>
    <row r="68" spans="1:20" x14ac:dyDescent="0.25">
      <c r="A68" s="71">
        <v>43566</v>
      </c>
      <c r="B68" s="72" t="s">
        <v>17</v>
      </c>
      <c r="C68" s="72">
        <v>100</v>
      </c>
      <c r="D68" s="72" t="s">
        <v>9</v>
      </c>
      <c r="E68" s="72">
        <v>29950</v>
      </c>
      <c r="F68" s="72">
        <v>29850</v>
      </c>
      <c r="G68" s="72">
        <v>0</v>
      </c>
      <c r="H68" s="72">
        <v>0</v>
      </c>
      <c r="I68" s="73">
        <f>SUM(F68-E68)*C68</f>
        <v>-10000</v>
      </c>
      <c r="J68" s="73">
        <v>0</v>
      </c>
      <c r="K68" s="73">
        <v>0</v>
      </c>
      <c r="L68" s="73">
        <f t="shared" ref="L68" si="56">SUM(I68:K68)</f>
        <v>-10000</v>
      </c>
      <c r="M68" s="89"/>
      <c r="N68" s="89"/>
      <c r="O68" s="89"/>
      <c r="P68" s="89"/>
      <c r="Q68" s="89"/>
      <c r="R68" s="89"/>
      <c r="S68" s="89"/>
      <c r="T68" s="89"/>
    </row>
    <row r="69" spans="1:20" x14ac:dyDescent="0.25">
      <c r="A69" s="71">
        <v>43565</v>
      </c>
      <c r="B69" s="72" t="s">
        <v>17</v>
      </c>
      <c r="C69" s="72">
        <v>100</v>
      </c>
      <c r="D69" s="72" t="s">
        <v>9</v>
      </c>
      <c r="E69" s="72">
        <v>30300</v>
      </c>
      <c r="F69" s="72">
        <v>30200</v>
      </c>
      <c r="G69" s="72">
        <v>0</v>
      </c>
      <c r="H69" s="72">
        <v>0</v>
      </c>
      <c r="I69" s="73">
        <f>SUM(F69-E69)*C69</f>
        <v>-10000</v>
      </c>
      <c r="J69" s="73">
        <v>0</v>
      </c>
      <c r="K69" s="73">
        <v>0</v>
      </c>
      <c r="L69" s="73">
        <f t="shared" ref="L69" si="57">SUM(I69:K69)</f>
        <v>-10000</v>
      </c>
      <c r="M69" s="89"/>
      <c r="N69" s="89"/>
      <c r="O69" s="89"/>
      <c r="P69" s="89"/>
      <c r="Q69" s="89"/>
      <c r="R69" s="89"/>
      <c r="S69" s="89"/>
      <c r="T69" s="89"/>
    </row>
    <row r="70" spans="1:20" x14ac:dyDescent="0.25">
      <c r="A70" s="71">
        <v>43564</v>
      </c>
      <c r="B70" s="72" t="s">
        <v>18</v>
      </c>
      <c r="C70" s="72">
        <v>150</v>
      </c>
      <c r="D70" s="72" t="s">
        <v>11</v>
      </c>
      <c r="E70" s="72">
        <v>11660</v>
      </c>
      <c r="F70" s="72">
        <v>11630</v>
      </c>
      <c r="G70" s="72">
        <v>0</v>
      </c>
      <c r="H70" s="72">
        <v>0</v>
      </c>
      <c r="I70" s="73">
        <f>SUM(E70-F70)*C70</f>
        <v>4500</v>
      </c>
      <c r="J70" s="73">
        <v>0</v>
      </c>
      <c r="K70" s="73">
        <v>0</v>
      </c>
      <c r="L70" s="73">
        <f t="shared" ref="L70" si="58">SUM(I70:K70)</f>
        <v>4500</v>
      </c>
      <c r="M70" s="89"/>
      <c r="N70" s="89"/>
      <c r="O70" s="89"/>
      <c r="P70" s="89"/>
      <c r="Q70" s="89"/>
      <c r="R70" s="89"/>
      <c r="S70" s="89"/>
      <c r="T70" s="89"/>
    </row>
    <row r="71" spans="1:20" x14ac:dyDescent="0.25">
      <c r="A71" s="71">
        <v>43563</v>
      </c>
      <c r="B71" s="72" t="s">
        <v>17</v>
      </c>
      <c r="C71" s="72">
        <v>100</v>
      </c>
      <c r="D71" s="72" t="s">
        <v>9</v>
      </c>
      <c r="E71" s="72">
        <v>30000</v>
      </c>
      <c r="F71" s="72">
        <v>29900</v>
      </c>
      <c r="G71" s="72">
        <v>0</v>
      </c>
      <c r="H71" s="72">
        <v>0</v>
      </c>
      <c r="I71" s="73">
        <f t="shared" ref="I71" si="59">SUM(F71-E71)*C71</f>
        <v>-10000</v>
      </c>
      <c r="J71" s="73">
        <v>0</v>
      </c>
      <c r="K71" s="73">
        <v>0</v>
      </c>
      <c r="L71" s="73">
        <f t="shared" ref="L71" si="60">SUM(I71:K71)</f>
        <v>-10000</v>
      </c>
      <c r="M71" s="89"/>
      <c r="N71" s="89"/>
      <c r="O71" s="89"/>
      <c r="P71" s="89"/>
      <c r="Q71" s="89"/>
      <c r="R71" s="89"/>
      <c r="S71" s="89"/>
      <c r="T71" s="89"/>
    </row>
    <row r="72" spans="1:20" x14ac:dyDescent="0.25">
      <c r="A72" s="71">
        <v>43558</v>
      </c>
      <c r="B72" s="72" t="s">
        <v>17</v>
      </c>
      <c r="C72" s="72">
        <v>100</v>
      </c>
      <c r="D72" s="72" t="s">
        <v>9</v>
      </c>
      <c r="E72" s="72">
        <v>30550</v>
      </c>
      <c r="F72" s="72">
        <v>30450</v>
      </c>
      <c r="G72" s="72">
        <v>0</v>
      </c>
      <c r="H72" s="72">
        <v>0</v>
      </c>
      <c r="I72" s="73">
        <f t="shared" ref="I72" si="61">SUM(F72-E72)*C72</f>
        <v>-10000</v>
      </c>
      <c r="J72" s="73">
        <v>0</v>
      </c>
      <c r="K72" s="73">
        <v>0</v>
      </c>
      <c r="L72" s="73">
        <f t="shared" ref="L72" si="62">SUM(I72:K72)</f>
        <v>-10000</v>
      </c>
      <c r="M72" s="89"/>
      <c r="N72" s="89"/>
      <c r="O72" s="89"/>
      <c r="P72" s="89"/>
      <c r="Q72" s="89"/>
      <c r="R72" s="89"/>
      <c r="S72" s="89"/>
      <c r="T72" s="89"/>
    </row>
    <row r="73" spans="1:20" x14ac:dyDescent="0.25">
      <c r="A73" s="71">
        <v>43557</v>
      </c>
      <c r="B73" s="72" t="s">
        <v>17</v>
      </c>
      <c r="C73" s="72">
        <v>100</v>
      </c>
      <c r="D73" s="72" t="s">
        <v>9</v>
      </c>
      <c r="E73" s="72">
        <v>30400</v>
      </c>
      <c r="F73" s="72">
        <v>30470</v>
      </c>
      <c r="G73" s="72">
        <v>30570</v>
      </c>
      <c r="H73" s="72">
        <v>0</v>
      </c>
      <c r="I73" s="73">
        <f t="shared" ref="I73" si="63">SUM(F73-E73)*C73</f>
        <v>7000</v>
      </c>
      <c r="J73" s="73">
        <f>SUM(G73-F73)*C73</f>
        <v>10000</v>
      </c>
      <c r="K73" s="73">
        <v>0</v>
      </c>
      <c r="L73" s="73">
        <f t="shared" ref="L73" si="64">SUM(I73:K73)</f>
        <v>17000</v>
      </c>
      <c r="M73" s="89"/>
      <c r="N73" s="89"/>
      <c r="O73" s="89"/>
      <c r="P73" s="89"/>
      <c r="Q73" s="89"/>
      <c r="R73" s="89"/>
      <c r="S73" s="89"/>
      <c r="T73" s="89"/>
    </row>
    <row r="74" spans="1:20" x14ac:dyDescent="0.25">
      <c r="A74" s="71">
        <v>43556</v>
      </c>
      <c r="B74" s="72" t="s">
        <v>17</v>
      </c>
      <c r="C74" s="72">
        <v>100</v>
      </c>
      <c r="D74" s="72" t="s">
        <v>9</v>
      </c>
      <c r="E74" s="72">
        <v>30660</v>
      </c>
      <c r="F74" s="72">
        <v>30730</v>
      </c>
      <c r="G74" s="72">
        <v>30800</v>
      </c>
      <c r="H74" s="72">
        <v>0</v>
      </c>
      <c r="I74" s="73">
        <f t="shared" ref="I74" si="65">SUM(F74-E74)*C74</f>
        <v>7000</v>
      </c>
      <c r="J74" s="73">
        <f>SUM(G74-F74)*C74</f>
        <v>7000</v>
      </c>
      <c r="K74" s="73">
        <v>0</v>
      </c>
      <c r="L74" s="73">
        <f t="shared" ref="L74" si="66">SUM(I74:K74)</f>
        <v>14000</v>
      </c>
      <c r="M74" s="89"/>
      <c r="N74" s="89"/>
      <c r="O74" s="89"/>
      <c r="P74" s="89"/>
      <c r="Q74" s="89"/>
      <c r="R74" s="89"/>
      <c r="S74" s="89"/>
      <c r="T74" s="89"/>
    </row>
    <row r="75" spans="1:20" x14ac:dyDescent="0.25">
      <c r="A75" s="89"/>
      <c r="B75" s="89"/>
      <c r="C75" s="89"/>
      <c r="D75" s="89"/>
      <c r="E75" s="89"/>
      <c r="F75" s="89"/>
      <c r="G75" s="89"/>
      <c r="H75" s="89"/>
      <c r="I75" s="73"/>
      <c r="J75" s="73"/>
      <c r="K75" s="73"/>
      <c r="L75" s="73"/>
      <c r="M75" s="89"/>
      <c r="N75" s="89"/>
      <c r="O75" s="89"/>
      <c r="P75" s="89"/>
      <c r="Q75" s="89"/>
      <c r="R75" s="89"/>
      <c r="S75" s="89"/>
      <c r="T75" s="89"/>
    </row>
    <row r="76" spans="1:20" x14ac:dyDescent="0.25">
      <c r="A76" s="74"/>
      <c r="B76" s="74"/>
      <c r="C76" s="74"/>
      <c r="D76" s="74"/>
      <c r="E76" s="74"/>
      <c r="F76" s="74"/>
      <c r="G76" s="74"/>
      <c r="H76" s="75"/>
      <c r="I76" s="76">
        <f>SUM(I61:I74)</f>
        <v>24750</v>
      </c>
      <c r="J76" s="77"/>
      <c r="K76" s="77" t="s">
        <v>46</v>
      </c>
      <c r="L76" s="76">
        <f>SUM(L61:L74)</f>
        <v>81550</v>
      </c>
      <c r="M76" s="89"/>
      <c r="N76" s="89"/>
      <c r="O76" s="89"/>
      <c r="P76" s="89"/>
      <c r="Q76" s="89"/>
      <c r="R76" s="89"/>
      <c r="S76" s="89"/>
      <c r="T76" s="89"/>
    </row>
    <row r="77" spans="1:20" x14ac:dyDescent="0.25">
      <c r="A77" s="71"/>
      <c r="B77" s="72"/>
      <c r="C77" s="72"/>
      <c r="D77" s="72"/>
      <c r="E77" s="72"/>
      <c r="F77" s="72"/>
      <c r="G77" s="72"/>
      <c r="H77" s="72"/>
      <c r="I77" s="73"/>
      <c r="J77" s="73"/>
      <c r="K77" s="73"/>
      <c r="L77" s="73"/>
      <c r="M77" s="89"/>
      <c r="N77" s="89"/>
      <c r="O77" s="89"/>
      <c r="P77" s="89"/>
      <c r="Q77" s="89"/>
      <c r="R77" s="89"/>
      <c r="S77" s="89"/>
      <c r="T77" s="89"/>
    </row>
    <row r="78" spans="1:20" x14ac:dyDescent="0.25">
      <c r="A78" s="103" t="s">
        <v>51</v>
      </c>
      <c r="B78" s="104" t="s">
        <v>52</v>
      </c>
      <c r="C78" s="88" t="s">
        <v>53</v>
      </c>
      <c r="D78" s="105" t="s">
        <v>54</v>
      </c>
      <c r="E78" s="105" t="s">
        <v>55</v>
      </c>
      <c r="F78" s="88" t="s">
        <v>50</v>
      </c>
      <c r="G78" s="72"/>
      <c r="H78" s="72"/>
      <c r="I78" s="73"/>
      <c r="J78" s="73"/>
      <c r="K78" s="73"/>
      <c r="L78" s="73"/>
      <c r="M78" s="89"/>
      <c r="N78" s="89"/>
      <c r="O78" s="89"/>
      <c r="P78" s="89"/>
      <c r="Q78" s="89"/>
      <c r="R78" s="89"/>
      <c r="S78" s="89"/>
      <c r="T78" s="89"/>
    </row>
    <row r="79" spans="1:20" x14ac:dyDescent="0.25">
      <c r="A79" s="83" t="s">
        <v>56</v>
      </c>
      <c r="B79" s="84">
        <v>1</v>
      </c>
      <c r="C79" s="85">
        <f>SUM(A79-B79)</f>
        <v>13</v>
      </c>
      <c r="D79" s="86">
        <v>4</v>
      </c>
      <c r="E79" s="85">
        <f>SUM(C79-D79)</f>
        <v>9</v>
      </c>
      <c r="F79" s="85">
        <f>E79*100/C79</f>
        <v>69.230769230769226</v>
      </c>
      <c r="G79" s="72"/>
      <c r="H79" s="72"/>
      <c r="I79" s="73"/>
      <c r="J79" s="73"/>
      <c r="K79" s="73"/>
      <c r="L79" s="73"/>
      <c r="M79" s="89"/>
      <c r="N79" s="89"/>
      <c r="O79" s="89"/>
      <c r="P79" s="89"/>
      <c r="Q79" s="89"/>
      <c r="R79" s="89"/>
      <c r="S79" s="89"/>
      <c r="T79" s="89"/>
    </row>
    <row r="80" spans="1:20" x14ac:dyDescent="0.25">
      <c r="A80" s="87"/>
      <c r="B80" s="87"/>
      <c r="C80" s="87"/>
      <c r="D80" s="87"/>
      <c r="E80" s="87"/>
      <c r="F80" s="87"/>
      <c r="G80" s="72"/>
      <c r="H80" s="72"/>
      <c r="I80" s="73"/>
      <c r="J80" s="73"/>
      <c r="K80" s="73"/>
      <c r="L80" s="73"/>
      <c r="M80" s="89"/>
      <c r="N80" s="89"/>
      <c r="O80" s="89"/>
      <c r="P80" s="89"/>
      <c r="Q80" s="89"/>
      <c r="R80" s="89"/>
      <c r="S80" s="89"/>
      <c r="T80" s="89"/>
    </row>
    <row r="81" spans="1:20" x14ac:dyDescent="0.25">
      <c r="A81" s="78"/>
      <c r="B81" s="79"/>
      <c r="C81" s="79"/>
      <c r="D81" s="80"/>
      <c r="E81" s="81">
        <v>43525</v>
      </c>
      <c r="F81" s="79"/>
      <c r="G81" s="79"/>
      <c r="H81" s="79"/>
      <c r="I81" s="82"/>
      <c r="J81" s="82"/>
      <c r="K81" s="82"/>
      <c r="L81" s="82"/>
      <c r="M81" s="89"/>
      <c r="N81" s="89"/>
      <c r="O81" s="89"/>
      <c r="P81" s="89"/>
      <c r="Q81" s="89"/>
      <c r="R81" s="89"/>
      <c r="S81" s="89"/>
      <c r="T81" s="89"/>
    </row>
    <row r="82" spans="1:20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8" t="s">
        <v>50</v>
      </c>
      <c r="L82" s="106">
        <v>0.88</v>
      </c>
      <c r="M82" s="89"/>
      <c r="N82" s="89"/>
      <c r="O82" s="89"/>
      <c r="P82" s="89"/>
      <c r="Q82" s="89"/>
      <c r="R82" s="89"/>
      <c r="S82" s="89"/>
      <c r="T82" s="89"/>
    </row>
    <row r="83" spans="1:20" x14ac:dyDescent="0.25">
      <c r="A83" s="71">
        <v>43553</v>
      </c>
      <c r="B83" s="72" t="s">
        <v>17</v>
      </c>
      <c r="C83" s="72">
        <v>100</v>
      </c>
      <c r="D83" s="72" t="s">
        <v>9</v>
      </c>
      <c r="E83" s="72">
        <v>30500</v>
      </c>
      <c r="F83" s="72">
        <v>30570</v>
      </c>
      <c r="G83" s="72">
        <v>30670</v>
      </c>
      <c r="H83" s="72">
        <v>0</v>
      </c>
      <c r="I83" s="73">
        <f t="shared" ref="I83" si="67">SUM(F83-E83)*C83</f>
        <v>7000</v>
      </c>
      <c r="J83" s="73">
        <f>SUM(G83-F83)*C83</f>
        <v>10000</v>
      </c>
      <c r="K83" s="73">
        <v>0</v>
      </c>
      <c r="L83" s="73">
        <f t="shared" ref="L83" si="68">SUM(I83:K83)</f>
        <v>17000</v>
      </c>
      <c r="M83" s="89"/>
      <c r="N83" s="89"/>
      <c r="O83" s="89"/>
      <c r="P83" s="89"/>
      <c r="Q83" s="89"/>
      <c r="R83" s="89"/>
      <c r="S83" s="89"/>
      <c r="T83" s="89"/>
    </row>
    <row r="84" spans="1:20" x14ac:dyDescent="0.25">
      <c r="A84" s="71">
        <v>43552</v>
      </c>
      <c r="B84" s="72" t="s">
        <v>17</v>
      </c>
      <c r="C84" s="72">
        <v>100</v>
      </c>
      <c r="D84" s="72" t="s">
        <v>9</v>
      </c>
      <c r="E84" s="72">
        <v>30150</v>
      </c>
      <c r="F84" s="72">
        <v>30230</v>
      </c>
      <c r="G84" s="72">
        <v>30300</v>
      </c>
      <c r="H84" s="72">
        <v>0</v>
      </c>
      <c r="I84" s="73">
        <f t="shared" ref="I84" si="69">SUM(F84-E84)*C84</f>
        <v>8000</v>
      </c>
      <c r="J84" s="73">
        <f>SUM(G84-F84)*C84</f>
        <v>7000</v>
      </c>
      <c r="K84" s="73">
        <v>0</v>
      </c>
      <c r="L84" s="73">
        <f t="shared" ref="L84" si="70">SUM(I84:K84)</f>
        <v>15000</v>
      </c>
      <c r="M84" s="89"/>
      <c r="N84" s="89"/>
      <c r="O84" s="89"/>
      <c r="P84" s="89"/>
      <c r="Q84" s="89"/>
      <c r="R84" s="89"/>
      <c r="S84" s="89"/>
      <c r="T84" s="89"/>
    </row>
    <row r="85" spans="1:20" x14ac:dyDescent="0.25">
      <c r="A85" s="71">
        <v>43551</v>
      </c>
      <c r="B85" s="72" t="s">
        <v>17</v>
      </c>
      <c r="C85" s="72">
        <v>100</v>
      </c>
      <c r="D85" s="72" t="s">
        <v>9</v>
      </c>
      <c r="E85" s="72">
        <v>30150</v>
      </c>
      <c r="F85" s="72">
        <v>30230</v>
      </c>
      <c r="G85" s="72">
        <v>0</v>
      </c>
      <c r="H85" s="72">
        <v>0</v>
      </c>
      <c r="I85" s="73">
        <f t="shared" ref="I85" si="71">SUM(F85-E85)*C85</f>
        <v>8000</v>
      </c>
      <c r="J85" s="73">
        <v>0</v>
      </c>
      <c r="K85" s="73">
        <v>0</v>
      </c>
      <c r="L85" s="73">
        <f t="shared" ref="L85" si="72">SUM(I85:K85)</f>
        <v>8000</v>
      </c>
      <c r="M85" s="89"/>
      <c r="N85" s="89"/>
      <c r="O85" s="89"/>
      <c r="P85" s="89"/>
      <c r="Q85" s="89"/>
      <c r="R85" s="89"/>
      <c r="S85" s="89"/>
      <c r="T85" s="89"/>
    </row>
    <row r="86" spans="1:20" x14ac:dyDescent="0.25">
      <c r="A86" s="71">
        <v>43550</v>
      </c>
      <c r="B86" s="72" t="s">
        <v>17</v>
      </c>
      <c r="C86" s="72">
        <v>100</v>
      </c>
      <c r="D86" s="72" t="s">
        <v>9</v>
      </c>
      <c r="E86" s="72">
        <v>29520</v>
      </c>
      <c r="F86" s="72">
        <v>29600</v>
      </c>
      <c r="G86" s="72">
        <v>29700</v>
      </c>
      <c r="H86" s="72">
        <v>0</v>
      </c>
      <c r="I86" s="73">
        <f t="shared" ref="I86" si="73">SUM(F86-E86)*C86</f>
        <v>8000</v>
      </c>
      <c r="J86" s="73">
        <f>SUM(G86-F86)*C86</f>
        <v>10000</v>
      </c>
      <c r="K86" s="73">
        <v>0</v>
      </c>
      <c r="L86" s="73">
        <f t="shared" ref="L86" si="74">SUM(I86:K86)</f>
        <v>18000</v>
      </c>
      <c r="M86" s="89"/>
      <c r="N86" s="89"/>
      <c r="O86" s="89"/>
      <c r="P86" s="89"/>
      <c r="Q86" s="89"/>
      <c r="R86" s="89"/>
      <c r="S86" s="89"/>
      <c r="T86" s="89"/>
    </row>
    <row r="87" spans="1:20" x14ac:dyDescent="0.25">
      <c r="A87" s="71">
        <v>43546</v>
      </c>
      <c r="B87" s="72" t="s">
        <v>17</v>
      </c>
      <c r="C87" s="72">
        <v>100</v>
      </c>
      <c r="D87" s="72" t="s">
        <v>9</v>
      </c>
      <c r="E87" s="72">
        <v>29850</v>
      </c>
      <c r="F87" s="72">
        <v>29750</v>
      </c>
      <c r="G87" s="72">
        <v>0</v>
      </c>
      <c r="H87" s="72">
        <v>0</v>
      </c>
      <c r="I87" s="73">
        <f t="shared" ref="I87" si="75">SUM(F87-E87)*C87</f>
        <v>-10000</v>
      </c>
      <c r="J87" s="73">
        <v>0</v>
      </c>
      <c r="K87" s="73">
        <v>0</v>
      </c>
      <c r="L87" s="73">
        <f t="shared" ref="L87" si="76">SUM(I87:K87)</f>
        <v>-10000</v>
      </c>
      <c r="M87" s="89"/>
      <c r="N87" s="89"/>
      <c r="O87" s="89"/>
      <c r="P87" s="89"/>
      <c r="Q87" s="89"/>
      <c r="R87" s="89"/>
      <c r="S87" s="89"/>
      <c r="T87" s="89"/>
    </row>
    <row r="88" spans="1:20" x14ac:dyDescent="0.25">
      <c r="A88" s="71">
        <v>43544</v>
      </c>
      <c r="B88" s="72" t="s">
        <v>17</v>
      </c>
      <c r="C88" s="72">
        <v>100</v>
      </c>
      <c r="D88" s="72" t="s">
        <v>9</v>
      </c>
      <c r="E88" s="72">
        <v>29800</v>
      </c>
      <c r="F88" s="72">
        <v>29900</v>
      </c>
      <c r="G88" s="72">
        <v>29985</v>
      </c>
      <c r="H88" s="72">
        <v>0</v>
      </c>
      <c r="I88" s="73">
        <f t="shared" ref="I88" si="77">SUM(F88-E88)*C88</f>
        <v>10000</v>
      </c>
      <c r="J88" s="73">
        <f>SUM(G88-F88)*C88</f>
        <v>8500</v>
      </c>
      <c r="K88" s="73">
        <v>0</v>
      </c>
      <c r="L88" s="73">
        <f t="shared" ref="L88" si="78">SUM(I88:K88)</f>
        <v>18500</v>
      </c>
      <c r="M88" s="89"/>
      <c r="N88" s="89"/>
      <c r="O88" s="89"/>
      <c r="P88" s="89"/>
      <c r="Q88" s="89"/>
      <c r="R88" s="89"/>
      <c r="S88" s="89"/>
      <c r="T88" s="89"/>
    </row>
    <row r="89" spans="1:20" x14ac:dyDescent="0.25">
      <c r="A89" s="71">
        <v>43543</v>
      </c>
      <c r="B89" s="72" t="s">
        <v>17</v>
      </c>
      <c r="C89" s="72">
        <v>100</v>
      </c>
      <c r="D89" s="72" t="s">
        <v>9</v>
      </c>
      <c r="E89" s="72">
        <v>29700</v>
      </c>
      <c r="F89" s="72">
        <v>29800</v>
      </c>
      <c r="G89" s="72">
        <v>29900</v>
      </c>
      <c r="H89" s="72">
        <v>0</v>
      </c>
      <c r="I89" s="73">
        <f t="shared" ref="I89" si="79">SUM(F89-E89)*C89</f>
        <v>10000</v>
      </c>
      <c r="J89" s="73">
        <f>SUM(G89-F89)*C89</f>
        <v>10000</v>
      </c>
      <c r="K89" s="73">
        <v>0</v>
      </c>
      <c r="L89" s="73">
        <f t="shared" ref="L89" si="80">SUM(I89:K89)</f>
        <v>20000</v>
      </c>
      <c r="M89" s="89"/>
      <c r="N89" s="89"/>
      <c r="O89" s="89"/>
      <c r="P89" s="89"/>
      <c r="Q89" s="89"/>
      <c r="R89" s="89"/>
      <c r="S89" s="89"/>
      <c r="T89" s="89"/>
    </row>
    <row r="90" spans="1:20" x14ac:dyDescent="0.25">
      <c r="A90" s="71">
        <v>43542</v>
      </c>
      <c r="B90" s="72" t="s">
        <v>17</v>
      </c>
      <c r="C90" s="72">
        <v>100</v>
      </c>
      <c r="D90" s="72" t="s">
        <v>9</v>
      </c>
      <c r="E90" s="72">
        <v>29400</v>
      </c>
      <c r="F90" s="72">
        <v>29500</v>
      </c>
      <c r="G90" s="72">
        <v>29600</v>
      </c>
      <c r="H90" s="72">
        <v>0</v>
      </c>
      <c r="I90" s="73">
        <f t="shared" ref="I90" si="81">SUM(F90-E90)*C90</f>
        <v>10000</v>
      </c>
      <c r="J90" s="73">
        <f>SUM(G90-F90)*C90</f>
        <v>10000</v>
      </c>
      <c r="K90" s="73">
        <v>0</v>
      </c>
      <c r="L90" s="73">
        <f t="shared" ref="L90" si="82">SUM(I90:K90)</f>
        <v>20000</v>
      </c>
      <c r="M90" s="89"/>
      <c r="N90" s="89"/>
      <c r="O90" s="89"/>
      <c r="P90" s="89"/>
      <c r="Q90" s="89"/>
      <c r="R90" s="89"/>
      <c r="S90" s="89"/>
      <c r="T90" s="89"/>
    </row>
    <row r="91" spans="1:20" x14ac:dyDescent="0.25">
      <c r="A91" s="71">
        <v>43539</v>
      </c>
      <c r="B91" s="72" t="s">
        <v>17</v>
      </c>
      <c r="C91" s="72">
        <v>100</v>
      </c>
      <c r="D91" s="72" t="s">
        <v>9</v>
      </c>
      <c r="E91" s="72">
        <v>29400</v>
      </c>
      <c r="F91" s="72">
        <v>29470</v>
      </c>
      <c r="G91" s="72">
        <v>0</v>
      </c>
      <c r="H91" s="72">
        <v>0</v>
      </c>
      <c r="I91" s="73">
        <f t="shared" ref="I91" si="83">SUM(F91-E91)*C91</f>
        <v>7000</v>
      </c>
      <c r="J91" s="73">
        <v>0</v>
      </c>
      <c r="K91" s="73">
        <v>0</v>
      </c>
      <c r="L91" s="73">
        <f t="shared" ref="L91" si="84">SUM(I91:K91)</f>
        <v>7000</v>
      </c>
      <c r="M91" s="89"/>
      <c r="N91" s="89"/>
      <c r="O91" s="89"/>
      <c r="P91" s="89"/>
      <c r="Q91" s="89"/>
      <c r="R91" s="89"/>
      <c r="S91" s="89"/>
      <c r="T91" s="89"/>
    </row>
    <row r="92" spans="1:20" x14ac:dyDescent="0.25">
      <c r="A92" s="71">
        <v>43538</v>
      </c>
      <c r="B92" s="72" t="s">
        <v>17</v>
      </c>
      <c r="C92" s="72">
        <v>100</v>
      </c>
      <c r="D92" s="72" t="s">
        <v>9</v>
      </c>
      <c r="E92" s="72">
        <v>28920</v>
      </c>
      <c r="F92" s="72">
        <v>28970</v>
      </c>
      <c r="G92" s="72">
        <v>0</v>
      </c>
      <c r="H92" s="72">
        <v>0</v>
      </c>
      <c r="I92" s="73">
        <f t="shared" ref="I92" si="85">SUM(F92-E92)*C92</f>
        <v>5000</v>
      </c>
      <c r="J92" s="73">
        <v>0</v>
      </c>
      <c r="K92" s="73">
        <v>0</v>
      </c>
      <c r="L92" s="73">
        <f t="shared" ref="L92" si="86">SUM(I92:K92)</f>
        <v>5000</v>
      </c>
      <c r="M92" s="89"/>
      <c r="N92" s="89"/>
      <c r="O92" s="89"/>
      <c r="P92" s="89"/>
      <c r="Q92" s="89"/>
      <c r="R92" s="89"/>
      <c r="S92" s="89"/>
      <c r="T92" s="89"/>
    </row>
    <row r="93" spans="1:20" x14ac:dyDescent="0.25">
      <c r="A93" s="71">
        <v>43537</v>
      </c>
      <c r="B93" s="72" t="s">
        <v>17</v>
      </c>
      <c r="C93" s="72">
        <v>100</v>
      </c>
      <c r="D93" s="72" t="s">
        <v>9</v>
      </c>
      <c r="E93" s="72">
        <v>28660</v>
      </c>
      <c r="F93" s="72">
        <v>28730</v>
      </c>
      <c r="G93" s="72">
        <v>28830</v>
      </c>
      <c r="H93" s="72">
        <v>0</v>
      </c>
      <c r="I93" s="73">
        <f t="shared" ref="I93" si="87">SUM(F93-E93)*C93</f>
        <v>7000</v>
      </c>
      <c r="J93" s="73">
        <f>SUM(G93-F93)*C93</f>
        <v>10000</v>
      </c>
      <c r="K93" s="73">
        <v>0</v>
      </c>
      <c r="L93" s="73">
        <f t="shared" ref="L93" si="88">SUM(I93:K93)</f>
        <v>17000</v>
      </c>
      <c r="M93" s="89"/>
      <c r="N93" s="89"/>
      <c r="O93" s="89"/>
      <c r="P93" s="89"/>
      <c r="Q93" s="89"/>
      <c r="R93" s="89"/>
      <c r="S93" s="89"/>
      <c r="T93" s="89"/>
    </row>
    <row r="94" spans="1:20" x14ac:dyDescent="0.25">
      <c r="A94" s="71">
        <v>43536</v>
      </c>
      <c r="B94" s="72" t="s">
        <v>17</v>
      </c>
      <c r="C94" s="72">
        <v>100</v>
      </c>
      <c r="D94" s="72" t="s">
        <v>9</v>
      </c>
      <c r="E94" s="72">
        <v>28375</v>
      </c>
      <c r="F94" s="72">
        <v>28425</v>
      </c>
      <c r="G94" s="72">
        <v>0</v>
      </c>
      <c r="H94" s="72">
        <v>0</v>
      </c>
      <c r="I94" s="73">
        <f t="shared" ref="I94" si="89">SUM(F94-E94)*C94</f>
        <v>5000</v>
      </c>
      <c r="J94" s="73">
        <v>0</v>
      </c>
      <c r="K94" s="73">
        <v>0</v>
      </c>
      <c r="L94" s="73">
        <f t="shared" ref="L94" si="90">SUM(I94:K94)</f>
        <v>5000</v>
      </c>
      <c r="M94" s="89"/>
      <c r="N94" s="89"/>
      <c r="O94" s="89"/>
      <c r="P94" s="89"/>
      <c r="Q94" s="89"/>
      <c r="R94" s="89"/>
      <c r="S94" s="89"/>
      <c r="T94" s="89"/>
    </row>
    <row r="95" spans="1:20" x14ac:dyDescent="0.25">
      <c r="A95" s="71">
        <v>43535</v>
      </c>
      <c r="B95" s="72" t="s">
        <v>17</v>
      </c>
      <c r="C95" s="72">
        <v>100</v>
      </c>
      <c r="D95" s="72" t="s">
        <v>9</v>
      </c>
      <c r="E95" s="72">
        <v>28100</v>
      </c>
      <c r="F95" s="72">
        <v>28080</v>
      </c>
      <c r="G95" s="72">
        <v>0</v>
      </c>
      <c r="H95" s="72">
        <v>0</v>
      </c>
      <c r="I95" s="73">
        <f t="shared" ref="I95:I100" si="91">SUM(F95-E95)*C95</f>
        <v>-2000</v>
      </c>
      <c r="J95" s="73">
        <v>0</v>
      </c>
      <c r="K95" s="73">
        <v>0</v>
      </c>
      <c r="L95" s="73">
        <f t="shared" ref="L95:L100" si="92">SUM(I95:K95)</f>
        <v>-2000</v>
      </c>
      <c r="M95" s="89"/>
      <c r="N95" s="89"/>
      <c r="O95" s="89"/>
      <c r="P95" s="89"/>
      <c r="Q95" s="89"/>
      <c r="R95" s="89"/>
      <c r="S95" s="89"/>
      <c r="T95" s="89"/>
    </row>
    <row r="96" spans="1:20" x14ac:dyDescent="0.25">
      <c r="A96" s="71">
        <v>43532</v>
      </c>
      <c r="B96" s="72" t="s">
        <v>17</v>
      </c>
      <c r="C96" s="72">
        <v>100</v>
      </c>
      <c r="D96" s="72" t="s">
        <v>9</v>
      </c>
      <c r="E96" s="72">
        <v>27780</v>
      </c>
      <c r="F96" s="72">
        <v>27850</v>
      </c>
      <c r="G96" s="72">
        <v>27920</v>
      </c>
      <c r="H96" s="72">
        <v>0</v>
      </c>
      <c r="I96" s="73">
        <f t="shared" si="91"/>
        <v>7000</v>
      </c>
      <c r="J96" s="73">
        <f>SUM(G96-F96)*C96</f>
        <v>7000</v>
      </c>
      <c r="K96" s="73">
        <v>0</v>
      </c>
      <c r="L96" s="73">
        <f t="shared" si="92"/>
        <v>14000</v>
      </c>
      <c r="M96" s="89"/>
      <c r="N96" s="89"/>
      <c r="O96" s="89"/>
      <c r="P96" s="89"/>
      <c r="Q96" s="89"/>
      <c r="R96" s="89"/>
      <c r="S96" s="89"/>
      <c r="T96" s="89"/>
    </row>
    <row r="97" spans="1:20" x14ac:dyDescent="0.25">
      <c r="A97" s="71">
        <v>43531</v>
      </c>
      <c r="B97" s="72" t="s">
        <v>17</v>
      </c>
      <c r="C97" s="72">
        <v>100</v>
      </c>
      <c r="D97" s="72" t="s">
        <v>9</v>
      </c>
      <c r="E97" s="72">
        <v>27700</v>
      </c>
      <c r="F97" s="72">
        <v>27770</v>
      </c>
      <c r="G97" s="72">
        <v>27850</v>
      </c>
      <c r="H97" s="72">
        <v>0</v>
      </c>
      <c r="I97" s="73">
        <f t="shared" si="91"/>
        <v>7000</v>
      </c>
      <c r="J97" s="73">
        <f>SUM(G97-F97)*C97</f>
        <v>8000</v>
      </c>
      <c r="K97" s="73">
        <v>0</v>
      </c>
      <c r="L97" s="73">
        <f t="shared" si="92"/>
        <v>15000</v>
      </c>
      <c r="M97" s="89"/>
      <c r="N97" s="89"/>
      <c r="O97" s="89"/>
      <c r="P97" s="89"/>
      <c r="Q97" s="89"/>
      <c r="R97" s="89"/>
      <c r="S97" s="89"/>
      <c r="T97" s="89"/>
    </row>
    <row r="98" spans="1:20" x14ac:dyDescent="0.25">
      <c r="A98" s="71">
        <v>43529</v>
      </c>
      <c r="B98" s="72" t="s">
        <v>12</v>
      </c>
      <c r="C98" s="72">
        <v>100</v>
      </c>
      <c r="D98" s="72" t="s">
        <v>9</v>
      </c>
      <c r="E98" s="72">
        <v>27350</v>
      </c>
      <c r="F98" s="72">
        <v>27420</v>
      </c>
      <c r="G98" s="72">
        <v>27500</v>
      </c>
      <c r="H98" s="72">
        <v>0</v>
      </c>
      <c r="I98" s="73">
        <f t="shared" si="91"/>
        <v>7000</v>
      </c>
      <c r="J98" s="73">
        <f>SUM(G98-F98)*C98</f>
        <v>8000</v>
      </c>
      <c r="K98" s="73">
        <v>0</v>
      </c>
      <c r="L98" s="73">
        <f t="shared" si="92"/>
        <v>15000</v>
      </c>
      <c r="M98" s="87"/>
      <c r="N98" s="87"/>
      <c r="O98" s="87"/>
      <c r="P98" s="87"/>
      <c r="Q98" s="87"/>
      <c r="R98" s="87"/>
      <c r="S98" s="87"/>
      <c r="T98" s="87"/>
    </row>
    <row r="99" spans="1:20" x14ac:dyDescent="0.25">
      <c r="A99" s="71">
        <v>43529</v>
      </c>
      <c r="B99" s="72" t="s">
        <v>10</v>
      </c>
      <c r="C99" s="72">
        <v>150</v>
      </c>
      <c r="D99" s="72" t="s">
        <v>9</v>
      </c>
      <c r="E99" s="72">
        <v>10930</v>
      </c>
      <c r="F99" s="72">
        <v>10960</v>
      </c>
      <c r="G99" s="72">
        <v>10990</v>
      </c>
      <c r="H99" s="72">
        <v>0</v>
      </c>
      <c r="I99" s="73">
        <f t="shared" si="91"/>
        <v>4500</v>
      </c>
      <c r="J99" s="73">
        <f>SUM(G99-F99)*C99</f>
        <v>4500</v>
      </c>
      <c r="K99" s="73">
        <v>0</v>
      </c>
      <c r="L99" s="73">
        <f t="shared" si="92"/>
        <v>9000</v>
      </c>
      <c r="M99" s="89"/>
      <c r="N99" s="89"/>
      <c r="O99" s="89"/>
      <c r="P99" s="89"/>
      <c r="Q99" s="89"/>
      <c r="R99" s="89"/>
      <c r="S99" s="89"/>
      <c r="T99" s="89"/>
    </row>
    <row r="100" spans="1:20" x14ac:dyDescent="0.25">
      <c r="A100" s="71">
        <v>43525</v>
      </c>
      <c r="B100" s="72" t="s">
        <v>10</v>
      </c>
      <c r="C100" s="72">
        <v>150</v>
      </c>
      <c r="D100" s="72" t="s">
        <v>9</v>
      </c>
      <c r="E100" s="72">
        <v>10900</v>
      </c>
      <c r="F100" s="72">
        <v>10929</v>
      </c>
      <c r="G100" s="72">
        <v>0</v>
      </c>
      <c r="H100" s="72">
        <v>0</v>
      </c>
      <c r="I100" s="73">
        <f t="shared" si="91"/>
        <v>4350</v>
      </c>
      <c r="J100" s="73">
        <v>0</v>
      </c>
      <c r="K100" s="73">
        <v>0</v>
      </c>
      <c r="L100" s="73">
        <f t="shared" si="92"/>
        <v>4350</v>
      </c>
      <c r="M100" s="89"/>
      <c r="N100" s="89"/>
      <c r="O100" s="89"/>
      <c r="P100" s="89"/>
      <c r="Q100" s="89"/>
      <c r="R100" s="89"/>
      <c r="S100" s="89"/>
      <c r="T100" s="89"/>
    </row>
    <row r="101" spans="1:20" x14ac:dyDescent="0.25">
      <c r="A101" s="74"/>
      <c r="B101" s="74"/>
      <c r="C101" s="74"/>
      <c r="D101" s="74"/>
      <c r="E101" s="74"/>
      <c r="F101" s="74"/>
      <c r="G101" s="74"/>
      <c r="H101" s="75" t="s">
        <v>45</v>
      </c>
      <c r="I101" s="76">
        <f>SUM(I83:I100)</f>
        <v>102850</v>
      </c>
      <c r="J101" s="77"/>
      <c r="K101" s="77" t="s">
        <v>46</v>
      </c>
      <c r="L101" s="76">
        <f>SUM(L85:L100)</f>
        <v>163850</v>
      </c>
      <c r="M101" s="89"/>
      <c r="N101" s="89"/>
      <c r="O101" s="89"/>
      <c r="P101" s="89"/>
      <c r="Q101" s="89"/>
      <c r="R101" s="89"/>
      <c r="S101" s="89"/>
      <c r="T101" s="89"/>
    </row>
    <row r="102" spans="1:20" x14ac:dyDescent="0.25">
      <c r="A102" s="71"/>
      <c r="B102" s="72"/>
      <c r="C102" s="72"/>
      <c r="D102" s="72"/>
      <c r="E102" s="72"/>
      <c r="F102" s="72"/>
      <c r="G102" s="72"/>
      <c r="H102" s="72"/>
      <c r="I102" s="73"/>
      <c r="J102" s="73"/>
      <c r="K102" s="73"/>
      <c r="L102" s="73"/>
      <c r="M102" s="89"/>
      <c r="N102" s="89"/>
      <c r="O102" s="89"/>
      <c r="P102" s="89"/>
      <c r="Q102" s="89"/>
      <c r="R102" s="89"/>
      <c r="S102" s="89"/>
      <c r="T102" s="89"/>
    </row>
    <row r="103" spans="1:20" x14ac:dyDescent="0.25">
      <c r="A103" s="78"/>
      <c r="B103" s="79"/>
      <c r="C103" s="79"/>
      <c r="D103" s="80"/>
      <c r="E103" s="81">
        <v>43497</v>
      </c>
      <c r="F103" s="79"/>
      <c r="G103" s="79"/>
      <c r="H103" s="79"/>
      <c r="I103" s="82"/>
      <c r="J103" s="82"/>
      <c r="K103" s="82"/>
      <c r="L103" s="82"/>
      <c r="M103" s="89"/>
      <c r="N103" s="89"/>
      <c r="O103" s="89"/>
      <c r="P103" s="89"/>
      <c r="Q103" s="89"/>
      <c r="R103" s="89"/>
      <c r="S103" s="89"/>
      <c r="T103" s="89"/>
    </row>
    <row r="104" spans="1:20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8" t="s">
        <v>50</v>
      </c>
      <c r="L104" s="106">
        <v>0.9</v>
      </c>
      <c r="M104" s="89"/>
      <c r="N104" s="89"/>
      <c r="O104" s="89"/>
      <c r="P104" s="89"/>
      <c r="Q104" s="89"/>
      <c r="R104" s="89"/>
      <c r="S104" s="89"/>
      <c r="T104" s="89"/>
    </row>
    <row r="105" spans="1:20" x14ac:dyDescent="0.25">
      <c r="A105" s="71">
        <v>43523</v>
      </c>
      <c r="B105" s="72" t="s">
        <v>17</v>
      </c>
      <c r="C105" s="72">
        <v>150</v>
      </c>
      <c r="D105" s="72" t="s">
        <v>9</v>
      </c>
      <c r="E105" s="72">
        <v>26800</v>
      </c>
      <c r="F105" s="72">
        <v>26870</v>
      </c>
      <c r="G105" s="72">
        <v>0</v>
      </c>
      <c r="H105" s="72">
        <v>0</v>
      </c>
      <c r="I105" s="73">
        <v>10500</v>
      </c>
      <c r="J105" s="73">
        <v>0</v>
      </c>
      <c r="K105" s="73">
        <v>0</v>
      </c>
      <c r="L105" s="73">
        <v>10500</v>
      </c>
      <c r="M105" s="89"/>
      <c r="N105" s="89"/>
      <c r="O105" s="89"/>
      <c r="P105" s="89"/>
      <c r="Q105" s="89"/>
      <c r="R105" s="89"/>
      <c r="S105" s="89"/>
      <c r="T105" s="89"/>
    </row>
    <row r="106" spans="1:20" x14ac:dyDescent="0.25">
      <c r="A106" s="71">
        <v>43521</v>
      </c>
      <c r="B106" s="72" t="s">
        <v>17</v>
      </c>
      <c r="C106" s="72">
        <v>100</v>
      </c>
      <c r="D106" s="72" t="s">
        <v>9</v>
      </c>
      <c r="E106" s="72">
        <v>27050</v>
      </c>
      <c r="F106" s="72">
        <v>27150</v>
      </c>
      <c r="G106" s="72">
        <v>0</v>
      </c>
      <c r="H106" s="72">
        <v>0</v>
      </c>
      <c r="I106" s="73">
        <v>15000</v>
      </c>
      <c r="J106" s="73">
        <v>0</v>
      </c>
      <c r="K106" s="73">
        <v>0</v>
      </c>
      <c r="L106" s="73">
        <v>15000</v>
      </c>
      <c r="M106" s="89"/>
      <c r="N106" s="89"/>
      <c r="O106" s="89"/>
      <c r="P106" s="89"/>
      <c r="Q106" s="89"/>
      <c r="R106" s="89"/>
      <c r="S106" s="89"/>
      <c r="T106" s="89"/>
    </row>
    <row r="107" spans="1:20" x14ac:dyDescent="0.25">
      <c r="A107" s="71">
        <v>43518</v>
      </c>
      <c r="B107" s="72" t="s">
        <v>18</v>
      </c>
      <c r="C107" s="72">
        <v>150</v>
      </c>
      <c r="D107" s="72" t="s">
        <v>9</v>
      </c>
      <c r="E107" s="72">
        <v>10800</v>
      </c>
      <c r="F107" s="72">
        <v>10820</v>
      </c>
      <c r="G107" s="72">
        <v>0</v>
      </c>
      <c r="H107" s="72">
        <v>0</v>
      </c>
      <c r="I107" s="73">
        <v>3000</v>
      </c>
      <c r="J107" s="73">
        <v>0</v>
      </c>
      <c r="K107" s="73">
        <v>0</v>
      </c>
      <c r="L107" s="73">
        <v>3000</v>
      </c>
      <c r="M107" s="89"/>
      <c r="N107" s="89"/>
      <c r="O107" s="89"/>
      <c r="P107" s="89"/>
      <c r="Q107" s="89"/>
      <c r="R107" s="89"/>
      <c r="S107" s="89"/>
      <c r="T107" s="89"/>
    </row>
    <row r="108" spans="1:20" x14ac:dyDescent="0.25">
      <c r="A108" s="71">
        <v>43516</v>
      </c>
      <c r="B108" s="72" t="s">
        <v>17</v>
      </c>
      <c r="C108" s="72">
        <v>100</v>
      </c>
      <c r="D108" s="72" t="s">
        <v>9</v>
      </c>
      <c r="E108" s="72">
        <v>26950</v>
      </c>
      <c r="F108" s="72">
        <v>26850</v>
      </c>
      <c r="G108" s="72">
        <v>0</v>
      </c>
      <c r="H108" s="72">
        <v>0</v>
      </c>
      <c r="I108" s="73">
        <v>-12000</v>
      </c>
      <c r="J108" s="73">
        <v>0</v>
      </c>
      <c r="K108" s="73">
        <v>0</v>
      </c>
      <c r="L108" s="73">
        <v>-12000</v>
      </c>
      <c r="M108" s="89"/>
      <c r="N108" s="89"/>
      <c r="O108" s="89"/>
      <c r="P108" s="89"/>
      <c r="Q108" s="89"/>
      <c r="R108" s="89"/>
      <c r="S108" s="89"/>
      <c r="T108" s="89"/>
    </row>
    <row r="109" spans="1:20" x14ac:dyDescent="0.25">
      <c r="A109" s="71">
        <v>43515</v>
      </c>
      <c r="B109" s="72" t="s">
        <v>17</v>
      </c>
      <c r="C109" s="72">
        <v>100</v>
      </c>
      <c r="D109" s="72" t="s">
        <v>9</v>
      </c>
      <c r="E109" s="72">
        <v>26950</v>
      </c>
      <c r="F109" s="72">
        <v>27050</v>
      </c>
      <c r="G109" s="72">
        <v>0</v>
      </c>
      <c r="H109" s="72">
        <v>0</v>
      </c>
      <c r="I109" s="73">
        <v>12000</v>
      </c>
      <c r="J109" s="73">
        <v>0</v>
      </c>
      <c r="K109" s="73">
        <v>0</v>
      </c>
      <c r="L109" s="73">
        <v>12000</v>
      </c>
      <c r="M109" s="89"/>
      <c r="N109" s="89"/>
      <c r="O109" s="89"/>
      <c r="P109" s="89"/>
      <c r="Q109" s="89"/>
      <c r="R109" s="89"/>
      <c r="S109" s="89"/>
      <c r="T109" s="89"/>
    </row>
    <row r="110" spans="1:20" x14ac:dyDescent="0.25">
      <c r="A110" s="71">
        <v>43511</v>
      </c>
      <c r="B110" s="72" t="s">
        <v>18</v>
      </c>
      <c r="C110" s="72">
        <v>150</v>
      </c>
      <c r="D110" s="72" t="s">
        <v>9</v>
      </c>
      <c r="E110" s="72">
        <v>10715</v>
      </c>
      <c r="F110" s="72">
        <v>10750</v>
      </c>
      <c r="G110" s="72">
        <v>0</v>
      </c>
      <c r="H110" s="72">
        <v>0</v>
      </c>
      <c r="I110" s="73">
        <v>5250</v>
      </c>
      <c r="J110" s="73">
        <v>0</v>
      </c>
      <c r="K110" s="73">
        <v>0</v>
      </c>
      <c r="L110" s="73">
        <v>5250</v>
      </c>
      <c r="M110" s="89"/>
      <c r="N110" s="89"/>
      <c r="O110" s="89"/>
      <c r="P110" s="89"/>
      <c r="Q110" s="89"/>
      <c r="R110" s="89"/>
      <c r="S110" s="89"/>
      <c r="T110" s="89"/>
    </row>
    <row r="111" spans="1:20" x14ac:dyDescent="0.25">
      <c r="A111" s="71">
        <v>43510</v>
      </c>
      <c r="B111" s="72" t="s">
        <v>17</v>
      </c>
      <c r="C111" s="72">
        <v>100</v>
      </c>
      <c r="D111" s="72" t="s">
        <v>9</v>
      </c>
      <c r="E111" s="72">
        <v>27060</v>
      </c>
      <c r="F111" s="72">
        <v>27160</v>
      </c>
      <c r="G111" s="72">
        <v>0</v>
      </c>
      <c r="H111" s="72">
        <v>0</v>
      </c>
      <c r="I111" s="73">
        <v>12000</v>
      </c>
      <c r="J111" s="73">
        <v>0</v>
      </c>
      <c r="K111" s="73">
        <v>0</v>
      </c>
      <c r="L111" s="73">
        <v>12000</v>
      </c>
      <c r="M111" s="87"/>
      <c r="N111" s="87"/>
      <c r="O111" s="87"/>
      <c r="P111" s="87"/>
      <c r="Q111" s="87"/>
      <c r="R111" s="87"/>
      <c r="S111" s="87"/>
      <c r="T111" s="87"/>
    </row>
    <row r="112" spans="1:20" x14ac:dyDescent="0.25">
      <c r="A112" s="71">
        <v>43503</v>
      </c>
      <c r="B112" s="72" t="s">
        <v>18</v>
      </c>
      <c r="C112" s="72">
        <v>150</v>
      </c>
      <c r="D112" s="72" t="s">
        <v>9</v>
      </c>
      <c r="E112" s="72">
        <v>10780</v>
      </c>
      <c r="F112" s="72">
        <v>10780</v>
      </c>
      <c r="G112" s="72">
        <v>0</v>
      </c>
      <c r="H112" s="72">
        <v>0</v>
      </c>
      <c r="I112" s="73">
        <v>0</v>
      </c>
      <c r="J112" s="73">
        <v>0</v>
      </c>
      <c r="K112" s="73">
        <v>0</v>
      </c>
      <c r="L112" s="73">
        <v>0</v>
      </c>
      <c r="M112" s="87"/>
      <c r="N112" s="87"/>
      <c r="O112" s="87"/>
      <c r="P112" s="87"/>
      <c r="Q112" s="87"/>
      <c r="R112" s="87"/>
      <c r="S112" s="87"/>
      <c r="T112" s="87"/>
    </row>
    <row r="113" spans="1:20" x14ac:dyDescent="0.25">
      <c r="A113" s="71">
        <v>43503</v>
      </c>
      <c r="B113" s="72" t="s">
        <v>18</v>
      </c>
      <c r="C113" s="72">
        <v>150</v>
      </c>
      <c r="D113" s="72" t="s">
        <v>9</v>
      </c>
      <c r="E113" s="72">
        <v>10900</v>
      </c>
      <c r="F113" s="72">
        <v>10930</v>
      </c>
      <c r="G113" s="72">
        <v>0</v>
      </c>
      <c r="H113" s="72">
        <v>0</v>
      </c>
      <c r="I113" s="73">
        <v>4500</v>
      </c>
      <c r="J113" s="73">
        <v>0</v>
      </c>
      <c r="K113" s="73">
        <v>0</v>
      </c>
      <c r="L113" s="73">
        <v>4500</v>
      </c>
      <c r="M113" s="87"/>
      <c r="N113" s="87"/>
      <c r="O113" s="87"/>
      <c r="P113" s="87"/>
      <c r="Q113" s="87"/>
      <c r="R113" s="87"/>
      <c r="S113" s="87"/>
      <c r="T113" s="87"/>
    </row>
    <row r="114" spans="1:20" x14ac:dyDescent="0.25">
      <c r="A114" s="71">
        <v>43503</v>
      </c>
      <c r="B114" s="72" t="s">
        <v>17</v>
      </c>
      <c r="C114" s="72">
        <v>100</v>
      </c>
      <c r="D114" s="72" t="s">
        <v>9</v>
      </c>
      <c r="E114" s="72">
        <v>27500</v>
      </c>
      <c r="F114" s="72">
        <v>27600</v>
      </c>
      <c r="G114" s="72">
        <v>0</v>
      </c>
      <c r="H114" s="72">
        <v>0</v>
      </c>
      <c r="I114" s="73">
        <v>12000</v>
      </c>
      <c r="J114" s="73">
        <v>0</v>
      </c>
      <c r="K114" s="73">
        <v>0</v>
      </c>
      <c r="L114" s="73">
        <v>12000</v>
      </c>
      <c r="M114" s="87"/>
      <c r="N114" s="87"/>
      <c r="O114" s="87"/>
      <c r="P114" s="87"/>
      <c r="Q114" s="87"/>
      <c r="R114" s="87"/>
      <c r="S114" s="87"/>
      <c r="T114" s="87"/>
    </row>
    <row r="115" spans="1:20" x14ac:dyDescent="0.25">
      <c r="A115" s="71">
        <v>43502</v>
      </c>
      <c r="B115" s="72" t="s">
        <v>18</v>
      </c>
      <c r="C115" s="72">
        <v>150</v>
      </c>
      <c r="D115" s="72" t="s">
        <v>9</v>
      </c>
      <c r="E115" s="72">
        <v>11020</v>
      </c>
      <c r="F115" s="72">
        <v>11070</v>
      </c>
      <c r="G115" s="72">
        <v>0</v>
      </c>
      <c r="H115" s="72">
        <v>0</v>
      </c>
      <c r="I115" s="73">
        <v>7500</v>
      </c>
      <c r="J115" s="73">
        <v>0</v>
      </c>
      <c r="K115" s="73">
        <v>0</v>
      </c>
      <c r="L115" s="73">
        <v>7500</v>
      </c>
      <c r="M115" s="87"/>
      <c r="N115" s="87"/>
      <c r="O115" s="87"/>
      <c r="P115" s="87"/>
      <c r="Q115" s="87"/>
      <c r="R115" s="87"/>
      <c r="S115" s="87"/>
      <c r="T115" s="87"/>
    </row>
    <row r="116" spans="1:20" x14ac:dyDescent="0.25">
      <c r="A116" s="71">
        <v>43500</v>
      </c>
      <c r="B116" s="72" t="s">
        <v>17</v>
      </c>
      <c r="C116" s="72">
        <v>100</v>
      </c>
      <c r="D116" s="72" t="s">
        <v>9</v>
      </c>
      <c r="E116" s="72">
        <v>27000</v>
      </c>
      <c r="F116" s="72">
        <v>27100</v>
      </c>
      <c r="G116" s="72">
        <v>27200</v>
      </c>
      <c r="H116" s="72">
        <v>0</v>
      </c>
      <c r="I116" s="73">
        <v>12000</v>
      </c>
      <c r="J116" s="73">
        <v>0</v>
      </c>
      <c r="K116" s="73">
        <v>0</v>
      </c>
      <c r="L116" s="73">
        <v>12000</v>
      </c>
      <c r="M116" s="87"/>
      <c r="N116" s="87"/>
      <c r="O116" s="87"/>
      <c r="P116" s="87"/>
      <c r="Q116" s="87"/>
      <c r="R116" s="87"/>
      <c r="S116" s="87"/>
      <c r="T116" s="87"/>
    </row>
    <row r="117" spans="1:20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</row>
    <row r="118" spans="1:20" x14ac:dyDescent="0.25">
      <c r="A118" s="74"/>
      <c r="B118" s="74"/>
      <c r="C118" s="74"/>
      <c r="D118" s="74"/>
      <c r="E118" s="74"/>
      <c r="F118" s="74"/>
      <c r="G118" s="74"/>
      <c r="H118" s="74" t="s">
        <v>45</v>
      </c>
      <c r="I118" s="90">
        <f>SUM(I105:I116)</f>
        <v>81750</v>
      </c>
      <c r="J118" s="74"/>
      <c r="K118" s="74" t="s">
        <v>46</v>
      </c>
      <c r="L118" s="76">
        <f>SUM(L105:L116)</f>
        <v>81750</v>
      </c>
      <c r="M118" s="74"/>
      <c r="N118" s="87"/>
      <c r="O118" s="87"/>
      <c r="P118" s="87"/>
      <c r="Q118" s="87"/>
      <c r="R118" s="87"/>
      <c r="S118" s="87"/>
      <c r="T118" s="87"/>
    </row>
    <row r="119" spans="1:20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107" t="s">
        <v>30</v>
      </c>
      <c r="N119" s="87"/>
      <c r="O119" s="87"/>
      <c r="P119" s="87"/>
      <c r="Q119" s="87"/>
      <c r="R119" s="87"/>
      <c r="S119" s="87"/>
      <c r="T119" s="87"/>
    </row>
    <row r="120" spans="1:20" x14ac:dyDescent="0.25">
      <c r="A120" s="74"/>
      <c r="B120" s="74"/>
      <c r="C120" s="74"/>
      <c r="D120" s="74"/>
      <c r="E120" s="74"/>
      <c r="F120" s="74"/>
      <c r="G120" s="91">
        <v>43466</v>
      </c>
      <c r="H120" s="74"/>
      <c r="I120" s="74"/>
      <c r="J120" s="74"/>
      <c r="K120" s="74"/>
      <c r="L120" s="74"/>
      <c r="M120" s="106">
        <v>0.56999999999999995</v>
      </c>
      <c r="N120" s="87"/>
      <c r="O120" s="87"/>
      <c r="P120" s="87"/>
      <c r="Q120" s="87"/>
      <c r="R120" s="87"/>
      <c r="S120" s="87"/>
      <c r="T120" s="87"/>
    </row>
    <row r="121" spans="1:20" x14ac:dyDescent="0.25">
      <c r="A121" s="108" t="s">
        <v>0</v>
      </c>
      <c r="B121" s="107" t="s">
        <v>13</v>
      </c>
      <c r="C121" s="107" t="s">
        <v>22</v>
      </c>
      <c r="D121" s="107" t="s">
        <v>23</v>
      </c>
      <c r="E121" s="107" t="s">
        <v>24</v>
      </c>
      <c r="F121" s="107" t="s">
        <v>25</v>
      </c>
      <c r="G121" s="107" t="s">
        <v>26</v>
      </c>
      <c r="H121" s="107" t="s">
        <v>27</v>
      </c>
      <c r="I121" s="117" t="s">
        <v>28</v>
      </c>
      <c r="J121" s="118"/>
      <c r="K121" s="119"/>
      <c r="L121" s="109" t="s">
        <v>29</v>
      </c>
      <c r="M121" s="92">
        <f t="shared" ref="M121:M142" si="93">L123*C123</f>
        <v>5625</v>
      </c>
      <c r="N121" s="87"/>
      <c r="O121" s="87"/>
      <c r="P121" s="87"/>
      <c r="Q121" s="87"/>
      <c r="R121" s="87"/>
      <c r="S121" s="87"/>
      <c r="T121" s="87"/>
    </row>
    <row r="122" spans="1:20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8" t="s">
        <v>50</v>
      </c>
      <c r="M122" s="92">
        <f t="shared" si="93"/>
        <v>5600</v>
      </c>
      <c r="N122" s="87"/>
      <c r="O122" s="87"/>
      <c r="P122" s="87"/>
      <c r="Q122" s="87"/>
      <c r="R122" s="87"/>
      <c r="S122" s="87"/>
      <c r="T122" s="87"/>
    </row>
    <row r="123" spans="1:20" x14ac:dyDescent="0.25">
      <c r="A123" s="93">
        <v>43495</v>
      </c>
      <c r="B123" s="94" t="s">
        <v>10</v>
      </c>
      <c r="C123" s="94">
        <v>225</v>
      </c>
      <c r="D123" s="94" t="s">
        <v>11</v>
      </c>
      <c r="E123" s="94">
        <v>10638</v>
      </c>
      <c r="F123" s="94">
        <v>10613</v>
      </c>
      <c r="G123" s="94"/>
      <c r="H123" s="94"/>
      <c r="I123" s="95">
        <f>(IF(D123="SHORT",E123-F123,IF(D123="LONG",F123-E123)))*C123</f>
        <v>5625</v>
      </c>
      <c r="J123" s="96"/>
      <c r="K123" s="96"/>
      <c r="L123" s="96">
        <f>(J123+I123+K123)/C123</f>
        <v>25</v>
      </c>
      <c r="M123" s="92">
        <f t="shared" si="93"/>
        <v>5625</v>
      </c>
      <c r="N123" s="87"/>
      <c r="O123" s="87"/>
      <c r="P123" s="87"/>
      <c r="Q123" s="87"/>
      <c r="R123" s="87"/>
      <c r="S123" s="87"/>
      <c r="T123" s="87"/>
    </row>
    <row r="124" spans="1:20" x14ac:dyDescent="0.25">
      <c r="A124" s="93">
        <v>43489</v>
      </c>
      <c r="B124" s="94" t="s">
        <v>12</v>
      </c>
      <c r="C124" s="94">
        <v>100</v>
      </c>
      <c r="D124" s="94" t="s">
        <v>11</v>
      </c>
      <c r="E124" s="94">
        <v>27243</v>
      </c>
      <c r="F124" s="94">
        <v>27187</v>
      </c>
      <c r="G124" s="94"/>
      <c r="H124" s="94"/>
      <c r="I124" s="95">
        <f t="shared" ref="I124:I144" si="94">(IF(D124="SHORT",E124-F124,IF(D124="LONG",F124-E124)))*C124</f>
        <v>5600</v>
      </c>
      <c r="J124" s="96"/>
      <c r="K124" s="96"/>
      <c r="L124" s="96">
        <f t="shared" ref="L124:L144" si="95">(J124+I124+K124)/C124</f>
        <v>56</v>
      </c>
      <c r="M124" s="97">
        <f t="shared" si="93"/>
        <v>12825</v>
      </c>
      <c r="N124" s="87"/>
      <c r="O124" s="87"/>
      <c r="P124" s="87"/>
      <c r="Q124" s="87"/>
      <c r="R124" s="87"/>
      <c r="S124" s="87"/>
      <c r="T124" s="87"/>
    </row>
    <row r="125" spans="1:20" x14ac:dyDescent="0.25">
      <c r="A125" s="93">
        <v>43489</v>
      </c>
      <c r="B125" s="94" t="s">
        <v>10</v>
      </c>
      <c r="C125" s="94">
        <v>225</v>
      </c>
      <c r="D125" s="94" t="s">
        <v>11</v>
      </c>
      <c r="E125" s="94">
        <v>10847</v>
      </c>
      <c r="F125" s="94">
        <v>10822</v>
      </c>
      <c r="G125" s="94"/>
      <c r="H125" s="94"/>
      <c r="I125" s="95">
        <f t="shared" si="94"/>
        <v>5625</v>
      </c>
      <c r="J125" s="96"/>
      <c r="K125" s="96"/>
      <c r="L125" s="96">
        <f t="shared" si="95"/>
        <v>25</v>
      </c>
      <c r="M125" s="92">
        <f t="shared" si="93"/>
        <v>5850</v>
      </c>
      <c r="N125" s="87"/>
      <c r="O125" s="87"/>
      <c r="P125" s="87"/>
      <c r="Q125" s="87"/>
      <c r="R125" s="87"/>
      <c r="S125" s="87"/>
      <c r="T125" s="87"/>
    </row>
    <row r="126" spans="1:20" x14ac:dyDescent="0.25">
      <c r="A126" s="98">
        <v>43488</v>
      </c>
      <c r="B126" s="99" t="s">
        <v>10</v>
      </c>
      <c r="C126" s="99">
        <v>225</v>
      </c>
      <c r="D126" s="99" t="s">
        <v>11</v>
      </c>
      <c r="E126" s="99">
        <v>10939</v>
      </c>
      <c r="F126" s="99">
        <v>10913</v>
      </c>
      <c r="G126" s="99">
        <v>10882</v>
      </c>
      <c r="H126" s="99"/>
      <c r="I126" s="100">
        <f t="shared" si="94"/>
        <v>5850</v>
      </c>
      <c r="J126" s="101">
        <f>(IF(D126="SHORT",IF(G126="",0,F126-G126),IF(D126="LONG",IF(G126="",0,G126-F126))))*C126</f>
        <v>6975</v>
      </c>
      <c r="K126" s="101"/>
      <c r="L126" s="101">
        <f t="shared" si="95"/>
        <v>57</v>
      </c>
      <c r="M126" s="92">
        <f t="shared" si="93"/>
        <v>-5400</v>
      </c>
      <c r="N126" s="87"/>
      <c r="O126" s="87"/>
      <c r="P126" s="87"/>
      <c r="Q126" s="87"/>
      <c r="R126" s="87"/>
      <c r="S126" s="87"/>
      <c r="T126" s="87"/>
    </row>
    <row r="127" spans="1:20" x14ac:dyDescent="0.25">
      <c r="A127" s="93">
        <v>43487</v>
      </c>
      <c r="B127" s="94" t="s">
        <v>10</v>
      </c>
      <c r="C127" s="94">
        <v>225</v>
      </c>
      <c r="D127" s="94" t="s">
        <v>11</v>
      </c>
      <c r="E127" s="94">
        <v>10917</v>
      </c>
      <c r="F127" s="94">
        <v>10891</v>
      </c>
      <c r="G127" s="94"/>
      <c r="H127" s="94"/>
      <c r="I127" s="95">
        <f t="shared" si="94"/>
        <v>5850</v>
      </c>
      <c r="J127" s="96"/>
      <c r="K127" s="96"/>
      <c r="L127" s="96">
        <f t="shared" si="95"/>
        <v>26</v>
      </c>
      <c r="M127" s="92">
        <f t="shared" si="93"/>
        <v>-6300</v>
      </c>
      <c r="N127" s="87"/>
      <c r="O127" s="87"/>
      <c r="P127" s="87"/>
      <c r="Q127" s="87"/>
      <c r="R127" s="87"/>
      <c r="S127" s="87"/>
      <c r="T127" s="87"/>
    </row>
    <row r="128" spans="1:20" x14ac:dyDescent="0.25">
      <c r="A128" s="93">
        <v>43484</v>
      </c>
      <c r="B128" s="94" t="s">
        <v>10</v>
      </c>
      <c r="C128" s="94">
        <v>225</v>
      </c>
      <c r="D128" s="94" t="s">
        <v>9</v>
      </c>
      <c r="E128" s="94">
        <v>10977</v>
      </c>
      <c r="F128" s="94">
        <v>10953</v>
      </c>
      <c r="G128" s="94"/>
      <c r="H128" s="94"/>
      <c r="I128" s="95">
        <f t="shared" si="94"/>
        <v>-5400</v>
      </c>
      <c r="J128" s="96"/>
      <c r="K128" s="96"/>
      <c r="L128" s="96">
        <f t="shared" si="95"/>
        <v>-24</v>
      </c>
      <c r="M128" s="92">
        <f t="shared" si="93"/>
        <v>5850</v>
      </c>
      <c r="N128" s="87"/>
      <c r="O128" s="87"/>
      <c r="P128" s="87"/>
      <c r="Q128" s="87"/>
      <c r="R128" s="87"/>
      <c r="S128" s="87"/>
      <c r="T128" s="87"/>
    </row>
    <row r="129" spans="1:20" x14ac:dyDescent="0.25">
      <c r="A129" s="93">
        <v>43483</v>
      </c>
      <c r="B129" s="94" t="s">
        <v>12</v>
      </c>
      <c r="C129" s="94">
        <v>100</v>
      </c>
      <c r="D129" s="94" t="s">
        <v>11</v>
      </c>
      <c r="E129" s="94">
        <v>27541</v>
      </c>
      <c r="F129" s="94">
        <v>27604</v>
      </c>
      <c r="G129" s="94"/>
      <c r="H129" s="94"/>
      <c r="I129" s="95">
        <f t="shared" si="94"/>
        <v>-6300</v>
      </c>
      <c r="J129" s="96"/>
      <c r="K129" s="96"/>
      <c r="L129" s="96">
        <f t="shared" si="95"/>
        <v>-63</v>
      </c>
      <c r="M129" s="92">
        <f t="shared" si="93"/>
        <v>6900</v>
      </c>
      <c r="N129" s="87"/>
      <c r="O129" s="87"/>
      <c r="P129" s="87"/>
      <c r="Q129" s="87"/>
      <c r="R129" s="87"/>
      <c r="S129" s="87"/>
      <c r="T129" s="87"/>
    </row>
    <row r="130" spans="1:20" x14ac:dyDescent="0.25">
      <c r="A130" s="93">
        <v>43483</v>
      </c>
      <c r="B130" s="94" t="s">
        <v>10</v>
      </c>
      <c r="C130" s="94">
        <v>225</v>
      </c>
      <c r="D130" s="94" t="s">
        <v>11</v>
      </c>
      <c r="E130" s="94">
        <v>10925</v>
      </c>
      <c r="F130" s="94">
        <v>10899</v>
      </c>
      <c r="G130" s="94"/>
      <c r="H130" s="94"/>
      <c r="I130" s="95">
        <f t="shared" si="94"/>
        <v>5850</v>
      </c>
      <c r="J130" s="96"/>
      <c r="K130" s="96"/>
      <c r="L130" s="96">
        <f t="shared" si="95"/>
        <v>26</v>
      </c>
      <c r="M130" s="92">
        <f t="shared" si="93"/>
        <v>5850</v>
      </c>
      <c r="N130" s="87"/>
      <c r="O130" s="87"/>
      <c r="P130" s="87"/>
      <c r="Q130" s="87"/>
      <c r="R130" s="87"/>
      <c r="S130" s="87"/>
      <c r="T130" s="87"/>
    </row>
    <row r="131" spans="1:20" x14ac:dyDescent="0.25">
      <c r="A131" s="93">
        <v>43482</v>
      </c>
      <c r="B131" s="94" t="s">
        <v>12</v>
      </c>
      <c r="C131" s="94">
        <v>100</v>
      </c>
      <c r="D131" s="94" t="s">
        <v>11</v>
      </c>
      <c r="E131" s="94">
        <v>27494</v>
      </c>
      <c r="F131" s="94">
        <v>27425</v>
      </c>
      <c r="G131" s="94"/>
      <c r="H131" s="94"/>
      <c r="I131" s="95">
        <f t="shared" si="94"/>
        <v>6900</v>
      </c>
      <c r="J131" s="96"/>
      <c r="K131" s="96"/>
      <c r="L131" s="96">
        <f t="shared" si="95"/>
        <v>69</v>
      </c>
      <c r="M131" s="92">
        <f t="shared" si="93"/>
        <v>-5175</v>
      </c>
      <c r="N131" s="87"/>
      <c r="O131" s="87"/>
      <c r="P131" s="87"/>
      <c r="Q131" s="87"/>
      <c r="R131" s="87"/>
      <c r="S131" s="87"/>
      <c r="T131" s="87"/>
    </row>
    <row r="132" spans="1:20" x14ac:dyDescent="0.25">
      <c r="A132" s="93">
        <v>43482</v>
      </c>
      <c r="B132" s="94" t="s">
        <v>10</v>
      </c>
      <c r="C132" s="94">
        <v>225</v>
      </c>
      <c r="D132" s="94" t="s">
        <v>11</v>
      </c>
      <c r="E132" s="94">
        <v>10914</v>
      </c>
      <c r="F132" s="94">
        <v>10888</v>
      </c>
      <c r="G132" s="94"/>
      <c r="H132" s="94"/>
      <c r="I132" s="95">
        <f t="shared" si="94"/>
        <v>5850</v>
      </c>
      <c r="J132" s="96"/>
      <c r="K132" s="96"/>
      <c r="L132" s="96">
        <f t="shared" si="95"/>
        <v>26</v>
      </c>
      <c r="M132" s="97">
        <f t="shared" si="93"/>
        <v>12600</v>
      </c>
      <c r="N132" s="87"/>
      <c r="O132" s="87"/>
      <c r="P132" s="87"/>
      <c r="Q132" s="87"/>
      <c r="R132" s="87"/>
      <c r="S132" s="87"/>
      <c r="T132" s="87"/>
    </row>
    <row r="133" spans="1:20" x14ac:dyDescent="0.25">
      <c r="A133" s="93">
        <v>43481</v>
      </c>
      <c r="B133" s="94" t="s">
        <v>10</v>
      </c>
      <c r="C133" s="94">
        <v>225</v>
      </c>
      <c r="D133" s="94" t="s">
        <v>9</v>
      </c>
      <c r="E133" s="94">
        <v>10943</v>
      </c>
      <c r="F133" s="94">
        <v>10920</v>
      </c>
      <c r="G133" s="94"/>
      <c r="H133" s="94"/>
      <c r="I133" s="95">
        <f t="shared" si="94"/>
        <v>-5175</v>
      </c>
      <c r="J133" s="96"/>
      <c r="K133" s="96"/>
      <c r="L133" s="96">
        <f t="shared" si="95"/>
        <v>-23</v>
      </c>
      <c r="M133" s="92">
        <f t="shared" si="93"/>
        <v>-4950</v>
      </c>
      <c r="N133" s="87"/>
      <c r="O133" s="87"/>
      <c r="P133" s="87"/>
      <c r="Q133" s="87"/>
      <c r="R133" s="87"/>
      <c r="S133" s="87"/>
      <c r="T133" s="87"/>
    </row>
    <row r="134" spans="1:20" x14ac:dyDescent="0.25">
      <c r="A134" s="98">
        <v>43480</v>
      </c>
      <c r="B134" s="99" t="s">
        <v>10</v>
      </c>
      <c r="C134" s="99">
        <v>225</v>
      </c>
      <c r="D134" s="99" t="s">
        <v>9</v>
      </c>
      <c r="E134" s="99">
        <v>10877</v>
      </c>
      <c r="F134" s="99">
        <v>10902</v>
      </c>
      <c r="G134" s="99">
        <v>10933</v>
      </c>
      <c r="H134" s="99"/>
      <c r="I134" s="100">
        <f t="shared" si="94"/>
        <v>5625</v>
      </c>
      <c r="J134" s="101">
        <f>(IF(D134="SHORT",IF(G134="",0,F134-G134),IF(D134="LONG",IF(G134="",0,G134-F134))))*C134</f>
        <v>6975</v>
      </c>
      <c r="K134" s="101"/>
      <c r="L134" s="101">
        <f t="shared" si="95"/>
        <v>56</v>
      </c>
      <c r="M134" s="92">
        <f t="shared" si="93"/>
        <v>-6200</v>
      </c>
      <c r="N134" s="87"/>
      <c r="O134" s="87"/>
      <c r="P134" s="87"/>
      <c r="Q134" s="87"/>
      <c r="R134" s="87"/>
      <c r="S134" s="87"/>
      <c r="T134" s="87"/>
    </row>
    <row r="135" spans="1:20" x14ac:dyDescent="0.25">
      <c r="A135" s="93">
        <v>43479</v>
      </c>
      <c r="B135" s="94" t="s">
        <v>10</v>
      </c>
      <c r="C135" s="94">
        <v>225</v>
      </c>
      <c r="D135" s="94" t="s">
        <v>11</v>
      </c>
      <c r="E135" s="94">
        <v>10745</v>
      </c>
      <c r="F135" s="94">
        <v>10767</v>
      </c>
      <c r="G135" s="94"/>
      <c r="H135" s="94"/>
      <c r="I135" s="95">
        <f t="shared" si="94"/>
        <v>-4950</v>
      </c>
      <c r="J135" s="96"/>
      <c r="K135" s="96"/>
      <c r="L135" s="96">
        <f t="shared" si="95"/>
        <v>-22</v>
      </c>
      <c r="M135" s="92">
        <f t="shared" si="93"/>
        <v>5625</v>
      </c>
      <c r="N135" s="87"/>
      <c r="O135" s="87"/>
      <c r="P135" s="87"/>
      <c r="Q135" s="87"/>
      <c r="R135" s="87"/>
      <c r="S135" s="87"/>
      <c r="T135" s="87"/>
    </row>
    <row r="136" spans="1:20" x14ac:dyDescent="0.25">
      <c r="A136" s="93">
        <v>43479</v>
      </c>
      <c r="B136" s="94" t="s">
        <v>12</v>
      </c>
      <c r="C136" s="94">
        <v>100</v>
      </c>
      <c r="D136" s="94" t="s">
        <v>11</v>
      </c>
      <c r="E136" s="94">
        <v>27326</v>
      </c>
      <c r="F136" s="94">
        <v>27388</v>
      </c>
      <c r="G136" s="94"/>
      <c r="H136" s="94"/>
      <c r="I136" s="95">
        <f t="shared" si="94"/>
        <v>-6200</v>
      </c>
      <c r="J136" s="96"/>
      <c r="K136" s="96"/>
      <c r="L136" s="96">
        <f t="shared" si="95"/>
        <v>-62</v>
      </c>
      <c r="M136" s="92">
        <f t="shared" si="93"/>
        <v>-5175</v>
      </c>
      <c r="N136" s="87"/>
      <c r="O136" s="87"/>
      <c r="P136" s="87"/>
      <c r="Q136" s="87"/>
      <c r="R136" s="87"/>
      <c r="S136" s="87"/>
      <c r="T136" s="87"/>
    </row>
    <row r="137" spans="1:20" x14ac:dyDescent="0.25">
      <c r="A137" s="93">
        <v>43476</v>
      </c>
      <c r="B137" s="94" t="s">
        <v>10</v>
      </c>
      <c r="C137" s="94">
        <v>225</v>
      </c>
      <c r="D137" s="94" t="s">
        <v>11</v>
      </c>
      <c r="E137" s="94">
        <v>10803</v>
      </c>
      <c r="F137" s="94">
        <v>10778</v>
      </c>
      <c r="G137" s="94"/>
      <c r="H137" s="94"/>
      <c r="I137" s="95">
        <f t="shared" si="94"/>
        <v>5625</v>
      </c>
      <c r="J137" s="96"/>
      <c r="K137" s="96"/>
      <c r="L137" s="96">
        <f t="shared" si="95"/>
        <v>25</v>
      </c>
      <c r="M137" s="92">
        <f t="shared" si="93"/>
        <v>-5175</v>
      </c>
      <c r="N137" s="87"/>
      <c r="O137" s="87"/>
      <c r="P137" s="87"/>
      <c r="Q137" s="87"/>
      <c r="R137" s="87"/>
      <c r="S137" s="87"/>
      <c r="T137" s="87"/>
    </row>
    <row r="138" spans="1:20" x14ac:dyDescent="0.25">
      <c r="A138" s="93">
        <v>43475</v>
      </c>
      <c r="B138" s="94" t="s">
        <v>10</v>
      </c>
      <c r="C138" s="94">
        <v>225</v>
      </c>
      <c r="D138" s="94" t="s">
        <v>9</v>
      </c>
      <c r="E138" s="94">
        <v>10875</v>
      </c>
      <c r="F138" s="94">
        <v>10852</v>
      </c>
      <c r="G138" s="94"/>
      <c r="H138" s="94"/>
      <c r="I138" s="95">
        <f t="shared" si="94"/>
        <v>-5175</v>
      </c>
      <c r="J138" s="96"/>
      <c r="K138" s="96"/>
      <c r="L138" s="96">
        <f t="shared" si="95"/>
        <v>-23</v>
      </c>
      <c r="M138" s="97">
        <f t="shared" si="93"/>
        <v>15100</v>
      </c>
      <c r="N138" s="87"/>
      <c r="O138" s="87"/>
      <c r="P138" s="87"/>
      <c r="Q138" s="87"/>
      <c r="R138" s="87"/>
      <c r="S138" s="87"/>
      <c r="T138" s="87"/>
    </row>
    <row r="139" spans="1:20" x14ac:dyDescent="0.25">
      <c r="A139" s="93">
        <v>43474</v>
      </c>
      <c r="B139" s="94" t="s">
        <v>10</v>
      </c>
      <c r="C139" s="94">
        <v>225</v>
      </c>
      <c r="D139" s="94" t="s">
        <v>9</v>
      </c>
      <c r="E139" s="94">
        <v>10885</v>
      </c>
      <c r="F139" s="94">
        <v>10862</v>
      </c>
      <c r="G139" s="94"/>
      <c r="H139" s="94"/>
      <c r="I139" s="95">
        <f t="shared" si="94"/>
        <v>-5175</v>
      </c>
      <c r="J139" s="96"/>
      <c r="K139" s="96"/>
      <c r="L139" s="96">
        <f t="shared" si="95"/>
        <v>-23</v>
      </c>
      <c r="M139" s="92">
        <f t="shared" si="93"/>
        <v>5625</v>
      </c>
      <c r="N139" s="87"/>
      <c r="O139" s="87"/>
      <c r="P139" s="87"/>
      <c r="Q139" s="87"/>
      <c r="R139" s="87"/>
      <c r="S139" s="87"/>
      <c r="T139" s="87"/>
    </row>
    <row r="140" spans="1:20" x14ac:dyDescent="0.25">
      <c r="A140" s="98">
        <v>43473</v>
      </c>
      <c r="B140" s="99" t="s">
        <v>12</v>
      </c>
      <c r="C140" s="99">
        <v>100</v>
      </c>
      <c r="D140" s="99" t="s">
        <v>9</v>
      </c>
      <c r="E140" s="99">
        <v>27427</v>
      </c>
      <c r="F140" s="99">
        <v>27495</v>
      </c>
      <c r="G140" s="99">
        <v>27578</v>
      </c>
      <c r="H140" s="99"/>
      <c r="I140" s="100">
        <f t="shared" si="94"/>
        <v>6800</v>
      </c>
      <c r="J140" s="101">
        <f>(IF(D140="SHORT",IF(G140="",0,F140-G140),IF(D140="LONG",IF(G140="",0,G140-F140))))*C140</f>
        <v>8300</v>
      </c>
      <c r="K140" s="101"/>
      <c r="L140" s="101">
        <f t="shared" si="95"/>
        <v>151</v>
      </c>
      <c r="M140" s="92">
        <f t="shared" si="93"/>
        <v>-5175</v>
      </c>
      <c r="N140" s="87"/>
      <c r="O140" s="87"/>
      <c r="P140" s="87"/>
      <c r="Q140" s="87"/>
      <c r="R140" s="87"/>
      <c r="S140" s="87"/>
      <c r="T140" s="87"/>
    </row>
    <row r="141" spans="1:20" x14ac:dyDescent="0.25">
      <c r="A141" s="93">
        <v>43472</v>
      </c>
      <c r="B141" s="94" t="s">
        <v>10</v>
      </c>
      <c r="C141" s="94">
        <v>225</v>
      </c>
      <c r="D141" s="94" t="s">
        <v>11</v>
      </c>
      <c r="E141" s="94">
        <v>10809</v>
      </c>
      <c r="F141" s="94">
        <v>10784</v>
      </c>
      <c r="G141" s="94"/>
      <c r="H141" s="94"/>
      <c r="I141" s="95">
        <f t="shared" si="94"/>
        <v>5625</v>
      </c>
      <c r="J141" s="96"/>
      <c r="K141" s="96"/>
      <c r="L141" s="96">
        <f t="shared" si="95"/>
        <v>25</v>
      </c>
      <c r="M141" s="92">
        <f t="shared" si="93"/>
        <v>-6200</v>
      </c>
      <c r="N141" s="87"/>
      <c r="O141" s="87"/>
      <c r="P141" s="87"/>
      <c r="Q141" s="87"/>
      <c r="R141" s="87"/>
      <c r="S141" s="87"/>
      <c r="T141" s="87"/>
    </row>
    <row r="142" spans="1:20" x14ac:dyDescent="0.25">
      <c r="A142" s="93">
        <v>43469</v>
      </c>
      <c r="B142" s="94" t="s">
        <v>10</v>
      </c>
      <c r="C142" s="94">
        <v>225</v>
      </c>
      <c r="D142" s="94" t="s">
        <v>9</v>
      </c>
      <c r="E142" s="94">
        <v>10777</v>
      </c>
      <c r="F142" s="94">
        <v>10754</v>
      </c>
      <c r="G142" s="94"/>
      <c r="H142" s="94"/>
      <c r="I142" s="95">
        <f t="shared" si="94"/>
        <v>-5175</v>
      </c>
      <c r="J142" s="96"/>
      <c r="K142" s="96"/>
      <c r="L142" s="96">
        <f t="shared" si="95"/>
        <v>-23</v>
      </c>
      <c r="M142" s="97">
        <f t="shared" si="93"/>
        <v>12825</v>
      </c>
      <c r="N142" s="87"/>
      <c r="O142" s="87"/>
      <c r="P142" s="87"/>
      <c r="Q142" s="87"/>
      <c r="R142" s="87"/>
      <c r="S142" s="87"/>
      <c r="T142" s="87"/>
    </row>
    <row r="143" spans="1:20" x14ac:dyDescent="0.25">
      <c r="A143" s="93">
        <v>43468</v>
      </c>
      <c r="B143" s="94" t="s">
        <v>12</v>
      </c>
      <c r="C143" s="94">
        <v>100</v>
      </c>
      <c r="D143" s="94" t="s">
        <v>11</v>
      </c>
      <c r="E143" s="94">
        <v>27154</v>
      </c>
      <c r="F143" s="94">
        <v>27216</v>
      </c>
      <c r="G143" s="94"/>
      <c r="H143" s="94"/>
      <c r="I143" s="95">
        <f t="shared" si="94"/>
        <v>-6200</v>
      </c>
      <c r="J143" s="96"/>
      <c r="K143" s="96"/>
      <c r="L143" s="96">
        <f t="shared" si="95"/>
        <v>-62</v>
      </c>
      <c r="M143" s="87"/>
      <c r="N143" s="87"/>
      <c r="O143" s="87"/>
      <c r="P143" s="87"/>
      <c r="Q143" s="87"/>
      <c r="R143" s="87"/>
      <c r="S143" s="87"/>
      <c r="T143" s="87"/>
    </row>
    <row r="144" spans="1:20" x14ac:dyDescent="0.25">
      <c r="A144" s="98">
        <v>43467</v>
      </c>
      <c r="B144" s="99" t="s">
        <v>10</v>
      </c>
      <c r="C144" s="99">
        <v>225</v>
      </c>
      <c r="D144" s="99" t="s">
        <v>11</v>
      </c>
      <c r="E144" s="99">
        <v>10838</v>
      </c>
      <c r="F144" s="99">
        <v>10813</v>
      </c>
      <c r="G144" s="99">
        <v>10781</v>
      </c>
      <c r="H144" s="99"/>
      <c r="I144" s="100">
        <f t="shared" si="94"/>
        <v>5625</v>
      </c>
      <c r="J144" s="101">
        <f>(IF(D144="SHORT",IF(G144="",0,F144-G144),IF(D144="LONG",IF(G144="",0,G144-F144))))*C144</f>
        <v>7200</v>
      </c>
      <c r="K144" s="101"/>
      <c r="L144" s="101">
        <f t="shared" si="95"/>
        <v>57</v>
      </c>
      <c r="M144" s="76">
        <f>SUM(M121:M142)</f>
        <v>56150</v>
      </c>
      <c r="N144" s="87"/>
      <c r="O144" s="87"/>
      <c r="P144" s="87"/>
      <c r="Q144" s="87"/>
      <c r="R144" s="87"/>
      <c r="S144" s="87"/>
      <c r="T144" s="87"/>
    </row>
    <row r="145" spans="1:20" x14ac:dyDescent="0.2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87"/>
      <c r="N145" s="87"/>
      <c r="O145" s="87"/>
      <c r="P145" s="87"/>
      <c r="Q145" s="87"/>
      <c r="R145" s="87"/>
      <c r="S145" s="87"/>
      <c r="T145" s="87"/>
    </row>
    <row r="146" spans="1:20" x14ac:dyDescent="0.25">
      <c r="A146" s="74"/>
      <c r="B146" s="74"/>
      <c r="C146" s="74"/>
      <c r="D146" s="74"/>
      <c r="E146" s="74"/>
      <c r="F146" s="74"/>
      <c r="G146" s="74"/>
      <c r="H146" s="77" t="s">
        <v>45</v>
      </c>
      <c r="I146" s="76">
        <f>SUM(I123:I144)</f>
        <v>26700</v>
      </c>
      <c r="J146" s="77"/>
      <c r="K146" s="77" t="s">
        <v>46</v>
      </c>
      <c r="L146" s="76">
        <f>SUM(L133:L144)</f>
        <v>76</v>
      </c>
    </row>
  </sheetData>
  <mergeCells count="5">
    <mergeCell ref="A1:T5"/>
    <mergeCell ref="I6:K6"/>
    <mergeCell ref="L6:L7"/>
    <mergeCell ref="A8:L8"/>
    <mergeCell ref="I121:K1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opLeftCell="A22" workbookViewId="0">
      <selection activeCell="A37" sqref="A37:XFD37"/>
    </sheetView>
  </sheetViews>
  <sheetFormatPr defaultRowHeight="15" x14ac:dyDescent="0.2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 x14ac:dyDescent="0.25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1" x14ac:dyDescent="0.35">
      <c r="A2" s="124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7.75" customHeight="1" x14ac:dyDescent="0.25">
      <c r="A3" s="126" t="s">
        <v>20</v>
      </c>
      <c r="B3" s="127"/>
      <c r="C3" s="128" t="s">
        <v>21</v>
      </c>
      <c r="D3" s="129"/>
      <c r="E3" s="22"/>
      <c r="F3" s="22"/>
      <c r="G3" s="22"/>
      <c r="H3" s="22"/>
      <c r="I3" s="22"/>
      <c r="J3" s="23"/>
      <c r="K3" s="22"/>
      <c r="L3" s="22"/>
      <c r="M3" s="22"/>
    </row>
    <row r="4" spans="1:13" ht="31.5" x14ac:dyDescent="0.2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120" t="s">
        <v>28</v>
      </c>
      <c r="J4" s="121"/>
      <c r="K4" s="122"/>
      <c r="L4" s="26" t="s">
        <v>29</v>
      </c>
      <c r="M4" s="25" t="s">
        <v>30</v>
      </c>
    </row>
    <row r="5" spans="1:13" s="38" customFormat="1" x14ac:dyDescent="0.25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 x14ac:dyDescent="0.25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 x14ac:dyDescent="0.25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 x14ac:dyDescent="0.25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 x14ac:dyDescent="0.25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 x14ac:dyDescent="0.25">
      <c r="A10" s="61">
        <v>43458</v>
      </c>
      <c r="B10" s="62" t="s">
        <v>10</v>
      </c>
      <c r="C10" s="62">
        <v>150</v>
      </c>
      <c r="D10" s="62" t="s">
        <v>9</v>
      </c>
      <c r="E10" s="62">
        <v>10703</v>
      </c>
      <c r="F10" s="62">
        <v>10905</v>
      </c>
      <c r="G10" s="62"/>
      <c r="H10" s="62"/>
      <c r="I10" s="63">
        <f t="shared" si="9"/>
        <v>30300</v>
      </c>
      <c r="J10" s="64"/>
      <c r="K10" s="64"/>
      <c r="L10" s="64">
        <f t="shared" si="11"/>
        <v>202</v>
      </c>
      <c r="M10" s="65">
        <f t="shared" si="12"/>
        <v>30300</v>
      </c>
    </row>
    <row r="11" spans="1:13" s="38" customFormat="1" x14ac:dyDescent="0.25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 x14ac:dyDescent="0.25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 x14ac:dyDescent="0.25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 x14ac:dyDescent="0.25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 x14ac:dyDescent="0.25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 x14ac:dyDescent="0.25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 x14ac:dyDescent="0.25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 x14ac:dyDescent="0.25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 x14ac:dyDescent="0.25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 x14ac:dyDescent="0.25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 x14ac:dyDescent="0.25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 x14ac:dyDescent="0.25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 x14ac:dyDescent="0.25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 x14ac:dyDescent="0.25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 x14ac:dyDescent="0.25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 x14ac:dyDescent="0.25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 x14ac:dyDescent="0.25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 x14ac:dyDescent="0.25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 x14ac:dyDescent="0.25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 x14ac:dyDescent="0.25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 x14ac:dyDescent="0.25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 x14ac:dyDescent="0.25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 x14ac:dyDescent="0.25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 x14ac:dyDescent="0.25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 x14ac:dyDescent="0.25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 x14ac:dyDescent="0.25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 x14ac:dyDescent="0.2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 x14ac:dyDescent="0.25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 x14ac:dyDescent="0.25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 x14ac:dyDescent="0.25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 x14ac:dyDescent="0.25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 x14ac:dyDescent="0.25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 x14ac:dyDescent="0.25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 x14ac:dyDescent="0.25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 x14ac:dyDescent="0.25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 x14ac:dyDescent="0.25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 x14ac:dyDescent="0.25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 x14ac:dyDescent="0.25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 x14ac:dyDescent="0.25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 x14ac:dyDescent="0.25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 x14ac:dyDescent="0.25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 x14ac:dyDescent="0.25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 x14ac:dyDescent="0.25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 x14ac:dyDescent="0.25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 x14ac:dyDescent="0.25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 x14ac:dyDescent="0.25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 x14ac:dyDescent="0.25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 x14ac:dyDescent="0.25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 x14ac:dyDescent="0.25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 x14ac:dyDescent="0.25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 x14ac:dyDescent="0.25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 x14ac:dyDescent="0.25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 x14ac:dyDescent="0.2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 x14ac:dyDescent="0.25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 x14ac:dyDescent="0.25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 x14ac:dyDescent="0.25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 x14ac:dyDescent="0.25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 x14ac:dyDescent="0.25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 x14ac:dyDescent="0.25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 x14ac:dyDescent="0.25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 x14ac:dyDescent="0.25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 x14ac:dyDescent="0.25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 x14ac:dyDescent="0.25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 x14ac:dyDescent="0.25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 x14ac:dyDescent="0.25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 x14ac:dyDescent="0.25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 x14ac:dyDescent="0.25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 x14ac:dyDescent="0.25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 x14ac:dyDescent="0.25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 x14ac:dyDescent="0.25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 x14ac:dyDescent="0.25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 x14ac:dyDescent="0.25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 x14ac:dyDescent="0.25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 x14ac:dyDescent="0.25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 x14ac:dyDescent="0.25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 x14ac:dyDescent="0.25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 x14ac:dyDescent="0.25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 x14ac:dyDescent="0.25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 x14ac:dyDescent="0.25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 x14ac:dyDescent="0.25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 x14ac:dyDescent="0.2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 x14ac:dyDescent="0.25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 x14ac:dyDescent="0.25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 x14ac:dyDescent="0.25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 x14ac:dyDescent="0.25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 x14ac:dyDescent="0.25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 x14ac:dyDescent="0.25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 x14ac:dyDescent="0.25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 x14ac:dyDescent="0.25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 x14ac:dyDescent="0.25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 x14ac:dyDescent="0.25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 x14ac:dyDescent="0.25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 x14ac:dyDescent="0.25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 x14ac:dyDescent="0.25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 x14ac:dyDescent="0.25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 x14ac:dyDescent="0.25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 x14ac:dyDescent="0.25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 x14ac:dyDescent="0.2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 x14ac:dyDescent="0.25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 x14ac:dyDescent="0.25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 x14ac:dyDescent="0.25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 x14ac:dyDescent="0.25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 x14ac:dyDescent="0.25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 x14ac:dyDescent="0.25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 x14ac:dyDescent="0.25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 x14ac:dyDescent="0.25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 x14ac:dyDescent="0.25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 x14ac:dyDescent="0.25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 x14ac:dyDescent="0.25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 x14ac:dyDescent="0.25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 x14ac:dyDescent="0.25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 x14ac:dyDescent="0.25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 x14ac:dyDescent="0.25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 x14ac:dyDescent="0.25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 x14ac:dyDescent="0.25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 x14ac:dyDescent="0.25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 x14ac:dyDescent="0.25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 x14ac:dyDescent="0.25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 x14ac:dyDescent="0.25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 x14ac:dyDescent="0.25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 x14ac:dyDescent="0.25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 x14ac:dyDescent="0.25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 x14ac:dyDescent="0.25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 x14ac:dyDescent="0.2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 x14ac:dyDescent="0.25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 x14ac:dyDescent="0.25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 x14ac:dyDescent="0.25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 x14ac:dyDescent="0.25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 x14ac:dyDescent="0.25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 x14ac:dyDescent="0.25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 x14ac:dyDescent="0.25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 x14ac:dyDescent="0.25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 x14ac:dyDescent="0.25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 x14ac:dyDescent="0.25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 x14ac:dyDescent="0.25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 x14ac:dyDescent="0.25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 x14ac:dyDescent="0.25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 x14ac:dyDescent="0.25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 x14ac:dyDescent="0.25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 x14ac:dyDescent="0.25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 x14ac:dyDescent="0.25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 x14ac:dyDescent="0.25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 x14ac:dyDescent="0.25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 x14ac:dyDescent="0.25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 x14ac:dyDescent="0.25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 x14ac:dyDescent="0.25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 x14ac:dyDescent="0.25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 x14ac:dyDescent="0.2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 x14ac:dyDescent="0.25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 x14ac:dyDescent="0.25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 x14ac:dyDescent="0.25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 x14ac:dyDescent="0.25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 x14ac:dyDescent="0.25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 x14ac:dyDescent="0.25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 x14ac:dyDescent="0.25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 x14ac:dyDescent="0.25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 x14ac:dyDescent="0.25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 x14ac:dyDescent="0.25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 x14ac:dyDescent="0.25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 x14ac:dyDescent="0.25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 x14ac:dyDescent="0.25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 x14ac:dyDescent="0.25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 x14ac:dyDescent="0.25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 x14ac:dyDescent="0.25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 x14ac:dyDescent="0.25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 x14ac:dyDescent="0.25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 x14ac:dyDescent="0.25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 x14ac:dyDescent="0.25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 x14ac:dyDescent="0.25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 x14ac:dyDescent="0.25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 x14ac:dyDescent="0.25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 x14ac:dyDescent="0.25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 x14ac:dyDescent="0.25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 x14ac:dyDescent="0.2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 x14ac:dyDescent="0.25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 x14ac:dyDescent="0.25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 x14ac:dyDescent="0.25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 x14ac:dyDescent="0.25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 x14ac:dyDescent="0.25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 x14ac:dyDescent="0.25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 x14ac:dyDescent="0.25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 x14ac:dyDescent="0.25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 x14ac:dyDescent="0.25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 x14ac:dyDescent="0.25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 x14ac:dyDescent="0.25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 x14ac:dyDescent="0.25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 x14ac:dyDescent="0.25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 x14ac:dyDescent="0.25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 x14ac:dyDescent="0.25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 x14ac:dyDescent="0.25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 x14ac:dyDescent="0.25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 x14ac:dyDescent="0.25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 x14ac:dyDescent="0.25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 x14ac:dyDescent="0.25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 x14ac:dyDescent="0.25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 x14ac:dyDescent="0.2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 x14ac:dyDescent="0.25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 x14ac:dyDescent="0.25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 x14ac:dyDescent="0.25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 x14ac:dyDescent="0.25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 x14ac:dyDescent="0.25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 x14ac:dyDescent="0.25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 x14ac:dyDescent="0.25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 x14ac:dyDescent="0.25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 x14ac:dyDescent="0.25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 x14ac:dyDescent="0.25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 x14ac:dyDescent="0.25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 x14ac:dyDescent="0.25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 x14ac:dyDescent="0.25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 x14ac:dyDescent="0.25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 x14ac:dyDescent="0.25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 x14ac:dyDescent="0.25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 x14ac:dyDescent="0.25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 x14ac:dyDescent="0.25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 x14ac:dyDescent="0.25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 x14ac:dyDescent="0.25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 x14ac:dyDescent="0.2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 x14ac:dyDescent="0.25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 x14ac:dyDescent="0.25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 x14ac:dyDescent="0.25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 x14ac:dyDescent="0.25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 x14ac:dyDescent="0.25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 x14ac:dyDescent="0.2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 x14ac:dyDescent="0.25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 x14ac:dyDescent="0.25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 x14ac:dyDescent="0.25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 x14ac:dyDescent="0.25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 x14ac:dyDescent="0.25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 x14ac:dyDescent="0.25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 x14ac:dyDescent="0.25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 x14ac:dyDescent="0.25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 x14ac:dyDescent="0.25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 x14ac:dyDescent="0.25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 x14ac:dyDescent="0.25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 x14ac:dyDescent="0.25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 x14ac:dyDescent="0.2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 x14ac:dyDescent="0.2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 x14ac:dyDescent="0.4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 x14ac:dyDescent="0.45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 x14ac:dyDescent="0.25">
      <c r="A8" s="114" t="s">
        <v>15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20" x14ac:dyDescent="0.2">
      <c r="I9" s="2"/>
      <c r="J9" s="2"/>
      <c r="K9" s="2"/>
      <c r="L9" s="2"/>
    </row>
    <row r="10" spans="1:20" ht="18.75" x14ac:dyDescent="0.3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 x14ac:dyDescent="0.3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 x14ac:dyDescent="0.3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 x14ac:dyDescent="0.3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 x14ac:dyDescent="0.3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 x14ac:dyDescent="0.3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 x14ac:dyDescent="0.3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 x14ac:dyDescent="0.3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 x14ac:dyDescent="0.3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 x14ac:dyDescent="0.3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 x14ac:dyDescent="0.3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 x14ac:dyDescent="0.3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 x14ac:dyDescent="0.3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 x14ac:dyDescent="0.3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 x14ac:dyDescent="0.3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 x14ac:dyDescent="0.3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 x14ac:dyDescent="0.3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 x14ac:dyDescent="0.3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 x14ac:dyDescent="0.3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 x14ac:dyDescent="0.3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 x14ac:dyDescent="0.3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 x14ac:dyDescent="0.3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 x14ac:dyDescent="0.3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 x14ac:dyDescent="0.3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 x14ac:dyDescent="0.3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 x14ac:dyDescent="0.3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 x14ac:dyDescent="0.3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 x14ac:dyDescent="0.3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 x14ac:dyDescent="0.3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 x14ac:dyDescent="0.3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 x14ac:dyDescent="0.3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 x14ac:dyDescent="0.3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 x14ac:dyDescent="0.3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 x14ac:dyDescent="0.3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 x14ac:dyDescent="0.3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 x14ac:dyDescent="0.3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 x14ac:dyDescent="0.3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 x14ac:dyDescent="0.3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 x14ac:dyDescent="0.3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 x14ac:dyDescent="0.3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 x14ac:dyDescent="0.3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 x14ac:dyDescent="0.3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 x14ac:dyDescent="0.3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 x14ac:dyDescent="0.3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 x14ac:dyDescent="0.3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 x14ac:dyDescent="0.3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 x14ac:dyDescent="0.3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 x14ac:dyDescent="0.3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 x14ac:dyDescent="0.3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 x14ac:dyDescent="0.3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 x14ac:dyDescent="0.3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 x14ac:dyDescent="0.3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 x14ac:dyDescent="0.3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 x14ac:dyDescent="0.3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 x14ac:dyDescent="0.3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 x14ac:dyDescent="0.3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 x14ac:dyDescent="0.3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 x14ac:dyDescent="0.3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 x14ac:dyDescent="0.3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 x14ac:dyDescent="0.3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 x14ac:dyDescent="0.3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 x14ac:dyDescent="0.3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 x14ac:dyDescent="0.3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 x14ac:dyDescent="0.3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 x14ac:dyDescent="0.3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 x14ac:dyDescent="0.3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 x14ac:dyDescent="0.3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 x14ac:dyDescent="0.3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 x14ac:dyDescent="0.3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 x14ac:dyDescent="0.3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 x14ac:dyDescent="0.3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 x14ac:dyDescent="0.3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 x14ac:dyDescent="0.3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 x14ac:dyDescent="0.3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 x14ac:dyDescent="0.3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 x14ac:dyDescent="0.3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 x14ac:dyDescent="0.3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 x14ac:dyDescent="0.3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 x14ac:dyDescent="0.3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 x14ac:dyDescent="0.3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 x14ac:dyDescent="0.3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 x14ac:dyDescent="0.3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 x14ac:dyDescent="0.3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 x14ac:dyDescent="0.3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 x14ac:dyDescent="0.3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 x14ac:dyDescent="0.3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 x14ac:dyDescent="0.3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 x14ac:dyDescent="0.3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 x14ac:dyDescent="0.3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 x14ac:dyDescent="0.3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 x14ac:dyDescent="0.3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 x14ac:dyDescent="0.3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 x14ac:dyDescent="0.3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 x14ac:dyDescent="0.3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 x14ac:dyDescent="0.3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 x14ac:dyDescent="0.3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 x14ac:dyDescent="0.3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 x14ac:dyDescent="0.3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 x14ac:dyDescent="0.3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 x14ac:dyDescent="0.3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 x14ac:dyDescent="0.3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 x14ac:dyDescent="0.3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 x14ac:dyDescent="0.3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 x14ac:dyDescent="0.3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 x14ac:dyDescent="0.3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 x14ac:dyDescent="0.3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 x14ac:dyDescent="0.3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 x14ac:dyDescent="0.3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 x14ac:dyDescent="0.3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 x14ac:dyDescent="0.3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 x14ac:dyDescent="0.3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 x14ac:dyDescent="0.3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 x14ac:dyDescent="0.3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 x14ac:dyDescent="0.3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 x14ac:dyDescent="0.3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 x14ac:dyDescent="0.3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 x14ac:dyDescent="0.3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 x14ac:dyDescent="0.3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 x14ac:dyDescent="0.3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 x14ac:dyDescent="0.3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 x14ac:dyDescent="0.3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 x14ac:dyDescent="0.3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 x14ac:dyDescent="0.3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 x14ac:dyDescent="0.3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 x14ac:dyDescent="0.3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 x14ac:dyDescent="0.3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 x14ac:dyDescent="0.3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 x14ac:dyDescent="0.3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 x14ac:dyDescent="0.3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 x14ac:dyDescent="0.3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 x14ac:dyDescent="0.3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 x14ac:dyDescent="0.3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 x14ac:dyDescent="0.3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 x14ac:dyDescent="0.3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 x14ac:dyDescent="0.3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 x14ac:dyDescent="0.3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 x14ac:dyDescent="0.3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 x14ac:dyDescent="0.3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 x14ac:dyDescent="0.3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 x14ac:dyDescent="0.3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 x14ac:dyDescent="0.3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 x14ac:dyDescent="0.3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 x14ac:dyDescent="0.3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 x14ac:dyDescent="0.3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 x14ac:dyDescent="0.3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 x14ac:dyDescent="0.3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 x14ac:dyDescent="0.3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 x14ac:dyDescent="0.3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 x14ac:dyDescent="0.3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 x14ac:dyDescent="0.3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 x14ac:dyDescent="0.3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 x14ac:dyDescent="0.3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 x14ac:dyDescent="0.3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 x14ac:dyDescent="0.3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 x14ac:dyDescent="0.3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 x14ac:dyDescent="0.3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 x14ac:dyDescent="0.3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 x14ac:dyDescent="0.3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 x14ac:dyDescent="0.3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 x14ac:dyDescent="0.3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 x14ac:dyDescent="0.3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 x14ac:dyDescent="0.3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 x14ac:dyDescent="0.3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 x14ac:dyDescent="0.3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 x14ac:dyDescent="0.3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 x14ac:dyDescent="0.3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 x14ac:dyDescent="0.3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 x14ac:dyDescent="0.3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 x14ac:dyDescent="0.3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 x14ac:dyDescent="0.3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 x14ac:dyDescent="0.3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 x14ac:dyDescent="0.3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 x14ac:dyDescent="0.3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 x14ac:dyDescent="0.3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 x14ac:dyDescent="0.3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 x14ac:dyDescent="0.3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 x14ac:dyDescent="0.3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 x14ac:dyDescent="0.3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 x14ac:dyDescent="0.3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 x14ac:dyDescent="0.3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 x14ac:dyDescent="0.3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 x14ac:dyDescent="0.3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 x14ac:dyDescent="0.3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 x14ac:dyDescent="0.3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 x14ac:dyDescent="0.3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 x14ac:dyDescent="0.3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 x14ac:dyDescent="0.3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 x14ac:dyDescent="0.3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 x14ac:dyDescent="0.3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 x14ac:dyDescent="0.3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 x14ac:dyDescent="0.3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 x14ac:dyDescent="0.3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 x14ac:dyDescent="0.3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 x14ac:dyDescent="0.3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 x14ac:dyDescent="0.3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 x14ac:dyDescent="0.3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 x14ac:dyDescent="0.3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 x14ac:dyDescent="0.3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 x14ac:dyDescent="0.3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 x14ac:dyDescent="0.3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 x14ac:dyDescent="0.3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 x14ac:dyDescent="0.3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 x14ac:dyDescent="0.3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 x14ac:dyDescent="0.3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 x14ac:dyDescent="0.3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 x14ac:dyDescent="0.3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 x14ac:dyDescent="0.3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 x14ac:dyDescent="0.3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 x14ac:dyDescent="0.3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 x14ac:dyDescent="0.3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 x14ac:dyDescent="0.3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 x14ac:dyDescent="0.3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 x14ac:dyDescent="0.3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 x14ac:dyDescent="0.3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 x14ac:dyDescent="0.3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 x14ac:dyDescent="0.3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 x14ac:dyDescent="0.3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 x14ac:dyDescent="0.3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 x14ac:dyDescent="0.3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 x14ac:dyDescent="0.3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 x14ac:dyDescent="0.3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 x14ac:dyDescent="0.3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 x14ac:dyDescent="0.3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 x14ac:dyDescent="0.3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 x14ac:dyDescent="0.3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 x14ac:dyDescent="0.3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 x14ac:dyDescent="0.3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 x14ac:dyDescent="0.3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 x14ac:dyDescent="0.3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 x14ac:dyDescent="0.3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 x14ac:dyDescent="0.3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 x14ac:dyDescent="0.3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 x14ac:dyDescent="0.3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 x14ac:dyDescent="0.3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 x14ac:dyDescent="0.3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 x14ac:dyDescent="0.3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 x14ac:dyDescent="0.3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 x14ac:dyDescent="0.3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 x14ac:dyDescent="0.3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 x14ac:dyDescent="0.3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 x14ac:dyDescent="0.3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 x14ac:dyDescent="0.3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 x14ac:dyDescent="0.3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 x14ac:dyDescent="0.3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 x14ac:dyDescent="0.3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 x14ac:dyDescent="0.3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 x14ac:dyDescent="0.3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 x14ac:dyDescent="0.3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 x14ac:dyDescent="0.3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 x14ac:dyDescent="0.3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 x14ac:dyDescent="0.3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 x14ac:dyDescent="0.3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 x14ac:dyDescent="0.3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 x14ac:dyDescent="0.3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 x14ac:dyDescent="0.3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 x14ac:dyDescent="0.3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 x14ac:dyDescent="0.3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 x14ac:dyDescent="0.3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 x14ac:dyDescent="0.3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 x14ac:dyDescent="0.3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 x14ac:dyDescent="0.3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 x14ac:dyDescent="0.3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 x14ac:dyDescent="0.3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 x14ac:dyDescent="0.3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 x14ac:dyDescent="0.3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 x14ac:dyDescent="0.3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 x14ac:dyDescent="0.3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 x14ac:dyDescent="0.3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 x14ac:dyDescent="0.3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 x14ac:dyDescent="0.3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 x14ac:dyDescent="0.3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 x14ac:dyDescent="0.3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 x14ac:dyDescent="0.3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 x14ac:dyDescent="0.3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 x14ac:dyDescent="0.3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 x14ac:dyDescent="0.3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 x14ac:dyDescent="0.3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 x14ac:dyDescent="0.3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 x14ac:dyDescent="0.3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 x14ac:dyDescent="0.3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 x14ac:dyDescent="0.3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 x14ac:dyDescent="0.3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 x14ac:dyDescent="0.3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 x14ac:dyDescent="0.3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 x14ac:dyDescent="0.3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 x14ac:dyDescent="0.3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 x14ac:dyDescent="0.3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 x14ac:dyDescent="0.3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 x14ac:dyDescent="0.3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 x14ac:dyDescent="0.3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 x14ac:dyDescent="0.3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 x14ac:dyDescent="0.3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 x14ac:dyDescent="0.3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 x14ac:dyDescent="0.3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 x14ac:dyDescent="0.3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 x14ac:dyDescent="0.3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 x14ac:dyDescent="0.3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 x14ac:dyDescent="0.3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 x14ac:dyDescent="0.3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 x14ac:dyDescent="0.3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 x14ac:dyDescent="0.3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 x14ac:dyDescent="0.3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 x14ac:dyDescent="0.3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 x14ac:dyDescent="0.3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 x14ac:dyDescent="0.3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 x14ac:dyDescent="0.3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 x14ac:dyDescent="0.3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 x14ac:dyDescent="0.3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 x14ac:dyDescent="0.3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 x14ac:dyDescent="0.3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 x14ac:dyDescent="0.3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 x14ac:dyDescent="0.3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 x14ac:dyDescent="0.3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 x14ac:dyDescent="0.3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 x14ac:dyDescent="0.3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 x14ac:dyDescent="0.3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 x14ac:dyDescent="0.3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 x14ac:dyDescent="0.3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 x14ac:dyDescent="0.3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 x14ac:dyDescent="0.3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 x14ac:dyDescent="0.3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 x14ac:dyDescent="0.3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 x14ac:dyDescent="0.3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 x14ac:dyDescent="0.3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 x14ac:dyDescent="0.3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 x14ac:dyDescent="0.3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 x14ac:dyDescent="0.3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 x14ac:dyDescent="0.3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 x14ac:dyDescent="0.3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 x14ac:dyDescent="0.3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 x14ac:dyDescent="0.3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 x14ac:dyDescent="0.3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 x14ac:dyDescent="0.3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 x14ac:dyDescent="0.3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 x14ac:dyDescent="0.3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 x14ac:dyDescent="0.3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 x14ac:dyDescent="0.3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 x14ac:dyDescent="0.3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 x14ac:dyDescent="0.3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 x14ac:dyDescent="0.3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 x14ac:dyDescent="0.3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 x14ac:dyDescent="0.3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 x14ac:dyDescent="0.3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 x14ac:dyDescent="0.3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 x14ac:dyDescent="0.3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 x14ac:dyDescent="0.3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 x14ac:dyDescent="0.3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 x14ac:dyDescent="0.3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 x14ac:dyDescent="0.3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 x14ac:dyDescent="0.3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 x14ac:dyDescent="0.3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 x14ac:dyDescent="0.3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 x14ac:dyDescent="0.3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 x14ac:dyDescent="0.3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 x14ac:dyDescent="0.3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 x14ac:dyDescent="0.3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 x14ac:dyDescent="0.3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 x14ac:dyDescent="0.3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 x14ac:dyDescent="0.3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 x14ac:dyDescent="0.3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 x14ac:dyDescent="0.3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 x14ac:dyDescent="0.3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 x14ac:dyDescent="0.3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 x14ac:dyDescent="0.3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 x14ac:dyDescent="0.3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 x14ac:dyDescent="0.3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 x14ac:dyDescent="0.3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 x14ac:dyDescent="0.3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 x14ac:dyDescent="0.3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 x14ac:dyDescent="0.3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 x14ac:dyDescent="0.3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 x14ac:dyDescent="0.3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 x14ac:dyDescent="0.3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 x14ac:dyDescent="0.3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 x14ac:dyDescent="0.3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 x14ac:dyDescent="0.3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 x14ac:dyDescent="0.3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 x14ac:dyDescent="0.3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 x14ac:dyDescent="0.3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 x14ac:dyDescent="0.3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 x14ac:dyDescent="0.3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 x14ac:dyDescent="0.3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 x14ac:dyDescent="0.3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 x14ac:dyDescent="0.3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 x14ac:dyDescent="0.3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 x14ac:dyDescent="0.3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 x14ac:dyDescent="0.3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 x14ac:dyDescent="0.3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 x14ac:dyDescent="0.3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 x14ac:dyDescent="0.3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 x14ac:dyDescent="0.3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 x14ac:dyDescent="0.3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 x14ac:dyDescent="0.3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 x14ac:dyDescent="0.3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 x14ac:dyDescent="0.3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 x14ac:dyDescent="0.3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 x14ac:dyDescent="0.3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 x14ac:dyDescent="0.3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 x14ac:dyDescent="0.3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 x14ac:dyDescent="0.3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 x14ac:dyDescent="0.3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 x14ac:dyDescent="0.3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 x14ac:dyDescent="0.3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 x14ac:dyDescent="0.3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 x14ac:dyDescent="0.3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 x14ac:dyDescent="0.3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 x14ac:dyDescent="0.3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 x14ac:dyDescent="0.3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 x14ac:dyDescent="0.3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 x14ac:dyDescent="0.3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 x14ac:dyDescent="0.3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 x14ac:dyDescent="0.3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 x14ac:dyDescent="0.3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 x14ac:dyDescent="0.3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 x14ac:dyDescent="0.3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 x14ac:dyDescent="0.3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 x14ac:dyDescent="0.3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 x14ac:dyDescent="0.3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 x14ac:dyDescent="0.3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 x14ac:dyDescent="0.3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 x14ac:dyDescent="0.3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 x14ac:dyDescent="0.3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 x14ac:dyDescent="0.3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 x14ac:dyDescent="0.3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 x14ac:dyDescent="0.3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 x14ac:dyDescent="0.3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 x14ac:dyDescent="0.3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 x14ac:dyDescent="0.3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 x14ac:dyDescent="0.3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 x14ac:dyDescent="0.3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 x14ac:dyDescent="0.3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 x14ac:dyDescent="0.3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 x14ac:dyDescent="0.3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 x14ac:dyDescent="0.3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 x14ac:dyDescent="0.3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 x14ac:dyDescent="0.3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 x14ac:dyDescent="0.3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 x14ac:dyDescent="0.3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 x14ac:dyDescent="0.3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 x14ac:dyDescent="0.3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 x14ac:dyDescent="0.3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 x14ac:dyDescent="0.3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 x14ac:dyDescent="0.3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 x14ac:dyDescent="0.3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 x14ac:dyDescent="0.3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 x14ac:dyDescent="0.3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 x14ac:dyDescent="0.3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 x14ac:dyDescent="0.3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 x14ac:dyDescent="0.3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 x14ac:dyDescent="0.3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 x14ac:dyDescent="0.3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 x14ac:dyDescent="0.3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 x14ac:dyDescent="0.3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 x14ac:dyDescent="0.3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 x14ac:dyDescent="0.3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 x14ac:dyDescent="0.3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 x14ac:dyDescent="0.3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 x14ac:dyDescent="0.3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 x14ac:dyDescent="0.3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 x14ac:dyDescent="0.3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 x14ac:dyDescent="0.3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 x14ac:dyDescent="0.3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 x14ac:dyDescent="0.3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 x14ac:dyDescent="0.3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 x14ac:dyDescent="0.3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 x14ac:dyDescent="0.3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 x14ac:dyDescent="0.3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 x14ac:dyDescent="0.3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 x14ac:dyDescent="0.3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 x14ac:dyDescent="0.3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 x14ac:dyDescent="0.3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 x14ac:dyDescent="0.3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 x14ac:dyDescent="0.3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 x14ac:dyDescent="0.3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 x14ac:dyDescent="0.3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 x14ac:dyDescent="0.3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 x14ac:dyDescent="0.3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 x14ac:dyDescent="0.3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 x14ac:dyDescent="0.3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 x14ac:dyDescent="0.3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 x14ac:dyDescent="0.3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 x14ac:dyDescent="0.3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 x14ac:dyDescent="0.3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 x14ac:dyDescent="0.3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 x14ac:dyDescent="0.3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 x14ac:dyDescent="0.3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 x14ac:dyDescent="0.3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 x14ac:dyDescent="0.3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 x14ac:dyDescent="0.3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 x14ac:dyDescent="0.3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 x14ac:dyDescent="0.3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 x14ac:dyDescent="0.3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 x14ac:dyDescent="0.3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 x14ac:dyDescent="0.3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 x14ac:dyDescent="0.3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 x14ac:dyDescent="0.3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 x14ac:dyDescent="0.3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 x14ac:dyDescent="0.3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 x14ac:dyDescent="0.3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 x14ac:dyDescent="0.3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 x14ac:dyDescent="0.3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 x14ac:dyDescent="0.3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 x14ac:dyDescent="0.3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 x14ac:dyDescent="0.3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 x14ac:dyDescent="0.3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 x14ac:dyDescent="0.3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 x14ac:dyDescent="0.3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 x14ac:dyDescent="0.3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 x14ac:dyDescent="0.3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 x14ac:dyDescent="0.3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 x14ac:dyDescent="0.3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 x14ac:dyDescent="0.3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 x14ac:dyDescent="0.3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 x14ac:dyDescent="0.3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 x14ac:dyDescent="0.3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 x14ac:dyDescent="0.3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 x14ac:dyDescent="0.3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 x14ac:dyDescent="0.3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 x14ac:dyDescent="0.3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 x14ac:dyDescent="0.3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 x14ac:dyDescent="0.3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 x14ac:dyDescent="0.3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 x14ac:dyDescent="0.3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 x14ac:dyDescent="0.3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 x14ac:dyDescent="0.3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 x14ac:dyDescent="0.3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 x14ac:dyDescent="0.3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 x14ac:dyDescent="0.3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 x14ac:dyDescent="0.3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 x14ac:dyDescent="0.3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 x14ac:dyDescent="0.3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 x14ac:dyDescent="0.3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 x14ac:dyDescent="0.3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 x14ac:dyDescent="0.3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 x14ac:dyDescent="0.3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 x14ac:dyDescent="0.3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 x14ac:dyDescent="0.3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 x14ac:dyDescent="0.3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 x14ac:dyDescent="0.3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 x14ac:dyDescent="0.3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 x14ac:dyDescent="0.3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 x14ac:dyDescent="0.3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 x14ac:dyDescent="0.3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 x14ac:dyDescent="0.3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 x14ac:dyDescent="0.3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 x14ac:dyDescent="0.3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 x14ac:dyDescent="0.3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 x14ac:dyDescent="0.3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 x14ac:dyDescent="0.3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 x14ac:dyDescent="0.3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 x14ac:dyDescent="0.3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 x14ac:dyDescent="0.3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 x14ac:dyDescent="0.3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 x14ac:dyDescent="0.3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 x14ac:dyDescent="0.3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 x14ac:dyDescent="0.3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 x14ac:dyDescent="0.3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 x14ac:dyDescent="0.3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 x14ac:dyDescent="0.3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 x14ac:dyDescent="0.3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 x14ac:dyDescent="0.3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 x14ac:dyDescent="0.3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 x14ac:dyDescent="0.3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 x14ac:dyDescent="0.3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 x14ac:dyDescent="0.3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 x14ac:dyDescent="0.3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 x14ac:dyDescent="0.3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 x14ac:dyDescent="0.3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 x14ac:dyDescent="0.3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 x14ac:dyDescent="0.3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 x14ac:dyDescent="0.3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 x14ac:dyDescent="0.3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 x14ac:dyDescent="0.3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 x14ac:dyDescent="0.3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 x14ac:dyDescent="0.3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 x14ac:dyDescent="0.3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 x14ac:dyDescent="0.3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 x14ac:dyDescent="0.3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 x14ac:dyDescent="0.3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 x14ac:dyDescent="0.3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 x14ac:dyDescent="0.3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 x14ac:dyDescent="0.3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 x14ac:dyDescent="0.3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 x14ac:dyDescent="0.3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 x14ac:dyDescent="0.3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 x14ac:dyDescent="0.3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 x14ac:dyDescent="0.3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 x14ac:dyDescent="0.3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 x14ac:dyDescent="0.3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 x14ac:dyDescent="0.3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 x14ac:dyDescent="0.3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 x14ac:dyDescent="0.3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 x14ac:dyDescent="0.3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 x14ac:dyDescent="0.3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 x14ac:dyDescent="0.3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 x14ac:dyDescent="0.3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 x14ac:dyDescent="0.3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 x14ac:dyDescent="0.3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 x14ac:dyDescent="0.3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 x14ac:dyDescent="0.3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 x14ac:dyDescent="0.3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 x14ac:dyDescent="0.3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 x14ac:dyDescent="0.3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 x14ac:dyDescent="0.3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 x14ac:dyDescent="0.3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 x14ac:dyDescent="0.3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 x14ac:dyDescent="0.3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 x14ac:dyDescent="0.3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 x14ac:dyDescent="0.3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 x14ac:dyDescent="0.3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 x14ac:dyDescent="0.3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 x14ac:dyDescent="0.3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 x14ac:dyDescent="0.3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 x14ac:dyDescent="0.3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 x14ac:dyDescent="0.3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 x14ac:dyDescent="0.3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 x14ac:dyDescent="0.3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 x14ac:dyDescent="0.3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 x14ac:dyDescent="0.3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 x14ac:dyDescent="0.3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 x14ac:dyDescent="0.3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 x14ac:dyDescent="0.3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 x14ac:dyDescent="0.3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 x14ac:dyDescent="0.3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 x14ac:dyDescent="0.3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 x14ac:dyDescent="0.3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 x14ac:dyDescent="0.3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 x14ac:dyDescent="0.3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 x14ac:dyDescent="0.3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 x14ac:dyDescent="0.3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 x14ac:dyDescent="0.3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 x14ac:dyDescent="0.3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 x14ac:dyDescent="0.3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 x14ac:dyDescent="0.3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 x14ac:dyDescent="0.3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 x14ac:dyDescent="0.3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 x14ac:dyDescent="0.3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 x14ac:dyDescent="0.3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 x14ac:dyDescent="0.3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 x14ac:dyDescent="0.3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 x14ac:dyDescent="0.3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 x14ac:dyDescent="0.3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 x14ac:dyDescent="0.3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 x14ac:dyDescent="0.3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 x14ac:dyDescent="0.3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 x14ac:dyDescent="0.3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 x14ac:dyDescent="0.3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 x14ac:dyDescent="0.3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 x14ac:dyDescent="0.3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 x14ac:dyDescent="0.3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 x14ac:dyDescent="0.3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 x14ac:dyDescent="0.3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 x14ac:dyDescent="0.3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 x14ac:dyDescent="0.3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 x14ac:dyDescent="0.3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 x14ac:dyDescent="0.3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 x14ac:dyDescent="0.3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 x14ac:dyDescent="0.3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 x14ac:dyDescent="0.3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 x14ac:dyDescent="0.3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 x14ac:dyDescent="0.3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 x14ac:dyDescent="0.3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 x14ac:dyDescent="0.3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 x14ac:dyDescent="0.3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 x14ac:dyDescent="0.3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 x14ac:dyDescent="0.3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 x14ac:dyDescent="0.3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 x14ac:dyDescent="0.3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 x14ac:dyDescent="0.3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 x14ac:dyDescent="0.3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 x14ac:dyDescent="0.3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 x14ac:dyDescent="0.3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 x14ac:dyDescent="0.3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 x14ac:dyDescent="0.3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 x14ac:dyDescent="0.3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 x14ac:dyDescent="0.3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 x14ac:dyDescent="0.3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 x14ac:dyDescent="0.3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 x14ac:dyDescent="0.3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 x14ac:dyDescent="0.3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 x14ac:dyDescent="0.3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 x14ac:dyDescent="0.3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 x14ac:dyDescent="0.3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 x14ac:dyDescent="0.3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 x14ac:dyDescent="0.3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 x14ac:dyDescent="0.3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 x14ac:dyDescent="0.3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 x14ac:dyDescent="0.3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 x14ac:dyDescent="0.3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 x14ac:dyDescent="0.3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 x14ac:dyDescent="0.3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 x14ac:dyDescent="0.3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 x14ac:dyDescent="0.3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 x14ac:dyDescent="0.3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 x14ac:dyDescent="0.3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 x14ac:dyDescent="0.3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 x14ac:dyDescent="0.3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 x14ac:dyDescent="0.3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 x14ac:dyDescent="0.3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 x14ac:dyDescent="0.3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 x14ac:dyDescent="0.3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 x14ac:dyDescent="0.3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 x14ac:dyDescent="0.3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 x14ac:dyDescent="0.3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 x14ac:dyDescent="0.3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 x14ac:dyDescent="0.3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 x14ac:dyDescent="0.3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 x14ac:dyDescent="0.3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 x14ac:dyDescent="0.3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 x14ac:dyDescent="0.3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 x14ac:dyDescent="0.3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 x14ac:dyDescent="0.3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 x14ac:dyDescent="0.3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 x14ac:dyDescent="0.3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 x14ac:dyDescent="0.3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 x14ac:dyDescent="0.3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 x14ac:dyDescent="0.3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 x14ac:dyDescent="0.3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 x14ac:dyDescent="0.3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 x14ac:dyDescent="0.3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 x14ac:dyDescent="0.3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 x14ac:dyDescent="0.3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 x14ac:dyDescent="0.3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 x14ac:dyDescent="0.3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 x14ac:dyDescent="0.3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 x14ac:dyDescent="0.3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 x14ac:dyDescent="0.3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 x14ac:dyDescent="0.3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 x14ac:dyDescent="0.3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 x14ac:dyDescent="0.3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 x14ac:dyDescent="0.3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 x14ac:dyDescent="0.3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 x14ac:dyDescent="0.3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 x14ac:dyDescent="0.3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 x14ac:dyDescent="0.3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 x14ac:dyDescent="0.3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 x14ac:dyDescent="0.3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 x14ac:dyDescent="0.3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 x14ac:dyDescent="0.3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 x14ac:dyDescent="0.3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 x14ac:dyDescent="0.3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 x14ac:dyDescent="0.3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 x14ac:dyDescent="0.3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 x14ac:dyDescent="0.3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 x14ac:dyDescent="0.3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 x14ac:dyDescent="0.3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 x14ac:dyDescent="0.3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 x14ac:dyDescent="0.3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 x14ac:dyDescent="0.3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 x14ac:dyDescent="0.3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 x14ac:dyDescent="0.3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 x14ac:dyDescent="0.3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 x14ac:dyDescent="0.3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 x14ac:dyDescent="0.3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 x14ac:dyDescent="0.3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 x14ac:dyDescent="0.3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 x14ac:dyDescent="0.3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 x14ac:dyDescent="0.3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 x14ac:dyDescent="0.3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 x14ac:dyDescent="0.3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 x14ac:dyDescent="0.3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 x14ac:dyDescent="0.3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 x14ac:dyDescent="0.3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 x14ac:dyDescent="0.3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 x14ac:dyDescent="0.3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 x14ac:dyDescent="0.3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 x14ac:dyDescent="0.3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 x14ac:dyDescent="0.3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 x14ac:dyDescent="0.3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 x14ac:dyDescent="0.3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 x14ac:dyDescent="0.3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 x14ac:dyDescent="0.3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 x14ac:dyDescent="0.3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 x14ac:dyDescent="0.3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 x14ac:dyDescent="0.3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 x14ac:dyDescent="0.3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 x14ac:dyDescent="0.3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 x14ac:dyDescent="0.3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 x14ac:dyDescent="0.3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 x14ac:dyDescent="0.3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 x14ac:dyDescent="0.3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 x14ac:dyDescent="0.3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 x14ac:dyDescent="0.3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 x14ac:dyDescent="0.3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 x14ac:dyDescent="0.3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 x14ac:dyDescent="0.3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 x14ac:dyDescent="0.3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 x14ac:dyDescent="0.3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 x14ac:dyDescent="0.3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 x14ac:dyDescent="0.3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 x14ac:dyDescent="0.3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 x14ac:dyDescent="0.3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 x14ac:dyDescent="0.3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 x14ac:dyDescent="0.3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 x14ac:dyDescent="0.3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 x14ac:dyDescent="0.3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 x14ac:dyDescent="0.3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 x14ac:dyDescent="0.3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 x14ac:dyDescent="0.3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 x14ac:dyDescent="0.3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 x14ac:dyDescent="0.3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 x14ac:dyDescent="0.3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 x14ac:dyDescent="0.3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 x14ac:dyDescent="0.3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 x14ac:dyDescent="0.3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 x14ac:dyDescent="0.3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 x14ac:dyDescent="0.3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 x14ac:dyDescent="0.3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 x14ac:dyDescent="0.3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 x14ac:dyDescent="0.3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 x14ac:dyDescent="0.3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 x14ac:dyDescent="0.3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 x14ac:dyDescent="0.3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 x14ac:dyDescent="0.3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 x14ac:dyDescent="0.3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 x14ac:dyDescent="0.3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 x14ac:dyDescent="0.3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 x14ac:dyDescent="0.3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 x14ac:dyDescent="0.3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 x14ac:dyDescent="0.3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 x14ac:dyDescent="0.3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 x14ac:dyDescent="0.3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 x14ac:dyDescent="0.3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 x14ac:dyDescent="0.3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 x14ac:dyDescent="0.3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 x14ac:dyDescent="0.3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 x14ac:dyDescent="0.3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 x14ac:dyDescent="0.3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 x14ac:dyDescent="0.3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 x14ac:dyDescent="0.3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 x14ac:dyDescent="0.3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 x14ac:dyDescent="0.3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 x14ac:dyDescent="0.3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 x14ac:dyDescent="0.3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 x14ac:dyDescent="0.3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 x14ac:dyDescent="0.3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 x14ac:dyDescent="0.3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 x14ac:dyDescent="0.3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 x14ac:dyDescent="0.3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 x14ac:dyDescent="0.3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 x14ac:dyDescent="0.3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 x14ac:dyDescent="0.3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 x14ac:dyDescent="0.3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 x14ac:dyDescent="0.3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 x14ac:dyDescent="0.3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 x14ac:dyDescent="0.3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 x14ac:dyDescent="0.3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 x14ac:dyDescent="0.3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 x14ac:dyDescent="0.3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 x14ac:dyDescent="0.3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 x14ac:dyDescent="0.3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 x14ac:dyDescent="0.3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 x14ac:dyDescent="0.3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 x14ac:dyDescent="0.3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 x14ac:dyDescent="0.3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 x14ac:dyDescent="0.3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 x14ac:dyDescent="0.3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 x14ac:dyDescent="0.3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 x14ac:dyDescent="0.3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 x14ac:dyDescent="0.3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 x14ac:dyDescent="0.3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 x14ac:dyDescent="0.3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 x14ac:dyDescent="0.3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 x14ac:dyDescent="0.3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 x14ac:dyDescent="0.3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 x14ac:dyDescent="0.3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 x14ac:dyDescent="0.3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 x14ac:dyDescent="0.3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 x14ac:dyDescent="0.3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 x14ac:dyDescent="0.3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 x14ac:dyDescent="0.3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 x14ac:dyDescent="0.3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 x14ac:dyDescent="0.3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 x14ac:dyDescent="0.3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 x14ac:dyDescent="0.3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 x14ac:dyDescent="0.3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 x14ac:dyDescent="0.3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 x14ac:dyDescent="0.3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 x14ac:dyDescent="0.3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 x14ac:dyDescent="0.3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 x14ac:dyDescent="0.3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 x14ac:dyDescent="0.3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 x14ac:dyDescent="0.3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 x14ac:dyDescent="0.3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 x14ac:dyDescent="0.3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 x14ac:dyDescent="0.3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 x14ac:dyDescent="0.3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 x14ac:dyDescent="0.3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 x14ac:dyDescent="0.3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 x14ac:dyDescent="0.3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 x14ac:dyDescent="0.3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 x14ac:dyDescent="0.3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 x14ac:dyDescent="0.3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 x14ac:dyDescent="0.3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 x14ac:dyDescent="0.3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 x14ac:dyDescent="0.3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 x14ac:dyDescent="0.3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 x14ac:dyDescent="0.3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 x14ac:dyDescent="0.3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 x14ac:dyDescent="0.3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 x14ac:dyDescent="0.3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 x14ac:dyDescent="0.3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 x14ac:dyDescent="0.3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 x14ac:dyDescent="0.3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 x14ac:dyDescent="0.3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 x14ac:dyDescent="0.3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 x14ac:dyDescent="0.3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 x14ac:dyDescent="0.3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 x14ac:dyDescent="0.3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 x14ac:dyDescent="0.3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 x14ac:dyDescent="0.3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 x14ac:dyDescent="0.3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 x14ac:dyDescent="0.3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 x14ac:dyDescent="0.3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 x14ac:dyDescent="0.3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 x14ac:dyDescent="0.3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 x14ac:dyDescent="0.3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 x14ac:dyDescent="0.3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 x14ac:dyDescent="0.3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 x14ac:dyDescent="0.3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 x14ac:dyDescent="0.3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 x14ac:dyDescent="0.3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 x14ac:dyDescent="0.3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 x14ac:dyDescent="0.3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 x14ac:dyDescent="0.3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 x14ac:dyDescent="0.3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 x14ac:dyDescent="0.3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 x14ac:dyDescent="0.3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 x14ac:dyDescent="0.3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 x14ac:dyDescent="0.3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 x14ac:dyDescent="0.3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 x14ac:dyDescent="0.3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 x14ac:dyDescent="0.3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 x14ac:dyDescent="0.3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 x14ac:dyDescent="0.3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 x14ac:dyDescent="0.3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 x14ac:dyDescent="0.3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 x14ac:dyDescent="0.3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 x14ac:dyDescent="0.3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 x14ac:dyDescent="0.3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 x14ac:dyDescent="0.3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 x14ac:dyDescent="0.3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 x14ac:dyDescent="0.3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 x14ac:dyDescent="0.3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 x14ac:dyDescent="0.3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 x14ac:dyDescent="0.3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 x14ac:dyDescent="0.3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 x14ac:dyDescent="0.3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 x14ac:dyDescent="0.3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 x14ac:dyDescent="0.3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 x14ac:dyDescent="0.3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 x14ac:dyDescent="0.3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 x14ac:dyDescent="0.3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 x14ac:dyDescent="0.3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 x14ac:dyDescent="0.3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 x14ac:dyDescent="0.3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 x14ac:dyDescent="0.3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 x14ac:dyDescent="0.3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 x14ac:dyDescent="0.3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 x14ac:dyDescent="0.3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 x14ac:dyDescent="0.3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 x14ac:dyDescent="0.3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 x14ac:dyDescent="0.3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 x14ac:dyDescent="0.3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 x14ac:dyDescent="0.3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 x14ac:dyDescent="0.3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 x14ac:dyDescent="0.3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 x14ac:dyDescent="0.3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 x14ac:dyDescent="0.3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 x14ac:dyDescent="0.3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 x14ac:dyDescent="0.3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 x14ac:dyDescent="0.3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 x14ac:dyDescent="0.3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 x14ac:dyDescent="0.3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 x14ac:dyDescent="0.3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 x14ac:dyDescent="0.3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 x14ac:dyDescent="0.3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 x14ac:dyDescent="0.3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 x14ac:dyDescent="0.3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 x14ac:dyDescent="0.3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 x14ac:dyDescent="0.3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 x14ac:dyDescent="0.3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 x14ac:dyDescent="0.3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 x14ac:dyDescent="0.3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 x14ac:dyDescent="0.3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 x14ac:dyDescent="0.3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 x14ac:dyDescent="0.3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 x14ac:dyDescent="0.3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 x14ac:dyDescent="0.3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 x14ac:dyDescent="0.3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 x14ac:dyDescent="0.3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 x14ac:dyDescent="0.3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 x14ac:dyDescent="0.3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 x14ac:dyDescent="0.3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 x14ac:dyDescent="0.3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 x14ac:dyDescent="0.3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 x14ac:dyDescent="0.3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 x14ac:dyDescent="0.3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 x14ac:dyDescent="0.3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 x14ac:dyDescent="0.3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 x14ac:dyDescent="0.3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 x14ac:dyDescent="0.3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 x14ac:dyDescent="0.3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 x14ac:dyDescent="0.3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 x14ac:dyDescent="0.3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 x14ac:dyDescent="0.3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 x14ac:dyDescent="0.3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 x14ac:dyDescent="0.3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 x14ac:dyDescent="0.3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 x14ac:dyDescent="0.3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 x14ac:dyDescent="0.3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 x14ac:dyDescent="0.3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 x14ac:dyDescent="0.3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 x14ac:dyDescent="0.3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 x14ac:dyDescent="0.3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 x14ac:dyDescent="0.3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 x14ac:dyDescent="0.3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 x14ac:dyDescent="0.3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 x14ac:dyDescent="0.3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 x14ac:dyDescent="0.3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 x14ac:dyDescent="0.3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 x14ac:dyDescent="0.3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 x14ac:dyDescent="0.3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 x14ac:dyDescent="0.3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 x14ac:dyDescent="0.3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 x14ac:dyDescent="0.3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 x14ac:dyDescent="0.3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 x14ac:dyDescent="0.3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 x14ac:dyDescent="0.3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 x14ac:dyDescent="0.3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 x14ac:dyDescent="0.3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 x14ac:dyDescent="0.3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 x14ac:dyDescent="0.3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 x14ac:dyDescent="0.3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 x14ac:dyDescent="0.3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 x14ac:dyDescent="0.3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 x14ac:dyDescent="0.3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 x14ac:dyDescent="0.3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 x14ac:dyDescent="0.3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 x14ac:dyDescent="0.3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 x14ac:dyDescent="0.3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 x14ac:dyDescent="0.3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 x14ac:dyDescent="0.3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 x14ac:dyDescent="0.3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 x14ac:dyDescent="0.3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 x14ac:dyDescent="0.3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 x14ac:dyDescent="0.3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 x14ac:dyDescent="0.3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 x14ac:dyDescent="0.3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 x14ac:dyDescent="0.3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 x14ac:dyDescent="0.3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 x14ac:dyDescent="0.3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 x14ac:dyDescent="0.3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 x14ac:dyDescent="0.3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 x14ac:dyDescent="0.3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 x14ac:dyDescent="0.3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 x14ac:dyDescent="0.3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 x14ac:dyDescent="0.3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 x14ac:dyDescent="0.3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 x14ac:dyDescent="0.3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 x14ac:dyDescent="0.3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 x14ac:dyDescent="0.3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 x14ac:dyDescent="0.3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 x14ac:dyDescent="0.3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 x14ac:dyDescent="0.3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 x14ac:dyDescent="0.3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 x14ac:dyDescent="0.3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 x14ac:dyDescent="0.3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 x14ac:dyDescent="0.3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 x14ac:dyDescent="0.3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 x14ac:dyDescent="0.3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 x14ac:dyDescent="0.3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 x14ac:dyDescent="0.3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 x14ac:dyDescent="0.3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 x14ac:dyDescent="0.3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 x14ac:dyDescent="0.3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 x14ac:dyDescent="0.3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 x14ac:dyDescent="0.3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 x14ac:dyDescent="0.3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 x14ac:dyDescent="0.3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 x14ac:dyDescent="0.3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 x14ac:dyDescent="0.3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 x14ac:dyDescent="0.3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 x14ac:dyDescent="0.3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 x14ac:dyDescent="0.3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 x14ac:dyDescent="0.3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 x14ac:dyDescent="0.3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 x14ac:dyDescent="0.3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 x14ac:dyDescent="0.3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 x14ac:dyDescent="0.3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 x14ac:dyDescent="0.3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 x14ac:dyDescent="0.3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 x14ac:dyDescent="0.3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 x14ac:dyDescent="0.3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 x14ac:dyDescent="0.3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 x14ac:dyDescent="0.3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 x14ac:dyDescent="0.3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 x14ac:dyDescent="0.3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 x14ac:dyDescent="0.3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 x14ac:dyDescent="0.3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 x14ac:dyDescent="0.3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 x14ac:dyDescent="0.3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 x14ac:dyDescent="0.3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 x14ac:dyDescent="0.3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 x14ac:dyDescent="0.3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 x14ac:dyDescent="0.3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 x14ac:dyDescent="0.3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 x14ac:dyDescent="0.3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 x14ac:dyDescent="0.3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 x14ac:dyDescent="0.3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 x14ac:dyDescent="0.3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 x14ac:dyDescent="0.3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 x14ac:dyDescent="0.3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 x14ac:dyDescent="0.3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 x14ac:dyDescent="0.3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 x14ac:dyDescent="0.3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 x14ac:dyDescent="0.3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 x14ac:dyDescent="0.3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 x14ac:dyDescent="0.3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 x14ac:dyDescent="0.3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 x14ac:dyDescent="0.3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 x14ac:dyDescent="0.3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 x14ac:dyDescent="0.3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 x14ac:dyDescent="0.3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 x14ac:dyDescent="0.3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 x14ac:dyDescent="0.3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 x14ac:dyDescent="0.3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 x14ac:dyDescent="0.3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 x14ac:dyDescent="0.3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 x14ac:dyDescent="0.3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 x14ac:dyDescent="0.3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 x14ac:dyDescent="0.3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 x14ac:dyDescent="0.3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 x14ac:dyDescent="0.3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 x14ac:dyDescent="0.3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 x14ac:dyDescent="0.3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 x14ac:dyDescent="0.3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 x14ac:dyDescent="0.3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 x14ac:dyDescent="0.3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 x14ac:dyDescent="0.3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 x14ac:dyDescent="0.3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 x14ac:dyDescent="0.3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 x14ac:dyDescent="0.3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 x14ac:dyDescent="0.3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 x14ac:dyDescent="0.3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 x14ac:dyDescent="0.2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 x14ac:dyDescent="0.2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 x14ac:dyDescent="0.2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 x14ac:dyDescent="0.2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 x14ac:dyDescent="0.2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 x14ac:dyDescent="0.2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 x14ac:dyDescent="0.2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 x14ac:dyDescent="0.2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 x14ac:dyDescent="0.2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 x14ac:dyDescent="0.2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 x14ac:dyDescent="0.2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 x14ac:dyDescent="0.2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 x14ac:dyDescent="0.2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 x14ac:dyDescent="0.2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 x14ac:dyDescent="0.2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 x14ac:dyDescent="0.2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 x14ac:dyDescent="0.2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 x14ac:dyDescent="0.2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 x14ac:dyDescent="0.2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 x14ac:dyDescent="0.2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 x14ac:dyDescent="0.2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 x14ac:dyDescent="0.2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 x14ac:dyDescent="0.2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 x14ac:dyDescent="0.2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 x14ac:dyDescent="0.2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 x14ac:dyDescent="0.2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 x14ac:dyDescent="0.2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 x14ac:dyDescent="0.2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 x14ac:dyDescent="0.2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 x14ac:dyDescent="0.2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 x14ac:dyDescent="0.2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 x14ac:dyDescent="0.2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 x14ac:dyDescent="0.2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 x14ac:dyDescent="0.2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 x14ac:dyDescent="0.2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 x14ac:dyDescent="0.2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 x14ac:dyDescent="0.2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 x14ac:dyDescent="0.2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 x14ac:dyDescent="0.2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 x14ac:dyDescent="0.2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 x14ac:dyDescent="0.2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 x14ac:dyDescent="0.2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 x14ac:dyDescent="0.2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 x14ac:dyDescent="0.2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 x14ac:dyDescent="0.2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 x14ac:dyDescent="0.2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 x14ac:dyDescent="0.2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 x14ac:dyDescent="0.2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 x14ac:dyDescent="0.2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 x14ac:dyDescent="0.2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 x14ac:dyDescent="0.2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 x14ac:dyDescent="0.2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 x14ac:dyDescent="0.2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 x14ac:dyDescent="0.2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 x14ac:dyDescent="0.2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 x14ac:dyDescent="0.2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 x14ac:dyDescent="0.2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 x14ac:dyDescent="0.2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 x14ac:dyDescent="0.2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 x14ac:dyDescent="0.2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 x14ac:dyDescent="0.2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 x14ac:dyDescent="0.2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 x14ac:dyDescent="0.2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 x14ac:dyDescent="0.2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 x14ac:dyDescent="0.2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 x14ac:dyDescent="0.2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 x14ac:dyDescent="0.2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 x14ac:dyDescent="0.2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 x14ac:dyDescent="0.2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 x14ac:dyDescent="0.2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 x14ac:dyDescent="0.2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 x14ac:dyDescent="0.2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 x14ac:dyDescent="0.2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 x14ac:dyDescent="0.2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 x14ac:dyDescent="0.2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 x14ac:dyDescent="0.2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 x14ac:dyDescent="0.2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 x14ac:dyDescent="0.2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 x14ac:dyDescent="0.2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 x14ac:dyDescent="0.2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 x14ac:dyDescent="0.2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 x14ac:dyDescent="0.2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 x14ac:dyDescent="0.2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 x14ac:dyDescent="0.2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 x14ac:dyDescent="0.2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 x14ac:dyDescent="0.2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 x14ac:dyDescent="0.2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 x14ac:dyDescent="0.2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 x14ac:dyDescent="0.2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 x14ac:dyDescent="0.2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 x14ac:dyDescent="0.2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 x14ac:dyDescent="0.2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 x14ac:dyDescent="0.2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 x14ac:dyDescent="0.2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 x14ac:dyDescent="0.2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 x14ac:dyDescent="0.2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 x14ac:dyDescent="0.2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 x14ac:dyDescent="0.2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 x14ac:dyDescent="0.2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 x14ac:dyDescent="0.2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 x14ac:dyDescent="0.2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 x14ac:dyDescent="0.2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 x14ac:dyDescent="0.2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 x14ac:dyDescent="0.2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 x14ac:dyDescent="0.2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 x14ac:dyDescent="0.2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 x14ac:dyDescent="0.2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 x14ac:dyDescent="0.2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 x14ac:dyDescent="0.2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 x14ac:dyDescent="0.2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 x14ac:dyDescent="0.2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 x14ac:dyDescent="0.2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 x14ac:dyDescent="0.2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 x14ac:dyDescent="0.2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 x14ac:dyDescent="0.2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 x14ac:dyDescent="0.2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 x14ac:dyDescent="0.2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 x14ac:dyDescent="0.2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 x14ac:dyDescent="0.2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 x14ac:dyDescent="0.2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 x14ac:dyDescent="0.2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 x14ac:dyDescent="0.2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 x14ac:dyDescent="0.2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 x14ac:dyDescent="0.2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 x14ac:dyDescent="0.2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 x14ac:dyDescent="0.2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 x14ac:dyDescent="0.2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 x14ac:dyDescent="0.2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 x14ac:dyDescent="0.2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 x14ac:dyDescent="0.2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 x14ac:dyDescent="0.2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 x14ac:dyDescent="0.2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 x14ac:dyDescent="0.2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 x14ac:dyDescent="0.2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 x14ac:dyDescent="0.2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 x14ac:dyDescent="0.2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 x14ac:dyDescent="0.2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 x14ac:dyDescent="0.2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 x14ac:dyDescent="0.2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 x14ac:dyDescent="0.2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 x14ac:dyDescent="0.2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 x14ac:dyDescent="0.2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 x14ac:dyDescent="0.2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 x14ac:dyDescent="0.2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 x14ac:dyDescent="0.2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 x14ac:dyDescent="0.2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 x14ac:dyDescent="0.2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 x14ac:dyDescent="0.2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 x14ac:dyDescent="0.2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 x14ac:dyDescent="0.2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 x14ac:dyDescent="0.2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 x14ac:dyDescent="0.2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 x14ac:dyDescent="0.2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 x14ac:dyDescent="0.2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 x14ac:dyDescent="0.2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 x14ac:dyDescent="0.2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4" sqref="A4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3">
      <c r="A1" s="130" t="s">
        <v>32</v>
      </c>
      <c r="B1" s="131"/>
      <c r="C1" s="131"/>
      <c r="D1" s="131"/>
      <c r="E1" s="67"/>
      <c r="F1" s="67"/>
    </row>
    <row r="2" spans="1:6" ht="15.75" x14ac:dyDescent="0.25">
      <c r="A2" s="58" t="s">
        <v>33</v>
      </c>
      <c r="B2" s="58" t="s">
        <v>34</v>
      </c>
      <c r="C2" s="58" t="s">
        <v>35</v>
      </c>
      <c r="D2" s="58" t="s">
        <v>36</v>
      </c>
      <c r="E2" s="58" t="s">
        <v>33</v>
      </c>
      <c r="F2" s="58" t="s">
        <v>50</v>
      </c>
    </row>
    <row r="3" spans="1:6" ht="15.75" x14ac:dyDescent="0.25">
      <c r="A3" s="59" t="s">
        <v>37</v>
      </c>
      <c r="B3" s="60">
        <v>100000</v>
      </c>
      <c r="C3" s="59">
        <v>172357</v>
      </c>
      <c r="D3" s="68">
        <f t="shared" ref="D3:D5" si="0">C3/B3</f>
        <v>1.72357</v>
      </c>
      <c r="E3" s="59" t="s">
        <v>47</v>
      </c>
      <c r="F3" s="69">
        <v>0.56999999999999995</v>
      </c>
    </row>
    <row r="4" spans="1:6" ht="15.75" x14ac:dyDescent="0.25">
      <c r="A4" s="59" t="s">
        <v>38</v>
      </c>
      <c r="B4" s="60">
        <v>100000</v>
      </c>
      <c r="C4" s="59">
        <v>173565</v>
      </c>
      <c r="D4" s="68">
        <f t="shared" si="0"/>
        <v>1.7356499999999999</v>
      </c>
      <c r="E4" s="59" t="s">
        <v>48</v>
      </c>
      <c r="F4" s="69">
        <v>0.9</v>
      </c>
    </row>
    <row r="5" spans="1:6" ht="15.75" x14ac:dyDescent="0.25">
      <c r="A5" s="59" t="s">
        <v>39</v>
      </c>
      <c r="B5" s="60">
        <v>100000</v>
      </c>
      <c r="C5" s="59">
        <v>154755</v>
      </c>
      <c r="D5" s="68">
        <f t="shared" si="0"/>
        <v>1.54755</v>
      </c>
      <c r="E5" s="59" t="s">
        <v>49</v>
      </c>
      <c r="F5" s="69">
        <v>0.88</v>
      </c>
    </row>
    <row r="6" spans="1:6" ht="15.75" x14ac:dyDescent="0.25">
      <c r="A6" s="59" t="s">
        <v>40</v>
      </c>
      <c r="B6" s="60">
        <v>100000</v>
      </c>
      <c r="C6" s="59">
        <v>135705</v>
      </c>
      <c r="D6" s="68">
        <f t="shared" ref="D6:D13" si="1">C6/B6</f>
        <v>1.3570500000000001</v>
      </c>
      <c r="E6" s="59" t="s">
        <v>57</v>
      </c>
      <c r="F6" s="69">
        <v>0.69</v>
      </c>
    </row>
    <row r="7" spans="1:6" ht="15.75" x14ac:dyDescent="0.25">
      <c r="A7" s="59" t="s">
        <v>41</v>
      </c>
      <c r="B7" s="60">
        <v>100000</v>
      </c>
      <c r="C7" s="59">
        <v>372639</v>
      </c>
      <c r="D7" s="68">
        <f t="shared" si="1"/>
        <v>3.7263899999999999</v>
      </c>
      <c r="E7" s="70"/>
      <c r="F7" s="70"/>
    </row>
    <row r="8" spans="1:6" ht="15.75" x14ac:dyDescent="0.25">
      <c r="A8" s="59" t="s">
        <v>42</v>
      </c>
      <c r="B8" s="60">
        <v>100000</v>
      </c>
      <c r="C8" s="59">
        <v>145925</v>
      </c>
      <c r="D8" s="68">
        <f t="shared" si="1"/>
        <v>1.4592499999999999</v>
      </c>
      <c r="E8" s="70"/>
      <c r="F8" s="70"/>
    </row>
    <row r="9" spans="1:6" ht="15.75" x14ac:dyDescent="0.25">
      <c r="A9" s="59" t="s">
        <v>43</v>
      </c>
      <c r="B9" s="60">
        <v>100000</v>
      </c>
      <c r="C9" s="59">
        <v>168357</v>
      </c>
      <c r="D9" s="68">
        <f t="shared" si="1"/>
        <v>1.68357</v>
      </c>
      <c r="E9" s="70"/>
      <c r="F9" s="70"/>
    </row>
    <row r="10" spans="1:6" ht="15.75" x14ac:dyDescent="0.25">
      <c r="A10" s="59" t="s">
        <v>47</v>
      </c>
      <c r="B10" s="60">
        <v>100000</v>
      </c>
      <c r="C10" s="59">
        <v>16385</v>
      </c>
      <c r="D10" s="68">
        <f t="shared" si="1"/>
        <v>0.16385</v>
      </c>
      <c r="E10" s="70"/>
      <c r="F10" s="70"/>
    </row>
    <row r="11" spans="1:6" ht="15.75" x14ac:dyDescent="0.25">
      <c r="A11" s="59" t="s">
        <v>48</v>
      </c>
      <c r="B11" s="60">
        <v>100000</v>
      </c>
      <c r="C11" s="59">
        <v>81750</v>
      </c>
      <c r="D11" s="68">
        <f t="shared" si="1"/>
        <v>0.8175</v>
      </c>
      <c r="E11" s="70"/>
      <c r="F11" s="70"/>
    </row>
    <row r="12" spans="1:6" ht="15.75" x14ac:dyDescent="0.25">
      <c r="A12" s="59" t="s">
        <v>49</v>
      </c>
      <c r="B12" s="60">
        <v>100000</v>
      </c>
      <c r="C12" s="59">
        <v>102850</v>
      </c>
      <c r="D12" s="68">
        <f t="shared" si="1"/>
        <v>1.0285</v>
      </c>
      <c r="E12" s="70"/>
      <c r="F12" s="70"/>
    </row>
    <row r="13" spans="1:6" ht="15.75" x14ac:dyDescent="0.25">
      <c r="A13" s="59" t="s">
        <v>57</v>
      </c>
      <c r="B13" s="60">
        <v>100000</v>
      </c>
      <c r="C13" s="59">
        <v>136550</v>
      </c>
      <c r="D13" s="68">
        <f t="shared" si="1"/>
        <v>1.3654999999999999</v>
      </c>
      <c r="E13" s="70"/>
      <c r="F13" s="70"/>
    </row>
    <row r="14" spans="1:6" x14ac:dyDescent="0.25">
      <c r="A14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VT</cp:lastModifiedBy>
  <cp:lastPrinted>2014-11-07T10:10:47Z</cp:lastPrinted>
  <dcterms:created xsi:type="dcterms:W3CDTF">2010-09-13T11:31:08Z</dcterms:created>
  <dcterms:modified xsi:type="dcterms:W3CDTF">2019-07-15T12:35:37Z</dcterms:modified>
</cp:coreProperties>
</file>