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9" i="4"/>
  <c r="I29"/>
  <c r="I10"/>
  <c r="I14"/>
  <c r="I9"/>
  <c r="L9" s="1"/>
  <c r="J11"/>
  <c r="I11"/>
  <c r="J12"/>
  <c r="I12"/>
  <c r="I13"/>
  <c r="L13" s="1"/>
  <c r="L15"/>
  <c r="I15"/>
  <c r="I16"/>
  <c r="J17"/>
  <c r="I17"/>
  <c r="J18"/>
  <c r="I18"/>
  <c r="I19"/>
  <c r="L19" s="1"/>
  <c r="J20"/>
  <c r="I20"/>
  <c r="J21"/>
  <c r="I21"/>
  <c r="L21" s="1"/>
  <c r="I22"/>
  <c r="L22" s="1"/>
  <c r="I23"/>
  <c r="J24"/>
  <c r="I24"/>
  <c r="J25"/>
  <c r="I25"/>
  <c r="J26"/>
  <c r="I26"/>
  <c r="J27"/>
  <c r="I27"/>
  <c r="L14" l="1"/>
  <c r="L10"/>
  <c r="L11"/>
  <c r="L12"/>
  <c r="L16"/>
  <c r="L17"/>
  <c r="L27"/>
  <c r="L18"/>
  <c r="L20"/>
  <c r="L23"/>
  <c r="L24"/>
  <c r="L25"/>
  <c r="L26"/>
  <c r="I28"/>
  <c r="L28" s="1"/>
  <c r="C32"/>
  <c r="E32" s="1"/>
  <c r="F32" s="1"/>
  <c r="I34"/>
  <c r="J35"/>
  <c r="I35"/>
  <c r="J36"/>
  <c r="I36"/>
  <c r="I37"/>
  <c r="L37" s="1"/>
  <c r="I38"/>
  <c r="L38" s="1"/>
  <c r="I39"/>
  <c r="J40"/>
  <c r="I40"/>
  <c r="J41"/>
  <c r="I41"/>
  <c r="J42"/>
  <c r="I42"/>
  <c r="I43"/>
  <c r="L43" s="1"/>
  <c r="I44"/>
  <c r="L44" s="1"/>
  <c r="I45"/>
  <c r="L45" s="1"/>
  <c r="I46"/>
  <c r="L46" s="1"/>
  <c r="I47"/>
  <c r="J48"/>
  <c r="I48"/>
  <c r="I49"/>
  <c r="I50"/>
  <c r="J49"/>
  <c r="J50"/>
  <c r="I51"/>
  <c r="J52"/>
  <c r="I52"/>
  <c r="I53"/>
  <c r="J54"/>
  <c r="I54"/>
  <c r="J55"/>
  <c r="I55"/>
  <c r="I56"/>
  <c r="L56" s="1"/>
  <c r="J57"/>
  <c r="I57"/>
  <c r="I59"/>
  <c r="L59" s="1"/>
  <c r="I58"/>
  <c r="L58" s="1"/>
  <c r="C63"/>
  <c r="E63" s="1"/>
  <c r="F63" s="1"/>
  <c r="I65"/>
  <c r="L65" s="1"/>
  <c r="I66"/>
  <c r="J67"/>
  <c r="I67"/>
  <c r="I68"/>
  <c r="L68" s="1"/>
  <c r="I69"/>
  <c r="I71"/>
  <c r="L71" s="1"/>
  <c r="I70"/>
  <c r="L70" s="1"/>
  <c r="I72"/>
  <c r="J73"/>
  <c r="I73"/>
  <c r="I74"/>
  <c r="L74" s="1"/>
  <c r="I77"/>
  <c r="I76"/>
  <c r="I75"/>
  <c r="I79"/>
  <c r="L79" s="1"/>
  <c r="I80"/>
  <c r="L80" s="1"/>
  <c r="L34" l="1"/>
  <c r="I60"/>
  <c r="L39"/>
  <c r="L35"/>
  <c r="L36"/>
  <c r="L40"/>
  <c r="L41"/>
  <c r="L42"/>
  <c r="L52"/>
  <c r="L47"/>
  <c r="L48"/>
  <c r="L49"/>
  <c r="L50"/>
  <c r="L51"/>
  <c r="L53"/>
  <c r="L54"/>
  <c r="L55"/>
  <c r="L57"/>
  <c r="L66"/>
  <c r="L67"/>
  <c r="L69"/>
  <c r="L72"/>
  <c r="L73"/>
  <c r="L75"/>
  <c r="J77"/>
  <c r="I78"/>
  <c r="L78" s="1"/>
  <c r="I81"/>
  <c r="L81" s="1"/>
  <c r="I82"/>
  <c r="L82" s="1"/>
  <c r="I83"/>
  <c r="L83" s="1"/>
  <c r="I84"/>
  <c r="L84" s="1"/>
  <c r="I85"/>
  <c r="L85" s="1"/>
  <c r="C90"/>
  <c r="E90" s="1"/>
  <c r="F90" s="1"/>
  <c r="I92"/>
  <c r="L92" s="1"/>
  <c r="I93"/>
  <c r="J93"/>
  <c r="I94"/>
  <c r="L94" s="1"/>
  <c r="J95"/>
  <c r="I95"/>
  <c r="I96"/>
  <c r="J97"/>
  <c r="I97"/>
  <c r="I98"/>
  <c r="L98" s="1"/>
  <c r="I99"/>
  <c r="L99" s="1"/>
  <c r="I100"/>
  <c r="L100" s="1"/>
  <c r="I102"/>
  <c r="L102" s="1"/>
  <c r="I101"/>
  <c r="L101" s="1"/>
  <c r="I103"/>
  <c r="J104"/>
  <c r="I104"/>
  <c r="J105"/>
  <c r="I105"/>
  <c r="I106"/>
  <c r="L106" s="1"/>
  <c r="L107"/>
  <c r="I108"/>
  <c r="L108" s="1"/>
  <c r="I109"/>
  <c r="L109" s="1"/>
  <c r="I110"/>
  <c r="L110" s="1"/>
  <c r="I111"/>
  <c r="L111" s="1"/>
  <c r="I112"/>
  <c r="L112" s="1"/>
  <c r="I113"/>
  <c r="J114"/>
  <c r="I114"/>
  <c r="I115"/>
  <c r="L115" s="1"/>
  <c r="I116"/>
  <c r="L116" s="1"/>
  <c r="I117"/>
  <c r="L117" s="1"/>
  <c r="I118"/>
  <c r="J118"/>
  <c r="I119"/>
  <c r="L119" s="1"/>
  <c r="L60" l="1"/>
  <c r="I87"/>
  <c r="L93"/>
  <c r="L76"/>
  <c r="L77"/>
  <c r="L95"/>
  <c r="L96"/>
  <c r="L97"/>
  <c r="L103"/>
  <c r="L105"/>
  <c r="L104"/>
  <c r="L113"/>
  <c r="L114"/>
  <c r="L118"/>
  <c r="C125"/>
  <c r="E125" s="1"/>
  <c r="F125" s="1"/>
  <c r="C163"/>
  <c r="C194"/>
  <c r="E194" s="1"/>
  <c r="I121"/>
  <c r="L121" s="1"/>
  <c r="I120"/>
  <c r="I146"/>
  <c r="J128"/>
  <c r="I128"/>
  <c r="I129"/>
  <c r="L129" s="1"/>
  <c r="I130"/>
  <c r="L130" s="1"/>
  <c r="I133"/>
  <c r="L133" s="1"/>
  <c r="I134"/>
  <c r="L134" s="1"/>
  <c r="J131"/>
  <c r="I131"/>
  <c r="J132"/>
  <c r="I132"/>
  <c r="I135"/>
  <c r="L135" s="1"/>
  <c r="I136"/>
  <c r="L136" s="1"/>
  <c r="I140"/>
  <c r="L87" l="1"/>
  <c r="I122"/>
  <c r="E163"/>
  <c r="F163" s="1"/>
  <c r="L120"/>
  <c r="L122" s="1"/>
  <c r="L128"/>
  <c r="L131"/>
  <c r="L132"/>
  <c r="L137"/>
  <c r="L140"/>
  <c r="J139" l="1"/>
  <c r="J138"/>
  <c r="I139"/>
  <c r="L139" s="1"/>
  <c r="I138"/>
  <c r="I141"/>
  <c r="L141" s="1"/>
  <c r="J142"/>
  <c r="I142"/>
  <c r="I144"/>
  <c r="L144" s="1"/>
  <c r="I143"/>
  <c r="L143" s="1"/>
  <c r="I145"/>
  <c r="L145" s="1"/>
  <c r="L146"/>
  <c r="I147"/>
  <c r="L147" s="1"/>
  <c r="I148"/>
  <c r="L148" s="1"/>
  <c r="I149"/>
  <c r="L149" s="1"/>
  <c r="I151"/>
  <c r="L151" s="1"/>
  <c r="I150"/>
  <c r="L150" s="1"/>
  <c r="I152"/>
  <c r="L152" s="1"/>
  <c r="I153"/>
  <c r="L153" s="1"/>
  <c r="I154"/>
  <c r="I155"/>
  <c r="I156"/>
  <c r="L156" s="1"/>
  <c r="I157"/>
  <c r="I159"/>
  <c r="L159" s="1"/>
  <c r="I158"/>
  <c r="L158" s="1"/>
  <c r="J154"/>
  <c r="L154" s="1"/>
  <c r="J155"/>
  <c r="L155" s="1"/>
  <c r="J157"/>
  <c r="I160" l="1"/>
  <c r="L138"/>
  <c r="L142"/>
  <c r="L157"/>
  <c r="I165"/>
  <c r="I166"/>
  <c r="J167"/>
  <c r="I167"/>
  <c r="I168"/>
  <c r="J169"/>
  <c r="I169"/>
  <c r="J170"/>
  <c r="I170"/>
  <c r="I171"/>
  <c r="L171" s="1"/>
  <c r="J173"/>
  <c r="I172"/>
  <c r="L172" s="1"/>
  <c r="I173"/>
  <c r="I174"/>
  <c r="L174" s="1"/>
  <c r="I175"/>
  <c r="J176"/>
  <c r="I176"/>
  <c r="I177"/>
  <c r="I178"/>
  <c r="J178"/>
  <c r="I179"/>
  <c r="L179" s="1"/>
  <c r="I180"/>
  <c r="L180" s="1"/>
  <c r="I181"/>
  <c r="J182"/>
  <c r="I182"/>
  <c r="I183"/>
  <c r="J184"/>
  <c r="I184"/>
  <c r="I185"/>
  <c r="L185" s="1"/>
  <c r="I189"/>
  <c r="L189" s="1"/>
  <c r="I190"/>
  <c r="L190" s="1"/>
  <c r="J186"/>
  <c r="I186"/>
  <c r="I188"/>
  <c r="L188" s="1"/>
  <c r="I187"/>
  <c r="L187" s="1"/>
  <c r="F194"/>
  <c r="L160" l="1"/>
  <c r="I191"/>
  <c r="L165"/>
  <c r="L166"/>
  <c r="L167"/>
  <c r="L168"/>
  <c r="L169"/>
  <c r="L170"/>
  <c r="L173"/>
  <c r="L175"/>
  <c r="L176"/>
  <c r="L177"/>
  <c r="L178"/>
  <c r="L181"/>
  <c r="L186"/>
  <c r="L182"/>
  <c r="L183"/>
  <c r="L184"/>
  <c r="I197"/>
  <c r="L197" s="1"/>
  <c r="I198"/>
  <c r="L198" s="1"/>
  <c r="L191" l="1"/>
  <c r="I199"/>
  <c r="L199" s="1"/>
  <c r="I200"/>
  <c r="L200" s="1"/>
  <c r="I201" l="1"/>
  <c r="L201" s="1"/>
  <c r="I202"/>
  <c r="L202" s="1"/>
  <c r="I203"/>
  <c r="L203" s="1"/>
  <c r="I204"/>
  <c r="L204" s="1"/>
  <c r="I205"/>
  <c r="L205" s="1"/>
  <c r="J207" l="1"/>
  <c r="I207"/>
  <c r="I206"/>
  <c r="L206" s="1"/>
  <c r="L207" l="1"/>
  <c r="I208"/>
  <c r="L208" l="1"/>
  <c r="J209" l="1"/>
  <c r="I209"/>
  <c r="L209" l="1"/>
  <c r="I210"/>
  <c r="L210" s="1"/>
  <c r="I211"/>
  <c r="L211" l="1"/>
  <c r="J212"/>
  <c r="I212"/>
  <c r="L212" l="1"/>
  <c r="I213"/>
  <c r="L213" l="1"/>
  <c r="I214"/>
  <c r="L214" l="1"/>
  <c r="I216"/>
  <c r="L216" s="1"/>
  <c r="I215"/>
  <c r="L215" l="1"/>
  <c r="I217"/>
  <c r="L217" s="1"/>
  <c r="I218" l="1"/>
  <c r="L218" l="1"/>
  <c r="C225"/>
  <c r="E225" s="1"/>
  <c r="F225" s="1"/>
  <c r="I219"/>
  <c r="J220"/>
  <c r="I221"/>
  <c r="I220"/>
  <c r="I222" l="1"/>
  <c r="L219"/>
  <c r="L220"/>
  <c r="L221"/>
  <c r="I228"/>
  <c r="I229"/>
  <c r="L229" s="1"/>
  <c r="L228" l="1"/>
  <c r="L222"/>
  <c r="I230"/>
  <c r="L230" l="1"/>
  <c r="J231"/>
  <c r="I231"/>
  <c r="J232"/>
  <c r="I232"/>
  <c r="J233"/>
  <c r="I233"/>
  <c r="L232" l="1"/>
  <c r="L231"/>
  <c r="L233"/>
  <c r="J234"/>
  <c r="I234"/>
  <c r="L234" l="1"/>
  <c r="I235"/>
  <c r="I236"/>
  <c r="L236" s="1"/>
  <c r="L235" l="1"/>
  <c r="I237"/>
  <c r="L237" s="1"/>
  <c r="I238" l="1"/>
  <c r="I239"/>
  <c r="J240"/>
  <c r="I240"/>
  <c r="L238" l="1"/>
  <c r="L239"/>
  <c r="L240"/>
  <c r="I241"/>
  <c r="J242"/>
  <c r="I242"/>
  <c r="I243"/>
  <c r="L241" l="1"/>
  <c r="L242"/>
  <c r="L243"/>
  <c r="J244"/>
  <c r="I244"/>
  <c r="L244" l="1"/>
  <c r="I245"/>
  <c r="L245" l="1"/>
  <c r="J246"/>
  <c r="I246"/>
  <c r="I247"/>
  <c r="L247" s="1"/>
  <c r="L246" l="1"/>
  <c r="I248"/>
  <c r="L248" s="1"/>
  <c r="I250" l="1"/>
  <c r="L250" s="1"/>
  <c r="I249"/>
  <c r="L249" s="1"/>
  <c r="I251" l="1"/>
  <c r="L251" l="1"/>
  <c r="I253"/>
  <c r="J252"/>
  <c r="I252"/>
  <c r="L253" l="1"/>
  <c r="L252"/>
  <c r="I254"/>
  <c r="L254" s="1"/>
  <c r="I255"/>
  <c r="L255" s="1"/>
  <c r="I256" l="1"/>
  <c r="L256" s="1"/>
  <c r="I257" l="1"/>
  <c r="I258"/>
  <c r="C264"/>
  <c r="E264" s="1"/>
  <c r="F264" s="1"/>
  <c r="I261" l="1"/>
  <c r="L258"/>
  <c r="L257"/>
  <c r="I267"/>
  <c r="L261" l="1"/>
  <c r="L267"/>
  <c r="I268"/>
  <c r="L268" s="1"/>
  <c r="I269"/>
  <c r="L269" l="1"/>
  <c r="J270"/>
  <c r="I270"/>
  <c r="J271"/>
  <c r="I271"/>
  <c r="L270" l="1"/>
  <c r="L271"/>
  <c r="I275"/>
  <c r="L275" s="1"/>
  <c r="I272"/>
  <c r="I273"/>
  <c r="L273" s="1"/>
  <c r="I274"/>
  <c r="L274" s="1"/>
  <c r="L272" l="1"/>
  <c r="I276"/>
  <c r="L276" s="1"/>
  <c r="I277"/>
  <c r="L277" s="1"/>
  <c r="I279" l="1"/>
  <c r="L279" s="1"/>
  <c r="I281"/>
  <c r="L281" s="1"/>
  <c r="I280"/>
  <c r="L280" s="1"/>
  <c r="I278"/>
  <c r="L278" s="1"/>
  <c r="I283" l="1"/>
  <c r="J284"/>
  <c r="I284"/>
  <c r="I285"/>
  <c r="L285" s="1"/>
  <c r="I286"/>
  <c r="I287"/>
  <c r="J287"/>
  <c r="I288"/>
  <c r="L288" s="1"/>
  <c r="I289"/>
  <c r="L289" s="1"/>
  <c r="I290"/>
  <c r="L290" s="1"/>
  <c r="I291"/>
  <c r="L291" s="1"/>
  <c r="I292"/>
  <c r="L292" s="1"/>
  <c r="I293"/>
  <c r="J294"/>
  <c r="I294"/>
  <c r="J296"/>
  <c r="I296"/>
  <c r="I295"/>
  <c r="L295" s="1"/>
  <c r="I299"/>
  <c r="L299" s="1"/>
  <c r="I297"/>
  <c r="L297" s="1"/>
  <c r="I298"/>
  <c r="L298" s="1"/>
  <c r="I301"/>
  <c r="I300"/>
  <c r="L300" s="1"/>
  <c r="I306"/>
  <c r="L306" s="1"/>
  <c r="I307"/>
  <c r="I311"/>
  <c r="L311" s="1"/>
  <c r="J308"/>
  <c r="I308"/>
  <c r="I310"/>
  <c r="L310" s="1"/>
  <c r="I309"/>
  <c r="L309" s="1"/>
  <c r="I312"/>
  <c r="L312" s="1"/>
  <c r="I313"/>
  <c r="J314"/>
  <c r="I314"/>
  <c r="I315"/>
  <c r="I316"/>
  <c r="J317"/>
  <c r="I317"/>
  <c r="J318"/>
  <c r="I318"/>
  <c r="J319"/>
  <c r="I319"/>
  <c r="I320"/>
  <c r="J321"/>
  <c r="I321"/>
  <c r="I322"/>
  <c r="L322" s="1"/>
  <c r="I323"/>
  <c r="J324"/>
  <c r="I324"/>
  <c r="I325"/>
  <c r="L325" s="1"/>
  <c r="I326"/>
  <c r="J327"/>
  <c r="I327"/>
  <c r="I328"/>
  <c r="L328" s="1"/>
  <c r="I329"/>
  <c r="L329" s="1"/>
  <c r="I330"/>
  <c r="L330" s="1"/>
  <c r="I331"/>
  <c r="L331" s="1"/>
  <c r="I332"/>
  <c r="L332" s="1"/>
  <c r="I333"/>
  <c r="L333" s="1"/>
  <c r="I334"/>
  <c r="L334" s="1"/>
  <c r="D37" i="2"/>
  <c r="D14"/>
  <c r="I335" i="4"/>
  <c r="L335" s="1"/>
  <c r="I337"/>
  <c r="L337" s="1"/>
  <c r="I336"/>
  <c r="L336" s="1"/>
  <c r="J342"/>
  <c r="I342"/>
  <c r="C374"/>
  <c r="E374" s="1"/>
  <c r="F374" s="1"/>
  <c r="I343"/>
  <c r="I346"/>
  <c r="L346" s="1"/>
  <c r="I345"/>
  <c r="J344"/>
  <c r="I344"/>
  <c r="J347"/>
  <c r="I347"/>
  <c r="I348"/>
  <c r="L348" s="1"/>
  <c r="I349"/>
  <c r="L349" s="1"/>
  <c r="I350"/>
  <c r="L350" s="1"/>
  <c r="I351"/>
  <c r="I352"/>
  <c r="J352"/>
  <c r="I353"/>
  <c r="L353" s="1"/>
  <c r="D36" i="2"/>
  <c r="D35"/>
  <c r="D34"/>
  <c r="I354" i="4"/>
  <c r="L354" s="1"/>
  <c r="I355"/>
  <c r="I357"/>
  <c r="J356"/>
  <c r="I356"/>
  <c r="J358"/>
  <c r="J363"/>
  <c r="I358"/>
  <c r="I359"/>
  <c r="L359" s="1"/>
  <c r="I360"/>
  <c r="L360" s="1"/>
  <c r="I361"/>
  <c r="L361" s="1"/>
  <c r="I362"/>
  <c r="L362" s="1"/>
  <c r="I363"/>
  <c r="L363" s="1"/>
  <c r="I364"/>
  <c r="L364" s="1"/>
  <c r="I365"/>
  <c r="L365" s="1"/>
  <c r="I366"/>
  <c r="L366" s="1"/>
  <c r="I367"/>
  <c r="L367" s="1"/>
  <c r="I368"/>
  <c r="L368" s="1"/>
  <c r="I303" l="1"/>
  <c r="L301"/>
  <c r="L283"/>
  <c r="L284"/>
  <c r="L286"/>
  <c r="L287"/>
  <c r="L293"/>
  <c r="I338"/>
  <c r="L294"/>
  <c r="L296"/>
  <c r="L307"/>
  <c r="L319"/>
  <c r="L308"/>
  <c r="L313"/>
  <c r="L314"/>
  <c r="L315"/>
  <c r="L316"/>
  <c r="L317"/>
  <c r="L318"/>
  <c r="L320"/>
  <c r="L321"/>
  <c r="L323"/>
  <c r="L324"/>
  <c r="L326"/>
  <c r="L327"/>
  <c r="L342"/>
  <c r="L343"/>
  <c r="L345"/>
  <c r="L344"/>
  <c r="L347"/>
  <c r="L351"/>
  <c r="L352"/>
  <c r="L355"/>
  <c r="L357"/>
  <c r="L358"/>
  <c r="L356"/>
  <c r="D13" i="2"/>
  <c r="K369" i="4"/>
  <c r="J369"/>
  <c r="I369"/>
  <c r="I371" s="1"/>
  <c r="I378"/>
  <c r="J379"/>
  <c r="I379"/>
  <c r="I380"/>
  <c r="I381"/>
  <c r="K383"/>
  <c r="I383"/>
  <c r="K382"/>
  <c r="J382"/>
  <c r="I382"/>
  <c r="K384"/>
  <c r="J384"/>
  <c r="I384"/>
  <c r="I385"/>
  <c r="L385" s="1"/>
  <c r="I386"/>
  <c r="K387"/>
  <c r="J387"/>
  <c r="I387"/>
  <c r="J388"/>
  <c r="I388"/>
  <c r="I392"/>
  <c r="L392" s="1"/>
  <c r="J390"/>
  <c r="I390"/>
  <c r="J389"/>
  <c r="I389"/>
  <c r="K393"/>
  <c r="I393"/>
  <c r="I394"/>
  <c r="K395"/>
  <c r="J395"/>
  <c r="I395"/>
  <c r="K396"/>
  <c r="J396"/>
  <c r="I396"/>
  <c r="I397"/>
  <c r="L397" s="1"/>
  <c r="I398"/>
  <c r="L398" s="1"/>
  <c r="I399"/>
  <c r="L399" s="1"/>
  <c r="I400"/>
  <c r="L400" s="1"/>
  <c r="I401"/>
  <c r="L401" s="1"/>
  <c r="I402"/>
  <c r="L402" s="1"/>
  <c r="I403"/>
  <c r="L403" s="1"/>
  <c r="I404"/>
  <c r="L404" s="1"/>
  <c r="I405"/>
  <c r="L303" l="1"/>
  <c r="L338"/>
  <c r="L369"/>
  <c r="L371" s="1"/>
  <c r="L378"/>
  <c r="L379"/>
  <c r="L380"/>
  <c r="L381"/>
  <c r="L383"/>
  <c r="L382"/>
  <c r="L384"/>
  <c r="L386"/>
  <c r="L396"/>
  <c r="L387"/>
  <c r="L388"/>
  <c r="L390"/>
  <c r="L389"/>
  <c r="L391"/>
  <c r="L393"/>
  <c r="L394"/>
  <c r="L395"/>
  <c r="D12" i="2"/>
  <c r="D11"/>
  <c r="K405" i="4"/>
  <c r="J405"/>
  <c r="K407"/>
  <c r="J407"/>
  <c r="K406"/>
  <c r="J406"/>
  <c r="I406"/>
  <c r="I408" s="1"/>
  <c r="I418"/>
  <c r="I416"/>
  <c r="I417"/>
  <c r="L417" s="1"/>
  <c r="I415"/>
  <c r="L415" s="1"/>
  <c r="H448"/>
  <c r="K448" s="1"/>
  <c r="H447"/>
  <c r="K447" s="1"/>
  <c r="H446"/>
  <c r="K446" s="1"/>
  <c r="H445"/>
  <c r="K445" s="1"/>
  <c r="H444"/>
  <c r="K444" s="1"/>
  <c r="H443"/>
  <c r="K443" s="1"/>
  <c r="H442"/>
  <c r="K442" s="1"/>
  <c r="H441"/>
  <c r="K441" s="1"/>
  <c r="H440"/>
  <c r="K440" s="1"/>
  <c r="H439"/>
  <c r="K439" s="1"/>
  <c r="H438"/>
  <c r="K438" s="1"/>
  <c r="H437"/>
  <c r="K437" s="1"/>
  <c r="H436"/>
  <c r="K436" s="1"/>
  <c r="H435"/>
  <c r="K435" s="1"/>
  <c r="H434"/>
  <c r="K434" s="1"/>
  <c r="H433"/>
  <c r="K433" s="1"/>
  <c r="H432"/>
  <c r="K432" s="1"/>
  <c r="H431"/>
  <c r="K431" s="1"/>
  <c r="H430"/>
  <c r="H429"/>
  <c r="K429" s="1"/>
  <c r="H428"/>
  <c r="K428" s="1"/>
  <c r="H427"/>
  <c r="K427" s="1"/>
  <c r="H426"/>
  <c r="K426" s="1"/>
  <c r="H425"/>
  <c r="K425" s="1"/>
  <c r="H424"/>
  <c r="K424" s="1"/>
  <c r="I413"/>
  <c r="L413" s="1"/>
  <c r="J414"/>
  <c r="I414"/>
  <c r="L405" l="1"/>
  <c r="L407"/>
  <c r="L406"/>
  <c r="J428"/>
  <c r="J424"/>
  <c r="J433"/>
  <c r="J437"/>
  <c r="J441"/>
  <c r="J445"/>
  <c r="L416"/>
  <c r="L418"/>
  <c r="J426"/>
  <c r="I430"/>
  <c r="K430" s="1"/>
  <c r="J449" s="1"/>
  <c r="J431"/>
  <c r="J435"/>
  <c r="J439"/>
  <c r="J443"/>
  <c r="J447"/>
  <c r="J425"/>
  <c r="J427"/>
  <c r="J429"/>
  <c r="J432"/>
  <c r="J434"/>
  <c r="J436"/>
  <c r="J438"/>
  <c r="J440"/>
  <c r="J442"/>
  <c r="J444"/>
  <c r="J446"/>
  <c r="J448"/>
  <c r="L414"/>
  <c r="L408" l="1"/>
  <c r="J430"/>
  <c r="I412"/>
  <c r="I420" s="1"/>
  <c r="L412" l="1"/>
  <c r="L420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comments1.xml><?xml version="1.0" encoding="utf-8"?>
<comments xmlns="http://schemas.openxmlformats.org/spreadsheetml/2006/main">
  <authors>
    <author>Author</author>
  </authors>
  <commentList>
    <comment ref="I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 COST
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 COST
</t>
        </r>
      </text>
    </comment>
    <comment ref="I5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ABOVE  COST
</t>
        </r>
      </text>
    </comment>
    <comment ref="I6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<sst xmlns="http://schemas.openxmlformats.org/spreadsheetml/2006/main" count="1301" uniqueCount="298">
  <si>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</si>
  <si>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</si>
  <si>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</si>
  <si>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</si>
  <si>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</si>
  <si>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</si>
  <si>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</si>
  <si>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</si>
  <si>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</si>
  <si>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</si>
  <si>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</si>
  <si>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</si>
  <si>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</si>
  <si>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</si>
  <si>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</si>
  <si>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</si>
  <si>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</si>
  <si>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</si>
  <si>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</si>
  <si>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</si>
  <si>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</si>
  <si>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</si>
  <si>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</si>
  <si>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</si>
  <si>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</si>
  <si>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</si>
  <si>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</si>
  <si>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</si>
  <si>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</si>
  <si>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</si>
  <si>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</si>
  <si>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</si>
  <si>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</si>
  <si>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</si>
  <si>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</si>
  <si>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</si>
  <si>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</si>
  <si>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</si>
  <si>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</si>
  <si>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</si>
  <si>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</si>
  <si>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</si>
  <si>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</si>
  <si>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</si>
  <si>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</si>
  <si>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</si>
  <si>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</si>
  <si>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</si>
  <si>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</si>
  <si>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</si>
  <si>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</si>
  <si>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</si>
  <si>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</si>
  <si>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</si>
  <si>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</si>
  <si>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</si>
  <si>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</si>
  <si>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</si>
  <si>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</si>
  <si>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</si>
  <si>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</si>
  <si>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</si>
  <si>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</si>
  <si>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</si>
  <si>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</si>
  <si>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</si>
  <si>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</si>
  <si>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</si>
  <si>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</si>
  <si>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</si>
  <si>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</si>
  <si>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</si>
  <si>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</si>
  <si>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</si>
  <si>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</si>
  <si>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</si>
  <si>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</si>
  <si>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</si>
  <si>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</si>
  <si>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</si>
  <si>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</si>
  <si>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</si>
  <si>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</si>
  <si>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</si>
  <si>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</si>
  <si>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</si>
  <si>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</si>
  <si>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</si>
  <si>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</si>
  <si>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</si>
  <si>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</si>
  <si>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</si>
  <si>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</si>
  <si>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</si>
  <si>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</si>
  <si>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</si>
  <si>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</si>
  <si>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</si>
  <si>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</si>
  <si>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</si>
  <si>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</si>
  <si>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</si>
  <si>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</si>
  <si>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</si>
  <si>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</si>
  <si>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</si>
  <si>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</si>
  <si>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</si>
  <si>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</si>
  <si>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</si>
  <si>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</si>
  <si>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</si>
  <si>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</si>
  <si>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</si>
  <si>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</si>
  <si>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</si>
  <si>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</si>
  <si>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</si>
  <si>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</si>
  <si>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</si>
  <si>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</si>
  <si>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</si>
  <si>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</si>
  <si>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</si>
  <si>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</si>
  <si>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</si>
  <si>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</si>
  <si>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</si>
  <si>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</si>
  <si>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</si>
  <si>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</si>
  <si>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</si>
  <si>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</si>
  <si>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</si>
  <si>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</si>
  <si>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</si>
  <si>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</si>
  <si>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</si>
  <si>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</si>
  <si>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</si>
  <si>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</si>
  <si>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</si>
  <si>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</si>
  <si>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</si>
  <si>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</si>
  <si>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</si>
  <si>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</si>
  <si>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</si>
  <si>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</si>
  <si>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</si>
  <si>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</si>
  <si>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</si>
  <si>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</si>
  <si>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</si>
  <si>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</si>
  <si>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</si>
  <si>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</si>
  <si>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</si>
  <si>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</si>
  <si>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</si>
  <si>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</si>
  <si>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</si>
  <si>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</si>
  <si>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</si>
  <si>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</si>
  <si>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</si>
  <si>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</si>
  <si>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</si>
  <si>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</si>
  <si>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</si>
  <si>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</si>
  <si>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</si>
  <si>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</si>
  <si>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</si>
  <si>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</si>
  <si>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</si>
  <si>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</si>
  <si>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</si>
  <si>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</si>
  <si>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</si>
  <si>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</si>
  <si>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</si>
  <si>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</si>
  <si>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</si>
  <si>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</si>
  <si>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</si>
  <si>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</si>
  <si>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</si>
  <si>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</si>
  <si>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</si>
  <si>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</si>
  <si>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</si>
  <si>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</si>
  <si>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</si>
  <si>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</si>
  <si>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</si>
  <si>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</si>
  <si>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</si>
  <si>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</si>
  <si>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</si>
  <si>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</si>
  <si>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</si>
  <si>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</si>
  <si>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</si>
  <si>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</si>
  <si>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</si>
  <si>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</si>
  <si>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</si>
  <si>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</si>
  <si>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</si>
  <si>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</si>
  <si>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</si>
  <si>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</si>
  <si>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</si>
  <si>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</si>
  <si>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</si>
  <si>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</si>
  <si>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</si>
  <si>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</si>
  <si>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</si>
  <si>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</si>
  <si>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</si>
  <si>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</si>
  <si>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</si>
  <si>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</si>
  <si>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</si>
  <si>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</si>
  <si>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</si>
  <si>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</si>
  <si>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</si>
  <si>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</si>
  <si>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</si>
  <si>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</si>
  <si>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</si>
  <si>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</si>
  <si>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</si>
  <si>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</si>
  <si>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</si>
  <si>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</si>
  <si>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</si>
  <si>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</si>
  <si>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</si>
  <si>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</si>
  <si>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</si>
  <si>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</si>
  <si>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</si>
  <si>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</si>
  <si>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</si>
  <si>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</si>
  <si>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</si>
  <si>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</si>
  <si>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</si>
  <si>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</si>
  <si>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</si>
  <si>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</si>
  <si>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</si>
  <si>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</si>
  <si>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</si>
  <si>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</si>
  <si>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</si>
  <si>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</si>
  <si>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</si>
  <si>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</si>
  <si>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</si>
  <si>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</si>
  <si>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</si>
  <si>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</si>
  <si>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</si>
  <si>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</si>
  <si>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</si>
  <si>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</si>
  <si>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</si>
  <si>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</si>
  <si>
    <t xml:space="preserve">ICICIGI </t>
  </si>
  <si>
    <t xml:space="preserve">HEG </t>
  </si>
  <si>
    <t xml:space="preserve">NIITTECH </t>
  </si>
  <si>
    <t xml:space="preserve">BAJAJ-AUTO </t>
  </si>
  <si>
    <t xml:space="preserve">PEL </t>
  </si>
  <si>
    <t xml:space="preserve">SRF </t>
  </si>
  <si>
    <t xml:space="preserve">AUBANK </t>
  </si>
  <si>
    <t xml:space="preserve">GRASIM </t>
  </si>
  <si>
    <t xml:space="preserve">TATASTEEL </t>
  </si>
  <si>
    <t xml:space="preserve">MGL </t>
  </si>
  <si>
    <t xml:space="preserve">GLENMARK </t>
  </si>
  <si>
    <t xml:space="preserve">HDFCLIFE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</si>
  <si>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</si>
  <si>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</si>
  <si>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</si>
  <si>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</si>
  <si>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</si>
  <si>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</si>
  <si>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LUPIN </t>
  </si>
  <si>
    <t xml:space="preserve">MCX </t>
  </si>
  <si>
    <t xml:space="preserve">MINDTREE </t>
  </si>
  <si>
    <t xml:space="preserve">AMARAJABAT </t>
  </si>
  <si>
    <t xml:space="preserve">AXISBANK </t>
  </si>
  <si>
    <t xml:space="preserve">JUSTDIAL </t>
  </si>
  <si>
    <t xml:space="preserve">TITAN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</si>
</sst>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97190656"/>
        <c:axId val="97192192"/>
      </c:barChart>
      <c:catAx>
        <c:axId val="97190656"/>
        <c:scaling>
          <c:orientation val="minMax"/>
        </c:scaling>
        <c:axPos val="b"/>
        <c:majorTickMark val="none"/>
        <c:tickLblPos val="nextTo"/>
        <c:crossAx val="97192192"/>
        <c:crosses val="autoZero"/>
        <c:auto val="1"/>
        <c:lblAlgn val="ctr"/>
        <c:lblOffset val="100"/>
      </c:catAx>
      <c:valAx>
        <c:axId val="9719219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7190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738"/>
          <c:y val="0.69433962264155358"/>
        </c:manualLayout>
      </c:layout>
    </c:title>
    <c:plotArea>
      <c:layout>
        <c:manualLayout>
          <c:layoutTarget val="inner"/>
          <c:xMode val="edge"/>
          <c:yMode val="edge"/>
          <c:x val="1.6258775749739031E-3"/>
          <c:y val="2.5031476328616856E-2"/>
          <c:w val="0.95011338759201747"/>
          <c:h val="0.82160550685885758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4771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669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271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97267072"/>
        <c:axId val="97268864"/>
      </c:lineChart>
      <c:catAx>
        <c:axId val="97267072"/>
        <c:scaling>
          <c:orientation val="minMax"/>
        </c:scaling>
        <c:axPos val="b"/>
        <c:majorTickMark val="none"/>
        <c:tickLblPos val="nextTo"/>
        <c:crossAx val="97268864"/>
        <c:crosses val="autoZero"/>
        <c:auto val="1"/>
        <c:lblAlgn val="ctr"/>
        <c:lblOffset val="100"/>
      </c:catAx>
      <c:valAx>
        <c:axId val="97268864"/>
        <c:scaling>
          <c:orientation val="minMax"/>
        </c:scaling>
        <c:delete val="1"/>
        <c:axPos val="l"/>
        <c:numFmt formatCode="0%" sourceLinked="1"/>
        <c:tickLblPos val="nextTo"/>
        <c:crossAx val="972670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98914688"/>
        <c:axId val="98916224"/>
        <c:axId val="0"/>
      </c:bar3DChart>
      <c:catAx>
        <c:axId val="98914688"/>
        <c:scaling>
          <c:orientation val="minMax"/>
        </c:scaling>
        <c:axPos val="b"/>
        <c:tickLblPos val="nextTo"/>
        <c:crossAx val="98916224"/>
        <c:crosses val="autoZero"/>
        <c:auto val="1"/>
        <c:lblAlgn val="ctr"/>
        <c:lblOffset val="100"/>
      </c:catAx>
      <c:valAx>
        <c:axId val="98916224"/>
        <c:scaling>
          <c:orientation val="minMax"/>
        </c:scaling>
        <c:axPos val="l"/>
        <c:majorGridlines/>
        <c:numFmt formatCode="#,##0" sourceLinked="1"/>
        <c:tickLblPos val="nextTo"/>
        <c:crossAx val="98914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99038336"/>
        <c:axId val="99039872"/>
      </c:lineChart>
      <c:catAx>
        <c:axId val="99038336"/>
        <c:scaling>
          <c:orientation val="minMax"/>
        </c:scaling>
        <c:axPos val="b"/>
        <c:tickLblPos val="nextTo"/>
        <c:crossAx val="99039872"/>
        <c:crosses val="autoZero"/>
        <c:auto val="1"/>
        <c:lblAlgn val="ctr"/>
        <c:lblOffset val="100"/>
      </c:catAx>
      <c:valAx>
        <c:axId val="99039872"/>
        <c:scaling>
          <c:orientation val="minMax"/>
        </c:scaling>
        <c:axPos val="l"/>
        <c:majorGridlines/>
        <c:numFmt formatCode="0%" sourceLinked="1"/>
        <c:tickLblPos val="nextTo"/>
        <c:crossAx val="99038336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99055488"/>
        <c:axId val="99057024"/>
      </c:lineChart>
      <c:catAx>
        <c:axId val="99055488"/>
        <c:scaling>
          <c:orientation val="minMax"/>
        </c:scaling>
        <c:axPos val="b"/>
        <c:tickLblPos val="nextTo"/>
        <c:crossAx val="99057024"/>
        <c:crosses val="autoZero"/>
        <c:auto val="1"/>
        <c:lblAlgn val="ctr"/>
        <c:lblOffset val="100"/>
      </c:catAx>
      <c:valAx>
        <c:axId val="99057024"/>
        <c:scaling>
          <c:orientation val="minMax"/>
        </c:scaling>
        <c:axPos val="l"/>
        <c:majorGridlines/>
        <c:numFmt formatCode="0%" sourceLinked="1"/>
        <c:tickLblPos val="nextTo"/>
        <c:crossAx val="9905548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9"/>
  <sheetViews>
    <sheetView tabSelected="1" topLeftCell="A3" zoomScale="90" zoomScaleNormal="90" workbookViewId="0">
      <selection activeCell="A9" sqref="A9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6" t="s">
        <v>190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55.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107" t="s">
        <v>1</v>
      </c>
      <c r="B3" s="107" t="s">
        <v>173</v>
      </c>
      <c r="C3" s="107" t="s">
        <v>174</v>
      </c>
      <c r="D3" s="108" t="s">
        <v>175</v>
      </c>
      <c r="E3" s="108" t="s">
        <v>176</v>
      </c>
      <c r="F3" s="104" t="s">
        <v>177</v>
      </c>
      <c r="G3" s="104"/>
      <c r="H3" s="104"/>
      <c r="I3" s="104" t="s">
        <v>178</v>
      </c>
      <c r="J3" s="104"/>
      <c r="K3" s="104"/>
      <c r="L3" s="32" t="s">
        <v>179</v>
      </c>
    </row>
    <row r="4" spans="1:12">
      <c r="A4" s="107"/>
      <c r="B4" s="107"/>
      <c r="C4" s="107"/>
      <c r="D4" s="108"/>
      <c r="E4" s="108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5" t="s">
        <v>270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.75">
      <c r="A6" s="46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.75">
      <c r="A7" s="93"/>
      <c r="B7" s="94"/>
      <c r="C7" s="94"/>
      <c r="D7" s="95"/>
      <c r="E7" s="95"/>
      <c r="F7" s="96">
        <v>43862</v>
      </c>
      <c r="G7" s="97"/>
      <c r="H7" s="97"/>
      <c r="I7" s="98"/>
      <c r="J7" s="98"/>
      <c r="K7" s="98"/>
      <c r="L7" s="98"/>
    </row>
    <row r="9" spans="1:12">
      <c r="A9" s="34">
        <v>43881</v>
      </c>
      <c r="B9" s="35" t="s">
        <v>275</v>
      </c>
      <c r="C9" s="36" t="s">
        <v>14</v>
      </c>
      <c r="D9" s="37">
        <v>1000</v>
      </c>
      <c r="E9" s="38">
        <v>1910</v>
      </c>
      <c r="F9" s="38">
        <v>1910</v>
      </c>
      <c r="G9" s="38">
        <v>0</v>
      </c>
      <c r="H9" s="35">
        <v>0</v>
      </c>
      <c r="I9" s="35">
        <f t="shared" ref="I9:I10" si="0">(F9-E9)*D9</f>
        <v>0</v>
      </c>
      <c r="J9" s="35">
        <v>0</v>
      </c>
      <c r="K9" s="35">
        <v>0</v>
      </c>
      <c r="L9" s="76">
        <f t="shared" ref="L9" si="1">I9+J9+K9</f>
        <v>0</v>
      </c>
    </row>
    <row r="10" spans="1:12">
      <c r="A10" s="34">
        <v>43881</v>
      </c>
      <c r="B10" s="35" t="s">
        <v>295</v>
      </c>
      <c r="C10" s="36" t="s">
        <v>14</v>
      </c>
      <c r="D10" s="37">
        <v>1000</v>
      </c>
      <c r="E10" s="38">
        <v>750</v>
      </c>
      <c r="F10" s="38">
        <v>748</v>
      </c>
      <c r="G10" s="38">
        <v>0</v>
      </c>
      <c r="H10" s="35">
        <v>0</v>
      </c>
      <c r="I10" s="35">
        <f t="shared" si="0"/>
        <v>-2000</v>
      </c>
      <c r="J10" s="35">
        <v>0</v>
      </c>
      <c r="K10" s="35">
        <v>0</v>
      </c>
      <c r="L10" s="76">
        <f t="shared" ref="L10" si="2">I10+J10+K10</f>
        <v>-2000</v>
      </c>
    </row>
    <row r="11" spans="1:12">
      <c r="A11" s="34">
        <v>43880</v>
      </c>
      <c r="B11" s="35" t="s">
        <v>275</v>
      </c>
      <c r="C11" s="36" t="s">
        <v>14</v>
      </c>
      <c r="D11" s="37">
        <v>1000</v>
      </c>
      <c r="E11" s="38">
        <v>1870</v>
      </c>
      <c r="F11" s="38">
        <v>1885</v>
      </c>
      <c r="G11" s="38">
        <v>1900</v>
      </c>
      <c r="H11" s="35">
        <v>0</v>
      </c>
      <c r="I11" s="35">
        <f t="shared" ref="I11" si="3">(F11-E11)*D11</f>
        <v>15000</v>
      </c>
      <c r="J11" s="35">
        <f t="shared" ref="J11" si="4">SUM(G11-F11)*D11</f>
        <v>15000</v>
      </c>
      <c r="K11" s="35">
        <v>0</v>
      </c>
      <c r="L11" s="76">
        <f t="shared" ref="L11" si="5">I11+J11+K11</f>
        <v>30000</v>
      </c>
    </row>
    <row r="12" spans="1:12">
      <c r="A12" s="34">
        <v>43880</v>
      </c>
      <c r="B12" s="35" t="s">
        <v>195</v>
      </c>
      <c r="C12" s="36" t="s">
        <v>14</v>
      </c>
      <c r="D12" s="37">
        <v>1000</v>
      </c>
      <c r="E12" s="38">
        <v>1860</v>
      </c>
      <c r="F12" s="38">
        <v>1875</v>
      </c>
      <c r="G12" s="38">
        <v>1890</v>
      </c>
      <c r="H12" s="35">
        <v>0</v>
      </c>
      <c r="I12" s="35">
        <f t="shared" ref="I12" si="6">(F12-E12)*D12</f>
        <v>15000</v>
      </c>
      <c r="J12" s="35">
        <f t="shared" ref="J12" si="7">SUM(G12-F12)*D12</f>
        <v>15000</v>
      </c>
      <c r="K12" s="35">
        <v>0</v>
      </c>
      <c r="L12" s="76">
        <f t="shared" ref="L12" si="8">I12+J12+K12</f>
        <v>30000</v>
      </c>
    </row>
    <row r="13" spans="1:12">
      <c r="A13" s="34">
        <v>43879</v>
      </c>
      <c r="B13" s="35" t="s">
        <v>193</v>
      </c>
      <c r="C13" s="36" t="s">
        <v>14</v>
      </c>
      <c r="D13" s="37">
        <v>1000</v>
      </c>
      <c r="E13" s="38">
        <v>1465</v>
      </c>
      <c r="F13" s="38">
        <v>1475</v>
      </c>
      <c r="G13" s="38">
        <v>0</v>
      </c>
      <c r="H13" s="35">
        <v>0</v>
      </c>
      <c r="I13" s="35">
        <f t="shared" ref="I13:I14" si="9">(F13-E13)*D13</f>
        <v>10000</v>
      </c>
      <c r="J13" s="35">
        <v>0</v>
      </c>
      <c r="K13" s="35">
        <v>0</v>
      </c>
      <c r="L13" s="76">
        <f t="shared" ref="L13" si="10">I13+J13+K13</f>
        <v>10000</v>
      </c>
    </row>
    <row r="14" spans="1:12">
      <c r="A14" s="34">
        <v>43879</v>
      </c>
      <c r="B14" s="35" t="s">
        <v>278</v>
      </c>
      <c r="C14" s="36" t="s">
        <v>14</v>
      </c>
      <c r="D14" s="37">
        <v>250</v>
      </c>
      <c r="E14" s="38">
        <v>4170</v>
      </c>
      <c r="F14" s="38">
        <v>4165</v>
      </c>
      <c r="G14" s="38">
        <v>0</v>
      </c>
      <c r="H14" s="35">
        <v>0</v>
      </c>
      <c r="I14" s="35">
        <f t="shared" si="9"/>
        <v>-1250</v>
      </c>
      <c r="J14" s="35">
        <v>0</v>
      </c>
      <c r="K14" s="35">
        <v>0</v>
      </c>
      <c r="L14" s="76">
        <f t="shared" ref="L14" si="11">I14+J14+K14</f>
        <v>-1250</v>
      </c>
    </row>
    <row r="15" spans="1:12">
      <c r="A15" s="34">
        <v>43879</v>
      </c>
      <c r="B15" s="35" t="s">
        <v>218</v>
      </c>
      <c r="C15" s="36" t="s">
        <v>12</v>
      </c>
      <c r="D15" s="37">
        <v>1000</v>
      </c>
      <c r="E15" s="38">
        <v>1415</v>
      </c>
      <c r="F15" s="38">
        <v>1419</v>
      </c>
      <c r="G15" s="38">
        <v>0</v>
      </c>
      <c r="H15" s="35">
        <v>0</v>
      </c>
      <c r="I15" s="35">
        <f t="shared" ref="I15" si="12">(F15-E15)*D15</f>
        <v>4000</v>
      </c>
      <c r="J15" s="35">
        <v>0</v>
      </c>
      <c r="K15" s="35">
        <v>0</v>
      </c>
      <c r="L15" s="76">
        <f t="shared" ref="L15" si="13">I15+J15+K15</f>
        <v>4000</v>
      </c>
    </row>
    <row r="16" spans="1:12">
      <c r="A16" s="34">
        <v>43875</v>
      </c>
      <c r="B16" s="35" t="s">
        <v>193</v>
      </c>
      <c r="C16" s="36" t="s">
        <v>14</v>
      </c>
      <c r="D16" s="37">
        <v>1000</v>
      </c>
      <c r="E16" s="38">
        <v>1460</v>
      </c>
      <c r="F16" s="38">
        <v>1460</v>
      </c>
      <c r="G16" s="38">
        <v>0</v>
      </c>
      <c r="H16" s="35">
        <v>0</v>
      </c>
      <c r="I16" s="35">
        <f t="shared" ref="I16" si="14">(F16-E16)*D16</f>
        <v>0</v>
      </c>
      <c r="J16" s="35">
        <v>0</v>
      </c>
      <c r="K16" s="35">
        <v>0</v>
      </c>
      <c r="L16" s="76">
        <f t="shared" ref="L16" si="15">I16+J16+K16</f>
        <v>0</v>
      </c>
    </row>
    <row r="17" spans="1:12">
      <c r="A17" s="34">
        <v>43874</v>
      </c>
      <c r="B17" s="35" t="s">
        <v>297</v>
      </c>
      <c r="C17" s="36" t="s">
        <v>14</v>
      </c>
      <c r="D17" s="37">
        <v>1000</v>
      </c>
      <c r="E17" s="38">
        <v>1280</v>
      </c>
      <c r="F17" s="38">
        <v>1290</v>
      </c>
      <c r="G17" s="38">
        <v>1300</v>
      </c>
      <c r="H17" s="35">
        <v>0</v>
      </c>
      <c r="I17" s="35">
        <f t="shared" ref="I17" si="16">(F17-E17)*D17</f>
        <v>10000</v>
      </c>
      <c r="J17" s="35">
        <f t="shared" ref="J17" si="17">SUM(G17-F17)*D17</f>
        <v>10000</v>
      </c>
      <c r="K17" s="35">
        <v>0</v>
      </c>
      <c r="L17" s="76">
        <f t="shared" ref="L17" si="18">I17+J17+K17</f>
        <v>20000</v>
      </c>
    </row>
    <row r="18" spans="1:12">
      <c r="A18" s="34">
        <v>43873</v>
      </c>
      <c r="B18" s="35" t="s">
        <v>282</v>
      </c>
      <c r="C18" s="36" t="s">
        <v>14</v>
      </c>
      <c r="D18" s="37">
        <v>1000</v>
      </c>
      <c r="E18" s="38">
        <v>1215</v>
      </c>
      <c r="F18" s="38">
        <v>1225</v>
      </c>
      <c r="G18" s="38">
        <v>1233.8</v>
      </c>
      <c r="H18" s="35">
        <v>0</v>
      </c>
      <c r="I18" s="35">
        <f t="shared" ref="I18" si="19">(F18-E18)*D18</f>
        <v>10000</v>
      </c>
      <c r="J18" s="35">
        <f t="shared" ref="J18:J20" si="20">SUM(G18-F18)*D18</f>
        <v>8799.9999999999545</v>
      </c>
      <c r="K18" s="35">
        <v>0</v>
      </c>
      <c r="L18" s="76">
        <f t="shared" ref="L18" si="21">I18+J18+K18</f>
        <v>18799.999999999956</v>
      </c>
    </row>
    <row r="19" spans="1:12">
      <c r="A19" s="34">
        <v>43872</v>
      </c>
      <c r="B19" s="35" t="s">
        <v>295</v>
      </c>
      <c r="C19" s="36" t="s">
        <v>14</v>
      </c>
      <c r="D19" s="37">
        <v>1000</v>
      </c>
      <c r="E19" s="38">
        <v>752</v>
      </c>
      <c r="F19" s="38">
        <v>757</v>
      </c>
      <c r="G19" s="38">
        <v>0</v>
      </c>
      <c r="H19" s="35">
        <v>0</v>
      </c>
      <c r="I19" s="35">
        <f t="shared" ref="I19" si="22">(F19-E19)*D19</f>
        <v>5000</v>
      </c>
      <c r="J19" s="35">
        <v>0</v>
      </c>
      <c r="K19" s="35">
        <v>0</v>
      </c>
      <c r="L19" s="76">
        <f t="shared" ref="L19" si="23">I19+J19+K19</f>
        <v>5000</v>
      </c>
    </row>
    <row r="20" spans="1:12">
      <c r="A20" s="34">
        <v>43872</v>
      </c>
      <c r="B20" s="35" t="s">
        <v>207</v>
      </c>
      <c r="C20" s="36" t="s">
        <v>14</v>
      </c>
      <c r="D20" s="37">
        <v>1000</v>
      </c>
      <c r="E20" s="38">
        <v>1120</v>
      </c>
      <c r="F20" s="38">
        <v>1130</v>
      </c>
      <c r="G20" s="38">
        <v>1140</v>
      </c>
      <c r="H20" s="35">
        <v>0</v>
      </c>
      <c r="I20" s="35">
        <f t="shared" ref="I20" si="24">(F20-E20)*D20</f>
        <v>10000</v>
      </c>
      <c r="J20" s="35">
        <f t="shared" si="20"/>
        <v>10000</v>
      </c>
      <c r="K20" s="35">
        <v>0</v>
      </c>
      <c r="L20" s="76">
        <f t="shared" ref="L20" si="25">I20+J20+K20</f>
        <v>20000</v>
      </c>
    </row>
    <row r="21" spans="1:12">
      <c r="A21" s="34">
        <v>43871</v>
      </c>
      <c r="B21" s="35" t="s">
        <v>296</v>
      </c>
      <c r="C21" s="36" t="s">
        <v>12</v>
      </c>
      <c r="D21" s="37">
        <v>2000</v>
      </c>
      <c r="E21" s="38">
        <v>500</v>
      </c>
      <c r="F21" s="38">
        <v>495</v>
      </c>
      <c r="G21" s="38">
        <v>491.5</v>
      </c>
      <c r="H21" s="35">
        <v>0</v>
      </c>
      <c r="I21" s="35">
        <f>(E21-F21)*D21</f>
        <v>10000</v>
      </c>
      <c r="J21" s="35">
        <f>SUM(F21-G21)*D21</f>
        <v>7000</v>
      </c>
      <c r="K21" s="35">
        <v>0</v>
      </c>
      <c r="L21" s="76">
        <f t="shared" ref="L21" si="26">I21+J21+K21</f>
        <v>17000</v>
      </c>
    </row>
    <row r="22" spans="1:12">
      <c r="A22" s="34">
        <v>43871</v>
      </c>
      <c r="B22" s="35" t="s">
        <v>205</v>
      </c>
      <c r="C22" s="36" t="s">
        <v>14</v>
      </c>
      <c r="D22" s="37">
        <v>1000</v>
      </c>
      <c r="E22" s="38">
        <v>1058</v>
      </c>
      <c r="F22" s="38">
        <v>1068</v>
      </c>
      <c r="G22" s="38">
        <v>0</v>
      </c>
      <c r="H22" s="35">
        <v>0</v>
      </c>
      <c r="I22" s="35">
        <f t="shared" ref="I22" si="27">(F22-E22)*D22</f>
        <v>10000</v>
      </c>
      <c r="J22" s="35">
        <v>0</v>
      </c>
      <c r="K22" s="35">
        <v>0</v>
      </c>
      <c r="L22" s="76">
        <f t="shared" ref="L22" si="28">I22+J22+K22</f>
        <v>10000</v>
      </c>
    </row>
    <row r="23" spans="1:12">
      <c r="A23" s="34">
        <v>43868</v>
      </c>
      <c r="B23" s="35" t="s">
        <v>295</v>
      </c>
      <c r="C23" s="36" t="s">
        <v>14</v>
      </c>
      <c r="D23" s="37">
        <v>1000</v>
      </c>
      <c r="E23" s="38">
        <v>744</v>
      </c>
      <c r="F23" s="38">
        <v>744</v>
      </c>
      <c r="G23" s="38">
        <v>0</v>
      </c>
      <c r="H23" s="35">
        <v>0</v>
      </c>
      <c r="I23" s="35">
        <f t="shared" ref="I23" si="29">(F23-E23)*D23</f>
        <v>0</v>
      </c>
      <c r="J23" s="35">
        <v>0</v>
      </c>
      <c r="K23" s="35">
        <v>0</v>
      </c>
      <c r="L23" s="76">
        <f t="shared" ref="L23" si="30">I23+J23+K23</f>
        <v>0</v>
      </c>
    </row>
    <row r="24" spans="1:12">
      <c r="A24" s="34">
        <v>43867</v>
      </c>
      <c r="B24" s="35" t="s">
        <v>244</v>
      </c>
      <c r="C24" s="36" t="s">
        <v>14</v>
      </c>
      <c r="D24" s="37">
        <v>1000</v>
      </c>
      <c r="E24" s="38">
        <v>1288</v>
      </c>
      <c r="F24" s="38">
        <v>1300</v>
      </c>
      <c r="G24" s="38">
        <v>1310</v>
      </c>
      <c r="H24" s="35">
        <v>0</v>
      </c>
      <c r="I24" s="35">
        <f t="shared" ref="I24" si="31">(F24-E24)*D24</f>
        <v>12000</v>
      </c>
      <c r="J24" s="35">
        <f t="shared" ref="J24" si="32">SUM(G24-F24)*D24</f>
        <v>10000</v>
      </c>
      <c r="K24" s="35">
        <v>0</v>
      </c>
      <c r="L24" s="76">
        <f t="shared" ref="L24" si="33">I24+J24+K24</f>
        <v>22000</v>
      </c>
    </row>
    <row r="25" spans="1:12">
      <c r="A25" s="34">
        <v>43866</v>
      </c>
      <c r="B25" s="35" t="s">
        <v>241</v>
      </c>
      <c r="C25" s="36" t="s">
        <v>14</v>
      </c>
      <c r="D25" s="37">
        <v>1000</v>
      </c>
      <c r="E25" s="38">
        <v>2175</v>
      </c>
      <c r="F25" s="38">
        <v>2195</v>
      </c>
      <c r="G25" s="38">
        <v>2215</v>
      </c>
      <c r="H25" s="35">
        <v>0</v>
      </c>
      <c r="I25" s="35">
        <f t="shared" ref="I25" si="34">(F25-E25)*D25</f>
        <v>20000</v>
      </c>
      <c r="J25" s="35">
        <f t="shared" ref="J25" si="35">SUM(G25-F25)*D25</f>
        <v>20000</v>
      </c>
      <c r="K25" s="35">
        <v>0</v>
      </c>
      <c r="L25" s="76">
        <f t="shared" ref="L25" si="36">I25+J25+K25</f>
        <v>40000</v>
      </c>
    </row>
    <row r="26" spans="1:12">
      <c r="A26" s="34">
        <v>43865</v>
      </c>
      <c r="B26" s="35" t="s">
        <v>205</v>
      </c>
      <c r="C26" s="36" t="s">
        <v>14</v>
      </c>
      <c r="D26" s="37">
        <v>1000</v>
      </c>
      <c r="E26" s="38">
        <v>980</v>
      </c>
      <c r="F26" s="38">
        <v>990</v>
      </c>
      <c r="G26" s="38">
        <v>1000</v>
      </c>
      <c r="H26" s="35">
        <v>0</v>
      </c>
      <c r="I26" s="35">
        <f t="shared" ref="I26" si="37">(F26-E26)*D26</f>
        <v>10000</v>
      </c>
      <c r="J26" s="35">
        <f t="shared" ref="J26" si="38">SUM(G26-F26)*D26</f>
        <v>10000</v>
      </c>
      <c r="K26" s="35">
        <v>0</v>
      </c>
      <c r="L26" s="76">
        <f t="shared" ref="L26" si="39">I26+J26+K26</f>
        <v>20000</v>
      </c>
    </row>
    <row r="27" spans="1:12">
      <c r="A27" s="34">
        <v>43864</v>
      </c>
      <c r="B27" s="35" t="s">
        <v>195</v>
      </c>
      <c r="C27" s="36" t="s">
        <v>14</v>
      </c>
      <c r="D27" s="37">
        <v>1000</v>
      </c>
      <c r="E27" s="38">
        <v>1904</v>
      </c>
      <c r="F27" s="38">
        <v>1914</v>
      </c>
      <c r="G27" s="38">
        <v>1924</v>
      </c>
      <c r="H27" s="35">
        <v>0</v>
      </c>
      <c r="I27" s="35">
        <f t="shared" ref="I27" si="40">(F27-E27)*D27</f>
        <v>10000</v>
      </c>
      <c r="J27" s="35">
        <f t="shared" ref="J27" si="41">SUM(G27-F27)*D27</f>
        <v>10000</v>
      </c>
      <c r="K27" s="35">
        <v>0</v>
      </c>
      <c r="L27" s="76">
        <f t="shared" ref="L27" si="42">I27+J27+K27</f>
        <v>20000</v>
      </c>
    </row>
    <row r="28" spans="1:12">
      <c r="A28" s="34">
        <v>43862</v>
      </c>
      <c r="B28" s="35" t="s">
        <v>272</v>
      </c>
      <c r="C28" s="36" t="s">
        <v>12</v>
      </c>
      <c r="D28" s="37">
        <v>1000</v>
      </c>
      <c r="E28" s="38">
        <v>1900</v>
      </c>
      <c r="F28" s="38">
        <v>1890</v>
      </c>
      <c r="G28" s="38">
        <v>0</v>
      </c>
      <c r="H28" s="35">
        <v>0</v>
      </c>
      <c r="I28" s="35">
        <f>(E28-F28)*D28</f>
        <v>10000</v>
      </c>
      <c r="J28" s="35">
        <v>0</v>
      </c>
      <c r="K28" s="35">
        <v>0</v>
      </c>
      <c r="L28" s="76">
        <f t="shared" ref="L28" si="43">I28+J28+K28</f>
        <v>10000</v>
      </c>
    </row>
    <row r="29" spans="1:12">
      <c r="A29" s="87"/>
      <c r="B29" s="87"/>
      <c r="C29" s="87"/>
      <c r="D29" s="87"/>
      <c r="E29" s="87"/>
      <c r="F29" s="87"/>
      <c r="G29" s="87"/>
      <c r="H29" s="56"/>
      <c r="I29" s="57">
        <f>SUM(I9:I28)</f>
        <v>157750</v>
      </c>
      <c r="J29" s="56"/>
      <c r="K29" s="56" t="s">
        <v>93</v>
      </c>
      <c r="L29" s="57">
        <f>SUM(L9:L28)</f>
        <v>273549.99999999994</v>
      </c>
    </row>
    <row r="30" spans="1:12">
      <c r="A30" s="88">
        <v>43831</v>
      </c>
      <c r="B30" s="89"/>
      <c r="C30" s="89"/>
      <c r="D30" s="89"/>
      <c r="E30" s="89"/>
      <c r="F30" s="89"/>
      <c r="G30" s="38"/>
      <c r="H30" s="35"/>
      <c r="I30" s="35"/>
      <c r="J30" s="35"/>
      <c r="K30" s="35"/>
      <c r="L30" s="76"/>
    </row>
    <row r="31" spans="1:12">
      <c r="A31" s="77" t="s">
        <v>228</v>
      </c>
      <c r="B31" s="78" t="s">
        <v>229</v>
      </c>
      <c r="C31" s="55" t="s">
        <v>230</v>
      </c>
      <c r="D31" s="79" t="s">
        <v>231</v>
      </c>
      <c r="E31" s="79" t="s">
        <v>232</v>
      </c>
      <c r="F31" s="55" t="s">
        <v>222</v>
      </c>
      <c r="G31" s="38"/>
      <c r="H31" s="35"/>
      <c r="I31" s="35"/>
      <c r="J31" s="35"/>
      <c r="K31" s="35"/>
      <c r="L31" s="35"/>
    </row>
    <row r="32" spans="1:12">
      <c r="A32" s="90" t="s">
        <v>271</v>
      </c>
      <c r="B32" s="91">
        <v>4</v>
      </c>
      <c r="C32" s="35">
        <f>SUM(A32-B32)</f>
        <v>22</v>
      </c>
      <c r="D32" s="92">
        <v>6</v>
      </c>
      <c r="E32" s="35">
        <f>SUM(C32-D32)</f>
        <v>16</v>
      </c>
      <c r="F32" s="35">
        <f>E32*100/C32</f>
        <v>72.727272727272734</v>
      </c>
      <c r="G32" s="38"/>
      <c r="H32" s="35"/>
      <c r="I32" s="35"/>
      <c r="J32" s="35"/>
      <c r="K32" s="35"/>
      <c r="L32" s="35"/>
    </row>
    <row r="33" spans="1:12" ht="15.75">
      <c r="A33" s="93"/>
      <c r="B33" s="94"/>
      <c r="C33" s="94"/>
      <c r="D33" s="95"/>
      <c r="E33" s="95"/>
      <c r="F33" s="96">
        <v>43831</v>
      </c>
      <c r="G33" s="97"/>
      <c r="H33" s="97"/>
      <c r="I33" s="98"/>
      <c r="J33" s="98"/>
      <c r="K33" s="98"/>
      <c r="L33" s="98"/>
    </row>
    <row r="34" spans="1:12">
      <c r="A34" s="34">
        <v>43861</v>
      </c>
      <c r="B34" s="35" t="s">
        <v>280</v>
      </c>
      <c r="C34" s="36" t="s">
        <v>14</v>
      </c>
      <c r="D34" s="37">
        <v>1000</v>
      </c>
      <c r="E34" s="38">
        <v>785</v>
      </c>
      <c r="F34" s="38">
        <v>785</v>
      </c>
      <c r="G34" s="38">
        <v>0</v>
      </c>
      <c r="H34" s="35">
        <v>0</v>
      </c>
      <c r="I34" s="35">
        <f t="shared" ref="I34" si="44">(F34-E34)*D34</f>
        <v>0</v>
      </c>
      <c r="J34" s="35">
        <v>0</v>
      </c>
      <c r="K34" s="35">
        <v>0</v>
      </c>
      <c r="L34" s="76">
        <f t="shared" ref="L34" si="45">I34+J34+K34</f>
        <v>0</v>
      </c>
    </row>
    <row r="35" spans="1:12">
      <c r="A35" s="34">
        <v>43860</v>
      </c>
      <c r="B35" s="35" t="s">
        <v>241</v>
      </c>
      <c r="C35" s="36" t="s">
        <v>14</v>
      </c>
      <c r="D35" s="37">
        <v>1000</v>
      </c>
      <c r="E35" s="38">
        <v>2010</v>
      </c>
      <c r="F35" s="38">
        <v>2025</v>
      </c>
      <c r="G35" s="38">
        <v>2050</v>
      </c>
      <c r="H35" s="35">
        <v>0</v>
      </c>
      <c r="I35" s="35">
        <f t="shared" ref="I35" si="46">(F35-E35)*D35</f>
        <v>15000</v>
      </c>
      <c r="J35" s="35">
        <f t="shared" ref="J35" si="47">SUM(G35-F35)*D35</f>
        <v>25000</v>
      </c>
      <c r="K35" s="35">
        <v>0</v>
      </c>
      <c r="L35" s="76">
        <f t="shared" ref="L35" si="48">I35+J35+K35</f>
        <v>40000</v>
      </c>
    </row>
    <row r="36" spans="1:12">
      <c r="A36" s="34">
        <v>43859</v>
      </c>
      <c r="B36" s="35" t="s">
        <v>241</v>
      </c>
      <c r="C36" s="36" t="s">
        <v>14</v>
      </c>
      <c r="D36" s="37">
        <v>1000</v>
      </c>
      <c r="E36" s="38">
        <v>1962</v>
      </c>
      <c r="F36" s="38">
        <v>1975</v>
      </c>
      <c r="G36" s="38">
        <v>1984</v>
      </c>
      <c r="H36" s="35">
        <v>0</v>
      </c>
      <c r="I36" s="35">
        <f t="shared" ref="I36" si="49">(F36-E36)*D36</f>
        <v>13000</v>
      </c>
      <c r="J36" s="35">
        <f t="shared" ref="J36" si="50">SUM(G36-F36)*D36</f>
        <v>9000</v>
      </c>
      <c r="K36" s="35">
        <v>0</v>
      </c>
      <c r="L36" s="76">
        <f t="shared" ref="L36" si="51">I36+J36+K36</f>
        <v>22000</v>
      </c>
    </row>
    <row r="37" spans="1:12">
      <c r="A37" s="34">
        <v>43859</v>
      </c>
      <c r="B37" s="35" t="s">
        <v>277</v>
      </c>
      <c r="C37" s="36" t="s">
        <v>14</v>
      </c>
      <c r="D37" s="37">
        <v>1000</v>
      </c>
      <c r="E37" s="38">
        <v>1725</v>
      </c>
      <c r="F37" s="38">
        <v>1705</v>
      </c>
      <c r="G37" s="38">
        <v>0</v>
      </c>
      <c r="H37" s="35">
        <v>0</v>
      </c>
      <c r="I37" s="35">
        <f t="shared" ref="I37" si="52">(F37-E37)*D37</f>
        <v>-20000</v>
      </c>
      <c r="J37" s="35">
        <v>0</v>
      </c>
      <c r="K37" s="35">
        <v>0</v>
      </c>
      <c r="L37" s="76">
        <f t="shared" ref="L37" si="53">I37+J37+K37</f>
        <v>-20000</v>
      </c>
    </row>
    <row r="38" spans="1:12">
      <c r="A38" s="34">
        <v>43858</v>
      </c>
      <c r="B38" s="35" t="s">
        <v>195</v>
      </c>
      <c r="C38" s="36" t="s">
        <v>14</v>
      </c>
      <c r="D38" s="37">
        <v>1000</v>
      </c>
      <c r="E38" s="38">
        <v>1825</v>
      </c>
      <c r="F38" s="38">
        <v>1810</v>
      </c>
      <c r="G38" s="38">
        <v>0</v>
      </c>
      <c r="H38" s="35">
        <v>0</v>
      </c>
      <c r="I38" s="35">
        <f t="shared" ref="I38" si="54">(F38-E38)*D38</f>
        <v>-15000</v>
      </c>
      <c r="J38" s="35">
        <v>0</v>
      </c>
      <c r="K38" s="35">
        <v>0</v>
      </c>
      <c r="L38" s="76">
        <f t="shared" ref="L38" si="55">I38+J38+K38</f>
        <v>-15000</v>
      </c>
    </row>
    <row r="39" spans="1:12">
      <c r="A39" s="34">
        <v>43857</v>
      </c>
      <c r="B39" s="35" t="s">
        <v>295</v>
      </c>
      <c r="C39" s="36" t="s">
        <v>14</v>
      </c>
      <c r="D39" s="37">
        <v>1000</v>
      </c>
      <c r="E39" s="38">
        <v>745</v>
      </c>
      <c r="F39" s="38">
        <v>745</v>
      </c>
      <c r="G39" s="38">
        <v>0</v>
      </c>
      <c r="H39" s="35">
        <v>0</v>
      </c>
      <c r="I39" s="35">
        <f t="shared" ref="I39:I40" si="56">(F39-E39)*D39</f>
        <v>0</v>
      </c>
      <c r="J39" s="35">
        <v>0</v>
      </c>
      <c r="K39" s="35">
        <v>0</v>
      </c>
      <c r="L39" s="76">
        <f t="shared" ref="L39:L40" si="57">I39+J39+K39</f>
        <v>0</v>
      </c>
    </row>
    <row r="40" spans="1:12">
      <c r="A40" s="34">
        <v>43854</v>
      </c>
      <c r="B40" s="35" t="s">
        <v>249</v>
      </c>
      <c r="C40" s="36" t="s">
        <v>14</v>
      </c>
      <c r="D40" s="37">
        <v>1000</v>
      </c>
      <c r="E40" s="38">
        <v>1340</v>
      </c>
      <c r="F40" s="38">
        <v>1350</v>
      </c>
      <c r="G40" s="38">
        <v>1360</v>
      </c>
      <c r="H40" s="35">
        <v>0</v>
      </c>
      <c r="I40" s="35">
        <f t="shared" si="56"/>
        <v>10000</v>
      </c>
      <c r="J40" s="35">
        <f t="shared" ref="J40" si="58">SUM(G40-F40)*D40</f>
        <v>10000</v>
      </c>
      <c r="K40" s="35">
        <v>0</v>
      </c>
      <c r="L40" s="76">
        <f t="shared" si="57"/>
        <v>20000</v>
      </c>
    </row>
    <row r="41" spans="1:12">
      <c r="A41" s="34">
        <v>43854</v>
      </c>
      <c r="B41" s="35" t="s">
        <v>193</v>
      </c>
      <c r="C41" s="36" t="s">
        <v>14</v>
      </c>
      <c r="D41" s="37">
        <v>1000</v>
      </c>
      <c r="E41" s="38">
        <v>1485</v>
      </c>
      <c r="F41" s="38">
        <v>1495</v>
      </c>
      <c r="G41" s="38">
        <v>1515</v>
      </c>
      <c r="H41" s="35">
        <v>0</v>
      </c>
      <c r="I41" s="35">
        <f t="shared" ref="I41" si="59">(F41-E41)*D41</f>
        <v>10000</v>
      </c>
      <c r="J41" s="35">
        <f t="shared" ref="J41" si="60">SUM(G41-F41)*D41</f>
        <v>20000</v>
      </c>
      <c r="K41" s="35">
        <v>0</v>
      </c>
      <c r="L41" s="76">
        <f t="shared" ref="L41" si="61">I41+J41+K41</f>
        <v>30000</v>
      </c>
    </row>
    <row r="42" spans="1:12">
      <c r="A42" s="34">
        <v>43853</v>
      </c>
      <c r="B42" s="35" t="s">
        <v>195</v>
      </c>
      <c r="C42" s="36" t="s">
        <v>14</v>
      </c>
      <c r="D42" s="37">
        <v>1000</v>
      </c>
      <c r="E42" s="38">
        <v>1781.5</v>
      </c>
      <c r="F42" s="38">
        <v>1790</v>
      </c>
      <c r="G42" s="38">
        <v>1798</v>
      </c>
      <c r="H42" s="35">
        <v>0</v>
      </c>
      <c r="I42" s="35">
        <f t="shared" ref="I42" si="62">(F42-E42)*D42</f>
        <v>8500</v>
      </c>
      <c r="J42" s="35">
        <f t="shared" ref="J42" si="63">SUM(G42-F42)*D42</f>
        <v>8000</v>
      </c>
      <c r="K42" s="35">
        <v>0</v>
      </c>
      <c r="L42" s="76">
        <f t="shared" ref="L42" si="64">I42+J42+K42</f>
        <v>16500</v>
      </c>
    </row>
    <row r="43" spans="1:12">
      <c r="A43" s="34">
        <v>43853</v>
      </c>
      <c r="B43" s="35" t="s">
        <v>278</v>
      </c>
      <c r="C43" s="36" t="s">
        <v>14</v>
      </c>
      <c r="D43" s="37">
        <v>250</v>
      </c>
      <c r="E43" s="38">
        <v>3647</v>
      </c>
      <c r="F43" s="38">
        <v>3660</v>
      </c>
      <c r="G43" s="38">
        <v>0</v>
      </c>
      <c r="H43" s="35">
        <v>0</v>
      </c>
      <c r="I43" s="35">
        <f t="shared" ref="I43:I45" si="65">(F43-E43)*D43</f>
        <v>3250</v>
      </c>
      <c r="J43" s="35">
        <v>0</v>
      </c>
      <c r="K43" s="35">
        <v>0</v>
      </c>
      <c r="L43" s="76">
        <f t="shared" ref="L43:L45" si="66">I43+J43+K43</f>
        <v>3250</v>
      </c>
    </row>
    <row r="44" spans="1:12">
      <c r="A44" s="34">
        <v>43852</v>
      </c>
      <c r="B44" s="35" t="s">
        <v>294</v>
      </c>
      <c r="C44" s="36" t="s">
        <v>14</v>
      </c>
      <c r="D44" s="37">
        <v>1000</v>
      </c>
      <c r="E44" s="38">
        <v>792</v>
      </c>
      <c r="F44" s="38">
        <v>792</v>
      </c>
      <c r="G44" s="38">
        <v>0</v>
      </c>
      <c r="H44" s="35">
        <v>0</v>
      </c>
      <c r="I44" s="35">
        <f t="shared" si="65"/>
        <v>0</v>
      </c>
      <c r="J44" s="35">
        <v>0</v>
      </c>
      <c r="K44" s="35">
        <v>0</v>
      </c>
      <c r="L44" s="76">
        <f t="shared" si="66"/>
        <v>0</v>
      </c>
    </row>
    <row r="45" spans="1:12">
      <c r="A45" s="34">
        <v>43852</v>
      </c>
      <c r="B45" s="35" t="s">
        <v>218</v>
      </c>
      <c r="C45" s="36" t="s">
        <v>14</v>
      </c>
      <c r="D45" s="37">
        <v>1000</v>
      </c>
      <c r="E45" s="38">
        <v>1535</v>
      </c>
      <c r="F45" s="38">
        <v>1533</v>
      </c>
      <c r="G45" s="38">
        <v>0</v>
      </c>
      <c r="H45" s="35">
        <v>0</v>
      </c>
      <c r="I45" s="35">
        <f t="shared" si="65"/>
        <v>-2000</v>
      </c>
      <c r="J45" s="35">
        <v>0</v>
      </c>
      <c r="K45" s="35">
        <v>0</v>
      </c>
      <c r="L45" s="76">
        <f t="shared" si="66"/>
        <v>-2000</v>
      </c>
    </row>
    <row r="46" spans="1:12">
      <c r="A46" s="34">
        <v>43851</v>
      </c>
      <c r="B46" s="35" t="s">
        <v>293</v>
      </c>
      <c r="C46" s="36" t="s">
        <v>14</v>
      </c>
      <c r="D46" s="37">
        <v>1000</v>
      </c>
      <c r="E46" s="38">
        <v>903.5</v>
      </c>
      <c r="F46" s="38">
        <v>903.5</v>
      </c>
      <c r="G46" s="38">
        <v>0</v>
      </c>
      <c r="H46" s="35">
        <v>0</v>
      </c>
      <c r="I46" s="35">
        <f t="shared" ref="I46" si="67">(F46-E46)*D46</f>
        <v>0</v>
      </c>
      <c r="J46" s="35">
        <v>0</v>
      </c>
      <c r="K46" s="35">
        <v>0</v>
      </c>
      <c r="L46" s="76">
        <f t="shared" ref="L46" si="68">I46+J46+K46</f>
        <v>0</v>
      </c>
    </row>
    <row r="47" spans="1:12">
      <c r="A47" s="34">
        <v>43850</v>
      </c>
      <c r="B47" s="35" t="s">
        <v>292</v>
      </c>
      <c r="C47" s="36" t="s">
        <v>14</v>
      </c>
      <c r="D47" s="37">
        <v>1000</v>
      </c>
      <c r="E47" s="38">
        <v>1400</v>
      </c>
      <c r="F47" s="38">
        <v>1383</v>
      </c>
      <c r="G47" s="38">
        <v>0</v>
      </c>
      <c r="H47" s="35">
        <v>0</v>
      </c>
      <c r="I47" s="35">
        <f t="shared" ref="I47" si="69">(F47-E47)*D47</f>
        <v>-17000</v>
      </c>
      <c r="J47" s="35">
        <v>0</v>
      </c>
      <c r="K47" s="35">
        <v>0</v>
      </c>
      <c r="L47" s="76">
        <f t="shared" ref="L47" si="70">I47+J47+K47</f>
        <v>-17000</v>
      </c>
    </row>
    <row r="48" spans="1:12">
      <c r="A48" s="34">
        <v>43847</v>
      </c>
      <c r="B48" s="35" t="s">
        <v>200</v>
      </c>
      <c r="C48" s="36" t="s">
        <v>14</v>
      </c>
      <c r="D48" s="37">
        <v>2000</v>
      </c>
      <c r="E48" s="38">
        <v>676</v>
      </c>
      <c r="F48" s="38">
        <v>683</v>
      </c>
      <c r="G48" s="38">
        <v>690</v>
      </c>
      <c r="H48" s="35">
        <v>0</v>
      </c>
      <c r="I48" s="35">
        <f t="shared" ref="I48" si="71">(F48-E48)*D48</f>
        <v>14000</v>
      </c>
      <c r="J48" s="35">
        <f t="shared" ref="J48" si="72">SUM(G48-F48)*D48</f>
        <v>14000</v>
      </c>
      <c r="K48" s="35">
        <v>0</v>
      </c>
      <c r="L48" s="76">
        <f t="shared" ref="L48" si="73">I48+J48+K48</f>
        <v>28000</v>
      </c>
    </row>
    <row r="49" spans="1:12">
      <c r="A49" s="34">
        <v>43845</v>
      </c>
      <c r="B49" s="35" t="s">
        <v>208</v>
      </c>
      <c r="C49" s="36" t="s">
        <v>14</v>
      </c>
      <c r="D49" s="37">
        <v>1000</v>
      </c>
      <c r="E49" s="38">
        <v>1510</v>
      </c>
      <c r="F49" s="38">
        <v>1525</v>
      </c>
      <c r="G49" s="38">
        <v>1529</v>
      </c>
      <c r="H49" s="35">
        <v>0</v>
      </c>
      <c r="I49" s="35">
        <f t="shared" ref="I49:I52" si="74">(F49-E49)*D49</f>
        <v>15000</v>
      </c>
      <c r="J49" s="35">
        <f t="shared" ref="J49" si="75">SUM(G49-F49)*D49</f>
        <v>4000</v>
      </c>
      <c r="K49" s="35">
        <v>0</v>
      </c>
      <c r="L49" s="76">
        <f t="shared" ref="L49" si="76">I49+J49+K49</f>
        <v>19000</v>
      </c>
    </row>
    <row r="50" spans="1:12">
      <c r="A50" s="34">
        <v>43844</v>
      </c>
      <c r="B50" s="35" t="s">
        <v>244</v>
      </c>
      <c r="C50" s="36" t="s">
        <v>14</v>
      </c>
      <c r="D50" s="37">
        <v>1000</v>
      </c>
      <c r="E50" s="38">
        <v>1553</v>
      </c>
      <c r="F50" s="38">
        <v>1563</v>
      </c>
      <c r="G50" s="38">
        <v>1573</v>
      </c>
      <c r="H50" s="35">
        <v>1583</v>
      </c>
      <c r="I50" s="35">
        <f t="shared" si="74"/>
        <v>10000</v>
      </c>
      <c r="J50" s="35">
        <f t="shared" ref="J50" si="77">SUM(G50-F50)*D50</f>
        <v>10000</v>
      </c>
      <c r="K50" s="35">
        <v>0</v>
      </c>
      <c r="L50" s="76">
        <f t="shared" ref="L50" si="78">I50+J50+K50</f>
        <v>20000</v>
      </c>
    </row>
    <row r="51" spans="1:12">
      <c r="A51" s="34">
        <v>43843</v>
      </c>
      <c r="B51" s="35" t="s">
        <v>289</v>
      </c>
      <c r="C51" s="36" t="s">
        <v>14</v>
      </c>
      <c r="D51" s="37">
        <v>1000</v>
      </c>
      <c r="E51" s="38">
        <v>785</v>
      </c>
      <c r="F51" s="38">
        <v>786.5</v>
      </c>
      <c r="G51" s="38">
        <v>0</v>
      </c>
      <c r="H51" s="35">
        <v>0</v>
      </c>
      <c r="I51" s="35">
        <f t="shared" ref="I51" si="79">(F51-E51)*D51</f>
        <v>1500</v>
      </c>
      <c r="J51" s="35">
        <v>0</v>
      </c>
      <c r="K51" s="35">
        <v>0</v>
      </c>
      <c r="L51" s="76">
        <f t="shared" ref="L51" si="80">I51+J51+K51</f>
        <v>1500</v>
      </c>
    </row>
    <row r="52" spans="1:12">
      <c r="A52" s="34">
        <v>43840</v>
      </c>
      <c r="B52" s="35" t="s">
        <v>256</v>
      </c>
      <c r="C52" s="36" t="s">
        <v>14</v>
      </c>
      <c r="D52" s="37">
        <v>1000</v>
      </c>
      <c r="E52" s="38">
        <v>1860</v>
      </c>
      <c r="F52" s="38">
        <v>1875</v>
      </c>
      <c r="G52" s="38">
        <v>1884</v>
      </c>
      <c r="H52" s="35">
        <v>0</v>
      </c>
      <c r="I52" s="35">
        <f t="shared" si="74"/>
        <v>15000</v>
      </c>
      <c r="J52" s="35">
        <f t="shared" ref="J52" si="81">SUM(G52-F52)*D52</f>
        <v>9000</v>
      </c>
      <c r="K52" s="35">
        <v>0</v>
      </c>
      <c r="L52" s="76">
        <f t="shared" ref="L52" si="82">I52+J52+K52</f>
        <v>24000</v>
      </c>
    </row>
    <row r="53" spans="1:12">
      <c r="A53" s="34">
        <v>43840</v>
      </c>
      <c r="B53" s="35" t="s">
        <v>202</v>
      </c>
      <c r="C53" s="36" t="s">
        <v>14</v>
      </c>
      <c r="D53" s="37">
        <v>1000</v>
      </c>
      <c r="E53" s="38">
        <v>1915</v>
      </c>
      <c r="F53" s="38">
        <v>1912</v>
      </c>
      <c r="G53" s="38">
        <v>0</v>
      </c>
      <c r="H53" s="35">
        <v>0</v>
      </c>
      <c r="I53" s="35">
        <f t="shared" ref="I53" si="83">(F53-E53)*D53</f>
        <v>-3000</v>
      </c>
      <c r="J53" s="35">
        <v>0</v>
      </c>
      <c r="K53" s="35">
        <v>0</v>
      </c>
      <c r="L53" s="76">
        <f t="shared" ref="L53" si="84">I53+J53+K53</f>
        <v>-3000</v>
      </c>
    </row>
    <row r="54" spans="1:12">
      <c r="A54" s="34">
        <v>43839</v>
      </c>
      <c r="B54" s="35" t="s">
        <v>202</v>
      </c>
      <c r="C54" s="36" t="s">
        <v>14</v>
      </c>
      <c r="D54" s="37">
        <v>1000</v>
      </c>
      <c r="E54" s="38">
        <v>1890</v>
      </c>
      <c r="F54" s="38">
        <v>1905</v>
      </c>
      <c r="G54" s="38">
        <v>1920</v>
      </c>
      <c r="H54" s="35">
        <v>0</v>
      </c>
      <c r="I54" s="35">
        <f t="shared" ref="I54" si="85">(F54-E54)*D54</f>
        <v>15000</v>
      </c>
      <c r="J54" s="35">
        <f t="shared" ref="J54" si="86">SUM(G54-F54)*D54</f>
        <v>15000</v>
      </c>
      <c r="K54" s="35">
        <v>0</v>
      </c>
      <c r="L54" s="76">
        <f t="shared" ref="L54" si="87">I54+J54+K54</f>
        <v>30000</v>
      </c>
    </row>
    <row r="55" spans="1:12">
      <c r="A55" s="34">
        <v>43838</v>
      </c>
      <c r="B55" s="35" t="s">
        <v>259</v>
      </c>
      <c r="C55" s="36" t="s">
        <v>14</v>
      </c>
      <c r="D55" s="37">
        <v>250</v>
      </c>
      <c r="E55" s="38">
        <v>4260</v>
      </c>
      <c r="F55" s="38">
        <v>4285</v>
      </c>
      <c r="G55" s="38">
        <v>4330</v>
      </c>
      <c r="H55" s="35">
        <v>0</v>
      </c>
      <c r="I55" s="35">
        <f t="shared" ref="I55" si="88">(F55-E55)*D55</f>
        <v>6250</v>
      </c>
      <c r="J55" s="35">
        <f t="shared" ref="J55:J57" si="89">SUM(G55-F55)*D55</f>
        <v>11250</v>
      </c>
      <c r="K55" s="35">
        <v>0</v>
      </c>
      <c r="L55" s="76">
        <f t="shared" ref="L55" si="90">I55+J55+K55</f>
        <v>17500</v>
      </c>
    </row>
    <row r="56" spans="1:12">
      <c r="A56" s="34">
        <v>43836</v>
      </c>
      <c r="B56" s="35" t="s">
        <v>195</v>
      </c>
      <c r="C56" s="36" t="s">
        <v>14</v>
      </c>
      <c r="D56" s="37">
        <v>1000</v>
      </c>
      <c r="E56" s="38">
        <v>1685</v>
      </c>
      <c r="F56" s="38">
        <v>1670</v>
      </c>
      <c r="G56" s="38">
        <v>0</v>
      </c>
      <c r="H56" s="35">
        <v>0</v>
      </c>
      <c r="I56" s="35">
        <f t="shared" ref="I56" si="91">(F56-E56)*D56</f>
        <v>-15000</v>
      </c>
      <c r="J56" s="35">
        <v>0</v>
      </c>
      <c r="K56" s="35">
        <v>0</v>
      </c>
      <c r="L56" s="76">
        <f t="shared" ref="L56" si="92">I56+J56+K56</f>
        <v>-15000</v>
      </c>
    </row>
    <row r="57" spans="1:12">
      <c r="A57" s="34">
        <v>43833</v>
      </c>
      <c r="B57" s="35" t="s">
        <v>272</v>
      </c>
      <c r="C57" s="36" t="s">
        <v>14</v>
      </c>
      <c r="D57" s="37">
        <v>1000</v>
      </c>
      <c r="E57" s="38">
        <v>1887</v>
      </c>
      <c r="F57" s="38">
        <v>1905</v>
      </c>
      <c r="G57" s="38">
        <v>1920</v>
      </c>
      <c r="H57" s="35">
        <v>0</v>
      </c>
      <c r="I57" s="35">
        <f t="shared" ref="I57" si="93">(F57-E57)*D57</f>
        <v>18000</v>
      </c>
      <c r="J57" s="35">
        <f t="shared" si="89"/>
        <v>15000</v>
      </c>
      <c r="K57" s="35">
        <v>0</v>
      </c>
      <c r="L57" s="76">
        <f t="shared" ref="L57" si="94">I57+J57+K57</f>
        <v>33000</v>
      </c>
    </row>
    <row r="58" spans="1:12">
      <c r="A58" s="34">
        <v>43832</v>
      </c>
      <c r="B58" s="35" t="s">
        <v>280</v>
      </c>
      <c r="C58" s="36" t="s">
        <v>14</v>
      </c>
      <c r="D58" s="37">
        <v>1000</v>
      </c>
      <c r="E58" s="38">
        <v>748</v>
      </c>
      <c r="F58" s="38">
        <v>758</v>
      </c>
      <c r="G58" s="38">
        <v>767</v>
      </c>
      <c r="H58" s="35">
        <v>0</v>
      </c>
      <c r="I58" s="35">
        <f t="shared" ref="I58" si="95">(F58-E58)*D58</f>
        <v>10000</v>
      </c>
      <c r="J58" s="35">
        <v>0</v>
      </c>
      <c r="K58" s="35">
        <v>0</v>
      </c>
      <c r="L58" s="76">
        <f t="shared" ref="L58" si="96">I58+J58+K58</f>
        <v>10000</v>
      </c>
    </row>
    <row r="59" spans="1:12">
      <c r="A59" s="34">
        <v>43832</v>
      </c>
      <c r="B59" s="35" t="s">
        <v>291</v>
      </c>
      <c r="C59" s="36" t="s">
        <v>14</v>
      </c>
      <c r="D59" s="37">
        <v>1000</v>
      </c>
      <c r="E59" s="38">
        <v>778</v>
      </c>
      <c r="F59" s="38">
        <v>778</v>
      </c>
      <c r="G59" s="38">
        <v>0</v>
      </c>
      <c r="H59" s="35">
        <v>0</v>
      </c>
      <c r="I59" s="35">
        <f t="shared" ref="I59" si="97">(F59-E59)*D59</f>
        <v>0</v>
      </c>
      <c r="J59" s="35">
        <v>0</v>
      </c>
      <c r="K59" s="35">
        <v>0</v>
      </c>
      <c r="L59" s="76">
        <f t="shared" ref="L59" si="98">I59+J59+K59</f>
        <v>0</v>
      </c>
    </row>
    <row r="60" spans="1:12">
      <c r="A60" s="87"/>
      <c r="B60" s="87"/>
      <c r="C60" s="87"/>
      <c r="D60" s="87"/>
      <c r="E60" s="87"/>
      <c r="F60" s="87"/>
      <c r="G60" s="87"/>
      <c r="H60" s="56"/>
      <c r="I60" s="57">
        <f>SUM(I34:I59)</f>
        <v>92500</v>
      </c>
      <c r="J60" s="56"/>
      <c r="K60" s="56" t="s">
        <v>93</v>
      </c>
      <c r="L60" s="57">
        <f>SUM(L34:L59)</f>
        <v>242750</v>
      </c>
    </row>
    <row r="61" spans="1:12">
      <c r="A61" s="88">
        <v>43800</v>
      </c>
      <c r="B61" s="89"/>
      <c r="C61" s="89"/>
      <c r="D61" s="89"/>
      <c r="E61" s="89"/>
      <c r="F61" s="89"/>
      <c r="G61" s="38"/>
      <c r="H61" s="35"/>
      <c r="I61" s="35"/>
      <c r="J61" s="35"/>
      <c r="K61" s="35"/>
      <c r="L61" s="76"/>
    </row>
    <row r="62" spans="1:12">
      <c r="A62" s="77" t="s">
        <v>228</v>
      </c>
      <c r="B62" s="78" t="s">
        <v>229</v>
      </c>
      <c r="C62" s="55" t="s">
        <v>230</v>
      </c>
      <c r="D62" s="79" t="s">
        <v>231</v>
      </c>
      <c r="E62" s="79" t="s">
        <v>232</v>
      </c>
      <c r="F62" s="55" t="s">
        <v>222</v>
      </c>
      <c r="G62" s="38"/>
      <c r="H62" s="35"/>
      <c r="I62" s="35"/>
      <c r="J62" s="35"/>
      <c r="K62" s="35"/>
      <c r="L62" s="35"/>
    </row>
    <row r="63" spans="1:12">
      <c r="A63" s="90" t="s">
        <v>290</v>
      </c>
      <c r="B63" s="91">
        <v>2</v>
      </c>
      <c r="C63" s="35">
        <f>SUM(A63-B63)</f>
        <v>19</v>
      </c>
      <c r="D63" s="92">
        <v>4</v>
      </c>
      <c r="E63" s="35">
        <f>SUM(C63-D63)</f>
        <v>15</v>
      </c>
      <c r="F63" s="35">
        <f>E63*100/C63</f>
        <v>78.94736842105263</v>
      </c>
      <c r="G63" s="38"/>
      <c r="H63" s="35"/>
      <c r="I63" s="35"/>
      <c r="J63" s="35"/>
      <c r="K63" s="35"/>
      <c r="L63" s="35"/>
    </row>
    <row r="64" spans="1:12" ht="15.75">
      <c r="A64" s="93"/>
      <c r="B64" s="94"/>
      <c r="C64" s="94"/>
      <c r="D64" s="95"/>
      <c r="E64" s="95"/>
      <c r="F64" s="96">
        <v>43800</v>
      </c>
      <c r="G64" s="97"/>
      <c r="H64" s="97"/>
      <c r="I64" s="98"/>
      <c r="J64" s="98"/>
      <c r="K64" s="98"/>
      <c r="L64" s="98"/>
    </row>
    <row r="65" spans="1:12">
      <c r="A65" s="34">
        <v>43829</v>
      </c>
      <c r="B65" s="35" t="s">
        <v>191</v>
      </c>
      <c r="C65" s="36" t="s">
        <v>14</v>
      </c>
      <c r="D65" s="37">
        <v>1000</v>
      </c>
      <c r="E65" s="38">
        <v>1170</v>
      </c>
      <c r="F65" s="38">
        <v>1170</v>
      </c>
      <c r="G65" s="38">
        <v>0</v>
      </c>
      <c r="H65" s="35">
        <v>0</v>
      </c>
      <c r="I65" s="35">
        <f t="shared" ref="I65:I66" si="99">(F65-E65)*D65</f>
        <v>0</v>
      </c>
      <c r="J65" s="35">
        <v>0</v>
      </c>
      <c r="K65" s="35">
        <v>0</v>
      </c>
      <c r="L65" s="76">
        <f t="shared" ref="L65:L66" si="100">I65+J65+K65</f>
        <v>0</v>
      </c>
    </row>
    <row r="66" spans="1:12">
      <c r="A66" s="34">
        <v>43829</v>
      </c>
      <c r="B66" s="35" t="s">
        <v>252</v>
      </c>
      <c r="C66" s="36" t="s">
        <v>14</v>
      </c>
      <c r="D66" s="37">
        <v>500</v>
      </c>
      <c r="E66" s="38">
        <v>2920</v>
      </c>
      <c r="F66" s="38">
        <v>2915</v>
      </c>
      <c r="G66" s="38">
        <v>0</v>
      </c>
      <c r="H66" s="35">
        <v>0</v>
      </c>
      <c r="I66" s="35">
        <f t="shared" si="99"/>
        <v>-2500</v>
      </c>
      <c r="J66" s="35">
        <v>0</v>
      </c>
      <c r="K66" s="35">
        <v>0</v>
      </c>
      <c r="L66" s="76">
        <f t="shared" si="100"/>
        <v>-2500</v>
      </c>
    </row>
    <row r="67" spans="1:12">
      <c r="A67" s="34">
        <v>43826</v>
      </c>
      <c r="B67" s="35" t="s">
        <v>208</v>
      </c>
      <c r="C67" s="36" t="s">
        <v>14</v>
      </c>
      <c r="D67" s="37">
        <v>1000</v>
      </c>
      <c r="E67" s="38">
        <v>1400</v>
      </c>
      <c r="F67" s="38">
        <v>1415</v>
      </c>
      <c r="G67" s="38">
        <v>1423</v>
      </c>
      <c r="H67" s="35">
        <v>0</v>
      </c>
      <c r="I67" s="35">
        <f t="shared" ref="I67" si="101">(F67-E67)*D67</f>
        <v>15000</v>
      </c>
      <c r="J67" s="35">
        <f t="shared" ref="J67" si="102">SUM(G67-F67)*D67</f>
        <v>8000</v>
      </c>
      <c r="K67" s="35">
        <v>0</v>
      </c>
      <c r="L67" s="76">
        <f t="shared" ref="L67" si="103">I67+J67+K67</f>
        <v>23000</v>
      </c>
    </row>
    <row r="68" spans="1:12">
      <c r="A68" s="34">
        <v>43825</v>
      </c>
      <c r="B68" s="35" t="s">
        <v>207</v>
      </c>
      <c r="C68" s="36" t="s">
        <v>14</v>
      </c>
      <c r="D68" s="37">
        <v>1000</v>
      </c>
      <c r="E68" s="38">
        <v>965</v>
      </c>
      <c r="F68" s="38">
        <v>963</v>
      </c>
      <c r="G68" s="38">
        <v>0</v>
      </c>
      <c r="H68" s="35">
        <v>0</v>
      </c>
      <c r="I68" s="35">
        <f t="shared" ref="I68" si="104">(F68-E68)*D68</f>
        <v>-2000</v>
      </c>
      <c r="J68" s="35">
        <v>0</v>
      </c>
      <c r="K68" s="35">
        <v>0</v>
      </c>
      <c r="L68" s="76">
        <f t="shared" ref="L68" si="105">I68+J68+K68</f>
        <v>-2000</v>
      </c>
    </row>
    <row r="69" spans="1:12">
      <c r="A69" s="34">
        <v>43823</v>
      </c>
      <c r="B69" s="35" t="s">
        <v>244</v>
      </c>
      <c r="C69" s="36" t="s">
        <v>14</v>
      </c>
      <c r="D69" s="37">
        <v>1000</v>
      </c>
      <c r="E69" s="38">
        <v>1510</v>
      </c>
      <c r="F69" s="38">
        <v>1525</v>
      </c>
      <c r="G69" s="38">
        <v>0</v>
      </c>
      <c r="H69" s="35">
        <v>0</v>
      </c>
      <c r="I69" s="35">
        <f t="shared" ref="I69" si="106">(F69-E69)*D69</f>
        <v>15000</v>
      </c>
      <c r="J69" s="35">
        <v>0</v>
      </c>
      <c r="K69" s="35">
        <v>0</v>
      </c>
      <c r="L69" s="76">
        <f t="shared" ref="L69" si="107">I69+J69+K69</f>
        <v>15000</v>
      </c>
    </row>
    <row r="70" spans="1:12">
      <c r="A70" s="34">
        <v>43819</v>
      </c>
      <c r="B70" s="35" t="s">
        <v>191</v>
      </c>
      <c r="C70" s="36" t="s">
        <v>14</v>
      </c>
      <c r="D70" s="37">
        <v>1000</v>
      </c>
      <c r="E70" s="38">
        <v>1160</v>
      </c>
      <c r="F70" s="38">
        <v>1175</v>
      </c>
      <c r="G70" s="38">
        <v>0</v>
      </c>
      <c r="H70" s="35">
        <v>0</v>
      </c>
      <c r="I70" s="35">
        <f t="shared" ref="I70" si="108">(F70-E70)*D70</f>
        <v>15000</v>
      </c>
      <c r="J70" s="35">
        <v>0</v>
      </c>
      <c r="K70" s="35">
        <v>0</v>
      </c>
      <c r="L70" s="76">
        <f t="shared" ref="L70" si="109">I70+J70+K70</f>
        <v>15000</v>
      </c>
    </row>
    <row r="71" spans="1:12">
      <c r="A71" s="34">
        <v>43819</v>
      </c>
      <c r="B71" s="35" t="s">
        <v>273</v>
      </c>
      <c r="C71" s="36" t="s">
        <v>14</v>
      </c>
      <c r="D71" s="37">
        <v>1000</v>
      </c>
      <c r="E71" s="38">
        <v>1400</v>
      </c>
      <c r="F71" s="38">
        <v>1415</v>
      </c>
      <c r="G71" s="38">
        <v>0</v>
      </c>
      <c r="H71" s="35">
        <v>0</v>
      </c>
      <c r="I71" s="35">
        <f t="shared" ref="I71" si="110">(F71-E71)*D71</f>
        <v>15000</v>
      </c>
      <c r="J71" s="35">
        <v>0</v>
      </c>
      <c r="K71" s="35">
        <v>0</v>
      </c>
      <c r="L71" s="76">
        <f t="shared" ref="L71" si="111">I71+J71+K71</f>
        <v>15000</v>
      </c>
    </row>
    <row r="72" spans="1:12">
      <c r="A72" s="34">
        <v>43817</v>
      </c>
      <c r="B72" s="35" t="s">
        <v>289</v>
      </c>
      <c r="C72" s="36" t="s">
        <v>14</v>
      </c>
      <c r="D72" s="37">
        <v>2000</v>
      </c>
      <c r="E72" s="38">
        <v>784</v>
      </c>
      <c r="F72" s="38">
        <v>791</v>
      </c>
      <c r="G72" s="38">
        <v>0</v>
      </c>
      <c r="H72" s="35">
        <v>0</v>
      </c>
      <c r="I72" s="35">
        <f t="shared" ref="I72" si="112">(F72-E72)*D72</f>
        <v>14000</v>
      </c>
      <c r="J72" s="35">
        <v>0</v>
      </c>
      <c r="K72" s="35">
        <v>0</v>
      </c>
      <c r="L72" s="76">
        <f t="shared" ref="L72" si="113">I72+J72+K72</f>
        <v>14000</v>
      </c>
    </row>
    <row r="73" spans="1:12">
      <c r="A73" s="34">
        <v>43816</v>
      </c>
      <c r="B73" s="35" t="s">
        <v>241</v>
      </c>
      <c r="C73" s="36" t="s">
        <v>14</v>
      </c>
      <c r="D73" s="37">
        <v>1000</v>
      </c>
      <c r="E73" s="38">
        <v>1800</v>
      </c>
      <c r="F73" s="38">
        <v>1815</v>
      </c>
      <c r="G73" s="38">
        <v>1830</v>
      </c>
      <c r="H73" s="35">
        <v>0</v>
      </c>
      <c r="I73" s="35">
        <f t="shared" ref="I73" si="114">(F73-E73)*D73</f>
        <v>15000</v>
      </c>
      <c r="J73" s="35">
        <f t="shared" ref="J73" si="115">SUM(G73-F73)*D73</f>
        <v>15000</v>
      </c>
      <c r="K73" s="35">
        <v>0</v>
      </c>
      <c r="L73" s="76">
        <f t="shared" ref="L73" si="116">I73+J73+K73</f>
        <v>30000</v>
      </c>
    </row>
    <row r="74" spans="1:12">
      <c r="A74" s="34">
        <v>43815</v>
      </c>
      <c r="B74" s="35" t="s">
        <v>288</v>
      </c>
      <c r="C74" s="36" t="s">
        <v>14</v>
      </c>
      <c r="D74" s="37">
        <v>1000</v>
      </c>
      <c r="E74" s="38">
        <v>1160</v>
      </c>
      <c r="F74" s="38">
        <v>1170</v>
      </c>
      <c r="G74" s="38">
        <v>0</v>
      </c>
      <c r="H74" s="35">
        <v>0</v>
      </c>
      <c r="I74" s="35">
        <f t="shared" ref="I74" si="117">(F74-E74)*D74</f>
        <v>10000</v>
      </c>
      <c r="J74" s="35">
        <v>0</v>
      </c>
      <c r="K74" s="35">
        <v>0</v>
      </c>
      <c r="L74" s="76">
        <f t="shared" ref="L74" si="118">I74+J74+K74</f>
        <v>10000</v>
      </c>
    </row>
    <row r="75" spans="1:12">
      <c r="A75" s="34">
        <v>43812</v>
      </c>
      <c r="B75" s="35" t="s">
        <v>195</v>
      </c>
      <c r="C75" s="36" t="s">
        <v>14</v>
      </c>
      <c r="D75" s="37">
        <v>1000</v>
      </c>
      <c r="E75" s="38">
        <v>1617</v>
      </c>
      <c r="F75" s="38">
        <v>1633</v>
      </c>
      <c r="G75" s="38">
        <v>0</v>
      </c>
      <c r="H75" s="35">
        <v>0</v>
      </c>
      <c r="I75" s="35">
        <f t="shared" ref="I75:I77" si="119">(F75-E75)*D75</f>
        <v>16000</v>
      </c>
      <c r="J75" s="35">
        <v>0</v>
      </c>
      <c r="K75" s="35">
        <v>0</v>
      </c>
      <c r="L75" s="76">
        <f t="shared" ref="L75" si="120">I75+J75+K75</f>
        <v>16000</v>
      </c>
    </row>
    <row r="76" spans="1:12">
      <c r="A76" s="34">
        <v>43812</v>
      </c>
      <c r="B76" s="35" t="s">
        <v>246</v>
      </c>
      <c r="C76" s="36" t="s">
        <v>14</v>
      </c>
      <c r="D76" s="37">
        <v>2000</v>
      </c>
      <c r="E76" s="38">
        <v>502</v>
      </c>
      <c r="F76" s="38">
        <v>507</v>
      </c>
      <c r="G76" s="38">
        <v>0</v>
      </c>
      <c r="H76" s="35">
        <v>0</v>
      </c>
      <c r="I76" s="35">
        <f t="shared" si="119"/>
        <v>10000</v>
      </c>
      <c r="J76" s="35">
        <v>0</v>
      </c>
      <c r="K76" s="35">
        <v>0</v>
      </c>
      <c r="L76" s="76">
        <f t="shared" ref="L76" si="121">I76+J76+K76</f>
        <v>10000</v>
      </c>
    </row>
    <row r="77" spans="1:12">
      <c r="A77" s="34">
        <v>43811</v>
      </c>
      <c r="B77" s="35" t="s">
        <v>199</v>
      </c>
      <c r="C77" s="36" t="s">
        <v>14</v>
      </c>
      <c r="D77" s="37">
        <v>1000</v>
      </c>
      <c r="E77" s="38">
        <v>1696</v>
      </c>
      <c r="F77" s="38">
        <v>1710</v>
      </c>
      <c r="G77" s="38">
        <v>1720</v>
      </c>
      <c r="H77" s="35">
        <v>0</v>
      </c>
      <c r="I77" s="35">
        <f t="shared" si="119"/>
        <v>14000</v>
      </c>
      <c r="J77" s="35">
        <f t="shared" ref="J77" si="122">SUM(G77-F77)*D77</f>
        <v>10000</v>
      </c>
      <c r="K77" s="35">
        <v>0</v>
      </c>
      <c r="L77" s="76">
        <f t="shared" ref="L77" si="123">I77+J77+K77</f>
        <v>24000</v>
      </c>
    </row>
    <row r="78" spans="1:12">
      <c r="A78" s="34">
        <v>43810</v>
      </c>
      <c r="B78" s="35" t="s">
        <v>256</v>
      </c>
      <c r="C78" s="36" t="s">
        <v>14</v>
      </c>
      <c r="D78" s="37">
        <v>1000</v>
      </c>
      <c r="E78" s="38">
        <v>1825</v>
      </c>
      <c r="F78" s="38">
        <v>1838</v>
      </c>
      <c r="G78" s="38">
        <v>0</v>
      </c>
      <c r="H78" s="35">
        <v>0</v>
      </c>
      <c r="I78" s="35">
        <f t="shared" ref="I78" si="124">(F78-E78)*D78</f>
        <v>13000</v>
      </c>
      <c r="J78" s="35">
        <v>0</v>
      </c>
      <c r="K78" s="35">
        <v>0</v>
      </c>
      <c r="L78" s="76">
        <f t="shared" ref="L78" si="125">I78+J78+K78</f>
        <v>13000</v>
      </c>
    </row>
    <row r="79" spans="1:12">
      <c r="A79" s="34">
        <v>43809</v>
      </c>
      <c r="B79" s="35" t="s">
        <v>208</v>
      </c>
      <c r="C79" s="36" t="s">
        <v>12</v>
      </c>
      <c r="D79" s="37">
        <v>1000</v>
      </c>
      <c r="E79" s="38">
        <v>1390</v>
      </c>
      <c r="F79" s="38">
        <v>1375</v>
      </c>
      <c r="G79" s="38">
        <v>0</v>
      </c>
      <c r="H79" s="35">
        <v>0</v>
      </c>
      <c r="I79" s="35">
        <f>(E79-F79)*D79</f>
        <v>15000</v>
      </c>
      <c r="J79" s="35">
        <v>0</v>
      </c>
      <c r="K79" s="35">
        <v>0</v>
      </c>
      <c r="L79" s="76">
        <f t="shared" ref="L79:L80" si="126">SUM(I79:K79)</f>
        <v>15000</v>
      </c>
    </row>
    <row r="80" spans="1:12">
      <c r="A80" s="34">
        <v>43808</v>
      </c>
      <c r="B80" s="35" t="s">
        <v>287</v>
      </c>
      <c r="C80" s="36" t="s">
        <v>14</v>
      </c>
      <c r="D80" s="37">
        <v>2000</v>
      </c>
      <c r="E80" s="38">
        <v>571</v>
      </c>
      <c r="F80" s="38">
        <v>565</v>
      </c>
      <c r="G80" s="38">
        <v>8830</v>
      </c>
      <c r="H80" s="35">
        <v>0</v>
      </c>
      <c r="I80" s="35">
        <f t="shared" ref="I80" si="127">SUM(F80-E80)*D80</f>
        <v>-12000</v>
      </c>
      <c r="J80" s="35">
        <v>0</v>
      </c>
      <c r="K80" s="35">
        <v>0</v>
      </c>
      <c r="L80" s="76">
        <f t="shared" si="126"/>
        <v>-12000</v>
      </c>
    </row>
    <row r="81" spans="1:12">
      <c r="A81" s="34">
        <v>43805</v>
      </c>
      <c r="B81" s="35" t="s">
        <v>242</v>
      </c>
      <c r="C81" s="36" t="s">
        <v>12</v>
      </c>
      <c r="D81" s="37">
        <v>250</v>
      </c>
      <c r="E81" s="38">
        <v>8900</v>
      </c>
      <c r="F81" s="38">
        <v>8860</v>
      </c>
      <c r="G81" s="38">
        <v>0</v>
      </c>
      <c r="H81" s="35">
        <v>0</v>
      </c>
      <c r="I81" s="35">
        <f>(E81-F81)*D81</f>
        <v>10000</v>
      </c>
      <c r="J81" s="35">
        <v>0</v>
      </c>
      <c r="K81" s="35">
        <v>0</v>
      </c>
      <c r="L81" s="76">
        <f t="shared" ref="L81" si="128">I81+J81+K81</f>
        <v>10000</v>
      </c>
    </row>
    <row r="82" spans="1:12">
      <c r="A82" s="34">
        <v>43804</v>
      </c>
      <c r="B82" s="35" t="s">
        <v>199</v>
      </c>
      <c r="C82" s="36" t="s">
        <v>14</v>
      </c>
      <c r="D82" s="37">
        <v>1000</v>
      </c>
      <c r="E82" s="38">
        <v>1651</v>
      </c>
      <c r="F82" s="38">
        <v>1651</v>
      </c>
      <c r="G82" s="38">
        <v>0</v>
      </c>
      <c r="H82" s="35">
        <v>0</v>
      </c>
      <c r="I82" s="35">
        <f t="shared" ref="I82" si="129">(F82-E82)*D82</f>
        <v>0</v>
      </c>
      <c r="J82" s="35">
        <v>0</v>
      </c>
      <c r="K82" s="35">
        <v>0</v>
      </c>
      <c r="L82" s="76">
        <f t="shared" ref="L82" si="130">I82+J82+K82</f>
        <v>0</v>
      </c>
    </row>
    <row r="83" spans="1:12">
      <c r="A83" s="34">
        <v>43803</v>
      </c>
      <c r="B83" s="35" t="s">
        <v>244</v>
      </c>
      <c r="C83" s="36" t="s">
        <v>14</v>
      </c>
      <c r="D83" s="37">
        <v>1000</v>
      </c>
      <c r="E83" s="38">
        <v>1550</v>
      </c>
      <c r="F83" s="38">
        <v>1535</v>
      </c>
      <c r="G83" s="38">
        <v>0</v>
      </c>
      <c r="H83" s="35">
        <v>0</v>
      </c>
      <c r="I83" s="35">
        <f t="shared" ref="I83" si="131">(F83-E83)*D83</f>
        <v>-15000</v>
      </c>
      <c r="J83" s="35">
        <v>0</v>
      </c>
      <c r="K83" s="35">
        <v>0</v>
      </c>
      <c r="L83" s="76">
        <f t="shared" ref="L83" si="132">I83+J83+K83</f>
        <v>-15000</v>
      </c>
    </row>
    <row r="84" spans="1:12">
      <c r="A84" s="34">
        <v>43802</v>
      </c>
      <c r="B84" s="35" t="s">
        <v>199</v>
      </c>
      <c r="C84" s="36" t="s">
        <v>14</v>
      </c>
      <c r="D84" s="37">
        <v>1000</v>
      </c>
      <c r="E84" s="38">
        <v>1639</v>
      </c>
      <c r="F84" s="38">
        <v>1648</v>
      </c>
      <c r="G84" s="38">
        <v>0</v>
      </c>
      <c r="H84" s="35">
        <v>0</v>
      </c>
      <c r="I84" s="35">
        <f t="shared" ref="I84" si="133">(F84-E84)*D84</f>
        <v>9000</v>
      </c>
      <c r="J84" s="35">
        <v>0</v>
      </c>
      <c r="K84" s="35">
        <v>0</v>
      </c>
      <c r="L84" s="76">
        <f t="shared" ref="L84" si="134">I84+J84+K84</f>
        <v>9000</v>
      </c>
    </row>
    <row r="85" spans="1:12">
      <c r="A85" s="34">
        <v>43801</v>
      </c>
      <c r="B85" s="35" t="s">
        <v>199</v>
      </c>
      <c r="C85" s="36" t="s">
        <v>14</v>
      </c>
      <c r="D85" s="37">
        <v>1000</v>
      </c>
      <c r="E85" s="38">
        <v>1635</v>
      </c>
      <c r="F85" s="38">
        <v>1643</v>
      </c>
      <c r="G85" s="38">
        <v>0</v>
      </c>
      <c r="H85" s="35">
        <v>0</v>
      </c>
      <c r="I85" s="35">
        <f t="shared" ref="I85" si="135">(F85-E85)*D85</f>
        <v>8000</v>
      </c>
      <c r="J85" s="35">
        <v>0</v>
      </c>
      <c r="K85" s="35">
        <v>0</v>
      </c>
      <c r="L85" s="76">
        <f t="shared" ref="L85" si="136">I85+J85+K85</f>
        <v>8000</v>
      </c>
    </row>
    <row r="87" spans="1:12">
      <c r="A87" s="87"/>
      <c r="B87" s="87"/>
      <c r="C87" s="87"/>
      <c r="D87" s="87"/>
      <c r="E87" s="87"/>
      <c r="F87" s="87"/>
      <c r="G87" s="87"/>
      <c r="H87" s="56"/>
      <c r="I87" s="57">
        <f>SUM(I65:I85)</f>
        <v>162500</v>
      </c>
      <c r="J87" s="56"/>
      <c r="K87" s="56" t="s">
        <v>93</v>
      </c>
      <c r="L87" s="57">
        <f>SUM(L65:L85)</f>
        <v>195500</v>
      </c>
    </row>
    <row r="88" spans="1:12">
      <c r="A88" s="88">
        <v>43770</v>
      </c>
      <c r="B88" s="89"/>
      <c r="C88" s="89"/>
      <c r="D88" s="89"/>
      <c r="E88" s="89"/>
      <c r="F88" s="89"/>
      <c r="G88" s="38"/>
      <c r="H88" s="35"/>
      <c r="I88" s="35"/>
      <c r="J88" s="35"/>
      <c r="K88" s="35"/>
      <c r="L88" s="76"/>
    </row>
    <row r="89" spans="1:12">
      <c r="A89" s="77" t="s">
        <v>228</v>
      </c>
      <c r="B89" s="78" t="s">
        <v>229</v>
      </c>
      <c r="C89" s="55" t="s">
        <v>230</v>
      </c>
      <c r="D89" s="79" t="s">
        <v>231</v>
      </c>
      <c r="E89" s="79" t="s">
        <v>232</v>
      </c>
      <c r="F89" s="55" t="s">
        <v>222</v>
      </c>
      <c r="G89" s="38"/>
      <c r="H89" s="35"/>
      <c r="I89" s="35"/>
      <c r="J89" s="35"/>
      <c r="K89" s="35"/>
      <c r="L89" s="35"/>
    </row>
    <row r="90" spans="1:12">
      <c r="A90" s="90" t="s">
        <v>286</v>
      </c>
      <c r="B90" s="91">
        <v>2</v>
      </c>
      <c r="C90" s="35">
        <f>SUM(A90-B90)</f>
        <v>28</v>
      </c>
      <c r="D90" s="92">
        <v>7</v>
      </c>
      <c r="E90" s="35">
        <f>SUM(C90-D90)</f>
        <v>21</v>
      </c>
      <c r="F90" s="35">
        <f>E90*100/C90</f>
        <v>75</v>
      </c>
      <c r="G90" s="38"/>
      <c r="H90" s="35"/>
      <c r="I90" s="35"/>
      <c r="J90" s="35"/>
      <c r="K90" s="35"/>
      <c r="L90" s="35"/>
    </row>
    <row r="91" spans="1:12" ht="15.75">
      <c r="A91" s="93"/>
      <c r="B91" s="94"/>
      <c r="C91" s="94"/>
      <c r="D91" s="95"/>
      <c r="E91" s="95"/>
      <c r="F91" s="96">
        <v>43770</v>
      </c>
      <c r="G91" s="97"/>
      <c r="H91" s="97"/>
      <c r="I91" s="98"/>
      <c r="J91" s="98"/>
      <c r="K91" s="98"/>
      <c r="L91" s="98"/>
    </row>
    <row r="92" spans="1:12">
      <c r="A92" s="34">
        <v>43798</v>
      </c>
      <c r="B92" s="35" t="s">
        <v>208</v>
      </c>
      <c r="C92" s="36" t="s">
        <v>12</v>
      </c>
      <c r="D92" s="37">
        <v>1000</v>
      </c>
      <c r="E92" s="38">
        <v>1440</v>
      </c>
      <c r="F92" s="38">
        <v>1433</v>
      </c>
      <c r="G92" s="38">
        <v>0</v>
      </c>
      <c r="H92" s="35">
        <v>0</v>
      </c>
      <c r="I92" s="35">
        <f>(E92-F92)*D92</f>
        <v>7000</v>
      </c>
      <c r="J92" s="35">
        <v>0</v>
      </c>
      <c r="K92" s="35">
        <v>0</v>
      </c>
      <c r="L92" s="76">
        <f t="shared" ref="L92" si="137">I92+J92+K92</f>
        <v>7000</v>
      </c>
    </row>
    <row r="93" spans="1:12">
      <c r="A93" s="34">
        <v>43797</v>
      </c>
      <c r="B93" s="35" t="s">
        <v>244</v>
      </c>
      <c r="C93" s="36" t="s">
        <v>14</v>
      </c>
      <c r="D93" s="37">
        <v>1000</v>
      </c>
      <c r="E93" s="38">
        <v>1555</v>
      </c>
      <c r="F93" s="38">
        <v>1565</v>
      </c>
      <c r="G93" s="38">
        <v>1575</v>
      </c>
      <c r="H93" s="35">
        <v>0</v>
      </c>
      <c r="I93" s="35">
        <f t="shared" ref="I93" si="138">(F93-E93)*D93</f>
        <v>10000</v>
      </c>
      <c r="J93" s="35">
        <f t="shared" ref="J93" si="139">SUM(G93-F93)*D93</f>
        <v>10000</v>
      </c>
      <c r="K93" s="35">
        <v>0</v>
      </c>
      <c r="L93" s="76">
        <f t="shared" ref="L93:L94" si="140">I93+J93+K93</f>
        <v>20000</v>
      </c>
    </row>
    <row r="94" spans="1:12">
      <c r="A94" s="34">
        <v>43797</v>
      </c>
      <c r="B94" s="35" t="s">
        <v>285</v>
      </c>
      <c r="C94" s="36" t="s">
        <v>14</v>
      </c>
      <c r="D94" s="37">
        <v>1000</v>
      </c>
      <c r="E94" s="38">
        <v>1440</v>
      </c>
      <c r="F94" s="38">
        <v>1428</v>
      </c>
      <c r="G94" s="38">
        <v>0</v>
      </c>
      <c r="H94" s="35">
        <v>0</v>
      </c>
      <c r="I94" s="35">
        <f t="shared" ref="I94" si="141">(F94-E94)*D94</f>
        <v>-12000</v>
      </c>
      <c r="J94" s="35">
        <v>0</v>
      </c>
      <c r="K94" s="35">
        <v>0</v>
      </c>
      <c r="L94" s="76">
        <f t="shared" si="140"/>
        <v>-12000</v>
      </c>
    </row>
    <row r="95" spans="1:12">
      <c r="A95" s="34">
        <v>43796</v>
      </c>
      <c r="B95" s="35" t="s">
        <v>218</v>
      </c>
      <c r="C95" s="36" t="s">
        <v>14</v>
      </c>
      <c r="D95" s="37">
        <v>1000</v>
      </c>
      <c r="E95" s="38">
        <v>1495</v>
      </c>
      <c r="F95" s="38">
        <v>1505</v>
      </c>
      <c r="G95" s="38">
        <v>1515</v>
      </c>
      <c r="H95" s="35">
        <v>0</v>
      </c>
      <c r="I95" s="35">
        <f t="shared" ref="I95" si="142">(F95-E95)*D95</f>
        <v>10000</v>
      </c>
      <c r="J95" s="35">
        <f t="shared" ref="J95:J97" si="143">SUM(G95-F95)*D95</f>
        <v>10000</v>
      </c>
      <c r="K95" s="35">
        <v>0</v>
      </c>
      <c r="L95" s="76">
        <f t="shared" ref="L95" si="144">I95+J95+K95</f>
        <v>20000</v>
      </c>
    </row>
    <row r="96" spans="1:12">
      <c r="A96" s="34">
        <v>43795</v>
      </c>
      <c r="B96" s="35" t="s">
        <v>259</v>
      </c>
      <c r="C96" s="36" t="s">
        <v>14</v>
      </c>
      <c r="D96" s="37">
        <v>250</v>
      </c>
      <c r="E96" s="38">
        <v>4146</v>
      </c>
      <c r="F96" s="38">
        <v>4140</v>
      </c>
      <c r="G96" s="38">
        <v>0</v>
      </c>
      <c r="H96" s="35">
        <v>0</v>
      </c>
      <c r="I96" s="35">
        <f t="shared" ref="I96" si="145">(F96-E96)*D96</f>
        <v>-1500</v>
      </c>
      <c r="J96" s="35">
        <v>0</v>
      </c>
      <c r="K96" s="35">
        <v>0</v>
      </c>
      <c r="L96" s="76">
        <f t="shared" ref="L96" si="146">I96+J96+K96</f>
        <v>-1500</v>
      </c>
    </row>
    <row r="97" spans="1:12">
      <c r="A97" s="34">
        <v>43794</v>
      </c>
      <c r="B97" s="35" t="s">
        <v>255</v>
      </c>
      <c r="C97" s="36" t="s">
        <v>14</v>
      </c>
      <c r="D97" s="37">
        <v>1000</v>
      </c>
      <c r="E97" s="38">
        <v>2267</v>
      </c>
      <c r="F97" s="38">
        <v>2285</v>
      </c>
      <c r="G97" s="38">
        <v>2297</v>
      </c>
      <c r="H97" s="35">
        <v>0</v>
      </c>
      <c r="I97" s="35">
        <f t="shared" ref="I97" si="147">(F97-E97)*D97</f>
        <v>18000</v>
      </c>
      <c r="J97" s="35">
        <f t="shared" si="143"/>
        <v>12000</v>
      </c>
      <c r="K97" s="35">
        <v>0</v>
      </c>
      <c r="L97" s="76">
        <f t="shared" ref="L97" si="148">I97+J97+K97</f>
        <v>30000</v>
      </c>
    </row>
    <row r="98" spans="1:12">
      <c r="A98" s="34">
        <v>43794</v>
      </c>
      <c r="B98" s="35" t="s">
        <v>284</v>
      </c>
      <c r="C98" s="36" t="s">
        <v>14</v>
      </c>
      <c r="D98" s="37">
        <v>2000</v>
      </c>
      <c r="E98" s="38">
        <v>595</v>
      </c>
      <c r="F98" s="38">
        <v>599</v>
      </c>
      <c r="G98" s="38">
        <v>0</v>
      </c>
      <c r="H98" s="35">
        <v>0</v>
      </c>
      <c r="I98" s="35">
        <f t="shared" ref="I98" si="149">(F98-E98)*D98</f>
        <v>8000</v>
      </c>
      <c r="J98" s="35">
        <v>0</v>
      </c>
      <c r="K98" s="35">
        <v>0</v>
      </c>
      <c r="L98" s="76">
        <f t="shared" ref="L98" si="150">I98+J98+K98</f>
        <v>8000</v>
      </c>
    </row>
    <row r="99" spans="1:12">
      <c r="A99" s="34">
        <v>43791</v>
      </c>
      <c r="B99" s="35" t="s">
        <v>202</v>
      </c>
      <c r="C99" s="36" t="s">
        <v>14</v>
      </c>
      <c r="D99" s="37">
        <v>1000</v>
      </c>
      <c r="E99" s="38">
        <v>1810</v>
      </c>
      <c r="F99" s="38">
        <v>1825</v>
      </c>
      <c r="G99" s="38">
        <v>0</v>
      </c>
      <c r="H99" s="35">
        <v>0</v>
      </c>
      <c r="I99" s="35">
        <f t="shared" ref="I99" si="151">(F99-E99)*D99</f>
        <v>15000</v>
      </c>
      <c r="J99" s="35">
        <v>0</v>
      </c>
      <c r="K99" s="35">
        <v>0</v>
      </c>
      <c r="L99" s="76">
        <f t="shared" ref="L99" si="152">I99+J99+K99</f>
        <v>15000</v>
      </c>
    </row>
    <row r="100" spans="1:12">
      <c r="A100" s="34">
        <v>43790</v>
      </c>
      <c r="B100" s="35" t="s">
        <v>195</v>
      </c>
      <c r="C100" s="36" t="s">
        <v>14</v>
      </c>
      <c r="D100" s="37">
        <v>1000</v>
      </c>
      <c r="E100" s="38">
        <v>1606</v>
      </c>
      <c r="F100" s="38">
        <v>1612</v>
      </c>
      <c r="G100" s="38">
        <v>0</v>
      </c>
      <c r="H100" s="35">
        <v>0</v>
      </c>
      <c r="I100" s="35">
        <f t="shared" ref="I100" si="153">(F100-E100)*D100</f>
        <v>6000</v>
      </c>
      <c r="J100" s="35">
        <v>0</v>
      </c>
      <c r="K100" s="35">
        <v>0</v>
      </c>
      <c r="L100" s="76">
        <f t="shared" ref="L100" si="154">I100+J100+K100</f>
        <v>6000</v>
      </c>
    </row>
    <row r="101" spans="1:12">
      <c r="A101" s="34">
        <v>43789</v>
      </c>
      <c r="B101" s="35" t="s">
        <v>206</v>
      </c>
      <c r="C101" s="36" t="s">
        <v>14</v>
      </c>
      <c r="D101" s="37">
        <v>1000</v>
      </c>
      <c r="E101" s="38">
        <v>1278</v>
      </c>
      <c r="F101" s="38">
        <v>1274</v>
      </c>
      <c r="G101" s="38">
        <v>0</v>
      </c>
      <c r="H101" s="35">
        <v>0</v>
      </c>
      <c r="I101" s="35">
        <f t="shared" ref="I101:I103" si="155">(F101-E101)*D101</f>
        <v>-4000</v>
      </c>
      <c r="J101" s="35">
        <v>0</v>
      </c>
      <c r="K101" s="35">
        <v>0</v>
      </c>
      <c r="L101" s="76">
        <f t="shared" ref="L101:L103" si="156">I101+J101+K101</f>
        <v>-4000</v>
      </c>
    </row>
    <row r="102" spans="1:12">
      <c r="A102" s="34">
        <v>43789</v>
      </c>
      <c r="B102" s="35" t="s">
        <v>283</v>
      </c>
      <c r="C102" s="36" t="s">
        <v>14</v>
      </c>
      <c r="D102" s="37">
        <v>1000</v>
      </c>
      <c r="E102" s="38">
        <v>364</v>
      </c>
      <c r="F102" s="38">
        <v>357</v>
      </c>
      <c r="G102" s="38">
        <v>0</v>
      </c>
      <c r="H102" s="35">
        <v>0</v>
      </c>
      <c r="I102" s="35">
        <f t="shared" si="155"/>
        <v>-7000</v>
      </c>
      <c r="J102" s="35">
        <v>0</v>
      </c>
      <c r="K102" s="35">
        <v>0</v>
      </c>
      <c r="L102" s="76">
        <f t="shared" si="156"/>
        <v>-7000</v>
      </c>
    </row>
    <row r="103" spans="1:12">
      <c r="A103" s="34">
        <v>43789</v>
      </c>
      <c r="B103" s="35" t="s">
        <v>280</v>
      </c>
      <c r="C103" s="36" t="s">
        <v>14</v>
      </c>
      <c r="D103" s="37">
        <v>1000</v>
      </c>
      <c r="E103" s="38">
        <v>798</v>
      </c>
      <c r="F103" s="38">
        <v>788</v>
      </c>
      <c r="G103" s="38">
        <v>0</v>
      </c>
      <c r="H103" s="35">
        <v>0</v>
      </c>
      <c r="I103" s="35">
        <f t="shared" si="155"/>
        <v>-10000</v>
      </c>
      <c r="J103" s="35">
        <v>0</v>
      </c>
      <c r="K103" s="35">
        <v>0</v>
      </c>
      <c r="L103" s="76">
        <f t="shared" si="156"/>
        <v>-10000</v>
      </c>
    </row>
    <row r="104" spans="1:12">
      <c r="A104" s="34">
        <v>43788</v>
      </c>
      <c r="B104" s="35" t="s">
        <v>267</v>
      </c>
      <c r="C104" s="36" t="s">
        <v>14</v>
      </c>
      <c r="D104" s="37">
        <v>1000</v>
      </c>
      <c r="E104" s="38">
        <v>1450</v>
      </c>
      <c r="F104" s="38">
        <v>1463</v>
      </c>
      <c r="G104" s="38">
        <v>1470</v>
      </c>
      <c r="H104" s="35">
        <v>0</v>
      </c>
      <c r="I104" s="35">
        <f t="shared" ref="I104" si="157">(F104-E104)*D104</f>
        <v>13000</v>
      </c>
      <c r="J104" s="35">
        <f t="shared" ref="J104" si="158">SUM(G104-F104)*D104</f>
        <v>7000</v>
      </c>
      <c r="K104" s="35">
        <v>0</v>
      </c>
      <c r="L104" s="76">
        <f t="shared" ref="L104" si="159">I104+J104+K104</f>
        <v>20000</v>
      </c>
    </row>
    <row r="105" spans="1:12">
      <c r="A105" s="34">
        <v>43788</v>
      </c>
      <c r="B105" s="35" t="s">
        <v>282</v>
      </c>
      <c r="C105" s="36" t="s">
        <v>14</v>
      </c>
      <c r="D105" s="37">
        <v>1000</v>
      </c>
      <c r="E105" s="38">
        <v>1040</v>
      </c>
      <c r="F105" s="38">
        <v>1050</v>
      </c>
      <c r="G105" s="38">
        <v>1058</v>
      </c>
      <c r="H105" s="35">
        <v>0</v>
      </c>
      <c r="I105" s="35">
        <f t="shared" ref="I105" si="160">(F105-E105)*D105</f>
        <v>10000</v>
      </c>
      <c r="J105" s="35">
        <f t="shared" ref="J105" si="161">SUM(G105-F105)*D105</f>
        <v>8000</v>
      </c>
      <c r="K105" s="35">
        <v>0</v>
      </c>
      <c r="L105" s="76">
        <f t="shared" ref="L105" si="162">I105+J105+K105</f>
        <v>18000</v>
      </c>
    </row>
    <row r="106" spans="1:12">
      <c r="A106" s="34">
        <v>43787</v>
      </c>
      <c r="B106" s="35" t="s">
        <v>280</v>
      </c>
      <c r="C106" s="36" t="s">
        <v>14</v>
      </c>
      <c r="D106" s="37">
        <v>1000</v>
      </c>
      <c r="E106" s="38">
        <v>782</v>
      </c>
      <c r="F106" s="38">
        <v>793</v>
      </c>
      <c r="G106" s="38">
        <v>0</v>
      </c>
      <c r="H106" s="35">
        <v>0</v>
      </c>
      <c r="I106" s="35">
        <f t="shared" ref="I106:I108" si="163">(F106-E106)*D106</f>
        <v>11000</v>
      </c>
      <c r="J106" s="35">
        <v>0</v>
      </c>
      <c r="K106" s="35">
        <v>0</v>
      </c>
      <c r="L106" s="76">
        <f t="shared" ref="L106:L108" si="164">I106+J106+K106</f>
        <v>11000</v>
      </c>
    </row>
    <row r="107" spans="1:12">
      <c r="A107" s="34">
        <v>43787</v>
      </c>
      <c r="B107" s="35" t="s">
        <v>281</v>
      </c>
      <c r="C107" s="36" t="s">
        <v>14</v>
      </c>
      <c r="D107" s="37">
        <v>1000</v>
      </c>
      <c r="E107" s="38">
        <v>409</v>
      </c>
      <c r="F107" s="38">
        <v>409</v>
      </c>
      <c r="G107" s="38">
        <v>0</v>
      </c>
      <c r="H107" s="35">
        <v>0</v>
      </c>
      <c r="I107" s="35">
        <v>0</v>
      </c>
      <c r="J107" s="35">
        <v>0</v>
      </c>
      <c r="K107" s="35">
        <v>0</v>
      </c>
      <c r="L107" s="76">
        <f t="shared" si="164"/>
        <v>0</v>
      </c>
    </row>
    <row r="108" spans="1:12">
      <c r="A108" s="34">
        <v>43784</v>
      </c>
      <c r="B108" s="35" t="s">
        <v>206</v>
      </c>
      <c r="C108" s="36" t="s">
        <v>14</v>
      </c>
      <c r="D108" s="37">
        <v>1000</v>
      </c>
      <c r="E108" s="38">
        <v>1283</v>
      </c>
      <c r="F108" s="38">
        <v>1279</v>
      </c>
      <c r="G108" s="38">
        <v>0</v>
      </c>
      <c r="H108" s="35">
        <v>0</v>
      </c>
      <c r="I108" s="35">
        <f t="shared" si="163"/>
        <v>-4000</v>
      </c>
      <c r="J108" s="35">
        <v>0</v>
      </c>
      <c r="K108" s="35">
        <v>0</v>
      </c>
      <c r="L108" s="76">
        <f t="shared" si="164"/>
        <v>-4000</v>
      </c>
    </row>
    <row r="109" spans="1:12">
      <c r="A109" s="34">
        <v>43783</v>
      </c>
      <c r="B109" s="35" t="s">
        <v>206</v>
      </c>
      <c r="C109" s="36" t="s">
        <v>14</v>
      </c>
      <c r="D109" s="37">
        <v>1000</v>
      </c>
      <c r="E109" s="38">
        <v>1270</v>
      </c>
      <c r="F109" s="38">
        <v>1275</v>
      </c>
      <c r="G109" s="38">
        <v>0</v>
      </c>
      <c r="H109" s="35">
        <v>0</v>
      </c>
      <c r="I109" s="35">
        <f t="shared" ref="I109" si="165">(F109-E109)*D109</f>
        <v>5000</v>
      </c>
      <c r="J109" s="35">
        <v>0</v>
      </c>
      <c r="K109" s="35">
        <v>0</v>
      </c>
      <c r="L109" s="76">
        <f t="shared" ref="L109" si="166">I109+J109+K109</f>
        <v>5000</v>
      </c>
    </row>
    <row r="110" spans="1:12">
      <c r="A110" s="34">
        <v>43782</v>
      </c>
      <c r="B110" s="35" t="s">
        <v>278</v>
      </c>
      <c r="C110" s="36" t="s">
        <v>14</v>
      </c>
      <c r="D110" s="37">
        <v>250</v>
      </c>
      <c r="E110" s="38">
        <v>3180</v>
      </c>
      <c r="F110" s="38">
        <v>3150</v>
      </c>
      <c r="G110" s="38">
        <v>0</v>
      </c>
      <c r="H110" s="35">
        <v>0</v>
      </c>
      <c r="I110" s="35">
        <f t="shared" ref="I110" si="167">(F110-E110)*D110</f>
        <v>-7500</v>
      </c>
      <c r="J110" s="35">
        <v>0</v>
      </c>
      <c r="K110" s="35">
        <v>0</v>
      </c>
      <c r="L110" s="76">
        <f t="shared" ref="L110" si="168">I110+J110+K110</f>
        <v>-7500</v>
      </c>
    </row>
    <row r="111" spans="1:12">
      <c r="A111" s="34">
        <v>43782</v>
      </c>
      <c r="B111" s="35" t="s">
        <v>279</v>
      </c>
      <c r="C111" s="36" t="s">
        <v>14</v>
      </c>
      <c r="D111" s="37">
        <v>1000</v>
      </c>
      <c r="E111" s="38">
        <v>749</v>
      </c>
      <c r="F111" s="38">
        <v>740</v>
      </c>
      <c r="G111" s="38">
        <v>0</v>
      </c>
      <c r="H111" s="35">
        <v>0</v>
      </c>
      <c r="I111" s="35">
        <f t="shared" ref="I111" si="169">(F111-E111)*D111</f>
        <v>-9000</v>
      </c>
      <c r="J111" s="35">
        <v>0</v>
      </c>
      <c r="K111" s="35">
        <v>0</v>
      </c>
      <c r="L111" s="76">
        <f t="shared" ref="L111" si="170">I111+J111+K111</f>
        <v>-9000</v>
      </c>
    </row>
    <row r="112" spans="1:12">
      <c r="A112" s="34">
        <v>43780</v>
      </c>
      <c r="B112" s="35" t="s">
        <v>199</v>
      </c>
      <c r="C112" s="36" t="s">
        <v>14</v>
      </c>
      <c r="D112" s="37">
        <v>1000</v>
      </c>
      <c r="E112" s="38">
        <v>1613</v>
      </c>
      <c r="F112" s="38">
        <v>1619</v>
      </c>
      <c r="G112" s="38">
        <v>0</v>
      </c>
      <c r="H112" s="35">
        <v>0</v>
      </c>
      <c r="I112" s="35">
        <f t="shared" ref="I112:I118" si="171">(F112-E112)*D112</f>
        <v>6000</v>
      </c>
      <c r="J112" s="35">
        <v>0</v>
      </c>
      <c r="K112" s="35">
        <v>0</v>
      </c>
      <c r="L112" s="76">
        <f t="shared" ref="L112" si="172">I112+J112+K112</f>
        <v>6000</v>
      </c>
    </row>
    <row r="113" spans="1:12">
      <c r="A113" s="34">
        <v>43776</v>
      </c>
      <c r="B113" s="35" t="s">
        <v>241</v>
      </c>
      <c r="C113" s="36" t="s">
        <v>14</v>
      </c>
      <c r="D113" s="37">
        <v>1000</v>
      </c>
      <c r="E113" s="38">
        <v>1995</v>
      </c>
      <c r="F113" s="38">
        <v>2010</v>
      </c>
      <c r="G113" s="38">
        <v>0</v>
      </c>
      <c r="H113" s="35">
        <v>0</v>
      </c>
      <c r="I113" s="35">
        <f t="shared" si="171"/>
        <v>15000</v>
      </c>
      <c r="J113" s="35">
        <v>0</v>
      </c>
      <c r="K113" s="35">
        <v>0</v>
      </c>
      <c r="L113" s="76">
        <f t="shared" ref="L113" si="173">I113+J113+K113</f>
        <v>15000</v>
      </c>
    </row>
    <row r="114" spans="1:12">
      <c r="A114" s="34">
        <v>43776</v>
      </c>
      <c r="B114" s="35" t="s">
        <v>195</v>
      </c>
      <c r="C114" s="36" t="s">
        <v>14</v>
      </c>
      <c r="D114" s="37">
        <v>1000</v>
      </c>
      <c r="E114" s="38">
        <v>1593</v>
      </c>
      <c r="F114" s="38">
        <v>1603</v>
      </c>
      <c r="G114" s="38">
        <v>1613</v>
      </c>
      <c r="H114" s="35">
        <v>0</v>
      </c>
      <c r="I114" s="35">
        <f t="shared" si="171"/>
        <v>10000</v>
      </c>
      <c r="J114" s="35">
        <f t="shared" ref="J114" si="174">SUM(G114-F114)*D114</f>
        <v>10000</v>
      </c>
      <c r="K114" s="35">
        <v>0</v>
      </c>
      <c r="L114" s="76">
        <f t="shared" ref="L114" si="175">I114+J114+K114</f>
        <v>20000</v>
      </c>
    </row>
    <row r="115" spans="1:12">
      <c r="A115" s="34">
        <v>43775</v>
      </c>
      <c r="B115" s="35" t="s">
        <v>252</v>
      </c>
      <c r="C115" s="36" t="s">
        <v>14</v>
      </c>
      <c r="D115" s="37">
        <v>500</v>
      </c>
      <c r="E115" s="38">
        <v>2850</v>
      </c>
      <c r="F115" s="38">
        <v>2870</v>
      </c>
      <c r="G115" s="38">
        <v>0</v>
      </c>
      <c r="H115" s="35">
        <v>0</v>
      </c>
      <c r="I115" s="35">
        <f t="shared" si="171"/>
        <v>10000</v>
      </c>
      <c r="J115" s="35">
        <v>0</v>
      </c>
      <c r="K115" s="35">
        <v>0</v>
      </c>
      <c r="L115" s="76">
        <f t="shared" ref="L115" si="176">I115+J115+K115</f>
        <v>10000</v>
      </c>
    </row>
    <row r="116" spans="1:12">
      <c r="A116" s="34">
        <v>43775</v>
      </c>
      <c r="B116" s="35" t="s">
        <v>206</v>
      </c>
      <c r="C116" s="36" t="s">
        <v>14</v>
      </c>
      <c r="D116" s="37">
        <v>1000</v>
      </c>
      <c r="E116" s="38">
        <v>1250</v>
      </c>
      <c r="F116" s="38">
        <v>1255</v>
      </c>
      <c r="G116" s="38">
        <v>0</v>
      </c>
      <c r="H116" s="35">
        <v>0</v>
      </c>
      <c r="I116" s="35">
        <f t="shared" si="171"/>
        <v>5000</v>
      </c>
      <c r="J116" s="35">
        <v>0</v>
      </c>
      <c r="K116" s="35">
        <v>0</v>
      </c>
      <c r="L116" s="76">
        <f t="shared" ref="L116" si="177">I116+J116+K116</f>
        <v>5000</v>
      </c>
    </row>
    <row r="117" spans="1:12">
      <c r="A117" s="34">
        <v>43774</v>
      </c>
      <c r="B117" s="35" t="s">
        <v>253</v>
      </c>
      <c r="C117" s="36" t="s">
        <v>14</v>
      </c>
      <c r="D117" s="37">
        <v>500</v>
      </c>
      <c r="E117" s="38">
        <v>4220</v>
      </c>
      <c r="F117" s="38">
        <v>4245</v>
      </c>
      <c r="G117" s="38">
        <v>0</v>
      </c>
      <c r="H117" s="35">
        <v>0</v>
      </c>
      <c r="I117" s="35">
        <f t="shared" si="171"/>
        <v>12500</v>
      </c>
      <c r="J117" s="35">
        <v>0</v>
      </c>
      <c r="K117" s="35">
        <v>0</v>
      </c>
      <c r="L117" s="76">
        <f t="shared" ref="L117" si="178">I117+J117+K117</f>
        <v>12500</v>
      </c>
    </row>
    <row r="118" spans="1:12">
      <c r="A118" s="34">
        <v>43774</v>
      </c>
      <c r="B118" s="35" t="s">
        <v>278</v>
      </c>
      <c r="C118" s="36" t="s">
        <v>14</v>
      </c>
      <c r="D118" s="37">
        <v>500</v>
      </c>
      <c r="E118" s="38">
        <v>3005</v>
      </c>
      <c r="F118" s="38">
        <v>3025</v>
      </c>
      <c r="G118" s="38">
        <v>3050</v>
      </c>
      <c r="H118" s="35">
        <v>0</v>
      </c>
      <c r="I118" s="35">
        <f t="shared" si="171"/>
        <v>10000</v>
      </c>
      <c r="J118" s="35">
        <f t="shared" ref="J118" si="179">SUM(G118-F118)*D118</f>
        <v>12500</v>
      </c>
      <c r="K118" s="35">
        <v>0</v>
      </c>
      <c r="L118" s="76">
        <f t="shared" ref="L118" si="180">I118+J118+K118</f>
        <v>22500</v>
      </c>
    </row>
    <row r="119" spans="1:12">
      <c r="A119" s="34">
        <v>43773</v>
      </c>
      <c r="B119" s="35" t="s">
        <v>218</v>
      </c>
      <c r="C119" s="36" t="s">
        <v>14</v>
      </c>
      <c r="D119" s="37">
        <v>1000</v>
      </c>
      <c r="E119" s="38">
        <v>1580</v>
      </c>
      <c r="F119" s="38">
        <v>1590</v>
      </c>
      <c r="G119" s="38">
        <v>0</v>
      </c>
      <c r="H119" s="35">
        <v>0</v>
      </c>
      <c r="I119" s="35">
        <f t="shared" ref="I119" si="181">(F119-E119)*D119</f>
        <v>10000</v>
      </c>
      <c r="J119" s="35">
        <v>0</v>
      </c>
      <c r="K119" s="35">
        <v>0</v>
      </c>
      <c r="L119" s="76">
        <f t="shared" ref="L119" si="182">I119+J119+K119</f>
        <v>10000</v>
      </c>
    </row>
    <row r="120" spans="1:12">
      <c r="A120" s="34">
        <v>43770</v>
      </c>
      <c r="B120" s="35" t="s">
        <v>245</v>
      </c>
      <c r="C120" s="36" t="s">
        <v>14</v>
      </c>
      <c r="D120" s="37">
        <v>1000</v>
      </c>
      <c r="E120" s="38">
        <v>1245</v>
      </c>
      <c r="F120" s="38">
        <v>1245</v>
      </c>
      <c r="G120" s="38">
        <v>0</v>
      </c>
      <c r="H120" s="35">
        <v>0</v>
      </c>
      <c r="I120" s="35">
        <f t="shared" ref="I120" si="183">(F120-E120)*D120</f>
        <v>0</v>
      </c>
      <c r="J120" s="35">
        <v>0</v>
      </c>
      <c r="K120" s="35">
        <v>0</v>
      </c>
      <c r="L120" s="76">
        <f t="shared" ref="L120" si="184">I120+J120+K120</f>
        <v>0</v>
      </c>
    </row>
    <row r="121" spans="1:12">
      <c r="A121" s="34">
        <v>43770</v>
      </c>
      <c r="B121" s="35" t="s">
        <v>277</v>
      </c>
      <c r="C121" s="36" t="s">
        <v>14</v>
      </c>
      <c r="D121" s="37">
        <v>1000</v>
      </c>
      <c r="E121" s="38">
        <v>1750</v>
      </c>
      <c r="F121" s="38">
        <v>1765</v>
      </c>
      <c r="G121" s="38">
        <v>0</v>
      </c>
      <c r="H121" s="35">
        <v>0</v>
      </c>
      <c r="I121" s="35">
        <f t="shared" ref="I121" si="185">(F121-E121)*D121</f>
        <v>15000</v>
      </c>
      <c r="J121" s="35">
        <v>0</v>
      </c>
      <c r="K121" s="35">
        <v>0</v>
      </c>
      <c r="L121" s="76">
        <f t="shared" ref="L121" si="186">I121+J121+K121</f>
        <v>15000</v>
      </c>
    </row>
    <row r="122" spans="1:12">
      <c r="A122" s="87"/>
      <c r="B122" s="87"/>
      <c r="C122" s="87"/>
      <c r="D122" s="87"/>
      <c r="E122" s="87"/>
      <c r="F122" s="87"/>
      <c r="G122" s="87"/>
      <c r="H122" s="56"/>
      <c r="I122" s="57">
        <f>SUM(I92:I121)</f>
        <v>151500</v>
      </c>
      <c r="J122" s="56"/>
      <c r="K122" s="56" t="s">
        <v>93</v>
      </c>
      <c r="L122" s="57">
        <f>SUM(L92:L121)</f>
        <v>221000</v>
      </c>
    </row>
    <row r="123" spans="1:12">
      <c r="A123" s="88">
        <v>43709</v>
      </c>
      <c r="B123" s="89"/>
      <c r="C123" s="89"/>
      <c r="D123" s="89"/>
      <c r="E123" s="89"/>
      <c r="F123" s="89"/>
      <c r="G123" s="38"/>
      <c r="H123" s="35"/>
      <c r="I123" s="35"/>
      <c r="J123" s="35"/>
      <c r="K123" s="35"/>
      <c r="L123" s="76"/>
    </row>
    <row r="124" spans="1:12">
      <c r="A124" s="77" t="s">
        <v>228</v>
      </c>
      <c r="B124" s="78" t="s">
        <v>229</v>
      </c>
      <c r="C124" s="55" t="s">
        <v>230</v>
      </c>
      <c r="D124" s="79" t="s">
        <v>231</v>
      </c>
      <c r="E124" s="79" t="s">
        <v>232</v>
      </c>
      <c r="F124" s="55" t="s">
        <v>222</v>
      </c>
      <c r="G124" s="38"/>
      <c r="H124" s="35"/>
      <c r="I124" s="35"/>
      <c r="J124" s="35"/>
      <c r="K124" s="35"/>
      <c r="L124" s="35"/>
    </row>
    <row r="125" spans="1:12">
      <c r="A125" s="90" t="s">
        <v>261</v>
      </c>
      <c r="B125" s="91">
        <v>6</v>
      </c>
      <c r="C125" s="35">
        <f>SUM(A125-B125)</f>
        <v>25</v>
      </c>
      <c r="D125" s="92">
        <v>7</v>
      </c>
      <c r="E125" s="35">
        <f>SUM(C125-D125)</f>
        <v>18</v>
      </c>
      <c r="F125" s="35">
        <f>E125*100/C125</f>
        <v>72</v>
      </c>
      <c r="G125" s="38"/>
      <c r="H125" s="35"/>
      <c r="I125" s="35"/>
      <c r="J125" s="35"/>
      <c r="K125" s="35"/>
      <c r="L125" s="35"/>
    </row>
    <row r="126" spans="1:12" ht="15.75">
      <c r="A126" s="93"/>
      <c r="B126" s="94"/>
      <c r="C126" s="94"/>
      <c r="D126" s="95"/>
      <c r="E126" s="95"/>
      <c r="F126" s="96">
        <v>43739</v>
      </c>
      <c r="G126" s="97"/>
      <c r="H126" s="97"/>
      <c r="I126" s="98"/>
      <c r="J126" s="98"/>
      <c r="K126" s="98"/>
      <c r="L126" s="98"/>
    </row>
    <row r="127" spans="1:12">
      <c r="A127" s="34"/>
      <c r="B127" s="35"/>
      <c r="C127" s="36"/>
      <c r="D127" s="37"/>
      <c r="E127" s="38"/>
      <c r="F127" s="38"/>
      <c r="G127" s="38"/>
      <c r="H127" s="35"/>
      <c r="I127" s="35"/>
      <c r="J127" s="35"/>
      <c r="K127" s="35"/>
      <c r="L127" s="76"/>
    </row>
    <row r="128" spans="1:12">
      <c r="A128" s="34">
        <v>43769</v>
      </c>
      <c r="B128" s="35" t="s">
        <v>264</v>
      </c>
      <c r="C128" s="36" t="s">
        <v>14</v>
      </c>
      <c r="D128" s="37">
        <v>1000</v>
      </c>
      <c r="E128" s="38">
        <v>995</v>
      </c>
      <c r="F128" s="38">
        <v>1005</v>
      </c>
      <c r="G128" s="38">
        <v>1015</v>
      </c>
      <c r="H128" s="35">
        <v>0</v>
      </c>
      <c r="I128" s="35">
        <f t="shared" ref="I128" si="187">(F128-E128)*D128</f>
        <v>10000</v>
      </c>
      <c r="J128" s="35">
        <f t="shared" ref="J128" si="188">SUM(G128-F128)*D128</f>
        <v>10000</v>
      </c>
      <c r="K128" s="35">
        <v>0</v>
      </c>
      <c r="L128" s="76">
        <f t="shared" ref="L128" si="189">I128+J128+K128</f>
        <v>20000</v>
      </c>
    </row>
    <row r="129" spans="1:12">
      <c r="A129" s="34">
        <v>43768</v>
      </c>
      <c r="B129" s="35" t="s">
        <v>276</v>
      </c>
      <c r="C129" s="36" t="s">
        <v>14</v>
      </c>
      <c r="D129" s="37">
        <v>1000</v>
      </c>
      <c r="E129" s="38">
        <v>3201</v>
      </c>
      <c r="F129" s="38">
        <v>3220</v>
      </c>
      <c r="G129" s="38">
        <v>0</v>
      </c>
      <c r="H129" s="35">
        <v>0</v>
      </c>
      <c r="I129" s="35">
        <f t="shared" ref="I129" si="190">(F129-E129)*D129</f>
        <v>19000</v>
      </c>
      <c r="J129" s="35">
        <v>0</v>
      </c>
      <c r="K129" s="35">
        <v>0</v>
      </c>
      <c r="L129" s="76">
        <f t="shared" ref="L129" si="191">I129+J129+K129</f>
        <v>19000</v>
      </c>
    </row>
    <row r="130" spans="1:12">
      <c r="A130" s="34">
        <v>43768</v>
      </c>
      <c r="B130" s="35" t="s">
        <v>275</v>
      </c>
      <c r="C130" s="36" t="s">
        <v>14</v>
      </c>
      <c r="D130" s="37">
        <v>1000</v>
      </c>
      <c r="E130" s="38">
        <v>1545</v>
      </c>
      <c r="F130" s="38">
        <v>1545</v>
      </c>
      <c r="G130" s="38">
        <v>0</v>
      </c>
      <c r="H130" s="35">
        <v>0</v>
      </c>
      <c r="I130" s="35">
        <f t="shared" ref="I130" si="192">(F130-E130)*D130</f>
        <v>0</v>
      </c>
      <c r="J130" s="35">
        <v>0</v>
      </c>
      <c r="K130" s="35">
        <v>0</v>
      </c>
      <c r="L130" s="76">
        <f t="shared" ref="L130" si="193">I130+J130+K130</f>
        <v>0</v>
      </c>
    </row>
    <row r="131" spans="1:12">
      <c r="A131" s="34">
        <v>43767</v>
      </c>
      <c r="B131" s="35" t="s">
        <v>274</v>
      </c>
      <c r="C131" s="36" t="s">
        <v>14</v>
      </c>
      <c r="D131" s="37">
        <v>1000</v>
      </c>
      <c r="E131" s="38">
        <v>1015</v>
      </c>
      <c r="F131" s="38">
        <v>1025</v>
      </c>
      <c r="G131" s="38">
        <v>1035</v>
      </c>
      <c r="H131" s="35">
        <v>0</v>
      </c>
      <c r="I131" s="35">
        <f t="shared" ref="I131" si="194">(F131-E131)*D131</f>
        <v>10000</v>
      </c>
      <c r="J131" s="35">
        <f t="shared" ref="J131" si="195">SUM(G131-F131)*D131</f>
        <v>10000</v>
      </c>
      <c r="K131" s="35">
        <v>0</v>
      </c>
      <c r="L131" s="76">
        <f t="shared" ref="L131" si="196">I131+J131+K131</f>
        <v>20000</v>
      </c>
    </row>
    <row r="132" spans="1:12">
      <c r="A132" s="34">
        <v>43767</v>
      </c>
      <c r="B132" s="35" t="s">
        <v>201</v>
      </c>
      <c r="C132" s="36" t="s">
        <v>14</v>
      </c>
      <c r="D132" s="37">
        <v>1000</v>
      </c>
      <c r="E132" s="38">
        <v>992</v>
      </c>
      <c r="F132" s="38">
        <v>1002</v>
      </c>
      <c r="G132" s="38">
        <v>1012</v>
      </c>
      <c r="H132" s="35">
        <v>0</v>
      </c>
      <c r="I132" s="35">
        <f t="shared" ref="I132" si="197">(F132-E132)*D132</f>
        <v>10000</v>
      </c>
      <c r="J132" s="35">
        <f t="shared" ref="J132" si="198">SUM(G132-F132)*D132</f>
        <v>10000</v>
      </c>
      <c r="K132" s="35">
        <v>0</v>
      </c>
      <c r="L132" s="76">
        <f t="shared" ref="L132" si="199">I132+J132+K132</f>
        <v>20000</v>
      </c>
    </row>
    <row r="133" spans="1:12">
      <c r="A133" s="34">
        <v>43767</v>
      </c>
      <c r="B133" s="35" t="s">
        <v>218</v>
      </c>
      <c r="C133" s="36" t="s">
        <v>14</v>
      </c>
      <c r="D133" s="37">
        <v>1000</v>
      </c>
      <c r="E133" s="38">
        <v>1535</v>
      </c>
      <c r="F133" s="38">
        <v>1535</v>
      </c>
      <c r="G133" s="38">
        <v>0</v>
      </c>
      <c r="H133" s="35">
        <v>0</v>
      </c>
      <c r="I133" s="35">
        <f t="shared" ref="I133" si="200">(F133-E133)*D133</f>
        <v>0</v>
      </c>
      <c r="J133" s="35">
        <v>0</v>
      </c>
      <c r="K133" s="35">
        <v>0</v>
      </c>
      <c r="L133" s="76">
        <f t="shared" ref="L133" si="201">I133+J133+K133</f>
        <v>0</v>
      </c>
    </row>
    <row r="134" spans="1:12">
      <c r="A134" s="34">
        <v>43763</v>
      </c>
      <c r="B134" s="35" t="s">
        <v>239</v>
      </c>
      <c r="C134" s="36" t="s">
        <v>14</v>
      </c>
      <c r="D134" s="37">
        <v>1000</v>
      </c>
      <c r="E134" s="38">
        <v>2150</v>
      </c>
      <c r="F134" s="38">
        <v>2155</v>
      </c>
      <c r="G134" s="38">
        <v>0</v>
      </c>
      <c r="H134" s="35">
        <v>0</v>
      </c>
      <c r="I134" s="35">
        <f t="shared" ref="I134" si="202">(F134-E134)*D134</f>
        <v>5000</v>
      </c>
      <c r="J134" s="35">
        <v>0</v>
      </c>
      <c r="K134" s="35">
        <v>0</v>
      </c>
      <c r="L134" s="76">
        <f t="shared" ref="L134" si="203">I134+J134+K134</f>
        <v>5000</v>
      </c>
    </row>
    <row r="135" spans="1:12">
      <c r="A135" s="34">
        <v>43763</v>
      </c>
      <c r="B135" s="35" t="s">
        <v>273</v>
      </c>
      <c r="C135" s="36" t="s">
        <v>14</v>
      </c>
      <c r="D135" s="37">
        <v>1000</v>
      </c>
      <c r="E135" s="38">
        <v>1352</v>
      </c>
      <c r="F135" s="38">
        <v>1362</v>
      </c>
      <c r="G135" s="38">
        <v>0</v>
      </c>
      <c r="H135" s="35">
        <v>0</v>
      </c>
      <c r="I135" s="35">
        <f t="shared" ref="I135" si="204">(F135-E135)*D135</f>
        <v>10000</v>
      </c>
      <c r="J135" s="35">
        <v>0</v>
      </c>
      <c r="K135" s="35">
        <v>0</v>
      </c>
      <c r="L135" s="76">
        <f t="shared" ref="L135" si="205">I135+J135+K135</f>
        <v>10000</v>
      </c>
    </row>
    <row r="136" spans="1:12">
      <c r="A136" s="34">
        <v>43762</v>
      </c>
      <c r="B136" s="35" t="s">
        <v>256</v>
      </c>
      <c r="C136" s="36" t="s">
        <v>14</v>
      </c>
      <c r="D136" s="37">
        <v>1000</v>
      </c>
      <c r="E136" s="38">
        <v>1760</v>
      </c>
      <c r="F136" s="38">
        <v>1747</v>
      </c>
      <c r="G136" s="38">
        <v>0</v>
      </c>
      <c r="H136" s="35">
        <v>0</v>
      </c>
      <c r="I136" s="35">
        <f t="shared" ref="I136:I138" si="206">(F136-E136)*D136</f>
        <v>-13000</v>
      </c>
      <c r="J136" s="35">
        <v>0</v>
      </c>
      <c r="K136" s="35">
        <v>0</v>
      </c>
      <c r="L136" s="76">
        <f t="shared" ref="L136" si="207">I136+J136+K136</f>
        <v>-13000</v>
      </c>
    </row>
    <row r="137" spans="1:12">
      <c r="A137" s="34">
        <v>43761</v>
      </c>
      <c r="B137" s="35" t="s">
        <v>258</v>
      </c>
      <c r="C137" s="36" t="s">
        <v>14</v>
      </c>
      <c r="D137" s="37">
        <v>1000</v>
      </c>
      <c r="E137" s="38">
        <v>223</v>
      </c>
      <c r="F137" s="38">
        <v>223</v>
      </c>
      <c r="G137" s="38">
        <v>0</v>
      </c>
      <c r="H137" s="35">
        <v>0</v>
      </c>
      <c r="I137" s="35">
        <v>0</v>
      </c>
      <c r="J137" s="35">
        <v>0</v>
      </c>
      <c r="K137" s="35">
        <v>0</v>
      </c>
      <c r="L137" s="76">
        <f t="shared" ref="L137" si="208">I137+J137+K137</f>
        <v>0</v>
      </c>
    </row>
    <row r="138" spans="1:12">
      <c r="A138" s="34">
        <v>43760</v>
      </c>
      <c r="B138" s="35" t="s">
        <v>273</v>
      </c>
      <c r="C138" s="36" t="s">
        <v>14</v>
      </c>
      <c r="D138" s="37">
        <v>1000</v>
      </c>
      <c r="E138" s="38">
        <v>1270</v>
      </c>
      <c r="F138" s="38">
        <v>1280</v>
      </c>
      <c r="G138" s="38">
        <v>1290</v>
      </c>
      <c r="H138" s="35">
        <v>0</v>
      </c>
      <c r="I138" s="35">
        <f t="shared" si="206"/>
        <v>10000</v>
      </c>
      <c r="J138" s="35">
        <f t="shared" ref="J138:J139" si="209">SUM(G138-F138)*D138</f>
        <v>10000</v>
      </c>
      <c r="K138" s="35">
        <v>0</v>
      </c>
      <c r="L138" s="76">
        <f t="shared" ref="L138" si="210">I138+J138+K138</f>
        <v>20000</v>
      </c>
    </row>
    <row r="139" spans="1:12">
      <c r="A139" s="34">
        <v>43760</v>
      </c>
      <c r="B139" s="35" t="s">
        <v>136</v>
      </c>
      <c r="C139" s="36" t="s">
        <v>14</v>
      </c>
      <c r="D139" s="37">
        <v>1000</v>
      </c>
      <c r="E139" s="38">
        <v>1110</v>
      </c>
      <c r="F139" s="38">
        <v>1120</v>
      </c>
      <c r="G139" s="38">
        <v>1127.75</v>
      </c>
      <c r="H139" s="35">
        <v>0</v>
      </c>
      <c r="I139" s="35">
        <f t="shared" ref="I139" si="211">(F139-E139)*D139</f>
        <v>10000</v>
      </c>
      <c r="J139" s="35">
        <f t="shared" si="209"/>
        <v>7750</v>
      </c>
      <c r="K139" s="35">
        <v>0</v>
      </c>
      <c r="L139" s="76">
        <f t="shared" ref="L139" si="212">I139+J139+K139</f>
        <v>17750</v>
      </c>
    </row>
    <row r="140" spans="1:12">
      <c r="A140" s="34">
        <v>43760</v>
      </c>
      <c r="B140" s="35" t="s">
        <v>273</v>
      </c>
      <c r="C140" s="36" t="s">
        <v>14</v>
      </c>
      <c r="D140" s="37">
        <v>1000</v>
      </c>
      <c r="E140" s="38">
        <v>1285</v>
      </c>
      <c r="F140" s="38">
        <v>1290</v>
      </c>
      <c r="G140" s="38">
        <v>0</v>
      </c>
      <c r="H140" s="35">
        <v>0</v>
      </c>
      <c r="I140" s="35">
        <f t="shared" ref="I140" si="213">(F140-E140)*D140</f>
        <v>5000</v>
      </c>
      <c r="J140" s="35">
        <v>0</v>
      </c>
      <c r="K140" s="35">
        <v>0</v>
      </c>
      <c r="L140" s="76">
        <f t="shared" ref="L140" si="214">I140+J140+K140</f>
        <v>5000</v>
      </c>
    </row>
    <row r="141" spans="1:12">
      <c r="A141" s="34">
        <v>43756</v>
      </c>
      <c r="B141" s="35" t="s">
        <v>211</v>
      </c>
      <c r="C141" s="36" t="s">
        <v>14</v>
      </c>
      <c r="D141" s="37">
        <v>1000</v>
      </c>
      <c r="E141" s="38">
        <v>1418</v>
      </c>
      <c r="F141" s="38">
        <v>1427.9</v>
      </c>
      <c r="G141" s="38">
        <v>0</v>
      </c>
      <c r="H141" s="35">
        <v>0</v>
      </c>
      <c r="I141" s="35">
        <f t="shared" ref="I141" si="215">(F141-E141)*D141</f>
        <v>9900.0000000000909</v>
      </c>
      <c r="J141" s="35">
        <v>0</v>
      </c>
      <c r="K141" s="35">
        <v>0</v>
      </c>
      <c r="L141" s="76">
        <f t="shared" ref="L141" si="216">I141+J141+K141</f>
        <v>9900.0000000000909</v>
      </c>
    </row>
    <row r="142" spans="1:12">
      <c r="A142" s="34">
        <v>43756</v>
      </c>
      <c r="B142" s="35" t="s">
        <v>218</v>
      </c>
      <c r="C142" s="36" t="s">
        <v>14</v>
      </c>
      <c r="D142" s="37">
        <v>1000</v>
      </c>
      <c r="E142" s="38">
        <v>1540</v>
      </c>
      <c r="F142" s="38">
        <v>1550</v>
      </c>
      <c r="G142" s="38">
        <v>1560</v>
      </c>
      <c r="H142" s="35">
        <v>0</v>
      </c>
      <c r="I142" s="35">
        <f t="shared" ref="I142" si="217">(F142-E142)*D142</f>
        <v>10000</v>
      </c>
      <c r="J142" s="35">
        <f>SUM(G142-F142)*D142</f>
        <v>10000</v>
      </c>
      <c r="K142" s="35">
        <v>0</v>
      </c>
      <c r="L142" s="76">
        <f t="shared" ref="L142" si="218">I142+J142+K142</f>
        <v>20000</v>
      </c>
    </row>
    <row r="143" spans="1:12">
      <c r="A143" s="34">
        <v>43755</v>
      </c>
      <c r="B143" s="35" t="s">
        <v>195</v>
      </c>
      <c r="C143" s="36" t="s">
        <v>14</v>
      </c>
      <c r="D143" s="37">
        <v>1000</v>
      </c>
      <c r="E143" s="38">
        <v>1341</v>
      </c>
      <c r="F143" s="38">
        <v>1350</v>
      </c>
      <c r="G143" s="38">
        <v>0</v>
      </c>
      <c r="H143" s="35">
        <v>0</v>
      </c>
      <c r="I143" s="35">
        <f t="shared" ref="I143" si="219">(F143-E143)*D143</f>
        <v>9000</v>
      </c>
      <c r="J143" s="35">
        <v>0</v>
      </c>
      <c r="K143" s="35">
        <v>0</v>
      </c>
      <c r="L143" s="76">
        <f t="shared" ref="L143" si="220">I143+J143+K143</f>
        <v>9000</v>
      </c>
    </row>
    <row r="144" spans="1:12">
      <c r="A144" s="34">
        <v>43755</v>
      </c>
      <c r="B144" s="35" t="s">
        <v>191</v>
      </c>
      <c r="C144" s="36" t="s">
        <v>14</v>
      </c>
      <c r="D144" s="37">
        <v>1000</v>
      </c>
      <c r="E144" s="38">
        <v>1060</v>
      </c>
      <c r="F144" s="38">
        <v>1060</v>
      </c>
      <c r="G144" s="38">
        <v>0</v>
      </c>
      <c r="H144" s="35">
        <v>0</v>
      </c>
      <c r="I144" s="35">
        <f t="shared" ref="I144" si="221">(F144-E144)*D144</f>
        <v>0</v>
      </c>
      <c r="J144" s="35">
        <v>0</v>
      </c>
      <c r="K144" s="35">
        <v>0</v>
      </c>
      <c r="L144" s="76">
        <f t="shared" ref="L144" si="222">I144+J144+K144</f>
        <v>0</v>
      </c>
    </row>
    <row r="145" spans="1:12">
      <c r="A145" s="34">
        <v>43754</v>
      </c>
      <c r="B145" s="35" t="s">
        <v>62</v>
      </c>
      <c r="C145" s="36" t="s">
        <v>14</v>
      </c>
      <c r="D145" s="37">
        <v>10000</v>
      </c>
      <c r="E145" s="38">
        <v>41.5</v>
      </c>
      <c r="F145" s="38">
        <v>42</v>
      </c>
      <c r="G145" s="38">
        <v>0</v>
      </c>
      <c r="H145" s="35">
        <v>0</v>
      </c>
      <c r="I145" s="35">
        <f t="shared" ref="I145" si="223">(F145-E145)*D145</f>
        <v>5000</v>
      </c>
      <c r="J145" s="35">
        <v>0</v>
      </c>
      <c r="K145" s="35">
        <v>0</v>
      </c>
      <c r="L145" s="76">
        <f t="shared" ref="L145" si="224">I145+J145+K145</f>
        <v>5000</v>
      </c>
    </row>
    <row r="146" spans="1:12">
      <c r="A146" s="34">
        <v>43753</v>
      </c>
      <c r="B146" s="35" t="s">
        <v>243</v>
      </c>
      <c r="C146" s="36" t="s">
        <v>14</v>
      </c>
      <c r="D146" s="37">
        <v>1000</v>
      </c>
      <c r="E146" s="38">
        <v>1820</v>
      </c>
      <c r="F146" s="38">
        <v>1810</v>
      </c>
      <c r="G146" s="38">
        <v>0</v>
      </c>
      <c r="H146" s="35">
        <v>0</v>
      </c>
      <c r="I146" s="35">
        <f>(F146-E146)*D146</f>
        <v>-10000</v>
      </c>
      <c r="J146" s="35">
        <v>0</v>
      </c>
      <c r="K146" s="35">
        <v>0</v>
      </c>
      <c r="L146" s="76">
        <f t="shared" ref="L146" si="225">I146+J146+K146</f>
        <v>-10000</v>
      </c>
    </row>
    <row r="147" spans="1:12">
      <c r="A147" s="34">
        <v>43753</v>
      </c>
      <c r="B147" s="35" t="s">
        <v>241</v>
      </c>
      <c r="C147" s="36" t="s">
        <v>14</v>
      </c>
      <c r="D147" s="37">
        <v>1000</v>
      </c>
      <c r="E147" s="38">
        <v>1870</v>
      </c>
      <c r="F147" s="38">
        <v>1858</v>
      </c>
      <c r="G147" s="38">
        <v>0</v>
      </c>
      <c r="H147" s="35">
        <v>0</v>
      </c>
      <c r="I147" s="35">
        <f t="shared" ref="I147" si="226">(F147-E147)*D147</f>
        <v>-12000</v>
      </c>
      <c r="J147" s="35">
        <v>0</v>
      </c>
      <c r="K147" s="35">
        <v>0</v>
      </c>
      <c r="L147" s="76">
        <f t="shared" ref="L147" si="227">I147+J147+K147</f>
        <v>-12000</v>
      </c>
    </row>
    <row r="148" spans="1:12">
      <c r="A148" s="34">
        <v>43753</v>
      </c>
      <c r="B148" s="35" t="s">
        <v>272</v>
      </c>
      <c r="C148" s="36" t="s">
        <v>14</v>
      </c>
      <c r="D148" s="37">
        <v>1000</v>
      </c>
      <c r="E148" s="38">
        <v>1705.5</v>
      </c>
      <c r="F148" s="38">
        <v>1705.5</v>
      </c>
      <c r="G148" s="38">
        <v>0</v>
      </c>
      <c r="H148" s="35">
        <v>0</v>
      </c>
      <c r="I148" s="35">
        <f t="shared" ref="I148" si="228">(F148-E148)*D148</f>
        <v>0</v>
      </c>
      <c r="J148" s="35">
        <v>0</v>
      </c>
      <c r="K148" s="35">
        <v>0</v>
      </c>
      <c r="L148" s="76">
        <f t="shared" ref="L148" si="229">I148+J148+K148</f>
        <v>0</v>
      </c>
    </row>
    <row r="149" spans="1:12">
      <c r="A149" s="34">
        <v>43752</v>
      </c>
      <c r="B149" s="35" t="s">
        <v>244</v>
      </c>
      <c r="C149" s="36" t="s">
        <v>14</v>
      </c>
      <c r="D149" s="37">
        <v>1000</v>
      </c>
      <c r="E149" s="38">
        <v>1260</v>
      </c>
      <c r="F149" s="38">
        <v>1245</v>
      </c>
      <c r="G149" s="38">
        <v>0</v>
      </c>
      <c r="H149" s="35">
        <v>0</v>
      </c>
      <c r="I149" s="35">
        <f t="shared" ref="I149:I151" si="230">(F149-E149)*D149</f>
        <v>-15000</v>
      </c>
      <c r="J149" s="35">
        <v>0</v>
      </c>
      <c r="K149" s="35">
        <v>0</v>
      </c>
      <c r="L149" s="76">
        <f t="shared" ref="L149:L151" si="231">I149+J149+K149</f>
        <v>-15000</v>
      </c>
    </row>
    <row r="150" spans="1:12">
      <c r="A150" s="34">
        <v>43752</v>
      </c>
      <c r="B150" s="35" t="s">
        <v>248</v>
      </c>
      <c r="C150" s="36" t="s">
        <v>14</v>
      </c>
      <c r="D150" s="37">
        <v>1000</v>
      </c>
      <c r="E150" s="38">
        <v>1600</v>
      </c>
      <c r="F150" s="38">
        <v>1600</v>
      </c>
      <c r="G150" s="38">
        <v>0</v>
      </c>
      <c r="H150" s="35">
        <v>0</v>
      </c>
      <c r="I150" s="35">
        <f t="shared" ref="I150" si="232">(F150-E150)*D150</f>
        <v>0</v>
      </c>
      <c r="J150" s="35">
        <v>0</v>
      </c>
      <c r="K150" s="35">
        <v>0</v>
      </c>
      <c r="L150" s="76">
        <f t="shared" ref="L150" si="233">I150+J150+K150</f>
        <v>0</v>
      </c>
    </row>
    <row r="151" spans="1:12">
      <c r="A151" s="34">
        <v>43752</v>
      </c>
      <c r="B151" s="35" t="s">
        <v>255</v>
      </c>
      <c r="C151" s="36" t="s">
        <v>14</v>
      </c>
      <c r="D151" s="37">
        <v>1000</v>
      </c>
      <c r="E151" s="38">
        <v>2030</v>
      </c>
      <c r="F151" s="38">
        <v>2015</v>
      </c>
      <c r="G151" s="38">
        <v>0</v>
      </c>
      <c r="H151" s="35">
        <v>0</v>
      </c>
      <c r="I151" s="35">
        <f t="shared" si="230"/>
        <v>-15000</v>
      </c>
      <c r="J151" s="35">
        <v>0</v>
      </c>
      <c r="K151" s="35">
        <v>0</v>
      </c>
      <c r="L151" s="76">
        <f t="shared" si="231"/>
        <v>-15000</v>
      </c>
    </row>
    <row r="152" spans="1:12">
      <c r="A152" s="34">
        <v>43749</v>
      </c>
      <c r="B152" s="35" t="s">
        <v>243</v>
      </c>
      <c r="C152" s="36" t="s">
        <v>14</v>
      </c>
      <c r="D152" s="37">
        <v>1000</v>
      </c>
      <c r="E152" s="38">
        <v>1800</v>
      </c>
      <c r="F152" s="38">
        <v>1779</v>
      </c>
      <c r="G152" s="38">
        <v>0</v>
      </c>
      <c r="H152" s="35">
        <v>0</v>
      </c>
      <c r="I152" s="35">
        <f t="shared" ref="I152" si="234">(F152-E152)*D152</f>
        <v>-21000</v>
      </c>
      <c r="J152" s="35">
        <v>0</v>
      </c>
      <c r="K152" s="35">
        <v>0</v>
      </c>
      <c r="L152" s="76">
        <f t="shared" ref="L152" si="235">I152+J152+K152</f>
        <v>-21000</v>
      </c>
    </row>
    <row r="153" spans="1:12">
      <c r="A153" s="34">
        <v>43748</v>
      </c>
      <c r="B153" s="35" t="s">
        <v>257</v>
      </c>
      <c r="C153" s="36" t="s">
        <v>12</v>
      </c>
      <c r="D153" s="37">
        <v>1000</v>
      </c>
      <c r="E153" s="38">
        <v>1328</v>
      </c>
      <c r="F153" s="38">
        <v>1318</v>
      </c>
      <c r="G153" s="38">
        <v>0</v>
      </c>
      <c r="H153" s="35">
        <v>0</v>
      </c>
      <c r="I153" s="35">
        <f>(E153-F153)*D153</f>
        <v>10000</v>
      </c>
      <c r="J153" s="35">
        <v>0</v>
      </c>
      <c r="K153" s="35">
        <v>0</v>
      </c>
      <c r="L153" s="76">
        <f t="shared" ref="L153:L159" si="236">I153+J153+K153</f>
        <v>10000</v>
      </c>
    </row>
    <row r="154" spans="1:12">
      <c r="A154" s="34">
        <v>43747</v>
      </c>
      <c r="B154" s="35" t="s">
        <v>85</v>
      </c>
      <c r="C154" s="36" t="s">
        <v>12</v>
      </c>
      <c r="D154" s="37">
        <v>1000</v>
      </c>
      <c r="E154" s="38">
        <v>876</v>
      </c>
      <c r="F154" s="38">
        <v>866</v>
      </c>
      <c r="G154" s="38">
        <v>858</v>
      </c>
      <c r="H154" s="35">
        <v>0</v>
      </c>
      <c r="I154" s="35">
        <f>(E154-F154)*D154</f>
        <v>10000</v>
      </c>
      <c r="J154" s="35">
        <f>SUM(F154-G154)*D154</f>
        <v>8000</v>
      </c>
      <c r="K154" s="35">
        <v>0</v>
      </c>
      <c r="L154" s="76">
        <f t="shared" si="236"/>
        <v>18000</v>
      </c>
    </row>
    <row r="155" spans="1:12">
      <c r="A155" s="34">
        <v>43747</v>
      </c>
      <c r="B155" s="35" t="s">
        <v>241</v>
      </c>
      <c r="C155" s="36" t="s">
        <v>12</v>
      </c>
      <c r="D155" s="37">
        <v>1000</v>
      </c>
      <c r="E155" s="38">
        <v>1830</v>
      </c>
      <c r="F155" s="38">
        <v>1820</v>
      </c>
      <c r="G155" s="38">
        <v>1810</v>
      </c>
      <c r="H155" s="35">
        <v>0</v>
      </c>
      <c r="I155" s="35">
        <f>(E155-F155)*D155</f>
        <v>10000</v>
      </c>
      <c r="J155" s="35">
        <f>SUM(F155-G155)*D155</f>
        <v>10000</v>
      </c>
      <c r="K155" s="35">
        <v>0</v>
      </c>
      <c r="L155" s="76">
        <f t="shared" si="236"/>
        <v>20000</v>
      </c>
    </row>
    <row r="156" spans="1:12">
      <c r="A156" s="34">
        <v>43747</v>
      </c>
      <c r="B156" s="35" t="s">
        <v>217</v>
      </c>
      <c r="C156" s="36" t="s">
        <v>12</v>
      </c>
      <c r="D156" s="37">
        <v>1000</v>
      </c>
      <c r="E156" s="38">
        <v>2400</v>
      </c>
      <c r="F156" s="38">
        <v>2415</v>
      </c>
      <c r="G156" s="38">
        <v>0</v>
      </c>
      <c r="H156" s="35">
        <v>0</v>
      </c>
      <c r="I156" s="35">
        <f>(F156-E156)*D156</f>
        <v>15000</v>
      </c>
      <c r="J156" s="35">
        <v>0</v>
      </c>
      <c r="K156" s="35">
        <v>0</v>
      </c>
      <c r="L156" s="76">
        <f t="shared" si="236"/>
        <v>15000</v>
      </c>
    </row>
    <row r="157" spans="1:12">
      <c r="A157" s="34">
        <v>43745</v>
      </c>
      <c r="B157" s="35" t="s">
        <v>217</v>
      </c>
      <c r="C157" s="36" t="s">
        <v>14</v>
      </c>
      <c r="D157" s="37">
        <v>1000</v>
      </c>
      <c r="E157" s="38">
        <v>2330</v>
      </c>
      <c r="F157" s="38">
        <v>2344</v>
      </c>
      <c r="G157" s="38">
        <v>2370</v>
      </c>
      <c r="H157" s="35">
        <v>0</v>
      </c>
      <c r="I157" s="35">
        <f>(F157-E157)*D157</f>
        <v>14000</v>
      </c>
      <c r="J157" s="35">
        <f>SUM(G157-F157)*D157</f>
        <v>26000</v>
      </c>
      <c r="K157" s="35">
        <v>0</v>
      </c>
      <c r="L157" s="76">
        <f t="shared" si="236"/>
        <v>40000</v>
      </c>
    </row>
    <row r="158" spans="1:12">
      <c r="A158" s="34">
        <v>43741</v>
      </c>
      <c r="B158" s="35" t="s">
        <v>241</v>
      </c>
      <c r="C158" s="36" t="s">
        <v>14</v>
      </c>
      <c r="D158" s="37">
        <v>1000</v>
      </c>
      <c r="E158" s="38">
        <v>1920</v>
      </c>
      <c r="F158" s="38">
        <v>1935</v>
      </c>
      <c r="G158" s="38">
        <v>0</v>
      </c>
      <c r="H158" s="35">
        <v>0</v>
      </c>
      <c r="I158" s="35">
        <f>(F158-E158)*D158</f>
        <v>15000</v>
      </c>
      <c r="J158" s="35">
        <v>0</v>
      </c>
      <c r="K158" s="35">
        <v>0</v>
      </c>
      <c r="L158" s="76">
        <f t="shared" si="236"/>
        <v>15000</v>
      </c>
    </row>
    <row r="159" spans="1:12">
      <c r="A159" s="34">
        <v>43739</v>
      </c>
      <c r="B159" s="35" t="s">
        <v>248</v>
      </c>
      <c r="C159" s="36" t="s">
        <v>14</v>
      </c>
      <c r="D159" s="37">
        <v>1000</v>
      </c>
      <c r="E159" s="38">
        <v>1560</v>
      </c>
      <c r="F159" s="38">
        <v>1548</v>
      </c>
      <c r="G159" s="38">
        <v>0</v>
      </c>
      <c r="H159" s="35">
        <v>0</v>
      </c>
      <c r="I159" s="35">
        <f>(F159-E159)*D159</f>
        <v>-12000</v>
      </c>
      <c r="J159" s="35">
        <v>0</v>
      </c>
      <c r="K159" s="35">
        <v>0</v>
      </c>
      <c r="L159" s="76">
        <f t="shared" si="236"/>
        <v>-12000</v>
      </c>
    </row>
    <row r="160" spans="1:12">
      <c r="A160" s="87"/>
      <c r="B160" s="87"/>
      <c r="C160" s="87"/>
      <c r="D160" s="87"/>
      <c r="E160" s="87"/>
      <c r="F160" s="87"/>
      <c r="G160" s="87"/>
      <c r="H160" s="56"/>
      <c r="I160" s="57">
        <f>SUM(I127:I159)</f>
        <v>98900.000000000087</v>
      </c>
      <c r="J160" s="56"/>
      <c r="K160" s="56" t="s">
        <v>93</v>
      </c>
      <c r="L160" s="57">
        <f>SUM(L127:L159)</f>
        <v>200650.00000000009</v>
      </c>
    </row>
    <row r="161" spans="1:12">
      <c r="A161" s="88">
        <v>43709</v>
      </c>
      <c r="B161" s="89"/>
      <c r="C161" s="89"/>
      <c r="D161" s="89"/>
      <c r="E161" s="89"/>
      <c r="F161" s="89"/>
      <c r="G161" s="38"/>
      <c r="H161" s="35"/>
      <c r="I161" s="35"/>
      <c r="J161" s="35"/>
      <c r="K161" s="35"/>
      <c r="L161" s="76"/>
    </row>
    <row r="162" spans="1:12">
      <c r="A162" s="77" t="s">
        <v>228</v>
      </c>
      <c r="B162" s="78" t="s">
        <v>229</v>
      </c>
      <c r="C162" s="55" t="s">
        <v>230</v>
      </c>
      <c r="D162" s="79" t="s">
        <v>231</v>
      </c>
      <c r="E162" s="79" t="s">
        <v>232</v>
      </c>
      <c r="F162" s="55" t="s">
        <v>222</v>
      </c>
      <c r="G162" s="38"/>
      <c r="H162" s="35"/>
      <c r="I162" s="35"/>
      <c r="J162" s="35"/>
      <c r="K162" s="35"/>
      <c r="L162" s="35"/>
    </row>
    <row r="163" spans="1:12">
      <c r="A163" s="90" t="s">
        <v>271</v>
      </c>
      <c r="B163" s="91">
        <v>2</v>
      </c>
      <c r="C163" s="35">
        <f>SUM(A163-B163)</f>
        <v>24</v>
      </c>
      <c r="D163" s="92">
        <v>5</v>
      </c>
      <c r="E163" s="35">
        <f>SUM(C163-D163)</f>
        <v>19</v>
      </c>
      <c r="F163" s="35">
        <f>E163*100/C163</f>
        <v>79.166666666666671</v>
      </c>
      <c r="G163" s="38"/>
      <c r="H163" s="35"/>
      <c r="I163" s="35"/>
      <c r="J163" s="35"/>
      <c r="K163" s="35"/>
      <c r="L163" s="35"/>
    </row>
    <row r="164" spans="1:12" ht="15.75">
      <c r="A164" s="93"/>
      <c r="B164" s="94"/>
      <c r="C164" s="94"/>
      <c r="D164" s="95"/>
      <c r="E164" s="95"/>
      <c r="F164" s="96">
        <v>43709</v>
      </c>
      <c r="G164" s="97"/>
      <c r="H164" s="97"/>
      <c r="I164" s="98"/>
      <c r="J164" s="98"/>
      <c r="K164" s="98"/>
      <c r="L164" s="98"/>
    </row>
    <row r="165" spans="1:12">
      <c r="A165" s="34">
        <v>43738</v>
      </c>
      <c r="B165" s="35" t="s">
        <v>211</v>
      </c>
      <c r="C165" s="36" t="s">
        <v>14</v>
      </c>
      <c r="D165" s="37">
        <v>1000</v>
      </c>
      <c r="E165" s="38">
        <v>1520</v>
      </c>
      <c r="F165" s="38">
        <v>1530</v>
      </c>
      <c r="G165" s="38">
        <v>0</v>
      </c>
      <c r="H165" s="35">
        <v>0</v>
      </c>
      <c r="I165" s="35">
        <f t="shared" ref="I165" si="237">(F165-E165)*D165</f>
        <v>10000</v>
      </c>
      <c r="J165" s="35">
        <v>0</v>
      </c>
      <c r="K165" s="35">
        <v>0</v>
      </c>
      <c r="L165" s="76">
        <f>I165+J165+K165</f>
        <v>10000</v>
      </c>
    </row>
    <row r="166" spans="1:12">
      <c r="A166" s="34">
        <v>43735</v>
      </c>
      <c r="B166" s="35" t="s">
        <v>211</v>
      </c>
      <c r="C166" s="36" t="s">
        <v>14</v>
      </c>
      <c r="D166" s="37">
        <v>1000</v>
      </c>
      <c r="E166" s="38">
        <v>1305</v>
      </c>
      <c r="F166" s="38">
        <v>1315</v>
      </c>
      <c r="G166" s="38">
        <v>0</v>
      </c>
      <c r="H166" s="35">
        <v>0</v>
      </c>
      <c r="I166" s="35">
        <f t="shared" ref="I166" si="238">(F166-E166)*D166</f>
        <v>10000</v>
      </c>
      <c r="J166" s="35">
        <v>0</v>
      </c>
      <c r="K166" s="35">
        <v>0</v>
      </c>
      <c r="L166" s="76">
        <f t="shared" ref="L166" si="239">I166+J166+K166</f>
        <v>10000</v>
      </c>
    </row>
    <row r="167" spans="1:12">
      <c r="A167" s="34">
        <v>43734</v>
      </c>
      <c r="B167" s="35" t="s">
        <v>256</v>
      </c>
      <c r="C167" s="36" t="s">
        <v>14</v>
      </c>
      <c r="D167" s="37">
        <v>1000</v>
      </c>
      <c r="E167" s="38">
        <v>1662</v>
      </c>
      <c r="F167" s="38">
        <v>1672</v>
      </c>
      <c r="G167" s="38">
        <v>1682</v>
      </c>
      <c r="H167" s="35">
        <v>0</v>
      </c>
      <c r="I167" s="35">
        <f t="shared" ref="I167" si="240">(F167-E167)*D167</f>
        <v>10000</v>
      </c>
      <c r="J167" s="35">
        <f>SUM(G167-F167)*D167</f>
        <v>10000</v>
      </c>
      <c r="K167" s="35">
        <v>0</v>
      </c>
      <c r="L167" s="76">
        <f t="shared" ref="L167" si="241">I167+J167+K167</f>
        <v>20000</v>
      </c>
    </row>
    <row r="168" spans="1:12">
      <c r="A168" s="34">
        <v>43734</v>
      </c>
      <c r="B168" s="35" t="s">
        <v>206</v>
      </c>
      <c r="C168" s="36" t="s">
        <v>14</v>
      </c>
      <c r="D168" s="37">
        <v>1000</v>
      </c>
      <c r="E168" s="38">
        <v>1255</v>
      </c>
      <c r="F168" s="38">
        <v>1275</v>
      </c>
      <c r="G168" s="38">
        <v>0</v>
      </c>
      <c r="H168" s="35">
        <v>0</v>
      </c>
      <c r="I168" s="35">
        <f t="shared" ref="I168" si="242">(F168-E168)*D168</f>
        <v>20000</v>
      </c>
      <c r="J168" s="35">
        <v>0</v>
      </c>
      <c r="K168" s="35">
        <v>0</v>
      </c>
      <c r="L168" s="76">
        <f t="shared" ref="L168" si="243">I168+J168+K168</f>
        <v>20000</v>
      </c>
    </row>
    <row r="169" spans="1:12">
      <c r="A169" s="34">
        <v>43733</v>
      </c>
      <c r="B169" s="35" t="s">
        <v>195</v>
      </c>
      <c r="C169" s="36" t="s">
        <v>14</v>
      </c>
      <c r="D169" s="37">
        <v>1000</v>
      </c>
      <c r="E169" s="38">
        <v>1460</v>
      </c>
      <c r="F169" s="38">
        <v>1470</v>
      </c>
      <c r="G169" s="38">
        <v>1478</v>
      </c>
      <c r="H169" s="35">
        <v>0</v>
      </c>
      <c r="I169" s="35">
        <f t="shared" ref="I169" si="244">(F169-E169)*D169</f>
        <v>10000</v>
      </c>
      <c r="J169" s="35">
        <f>SUM(G169-F169)*D169</f>
        <v>8000</v>
      </c>
      <c r="K169" s="35">
        <v>0</v>
      </c>
      <c r="L169" s="76">
        <f t="shared" ref="L169" si="245">I169+J169+K169</f>
        <v>18000</v>
      </c>
    </row>
    <row r="170" spans="1:12">
      <c r="A170" s="34">
        <v>43732</v>
      </c>
      <c r="B170" s="35" t="s">
        <v>248</v>
      </c>
      <c r="C170" s="36" t="s">
        <v>14</v>
      </c>
      <c r="D170" s="37">
        <v>1000</v>
      </c>
      <c r="E170" s="38">
        <v>1472</v>
      </c>
      <c r="F170" s="38">
        <v>1482</v>
      </c>
      <c r="G170" s="38">
        <v>1492</v>
      </c>
      <c r="H170" s="35">
        <v>0</v>
      </c>
      <c r="I170" s="35">
        <f t="shared" ref="I170" si="246">(F170-E170)*D170</f>
        <v>10000</v>
      </c>
      <c r="J170" s="35">
        <f>SUM(G170-F170)*D170</f>
        <v>10000</v>
      </c>
      <c r="K170" s="35">
        <v>0</v>
      </c>
      <c r="L170" s="76">
        <f t="shared" ref="L170" si="247">I170+J170+K170</f>
        <v>20000</v>
      </c>
    </row>
    <row r="171" spans="1:12">
      <c r="A171" s="34">
        <v>43732</v>
      </c>
      <c r="B171" s="35" t="s">
        <v>269</v>
      </c>
      <c r="C171" s="36" t="s">
        <v>14</v>
      </c>
      <c r="D171" s="37">
        <v>2000</v>
      </c>
      <c r="E171" s="38">
        <v>418</v>
      </c>
      <c r="F171" s="38">
        <v>413</v>
      </c>
      <c r="G171" s="38">
        <v>0</v>
      </c>
      <c r="H171" s="35">
        <v>0</v>
      </c>
      <c r="I171" s="35">
        <f t="shared" ref="I171" si="248">(F171-E171)*D171</f>
        <v>-10000</v>
      </c>
      <c r="J171" s="35">
        <v>0</v>
      </c>
      <c r="K171" s="35">
        <v>0</v>
      </c>
      <c r="L171" s="76">
        <f t="shared" ref="L171" si="249">I171+J171+K171</f>
        <v>-10000</v>
      </c>
    </row>
    <row r="172" spans="1:12">
      <c r="A172" s="34">
        <v>43731</v>
      </c>
      <c r="B172" s="35" t="s">
        <v>219</v>
      </c>
      <c r="C172" s="36" t="s">
        <v>14</v>
      </c>
      <c r="D172" s="37">
        <v>1000</v>
      </c>
      <c r="E172" s="38">
        <v>1341</v>
      </c>
      <c r="F172" s="38">
        <v>1330</v>
      </c>
      <c r="G172" s="38">
        <v>0</v>
      </c>
      <c r="H172" s="35">
        <v>0</v>
      </c>
      <c r="I172" s="35">
        <f t="shared" ref="I172:I178" si="250">(F172-E172)*D172</f>
        <v>-11000</v>
      </c>
      <c r="J172" s="35">
        <v>0</v>
      </c>
      <c r="K172" s="35">
        <v>0</v>
      </c>
      <c r="L172" s="76">
        <f t="shared" ref="L172" si="251">I172+J172+K172</f>
        <v>-11000</v>
      </c>
    </row>
    <row r="173" spans="1:12">
      <c r="A173" s="34">
        <v>43731</v>
      </c>
      <c r="B173" s="35" t="s">
        <v>233</v>
      </c>
      <c r="C173" s="36" t="s">
        <v>14</v>
      </c>
      <c r="D173" s="37">
        <v>1000</v>
      </c>
      <c r="E173" s="38">
        <v>1820</v>
      </c>
      <c r="F173" s="38">
        <v>1835</v>
      </c>
      <c r="G173" s="38">
        <v>1850</v>
      </c>
      <c r="H173" s="35">
        <v>0</v>
      </c>
      <c r="I173" s="35">
        <f t="shared" si="250"/>
        <v>15000</v>
      </c>
      <c r="J173" s="35">
        <f>SUM(G173-F173)*D173</f>
        <v>15000</v>
      </c>
      <c r="K173" s="35">
        <v>0</v>
      </c>
      <c r="L173" s="76">
        <f t="shared" ref="L173" si="252">I173+J173+K173</f>
        <v>30000</v>
      </c>
    </row>
    <row r="174" spans="1:12">
      <c r="A174" s="34">
        <v>43731</v>
      </c>
      <c r="B174" s="35" t="s">
        <v>246</v>
      </c>
      <c r="C174" s="36" t="s">
        <v>14</v>
      </c>
      <c r="D174" s="37">
        <v>1000</v>
      </c>
      <c r="E174" s="38">
        <v>970</v>
      </c>
      <c r="F174" s="38">
        <v>970</v>
      </c>
      <c r="G174" s="38">
        <v>0</v>
      </c>
      <c r="H174" s="35">
        <v>0</v>
      </c>
      <c r="I174" s="35">
        <f t="shared" si="250"/>
        <v>0</v>
      </c>
      <c r="J174" s="35">
        <v>0</v>
      </c>
      <c r="K174" s="35">
        <v>0</v>
      </c>
      <c r="L174" s="76">
        <f t="shared" ref="L174" si="253">I174+J174+K174</f>
        <v>0</v>
      </c>
    </row>
    <row r="175" spans="1:12">
      <c r="A175" s="34">
        <v>43728</v>
      </c>
      <c r="B175" s="35" t="s">
        <v>218</v>
      </c>
      <c r="C175" s="36" t="s">
        <v>14</v>
      </c>
      <c r="D175" s="37">
        <v>1000</v>
      </c>
      <c r="E175" s="38">
        <v>1617</v>
      </c>
      <c r="F175" s="38">
        <v>1605</v>
      </c>
      <c r="G175" s="38">
        <v>0</v>
      </c>
      <c r="H175" s="35">
        <v>0</v>
      </c>
      <c r="I175" s="35">
        <f t="shared" si="250"/>
        <v>-12000</v>
      </c>
      <c r="J175" s="35">
        <v>0</v>
      </c>
      <c r="K175" s="35">
        <v>0</v>
      </c>
      <c r="L175" s="76">
        <f t="shared" ref="L175" si="254">I175+J175+K175</f>
        <v>-12000</v>
      </c>
    </row>
    <row r="176" spans="1:12">
      <c r="A176" s="34">
        <v>43728</v>
      </c>
      <c r="B176" s="35" t="s">
        <v>199</v>
      </c>
      <c r="C176" s="36" t="s">
        <v>14</v>
      </c>
      <c r="D176" s="37">
        <v>1000</v>
      </c>
      <c r="E176" s="38">
        <v>1523</v>
      </c>
      <c r="F176" s="38">
        <v>1533</v>
      </c>
      <c r="G176" s="38">
        <v>1543</v>
      </c>
      <c r="H176" s="35">
        <v>0</v>
      </c>
      <c r="I176" s="35">
        <f t="shared" si="250"/>
        <v>10000</v>
      </c>
      <c r="J176" s="35">
        <f>SUM(G176-F176)*D176</f>
        <v>10000</v>
      </c>
      <c r="K176" s="35">
        <v>0</v>
      </c>
      <c r="L176" s="76">
        <f t="shared" ref="L176" si="255">I176+J176+K176</f>
        <v>20000</v>
      </c>
    </row>
    <row r="177" spans="1:12">
      <c r="A177" s="34">
        <v>43727</v>
      </c>
      <c r="B177" s="35" t="s">
        <v>268</v>
      </c>
      <c r="C177" s="36" t="s">
        <v>14</v>
      </c>
      <c r="D177" s="37">
        <v>1000</v>
      </c>
      <c r="E177" s="38">
        <v>1650</v>
      </c>
      <c r="F177" s="38">
        <v>1660</v>
      </c>
      <c r="G177" s="38">
        <v>0</v>
      </c>
      <c r="H177" s="35">
        <v>0</v>
      </c>
      <c r="I177" s="35">
        <f t="shared" si="250"/>
        <v>10000</v>
      </c>
      <c r="J177" s="35">
        <v>0</v>
      </c>
      <c r="K177" s="35">
        <v>0</v>
      </c>
      <c r="L177" s="76">
        <f t="shared" ref="L177" si="256">I177+J177+K177</f>
        <v>10000</v>
      </c>
    </row>
    <row r="178" spans="1:12">
      <c r="A178" s="34">
        <v>43726</v>
      </c>
      <c r="B178" s="35" t="s">
        <v>268</v>
      </c>
      <c r="C178" s="36" t="s">
        <v>14</v>
      </c>
      <c r="D178" s="37">
        <v>1000</v>
      </c>
      <c r="E178" s="38">
        <v>1632</v>
      </c>
      <c r="F178" s="38">
        <v>1642</v>
      </c>
      <c r="G178" s="38">
        <v>1650</v>
      </c>
      <c r="H178" s="35">
        <v>0</v>
      </c>
      <c r="I178" s="35">
        <f t="shared" si="250"/>
        <v>10000</v>
      </c>
      <c r="J178" s="35">
        <f>SUM(G178-F178)*D178</f>
        <v>8000</v>
      </c>
      <c r="K178" s="35">
        <v>0</v>
      </c>
      <c r="L178" s="76">
        <f t="shared" ref="L178" si="257">I178+J178+K178</f>
        <v>18000</v>
      </c>
    </row>
    <row r="179" spans="1:12">
      <c r="A179" s="34">
        <v>43725</v>
      </c>
      <c r="B179" s="35" t="s">
        <v>267</v>
      </c>
      <c r="C179" s="36" t="s">
        <v>14</v>
      </c>
      <c r="D179" s="37">
        <v>1000</v>
      </c>
      <c r="E179" s="38">
        <v>1300</v>
      </c>
      <c r="F179" s="38">
        <v>1300</v>
      </c>
      <c r="G179" s="38">
        <v>0</v>
      </c>
      <c r="H179" s="35">
        <v>0</v>
      </c>
      <c r="I179" s="35">
        <f>(E179-F179)*D179</f>
        <v>0</v>
      </c>
      <c r="J179" s="35">
        <v>0</v>
      </c>
      <c r="K179" s="35">
        <v>0</v>
      </c>
      <c r="L179" s="76">
        <f t="shared" ref="L179" si="258">I179+J179+K179</f>
        <v>0</v>
      </c>
    </row>
    <row r="180" spans="1:12">
      <c r="A180" s="34">
        <v>43724</v>
      </c>
      <c r="B180" s="35" t="s">
        <v>50</v>
      </c>
      <c r="C180" s="36" t="s">
        <v>12</v>
      </c>
      <c r="D180" s="37">
        <v>1000</v>
      </c>
      <c r="E180" s="38">
        <v>1258</v>
      </c>
      <c r="F180" s="38">
        <v>1248</v>
      </c>
      <c r="G180" s="38">
        <v>0</v>
      </c>
      <c r="H180" s="35">
        <v>0</v>
      </c>
      <c r="I180" s="35">
        <f>(E180-F180)*D180</f>
        <v>10000</v>
      </c>
      <c r="J180" s="35">
        <v>0</v>
      </c>
      <c r="K180" s="35">
        <v>0</v>
      </c>
      <c r="L180" s="76">
        <f t="shared" ref="L180" si="259">I180+J180+K180</f>
        <v>10000</v>
      </c>
    </row>
    <row r="181" spans="1:12">
      <c r="A181" s="34">
        <v>43724</v>
      </c>
      <c r="B181" s="35" t="s">
        <v>191</v>
      </c>
      <c r="C181" s="36" t="s">
        <v>14</v>
      </c>
      <c r="D181" s="37">
        <v>1000</v>
      </c>
      <c r="E181" s="38">
        <v>1065</v>
      </c>
      <c r="F181" s="38">
        <v>1049.5</v>
      </c>
      <c r="G181" s="38">
        <v>0</v>
      </c>
      <c r="H181" s="35">
        <v>0</v>
      </c>
      <c r="I181" s="35">
        <f>(F181-E181)*D181</f>
        <v>-15500</v>
      </c>
      <c r="J181" s="35">
        <v>0</v>
      </c>
      <c r="K181" s="35">
        <v>0</v>
      </c>
      <c r="L181" s="76">
        <f t="shared" ref="L181" si="260">I181+J181+K181</f>
        <v>-15500</v>
      </c>
    </row>
    <row r="182" spans="1:12">
      <c r="A182" s="34">
        <v>43721</v>
      </c>
      <c r="B182" s="35" t="s">
        <v>264</v>
      </c>
      <c r="C182" s="36" t="s">
        <v>14</v>
      </c>
      <c r="D182" s="37">
        <v>1000</v>
      </c>
      <c r="E182" s="38">
        <v>920</v>
      </c>
      <c r="F182" s="38">
        <v>930</v>
      </c>
      <c r="G182" s="38">
        <v>940</v>
      </c>
      <c r="H182" s="35">
        <v>0</v>
      </c>
      <c r="I182" s="35">
        <f>(F182-E182)*D182</f>
        <v>10000</v>
      </c>
      <c r="J182" s="35">
        <f>SUM(G182-F182)*D182</f>
        <v>10000</v>
      </c>
      <c r="K182" s="35">
        <v>0</v>
      </c>
      <c r="L182" s="76">
        <f t="shared" ref="L182" si="261">I182+J182+K182</f>
        <v>20000</v>
      </c>
    </row>
    <row r="183" spans="1:12">
      <c r="A183" s="34">
        <v>43720</v>
      </c>
      <c r="B183" s="35" t="s">
        <v>244</v>
      </c>
      <c r="C183" s="36" t="s">
        <v>14</v>
      </c>
      <c r="D183" s="37">
        <v>1000</v>
      </c>
      <c r="E183" s="38">
        <v>1400</v>
      </c>
      <c r="F183" s="38">
        <v>1412</v>
      </c>
      <c r="G183" s="38">
        <v>0</v>
      </c>
      <c r="H183" s="35">
        <v>0</v>
      </c>
      <c r="I183" s="35">
        <f>(F183-E183)*D183</f>
        <v>12000</v>
      </c>
      <c r="J183" s="35">
        <v>0</v>
      </c>
      <c r="K183" s="35">
        <v>0</v>
      </c>
      <c r="L183" s="76">
        <f t="shared" ref="L183" si="262">I183+J183+K183</f>
        <v>12000</v>
      </c>
    </row>
    <row r="184" spans="1:12">
      <c r="A184" s="34">
        <v>43719</v>
      </c>
      <c r="B184" s="35" t="s">
        <v>195</v>
      </c>
      <c r="C184" s="36" t="s">
        <v>14</v>
      </c>
      <c r="D184" s="37">
        <v>1000</v>
      </c>
      <c r="E184" s="38">
        <v>1224</v>
      </c>
      <c r="F184" s="38">
        <v>1234</v>
      </c>
      <c r="G184" s="38">
        <v>1244</v>
      </c>
      <c r="H184" s="35">
        <v>0</v>
      </c>
      <c r="I184" s="35">
        <f>(F184-E184)*D184</f>
        <v>10000</v>
      </c>
      <c r="J184" s="35">
        <f>SUM(G184-F184)*D184</f>
        <v>10000</v>
      </c>
      <c r="K184" s="35">
        <v>0</v>
      </c>
      <c r="L184" s="76">
        <f t="shared" ref="L184" si="263">I184+J184+K184</f>
        <v>20000</v>
      </c>
    </row>
    <row r="185" spans="1:12">
      <c r="A185" s="34">
        <v>43717</v>
      </c>
      <c r="B185" s="35" t="s">
        <v>199</v>
      </c>
      <c r="C185" s="36" t="s">
        <v>14</v>
      </c>
      <c r="D185" s="37">
        <v>1000</v>
      </c>
      <c r="E185" s="38">
        <v>1445</v>
      </c>
      <c r="F185" s="38">
        <v>1455</v>
      </c>
      <c r="G185" s="38">
        <v>0</v>
      </c>
      <c r="H185" s="35">
        <v>0</v>
      </c>
      <c r="I185" s="35">
        <f>(F185-E185)*D185</f>
        <v>10000</v>
      </c>
      <c r="J185" s="35">
        <v>0</v>
      </c>
      <c r="K185" s="35">
        <v>0</v>
      </c>
      <c r="L185" s="76">
        <f t="shared" ref="L185:L190" si="264">I185+J185+K185</f>
        <v>10000</v>
      </c>
    </row>
    <row r="186" spans="1:12">
      <c r="A186" s="34">
        <v>43717</v>
      </c>
      <c r="B186" s="35" t="s">
        <v>267</v>
      </c>
      <c r="C186" s="36" t="s">
        <v>14</v>
      </c>
      <c r="D186" s="37">
        <v>1000</v>
      </c>
      <c r="E186" s="38">
        <v>1230</v>
      </c>
      <c r="F186" s="38">
        <v>1240</v>
      </c>
      <c r="G186" s="38">
        <v>1250</v>
      </c>
      <c r="H186" s="35">
        <v>0</v>
      </c>
      <c r="I186" s="35">
        <f t="shared" ref="I186" si="265">(F186-E186)*D186</f>
        <v>10000</v>
      </c>
      <c r="J186" s="35">
        <f>SUM(G186-F186)*D186</f>
        <v>10000</v>
      </c>
      <c r="K186" s="35">
        <v>0</v>
      </c>
      <c r="L186" s="76">
        <f t="shared" si="264"/>
        <v>20000</v>
      </c>
    </row>
    <row r="187" spans="1:12">
      <c r="A187" s="34">
        <v>43714</v>
      </c>
      <c r="B187" s="35" t="s">
        <v>195</v>
      </c>
      <c r="C187" s="36" t="s">
        <v>14</v>
      </c>
      <c r="D187" s="37">
        <v>1000</v>
      </c>
      <c r="E187" s="38">
        <v>1220</v>
      </c>
      <c r="F187" s="38">
        <v>1208</v>
      </c>
      <c r="G187" s="38">
        <v>0</v>
      </c>
      <c r="H187" s="35">
        <v>0</v>
      </c>
      <c r="I187" s="35">
        <f t="shared" ref="I187:I188" si="266">(F187-E187)*D187</f>
        <v>-12000</v>
      </c>
      <c r="J187" s="35">
        <v>0</v>
      </c>
      <c r="K187" s="35">
        <v>0</v>
      </c>
      <c r="L187" s="76">
        <f t="shared" si="264"/>
        <v>-12000</v>
      </c>
    </row>
    <row r="188" spans="1:12">
      <c r="A188" s="34">
        <v>43713</v>
      </c>
      <c r="B188" s="35" t="s">
        <v>198</v>
      </c>
      <c r="C188" s="36" t="s">
        <v>14</v>
      </c>
      <c r="D188" s="37">
        <v>1000</v>
      </c>
      <c r="E188" s="38">
        <v>451</v>
      </c>
      <c r="F188" s="38">
        <v>452</v>
      </c>
      <c r="G188" s="38">
        <v>0</v>
      </c>
      <c r="H188" s="35">
        <v>0</v>
      </c>
      <c r="I188" s="35">
        <f t="shared" si="266"/>
        <v>1000</v>
      </c>
      <c r="J188" s="35">
        <v>0</v>
      </c>
      <c r="K188" s="35">
        <v>0</v>
      </c>
      <c r="L188" s="76">
        <f t="shared" si="264"/>
        <v>1000</v>
      </c>
    </row>
    <row r="189" spans="1:12">
      <c r="A189" s="34">
        <v>43712</v>
      </c>
      <c r="B189" s="35" t="s">
        <v>246</v>
      </c>
      <c r="C189" s="36" t="s">
        <v>14</v>
      </c>
      <c r="D189" s="37">
        <v>1000</v>
      </c>
      <c r="E189" s="38">
        <v>836</v>
      </c>
      <c r="F189" s="38">
        <v>844</v>
      </c>
      <c r="G189" s="38">
        <v>0</v>
      </c>
      <c r="H189" s="35">
        <v>0</v>
      </c>
      <c r="I189" s="35">
        <f>(F189-E189)*D189</f>
        <v>8000</v>
      </c>
      <c r="J189" s="35">
        <v>0</v>
      </c>
      <c r="K189" s="35">
        <v>0</v>
      </c>
      <c r="L189" s="76">
        <f t="shared" si="264"/>
        <v>8000</v>
      </c>
    </row>
    <row r="190" spans="1:12">
      <c r="A190" s="34">
        <v>43711</v>
      </c>
      <c r="B190" s="35" t="s">
        <v>194</v>
      </c>
      <c r="C190" s="36" t="s">
        <v>14</v>
      </c>
      <c r="D190" s="37">
        <v>1000</v>
      </c>
      <c r="E190" s="38">
        <v>1015</v>
      </c>
      <c r="F190" s="38">
        <v>1022</v>
      </c>
      <c r="G190" s="38">
        <v>0</v>
      </c>
      <c r="H190" s="35">
        <v>0</v>
      </c>
      <c r="I190" s="35">
        <f>(F190-E190)*D190</f>
        <v>7000</v>
      </c>
      <c r="J190" s="35">
        <v>0</v>
      </c>
      <c r="K190" s="35">
        <v>0</v>
      </c>
      <c r="L190" s="76">
        <f t="shared" si="264"/>
        <v>7000</v>
      </c>
    </row>
    <row r="191" spans="1:12">
      <c r="A191" s="56"/>
      <c r="B191" s="56"/>
      <c r="C191" s="56"/>
      <c r="D191" s="56"/>
      <c r="E191" s="56"/>
      <c r="F191" s="56"/>
      <c r="G191" s="56"/>
      <c r="H191" s="56"/>
      <c r="I191" s="57">
        <f>SUM(I165:I190)</f>
        <v>132500</v>
      </c>
      <c r="J191" s="56"/>
      <c r="K191" s="56" t="s">
        <v>93</v>
      </c>
      <c r="L191" s="57">
        <f>SUM(L165:L190)</f>
        <v>223500</v>
      </c>
    </row>
    <row r="192" spans="1:12">
      <c r="A192" s="51">
        <v>43678</v>
      </c>
      <c r="B192" s="47"/>
      <c r="C192" s="47"/>
      <c r="D192" s="37"/>
      <c r="E192" s="37"/>
      <c r="F192" s="47"/>
      <c r="G192" s="47"/>
      <c r="H192" s="47"/>
      <c r="I192" s="47"/>
      <c r="J192" s="47"/>
      <c r="K192" s="47"/>
      <c r="L192" s="47"/>
    </row>
    <row r="193" spans="1:12">
      <c r="A193" s="77" t="s">
        <v>228</v>
      </c>
      <c r="B193" s="78" t="s">
        <v>229</v>
      </c>
      <c r="C193" s="55" t="s">
        <v>230</v>
      </c>
      <c r="D193" s="79" t="s">
        <v>231</v>
      </c>
      <c r="E193" s="79" t="s">
        <v>232</v>
      </c>
      <c r="F193" s="55" t="s">
        <v>222</v>
      </c>
      <c r="G193" s="47"/>
      <c r="H193" s="47"/>
      <c r="I193" s="47"/>
      <c r="J193" s="47"/>
      <c r="K193" s="47"/>
      <c r="L193" s="47"/>
    </row>
    <row r="194" spans="1:12">
      <c r="A194" s="53" t="s">
        <v>266</v>
      </c>
      <c r="B194" s="47">
        <v>4</v>
      </c>
      <c r="C194" s="35">
        <f>SUM(A194-B194)</f>
        <v>20</v>
      </c>
      <c r="D194" s="37">
        <v>2</v>
      </c>
      <c r="E194" s="35">
        <f>SUM(C194-D194)</f>
        <v>18</v>
      </c>
      <c r="F194" s="35">
        <f>E194*100/C194</f>
        <v>90</v>
      </c>
      <c r="G194" s="47"/>
      <c r="H194" s="47"/>
      <c r="I194" s="47"/>
      <c r="J194" s="47"/>
      <c r="K194" s="47"/>
      <c r="L194" s="47"/>
    </row>
    <row r="195" spans="1:12">
      <c r="A195" s="48"/>
      <c r="B195" s="49"/>
      <c r="C195" s="49"/>
      <c r="D195" s="50"/>
      <c r="E195" s="50"/>
      <c r="F195" s="51">
        <v>43678</v>
      </c>
      <c r="G195" s="49"/>
      <c r="H195" s="49"/>
      <c r="I195" s="52"/>
      <c r="J195" s="52"/>
      <c r="K195" s="52"/>
      <c r="L195" s="52"/>
    </row>
    <row r="196" spans="1:1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spans="1:12">
      <c r="A197" s="34">
        <v>43707</v>
      </c>
      <c r="B197" s="35" t="s">
        <v>211</v>
      </c>
      <c r="C197" s="36" t="s">
        <v>12</v>
      </c>
      <c r="D197" s="37">
        <v>1000</v>
      </c>
      <c r="E197" s="38">
        <v>1225</v>
      </c>
      <c r="F197" s="38">
        <v>1225</v>
      </c>
      <c r="G197" s="38">
        <v>0</v>
      </c>
      <c r="H197" s="35">
        <v>0</v>
      </c>
      <c r="I197" s="35">
        <f t="shared" ref="I197" si="267">(F197-E197)*D197</f>
        <v>0</v>
      </c>
      <c r="J197" s="35">
        <v>0</v>
      </c>
      <c r="K197" s="35">
        <v>0</v>
      </c>
      <c r="L197" s="76">
        <f t="shared" ref="L197" si="268">I197+J197+K197</f>
        <v>0</v>
      </c>
    </row>
    <row r="198" spans="1:12">
      <c r="A198" s="34">
        <v>43707</v>
      </c>
      <c r="B198" s="35" t="s">
        <v>194</v>
      </c>
      <c r="C198" s="36" t="s">
        <v>14</v>
      </c>
      <c r="D198" s="37">
        <v>1000</v>
      </c>
      <c r="E198" s="38">
        <v>1015</v>
      </c>
      <c r="F198" s="38">
        <v>1022</v>
      </c>
      <c r="G198" s="38">
        <v>0</v>
      </c>
      <c r="H198" s="35">
        <v>0</v>
      </c>
      <c r="I198" s="35">
        <f t="shared" ref="I198:I200" si="269">(F198-E198)*D198</f>
        <v>7000</v>
      </c>
      <c r="J198" s="35">
        <v>0</v>
      </c>
      <c r="K198" s="35">
        <v>0</v>
      </c>
      <c r="L198" s="76">
        <f>I198+J198+K198</f>
        <v>7000</v>
      </c>
    </row>
    <row r="199" spans="1:12">
      <c r="A199" s="34">
        <v>43706</v>
      </c>
      <c r="B199" s="35" t="s">
        <v>244</v>
      </c>
      <c r="C199" s="36" t="s">
        <v>12</v>
      </c>
      <c r="D199" s="37">
        <v>1000</v>
      </c>
      <c r="E199" s="38">
        <v>1350</v>
      </c>
      <c r="F199" s="38">
        <v>1338</v>
      </c>
      <c r="G199" s="38">
        <v>0</v>
      </c>
      <c r="H199" s="35">
        <v>0</v>
      </c>
      <c r="I199" s="35">
        <f>(E199-F199)*D199</f>
        <v>12000</v>
      </c>
      <c r="J199" s="35">
        <v>0</v>
      </c>
      <c r="K199" s="35">
        <v>0</v>
      </c>
      <c r="L199" s="76">
        <f t="shared" ref="L199" si="270">I199+J199+K199</f>
        <v>12000</v>
      </c>
    </row>
    <row r="200" spans="1:12">
      <c r="A200" s="34">
        <v>43705</v>
      </c>
      <c r="B200" s="35" t="s">
        <v>218</v>
      </c>
      <c r="C200" s="36" t="s">
        <v>14</v>
      </c>
      <c r="D200" s="37">
        <v>1000</v>
      </c>
      <c r="E200" s="38">
        <v>1547</v>
      </c>
      <c r="F200" s="38">
        <v>1535</v>
      </c>
      <c r="G200" s="38">
        <v>0</v>
      </c>
      <c r="H200" s="35">
        <v>0</v>
      </c>
      <c r="I200" s="35">
        <f t="shared" si="269"/>
        <v>-12000</v>
      </c>
      <c r="J200" s="35">
        <v>0</v>
      </c>
      <c r="K200" s="35">
        <v>0</v>
      </c>
      <c r="L200" s="76">
        <f t="shared" ref="L200" si="271">I200+J200+K200</f>
        <v>-12000</v>
      </c>
    </row>
    <row r="201" spans="1:12">
      <c r="A201" s="34">
        <v>43704</v>
      </c>
      <c r="B201" s="35" t="s">
        <v>195</v>
      </c>
      <c r="C201" s="36" t="s">
        <v>14</v>
      </c>
      <c r="D201" s="37">
        <v>1000</v>
      </c>
      <c r="E201" s="38">
        <v>1193</v>
      </c>
      <c r="F201" s="38">
        <v>1203</v>
      </c>
      <c r="G201" s="38">
        <v>0</v>
      </c>
      <c r="H201" s="35">
        <v>0</v>
      </c>
      <c r="I201" s="35">
        <f t="shared" ref="I201:I206" si="272">(F201-E201)*D201</f>
        <v>10000</v>
      </c>
      <c r="J201" s="35">
        <v>0</v>
      </c>
      <c r="K201" s="35">
        <v>0</v>
      </c>
      <c r="L201" s="76">
        <f t="shared" ref="L201" si="273">I201+J201+K201</f>
        <v>10000</v>
      </c>
    </row>
    <row r="202" spans="1:12">
      <c r="A202" s="34">
        <v>43703</v>
      </c>
      <c r="B202" s="35" t="s">
        <v>265</v>
      </c>
      <c r="C202" s="36" t="s">
        <v>14</v>
      </c>
      <c r="D202" s="37">
        <v>1000</v>
      </c>
      <c r="E202" s="38">
        <v>1205</v>
      </c>
      <c r="F202" s="38">
        <v>1205</v>
      </c>
      <c r="G202" s="38">
        <v>0</v>
      </c>
      <c r="H202" s="35">
        <v>0</v>
      </c>
      <c r="I202" s="35">
        <f t="shared" si="272"/>
        <v>0</v>
      </c>
      <c r="J202" s="35">
        <v>0</v>
      </c>
      <c r="K202" s="35">
        <v>0</v>
      </c>
      <c r="L202" s="76">
        <f t="shared" ref="L202" si="274">I202+J202+K202</f>
        <v>0</v>
      </c>
    </row>
    <row r="203" spans="1:12">
      <c r="A203" s="34">
        <v>43703</v>
      </c>
      <c r="B203" s="35" t="s">
        <v>264</v>
      </c>
      <c r="C203" s="36" t="s">
        <v>14</v>
      </c>
      <c r="D203" s="37">
        <v>1000</v>
      </c>
      <c r="E203" s="38">
        <v>893</v>
      </c>
      <c r="F203" s="38">
        <v>900</v>
      </c>
      <c r="G203" s="38">
        <v>0</v>
      </c>
      <c r="H203" s="35">
        <v>0</v>
      </c>
      <c r="I203" s="35">
        <f t="shared" si="272"/>
        <v>7000</v>
      </c>
      <c r="J203" s="35">
        <v>0</v>
      </c>
      <c r="K203" s="35">
        <v>0</v>
      </c>
      <c r="L203" s="76">
        <f t="shared" ref="L203" si="275">I203+J203+K203</f>
        <v>7000</v>
      </c>
    </row>
    <row r="204" spans="1:12">
      <c r="A204" s="34">
        <v>43701</v>
      </c>
      <c r="B204" s="35" t="s">
        <v>218</v>
      </c>
      <c r="C204" s="36" t="s">
        <v>14</v>
      </c>
      <c r="D204" s="37">
        <v>1000</v>
      </c>
      <c r="E204" s="38">
        <v>1474</v>
      </c>
      <c r="F204" s="38">
        <v>1484</v>
      </c>
      <c r="G204" s="38">
        <v>0</v>
      </c>
      <c r="H204" s="35">
        <v>0</v>
      </c>
      <c r="I204" s="35">
        <f t="shared" si="272"/>
        <v>10000</v>
      </c>
      <c r="J204" s="35">
        <v>0</v>
      </c>
      <c r="K204" s="35">
        <v>0</v>
      </c>
      <c r="L204" s="76">
        <f t="shared" ref="L204" si="276">I204+J204+K204</f>
        <v>10000</v>
      </c>
    </row>
    <row r="205" spans="1:12">
      <c r="A205" s="34">
        <v>43700</v>
      </c>
      <c r="B205" s="35" t="s">
        <v>218</v>
      </c>
      <c r="C205" s="36" t="s">
        <v>14</v>
      </c>
      <c r="D205" s="37">
        <v>1000</v>
      </c>
      <c r="E205" s="38">
        <v>1474</v>
      </c>
      <c r="F205" s="38">
        <v>1484</v>
      </c>
      <c r="G205" s="38">
        <v>0</v>
      </c>
      <c r="H205" s="35">
        <v>0</v>
      </c>
      <c r="I205" s="35">
        <f t="shared" si="272"/>
        <v>10000</v>
      </c>
      <c r="J205" s="35">
        <v>0</v>
      </c>
      <c r="K205" s="35">
        <v>0</v>
      </c>
      <c r="L205" s="76">
        <f t="shared" ref="L205:L207" si="277">I205+J205+K205</f>
        <v>10000</v>
      </c>
    </row>
    <row r="206" spans="1:12">
      <c r="A206" s="34">
        <v>43699</v>
      </c>
      <c r="B206" s="35" t="s">
        <v>239</v>
      </c>
      <c r="C206" s="36" t="s">
        <v>14</v>
      </c>
      <c r="D206" s="37">
        <v>1000</v>
      </c>
      <c r="E206" s="38">
        <v>1865</v>
      </c>
      <c r="F206" s="38">
        <v>1875</v>
      </c>
      <c r="G206" s="38">
        <v>0</v>
      </c>
      <c r="H206" s="35">
        <v>0</v>
      </c>
      <c r="I206" s="35">
        <f t="shared" si="272"/>
        <v>10000</v>
      </c>
      <c r="J206" s="35">
        <v>0</v>
      </c>
      <c r="K206" s="35">
        <v>0</v>
      </c>
      <c r="L206" s="76">
        <f t="shared" si="277"/>
        <v>10000</v>
      </c>
    </row>
    <row r="207" spans="1:12">
      <c r="A207" s="34">
        <v>43698</v>
      </c>
      <c r="B207" s="35" t="s">
        <v>50</v>
      </c>
      <c r="C207" s="36" t="s">
        <v>14</v>
      </c>
      <c r="D207" s="37">
        <v>1000</v>
      </c>
      <c r="E207" s="38">
        <v>1294</v>
      </c>
      <c r="F207" s="38">
        <v>1284</v>
      </c>
      <c r="G207" s="38">
        <v>1274</v>
      </c>
      <c r="H207" s="35">
        <v>0</v>
      </c>
      <c r="I207" s="35">
        <f>(E207-F207)*D207</f>
        <v>10000</v>
      </c>
      <c r="J207" s="35">
        <f>SUM(F207-G207)*D207</f>
        <v>10000</v>
      </c>
      <c r="K207" s="35">
        <v>0</v>
      </c>
      <c r="L207" s="76">
        <f t="shared" si="277"/>
        <v>20000</v>
      </c>
    </row>
    <row r="208" spans="1:12">
      <c r="A208" s="34">
        <v>43697</v>
      </c>
      <c r="B208" s="35" t="s">
        <v>263</v>
      </c>
      <c r="C208" s="36" t="s">
        <v>14</v>
      </c>
      <c r="D208" s="37">
        <v>500</v>
      </c>
      <c r="E208" s="38">
        <v>2670</v>
      </c>
      <c r="F208" s="38">
        <v>2670</v>
      </c>
      <c r="G208" s="38">
        <v>0</v>
      </c>
      <c r="H208" s="35">
        <v>0</v>
      </c>
      <c r="I208" s="35">
        <f>(F208-E208)*D208</f>
        <v>0</v>
      </c>
      <c r="J208" s="35">
        <v>0</v>
      </c>
      <c r="K208" s="35">
        <v>0</v>
      </c>
      <c r="L208" s="76">
        <f t="shared" ref="L208" si="278">I208+J208+K208</f>
        <v>0</v>
      </c>
    </row>
    <row r="209" spans="1:12">
      <c r="A209" s="34">
        <v>43696</v>
      </c>
      <c r="B209" s="35" t="s">
        <v>241</v>
      </c>
      <c r="C209" s="36" t="s">
        <v>14</v>
      </c>
      <c r="D209" s="37">
        <v>1000</v>
      </c>
      <c r="E209" s="38">
        <v>1515</v>
      </c>
      <c r="F209" s="38">
        <v>1525</v>
      </c>
      <c r="G209" s="38">
        <v>1534</v>
      </c>
      <c r="H209" s="35">
        <v>0</v>
      </c>
      <c r="I209" s="35">
        <f>(F209-E209)*D209</f>
        <v>10000</v>
      </c>
      <c r="J209" s="35">
        <f>SUM(G209-F209)*D209</f>
        <v>9000</v>
      </c>
      <c r="K209" s="35">
        <v>0</v>
      </c>
      <c r="L209" s="76">
        <f t="shared" ref="L209" si="279">I209+J209+K209</f>
        <v>19000</v>
      </c>
    </row>
    <row r="210" spans="1:12">
      <c r="A210" s="34">
        <v>43693</v>
      </c>
      <c r="B210" s="35" t="s">
        <v>262</v>
      </c>
      <c r="C210" s="36" t="s">
        <v>14</v>
      </c>
      <c r="D210" s="37">
        <v>1000</v>
      </c>
      <c r="E210" s="38">
        <v>1468</v>
      </c>
      <c r="F210" s="38">
        <v>1478</v>
      </c>
      <c r="G210" s="38">
        <v>0</v>
      </c>
      <c r="H210" s="35">
        <v>0</v>
      </c>
      <c r="I210" s="35">
        <f>(F210-E210)*D210</f>
        <v>10000</v>
      </c>
      <c r="J210" s="35">
        <v>0</v>
      </c>
      <c r="K210" s="35">
        <v>0</v>
      </c>
      <c r="L210" s="76">
        <f t="shared" ref="L210" si="280">I210+J210+K210</f>
        <v>10000</v>
      </c>
    </row>
    <row r="211" spans="1:12">
      <c r="A211" s="34">
        <v>43693</v>
      </c>
      <c r="B211" s="35" t="s">
        <v>253</v>
      </c>
      <c r="C211" s="36" t="s">
        <v>14</v>
      </c>
      <c r="D211" s="37">
        <v>500</v>
      </c>
      <c r="E211" s="38">
        <v>3320</v>
      </c>
      <c r="F211" s="38">
        <v>3358</v>
      </c>
      <c r="G211" s="38">
        <v>0</v>
      </c>
      <c r="H211" s="35">
        <v>0</v>
      </c>
      <c r="I211" s="35">
        <f>(F211-E211)*D211</f>
        <v>19000</v>
      </c>
      <c r="J211" s="35">
        <v>0</v>
      </c>
      <c r="K211" s="35">
        <v>0</v>
      </c>
      <c r="L211" s="76">
        <f t="shared" ref="L211" si="281">I211+J211+K211</f>
        <v>19000</v>
      </c>
    </row>
    <row r="212" spans="1:12">
      <c r="A212" s="34">
        <v>43691</v>
      </c>
      <c r="B212" s="35" t="s">
        <v>256</v>
      </c>
      <c r="C212" s="36" t="s">
        <v>12</v>
      </c>
      <c r="D212" s="37">
        <v>1000</v>
      </c>
      <c r="E212" s="38">
        <v>1495</v>
      </c>
      <c r="F212" s="38">
        <v>1485</v>
      </c>
      <c r="G212" s="38">
        <v>1475</v>
      </c>
      <c r="H212" s="35">
        <v>0</v>
      </c>
      <c r="I212" s="35">
        <f>(E212-F212)*D212</f>
        <v>10000</v>
      </c>
      <c r="J212" s="35">
        <f>SUM(F212-G212)*D212</f>
        <v>10000</v>
      </c>
      <c r="K212" s="35">
        <v>0</v>
      </c>
      <c r="L212" s="76">
        <f t="shared" ref="L212" si="282">I212+J212+K212</f>
        <v>20000</v>
      </c>
    </row>
    <row r="213" spans="1:12">
      <c r="A213" s="34">
        <v>43690</v>
      </c>
      <c r="B213" s="35" t="s">
        <v>241</v>
      </c>
      <c r="C213" s="36" t="s">
        <v>14</v>
      </c>
      <c r="D213" s="37">
        <v>1000</v>
      </c>
      <c r="E213" s="38">
        <v>1472</v>
      </c>
      <c r="F213" s="38">
        <v>1482</v>
      </c>
      <c r="G213" s="38">
        <v>0</v>
      </c>
      <c r="H213" s="35">
        <v>0</v>
      </c>
      <c r="I213" s="35">
        <f>(F213-E213)*D213</f>
        <v>10000</v>
      </c>
      <c r="J213" s="35">
        <v>0</v>
      </c>
      <c r="K213" s="35">
        <v>0</v>
      </c>
      <c r="L213" s="76">
        <f t="shared" ref="L213" si="283">I213+J213+K213</f>
        <v>10000</v>
      </c>
    </row>
    <row r="214" spans="1:12">
      <c r="A214" s="34">
        <v>43686</v>
      </c>
      <c r="B214" s="35" t="s">
        <v>253</v>
      </c>
      <c r="C214" s="36" t="s">
        <v>14</v>
      </c>
      <c r="D214" s="37">
        <v>500</v>
      </c>
      <c r="E214" s="38">
        <v>3400</v>
      </c>
      <c r="F214" s="38">
        <v>3430</v>
      </c>
      <c r="G214" s="38">
        <v>0</v>
      </c>
      <c r="H214" s="35">
        <v>0</v>
      </c>
      <c r="I214" s="35">
        <f>(F214-E214)*D214</f>
        <v>15000</v>
      </c>
      <c r="J214" s="35">
        <v>0</v>
      </c>
      <c r="K214" s="35">
        <v>0</v>
      </c>
      <c r="L214" s="76">
        <f t="shared" ref="L214" si="284">I214+J214+K214</f>
        <v>15000</v>
      </c>
    </row>
    <row r="215" spans="1:12">
      <c r="A215" s="34">
        <v>43685</v>
      </c>
      <c r="B215" s="35" t="s">
        <v>206</v>
      </c>
      <c r="C215" s="36" t="s">
        <v>14</v>
      </c>
      <c r="D215" s="37">
        <v>1000</v>
      </c>
      <c r="E215" s="38">
        <v>2211</v>
      </c>
      <c r="F215" s="38">
        <v>2230</v>
      </c>
      <c r="G215" s="38">
        <v>0</v>
      </c>
      <c r="H215" s="35">
        <v>0</v>
      </c>
      <c r="I215" s="35">
        <f>(F215-E215)*D215</f>
        <v>19000</v>
      </c>
      <c r="J215" s="35">
        <v>0</v>
      </c>
      <c r="K215" s="35">
        <v>0</v>
      </c>
      <c r="L215" s="76">
        <f t="shared" ref="L215" si="285">I215+J215+K215</f>
        <v>19000</v>
      </c>
    </row>
    <row r="216" spans="1:12">
      <c r="A216" s="34">
        <v>43684</v>
      </c>
      <c r="B216" s="35" t="s">
        <v>242</v>
      </c>
      <c r="C216" s="36" t="s">
        <v>14</v>
      </c>
      <c r="D216" s="37">
        <v>1000</v>
      </c>
      <c r="E216" s="38">
        <v>7160</v>
      </c>
      <c r="F216" s="38">
        <v>7200</v>
      </c>
      <c r="G216" s="38">
        <v>0</v>
      </c>
      <c r="H216" s="35">
        <v>0</v>
      </c>
      <c r="I216" s="35">
        <f>(F216-E216)*D216</f>
        <v>40000</v>
      </c>
      <c r="J216" s="35">
        <v>0</v>
      </c>
      <c r="K216" s="35">
        <v>0</v>
      </c>
      <c r="L216" s="76">
        <f t="shared" ref="L216" si="286">I216+J216+K216</f>
        <v>40000</v>
      </c>
    </row>
    <row r="217" spans="1:12">
      <c r="A217" s="34">
        <v>43683</v>
      </c>
      <c r="B217" s="35" t="s">
        <v>242</v>
      </c>
      <c r="C217" s="36" t="s">
        <v>14</v>
      </c>
      <c r="D217" s="37">
        <v>250</v>
      </c>
      <c r="E217" s="38">
        <v>7160</v>
      </c>
      <c r="F217" s="38">
        <v>7190</v>
      </c>
      <c r="G217" s="38">
        <v>0</v>
      </c>
      <c r="H217" s="35">
        <v>0</v>
      </c>
      <c r="I217" s="35">
        <f>(F217-E217)*D217</f>
        <v>7500</v>
      </c>
      <c r="J217" s="35">
        <v>0</v>
      </c>
      <c r="K217" s="35">
        <v>0</v>
      </c>
      <c r="L217" s="76">
        <f t="shared" ref="L217" si="287">I217+J217+K217</f>
        <v>7500</v>
      </c>
    </row>
    <row r="218" spans="1:12">
      <c r="A218" s="34">
        <v>43682</v>
      </c>
      <c r="B218" s="35" t="s">
        <v>242</v>
      </c>
      <c r="C218" s="36" t="s">
        <v>14</v>
      </c>
      <c r="D218" s="37">
        <v>250</v>
      </c>
      <c r="E218" s="38">
        <v>7105</v>
      </c>
      <c r="F218" s="38">
        <v>7105</v>
      </c>
      <c r="G218" s="38">
        <v>0</v>
      </c>
      <c r="H218" s="35">
        <v>0</v>
      </c>
      <c r="I218" s="35">
        <f>(E218-F218)*D218</f>
        <v>0</v>
      </c>
      <c r="J218" s="35">
        <v>0</v>
      </c>
      <c r="K218" s="35">
        <v>0</v>
      </c>
      <c r="L218" s="76">
        <f t="shared" ref="L218" si="288">I218+J218+K218</f>
        <v>0</v>
      </c>
    </row>
    <row r="219" spans="1:12">
      <c r="A219" s="34">
        <v>43679</v>
      </c>
      <c r="B219" s="35" t="s">
        <v>218</v>
      </c>
      <c r="C219" s="36" t="s">
        <v>14</v>
      </c>
      <c r="D219" s="37">
        <v>1000</v>
      </c>
      <c r="E219" s="38">
        <v>1517</v>
      </c>
      <c r="F219" s="38">
        <v>1508.5</v>
      </c>
      <c r="G219" s="38">
        <v>0</v>
      </c>
      <c r="H219" s="35">
        <v>0</v>
      </c>
      <c r="I219" s="35">
        <f>(E219-F219)*D219</f>
        <v>8500</v>
      </c>
      <c r="J219" s="35">
        <v>0</v>
      </c>
      <c r="K219" s="35">
        <v>0</v>
      </c>
      <c r="L219" s="76">
        <f t="shared" ref="L219" si="289">I219+J219+K219</f>
        <v>8500</v>
      </c>
    </row>
    <row r="220" spans="1:12">
      <c r="A220" s="34">
        <v>43679</v>
      </c>
      <c r="B220" s="35" t="s">
        <v>243</v>
      </c>
      <c r="C220" s="36" t="s">
        <v>14</v>
      </c>
      <c r="D220" s="37">
        <v>1000</v>
      </c>
      <c r="E220" s="38">
        <v>1531.5</v>
      </c>
      <c r="F220" s="38">
        <v>1540</v>
      </c>
      <c r="G220" s="38">
        <v>1550</v>
      </c>
      <c r="H220" s="35">
        <v>0</v>
      </c>
      <c r="I220" s="35">
        <f t="shared" ref="I220" si="290">(F220-E220)*D220</f>
        <v>8500</v>
      </c>
      <c r="J220" s="35">
        <f>SUM(G220-F220)*D220</f>
        <v>10000</v>
      </c>
      <c r="K220" s="35">
        <v>0</v>
      </c>
      <c r="L220" s="76">
        <f t="shared" ref="L220" si="291">I220+J220+K220</f>
        <v>18500</v>
      </c>
    </row>
    <row r="221" spans="1:12">
      <c r="A221" s="34">
        <v>43678</v>
      </c>
      <c r="B221" s="35" t="s">
        <v>208</v>
      </c>
      <c r="C221" s="36" t="s">
        <v>14</v>
      </c>
      <c r="D221" s="37">
        <v>1000</v>
      </c>
      <c r="E221" s="38">
        <v>1380</v>
      </c>
      <c r="F221" s="38">
        <v>1365</v>
      </c>
      <c r="G221" s="38">
        <v>0</v>
      </c>
      <c r="H221" s="35">
        <v>0</v>
      </c>
      <c r="I221" s="35">
        <f t="shared" ref="I221" si="292">(F221-E221)*D221</f>
        <v>-15000</v>
      </c>
      <c r="J221" s="35">
        <v>0</v>
      </c>
      <c r="K221" s="35">
        <v>0</v>
      </c>
      <c r="L221" s="76">
        <f t="shared" ref="L221" si="293">I221+J221+K221</f>
        <v>-15000</v>
      </c>
    </row>
    <row r="222" spans="1:12">
      <c r="A222" s="56"/>
      <c r="B222" s="56"/>
      <c r="C222" s="56"/>
      <c r="D222" s="56"/>
      <c r="E222" s="56"/>
      <c r="F222" s="56"/>
      <c r="G222" s="56"/>
      <c r="H222" s="56"/>
      <c r="I222" s="57">
        <f>SUM(I197:I221)</f>
        <v>206500</v>
      </c>
      <c r="J222" s="56"/>
      <c r="K222" s="56" t="s">
        <v>93</v>
      </c>
      <c r="L222" s="57">
        <f>SUM(L197:L221)</f>
        <v>245500</v>
      </c>
    </row>
    <row r="223" spans="1:12">
      <c r="A223" s="51">
        <v>43647</v>
      </c>
      <c r="B223" s="47"/>
      <c r="C223" s="47"/>
      <c r="D223" s="37"/>
      <c r="E223" s="37"/>
      <c r="F223" s="47"/>
      <c r="G223" s="47"/>
      <c r="H223" s="47"/>
      <c r="I223" s="47"/>
      <c r="J223" s="47"/>
      <c r="K223" s="47"/>
      <c r="L223" s="47"/>
    </row>
    <row r="224" spans="1:12">
      <c r="A224" s="77" t="s">
        <v>228</v>
      </c>
      <c r="B224" s="78" t="s">
        <v>229</v>
      </c>
      <c r="C224" s="55" t="s">
        <v>230</v>
      </c>
      <c r="D224" s="79" t="s">
        <v>231</v>
      </c>
      <c r="E224" s="79" t="s">
        <v>232</v>
      </c>
      <c r="F224" s="55" t="s">
        <v>222</v>
      </c>
      <c r="G224" s="47"/>
      <c r="H224" s="47"/>
      <c r="I224" s="47"/>
      <c r="J224" s="47"/>
      <c r="K224" s="47"/>
      <c r="L224" s="47"/>
    </row>
    <row r="225" spans="1:12">
      <c r="A225" s="53" t="s">
        <v>261</v>
      </c>
      <c r="B225" s="47">
        <v>1</v>
      </c>
      <c r="C225" s="35">
        <f>SUM(A225-B225)</f>
        <v>30</v>
      </c>
      <c r="D225" s="37">
        <v>7</v>
      </c>
      <c r="E225" s="35">
        <f>SUM(C225-D225)</f>
        <v>23</v>
      </c>
      <c r="F225" s="35">
        <f>E225*100/C225</f>
        <v>76.666666666666671</v>
      </c>
      <c r="G225" s="47"/>
      <c r="H225" s="47"/>
      <c r="I225" s="47"/>
      <c r="J225" s="47"/>
      <c r="K225" s="47"/>
      <c r="L225" s="47"/>
    </row>
    <row r="226" spans="1:12">
      <c r="A226" s="48"/>
      <c r="B226" s="49"/>
      <c r="C226" s="49"/>
      <c r="D226" s="50"/>
      <c r="E226" s="50"/>
      <c r="F226" s="51">
        <v>43647</v>
      </c>
      <c r="G226" s="49"/>
      <c r="H226" s="49"/>
      <c r="I226" s="52"/>
      <c r="J226" s="52"/>
      <c r="K226" s="52"/>
      <c r="L226" s="52"/>
    </row>
    <row r="227" spans="1:12">
      <c r="A227" s="34"/>
      <c r="B227" s="35"/>
      <c r="C227" s="36"/>
      <c r="D227" s="37"/>
      <c r="E227" s="38"/>
      <c r="F227" s="38"/>
      <c r="G227" s="38"/>
      <c r="H227" s="35"/>
      <c r="I227" s="35"/>
      <c r="J227" s="35"/>
      <c r="K227" s="35"/>
      <c r="L227" s="76"/>
    </row>
    <row r="228" spans="1:12">
      <c r="A228" s="34">
        <v>43677</v>
      </c>
      <c r="B228" s="35" t="s">
        <v>247</v>
      </c>
      <c r="C228" s="36" t="s">
        <v>14</v>
      </c>
      <c r="D228" s="37">
        <v>1000</v>
      </c>
      <c r="E228" s="38">
        <v>2180</v>
      </c>
      <c r="F228" s="38">
        <v>2200</v>
      </c>
      <c r="G228" s="38">
        <v>0</v>
      </c>
      <c r="H228" s="35">
        <v>0</v>
      </c>
      <c r="I228" s="35">
        <f t="shared" ref="I228" si="294">(F228-E228)*D228</f>
        <v>20000</v>
      </c>
      <c r="J228" s="35">
        <v>0</v>
      </c>
      <c r="K228" s="35">
        <v>0</v>
      </c>
      <c r="L228" s="76">
        <f t="shared" ref="L228" si="295">I228+J228+K228</f>
        <v>20000</v>
      </c>
    </row>
    <row r="229" spans="1:12">
      <c r="A229" s="34">
        <v>43676</v>
      </c>
      <c r="B229" s="35" t="s">
        <v>247</v>
      </c>
      <c r="C229" s="36" t="s">
        <v>14</v>
      </c>
      <c r="D229" s="37">
        <v>1000</v>
      </c>
      <c r="E229" s="38">
        <v>2154</v>
      </c>
      <c r="F229" s="38">
        <v>2170</v>
      </c>
      <c r="G229" s="38">
        <v>0</v>
      </c>
      <c r="H229" s="35">
        <v>0</v>
      </c>
      <c r="I229" s="35">
        <f t="shared" ref="I229" si="296">(F229-E229)*D229</f>
        <v>16000</v>
      </c>
      <c r="J229" s="35">
        <v>0</v>
      </c>
      <c r="K229" s="35">
        <v>0</v>
      </c>
      <c r="L229" s="76">
        <f t="shared" ref="L229" si="297">I229+J229+K229</f>
        <v>16000</v>
      </c>
    </row>
    <row r="230" spans="1:12">
      <c r="A230" s="34">
        <v>43675</v>
      </c>
      <c r="B230" s="35" t="s">
        <v>112</v>
      </c>
      <c r="C230" s="36" t="s">
        <v>14</v>
      </c>
      <c r="D230" s="37">
        <v>1000</v>
      </c>
      <c r="E230" s="38">
        <v>2120</v>
      </c>
      <c r="F230" s="38">
        <v>2130</v>
      </c>
      <c r="G230" s="38">
        <v>0</v>
      </c>
      <c r="H230" s="35">
        <v>0</v>
      </c>
      <c r="I230" s="35">
        <f t="shared" ref="I230" si="298">(F230-E230)*D230</f>
        <v>10000</v>
      </c>
      <c r="J230" s="35">
        <v>0</v>
      </c>
      <c r="K230" s="35">
        <v>0</v>
      </c>
      <c r="L230" s="76">
        <f t="shared" ref="L230" si="299">I230+J230+K230</f>
        <v>10000</v>
      </c>
    </row>
    <row r="231" spans="1:12">
      <c r="A231" s="34">
        <v>43672</v>
      </c>
      <c r="B231" s="35" t="s">
        <v>253</v>
      </c>
      <c r="C231" s="36" t="s">
        <v>14</v>
      </c>
      <c r="D231" s="37">
        <v>500</v>
      </c>
      <c r="E231" s="38">
        <v>3112</v>
      </c>
      <c r="F231" s="38">
        <v>3132</v>
      </c>
      <c r="G231" s="38">
        <v>3155</v>
      </c>
      <c r="H231" s="35">
        <v>0</v>
      </c>
      <c r="I231" s="35">
        <f t="shared" ref="I231" si="300">(F231-E231)*D231</f>
        <v>10000</v>
      </c>
      <c r="J231" s="35">
        <f>SUM(G231-F231)*D231</f>
        <v>11500</v>
      </c>
      <c r="K231" s="35">
        <v>0</v>
      </c>
      <c r="L231" s="76">
        <f t="shared" ref="L231" si="301">I231+J231+K231</f>
        <v>21500</v>
      </c>
    </row>
    <row r="232" spans="1:12">
      <c r="A232" s="34">
        <v>43671</v>
      </c>
      <c r="B232" s="35" t="s">
        <v>242</v>
      </c>
      <c r="C232" s="36" t="s">
        <v>12</v>
      </c>
      <c r="D232" s="37">
        <v>250</v>
      </c>
      <c r="E232" s="38">
        <v>6965</v>
      </c>
      <c r="F232" s="38">
        <v>6935</v>
      </c>
      <c r="G232" s="38">
        <v>6900</v>
      </c>
      <c r="H232" s="35">
        <v>0</v>
      </c>
      <c r="I232" s="35">
        <f>(E232-F232)*D232</f>
        <v>7500</v>
      </c>
      <c r="J232" s="35">
        <f>SUM(F232-G232)*D232</f>
        <v>8750</v>
      </c>
      <c r="K232" s="35">
        <v>0</v>
      </c>
      <c r="L232" s="76">
        <f t="shared" ref="L232" si="302">I232+J232+K232</f>
        <v>16250</v>
      </c>
    </row>
    <row r="233" spans="1:12">
      <c r="A233" s="34">
        <v>43670</v>
      </c>
      <c r="B233" s="35" t="s">
        <v>260</v>
      </c>
      <c r="C233" s="36" t="s">
        <v>12</v>
      </c>
      <c r="D233" s="37">
        <v>1000</v>
      </c>
      <c r="E233" s="38">
        <v>2700</v>
      </c>
      <c r="F233" s="38">
        <v>2680</v>
      </c>
      <c r="G233" s="38">
        <v>2660</v>
      </c>
      <c r="H233" s="35">
        <v>0</v>
      </c>
      <c r="I233" s="35">
        <f>(E233-F233)*D233</f>
        <v>20000</v>
      </c>
      <c r="J233" s="35">
        <f>SUM(F233-G233)*D233</f>
        <v>20000</v>
      </c>
      <c r="K233" s="35">
        <v>0</v>
      </c>
      <c r="L233" s="76">
        <f t="shared" ref="L233" si="303">I233+J233+K233</f>
        <v>40000</v>
      </c>
    </row>
    <row r="234" spans="1:12">
      <c r="A234" s="34">
        <v>43669</v>
      </c>
      <c r="B234" s="35" t="s">
        <v>191</v>
      </c>
      <c r="C234" s="36" t="s">
        <v>12</v>
      </c>
      <c r="D234" s="37">
        <v>1000</v>
      </c>
      <c r="E234" s="38">
        <v>1020</v>
      </c>
      <c r="F234" s="38">
        <v>1010</v>
      </c>
      <c r="G234" s="38">
        <v>1000</v>
      </c>
      <c r="H234" s="35">
        <v>0</v>
      </c>
      <c r="I234" s="35">
        <f>(E234-F234)*D234</f>
        <v>10000</v>
      </c>
      <c r="J234" s="35">
        <f>SUM(F234-G234)*D234</f>
        <v>10000</v>
      </c>
      <c r="K234" s="35">
        <v>0</v>
      </c>
      <c r="L234" s="76">
        <f t="shared" ref="L234" si="304">I234+J234+K234</f>
        <v>20000</v>
      </c>
    </row>
    <row r="235" spans="1:12">
      <c r="A235" s="34">
        <v>43665</v>
      </c>
      <c r="B235" s="35" t="s">
        <v>201</v>
      </c>
      <c r="C235" s="36" t="s">
        <v>14</v>
      </c>
      <c r="D235" s="37">
        <v>1000</v>
      </c>
      <c r="E235" s="38">
        <v>940</v>
      </c>
      <c r="F235" s="38">
        <v>947</v>
      </c>
      <c r="G235" s="38">
        <v>0</v>
      </c>
      <c r="H235" s="35">
        <v>0</v>
      </c>
      <c r="I235" s="35">
        <f t="shared" ref="I235" si="305">(F235-E235)*D235</f>
        <v>7000</v>
      </c>
      <c r="J235" s="35">
        <v>0</v>
      </c>
      <c r="K235" s="35">
        <v>0</v>
      </c>
      <c r="L235" s="76">
        <f t="shared" ref="L235" si="306">I235+J235+K235</f>
        <v>7000</v>
      </c>
    </row>
    <row r="236" spans="1:12">
      <c r="A236" s="34">
        <v>43665</v>
      </c>
      <c r="B236" s="35" t="s">
        <v>259</v>
      </c>
      <c r="C236" s="36" t="s">
        <v>14</v>
      </c>
      <c r="D236" s="37">
        <v>500</v>
      </c>
      <c r="E236" s="38">
        <v>4707</v>
      </c>
      <c r="F236" s="38">
        <v>4678</v>
      </c>
      <c r="G236" s="38">
        <v>0</v>
      </c>
      <c r="H236" s="35">
        <v>0</v>
      </c>
      <c r="I236" s="35">
        <f t="shared" ref="I236" si="307">(F236-E236)*D236</f>
        <v>-14500</v>
      </c>
      <c r="J236" s="35">
        <v>0</v>
      </c>
      <c r="K236" s="35">
        <v>0</v>
      </c>
      <c r="L236" s="76">
        <f t="shared" ref="L236" si="308">I236+J236+K236</f>
        <v>-14500</v>
      </c>
    </row>
    <row r="237" spans="1:12">
      <c r="A237" s="34">
        <v>43664</v>
      </c>
      <c r="B237" s="35" t="s">
        <v>206</v>
      </c>
      <c r="C237" s="36" t="s">
        <v>14</v>
      </c>
      <c r="D237" s="37">
        <v>1000</v>
      </c>
      <c r="E237" s="38">
        <v>2415</v>
      </c>
      <c r="F237" s="38">
        <v>2429</v>
      </c>
      <c r="G237" s="38">
        <v>0</v>
      </c>
      <c r="H237" s="35">
        <v>0</v>
      </c>
      <c r="I237" s="35">
        <f t="shared" ref="I237" si="309">(F237-E237)*D237</f>
        <v>14000</v>
      </c>
      <c r="J237" s="35">
        <v>0</v>
      </c>
      <c r="K237" s="35">
        <v>0</v>
      </c>
      <c r="L237" s="76">
        <f t="shared" ref="L237" si="310">I237+J237+K237</f>
        <v>14000</v>
      </c>
    </row>
    <row r="238" spans="1:12">
      <c r="A238" s="34">
        <v>43663</v>
      </c>
      <c r="B238" s="35" t="s">
        <v>208</v>
      </c>
      <c r="C238" s="36" t="s">
        <v>14</v>
      </c>
      <c r="D238" s="37">
        <v>1000</v>
      </c>
      <c r="E238" s="38">
        <v>1406</v>
      </c>
      <c r="F238" s="38">
        <v>1420</v>
      </c>
      <c r="G238" s="38">
        <v>0</v>
      </c>
      <c r="H238" s="35">
        <v>0</v>
      </c>
      <c r="I238" s="35">
        <f t="shared" ref="I238" si="311">(F238-E238)*D238</f>
        <v>14000</v>
      </c>
      <c r="J238" s="35">
        <v>0</v>
      </c>
      <c r="K238" s="35">
        <v>0</v>
      </c>
      <c r="L238" s="76">
        <f t="shared" ref="L238" si="312">I238+J238+K238</f>
        <v>14000</v>
      </c>
    </row>
    <row r="239" spans="1:12">
      <c r="A239" s="34">
        <v>43663</v>
      </c>
      <c r="B239" s="35" t="s">
        <v>218</v>
      </c>
      <c r="C239" s="36" t="s">
        <v>14</v>
      </c>
      <c r="D239" s="37">
        <v>1000</v>
      </c>
      <c r="E239" s="38">
        <v>1610</v>
      </c>
      <c r="F239" s="38">
        <v>1600</v>
      </c>
      <c r="G239" s="38">
        <v>0</v>
      </c>
      <c r="H239" s="35">
        <v>0</v>
      </c>
      <c r="I239" s="35">
        <f t="shared" ref="I239" si="313">(F239-E239)*D239</f>
        <v>-10000</v>
      </c>
      <c r="J239" s="35">
        <v>0</v>
      </c>
      <c r="K239" s="35">
        <v>0</v>
      </c>
      <c r="L239" s="76">
        <f t="shared" ref="L239" si="314">I239+J239+K239</f>
        <v>-10000</v>
      </c>
    </row>
    <row r="240" spans="1:12">
      <c r="A240" s="34">
        <v>43663</v>
      </c>
      <c r="B240" s="35" t="s">
        <v>258</v>
      </c>
      <c r="C240" s="36" t="s">
        <v>14</v>
      </c>
      <c r="D240" s="37">
        <v>2000</v>
      </c>
      <c r="E240" s="38">
        <v>660</v>
      </c>
      <c r="F240" s="38">
        <v>665</v>
      </c>
      <c r="G240" s="38">
        <v>670</v>
      </c>
      <c r="H240" s="35">
        <v>0</v>
      </c>
      <c r="I240" s="35">
        <f t="shared" ref="I240" si="315">(F240-E240)*D240</f>
        <v>10000</v>
      </c>
      <c r="J240" s="35">
        <f>SUM(G240-F240)*D240</f>
        <v>10000</v>
      </c>
      <c r="K240" s="35">
        <v>0</v>
      </c>
      <c r="L240" s="76">
        <f t="shared" ref="L240" si="316">I240+J240+K240</f>
        <v>20000</v>
      </c>
    </row>
    <row r="241" spans="1:12">
      <c r="A241" s="34">
        <v>43662</v>
      </c>
      <c r="B241" s="35" t="s">
        <v>199</v>
      </c>
      <c r="C241" s="36" t="s">
        <v>14</v>
      </c>
      <c r="D241" s="37">
        <v>1000</v>
      </c>
      <c r="E241" s="38">
        <v>1500</v>
      </c>
      <c r="F241" s="38">
        <v>1506</v>
      </c>
      <c r="G241" s="38">
        <v>0</v>
      </c>
      <c r="H241" s="35">
        <v>0</v>
      </c>
      <c r="I241" s="35">
        <f t="shared" ref="I241" si="317">(F241-E241)*D241</f>
        <v>6000</v>
      </c>
      <c r="J241" s="35">
        <v>0</v>
      </c>
      <c r="K241" s="35">
        <v>0</v>
      </c>
      <c r="L241" s="76">
        <f t="shared" ref="L241" si="318">I241+J241+K241</f>
        <v>6000</v>
      </c>
    </row>
    <row r="242" spans="1:12">
      <c r="A242" s="34">
        <v>43662</v>
      </c>
      <c r="B242" s="35" t="s">
        <v>242</v>
      </c>
      <c r="C242" s="36" t="s">
        <v>14</v>
      </c>
      <c r="D242" s="37">
        <v>500</v>
      </c>
      <c r="E242" s="38">
        <v>7800</v>
      </c>
      <c r="F242" s="38">
        <v>7825</v>
      </c>
      <c r="G242" s="38">
        <v>7850</v>
      </c>
      <c r="H242" s="35">
        <v>0</v>
      </c>
      <c r="I242" s="35">
        <f t="shared" ref="I242" si="319">(F242-E242)*D242</f>
        <v>12500</v>
      </c>
      <c r="J242" s="35">
        <f>SUM(G242-F242)*D242</f>
        <v>12500</v>
      </c>
      <c r="K242" s="35">
        <v>0</v>
      </c>
      <c r="L242" s="76">
        <f t="shared" ref="L242" si="320">I242+J242+K242</f>
        <v>25000</v>
      </c>
    </row>
    <row r="243" spans="1:12">
      <c r="A243" s="34">
        <v>43662</v>
      </c>
      <c r="B243" s="35" t="s">
        <v>218</v>
      </c>
      <c r="C243" s="36" t="s">
        <v>14</v>
      </c>
      <c r="D243" s="37">
        <v>1000</v>
      </c>
      <c r="E243" s="38">
        <v>1605</v>
      </c>
      <c r="F243" s="38">
        <v>1590</v>
      </c>
      <c r="G243" s="38">
        <v>0</v>
      </c>
      <c r="H243" s="35">
        <v>0</v>
      </c>
      <c r="I243" s="35">
        <f t="shared" ref="I243" si="321">(F243-E243)*D243</f>
        <v>-15000</v>
      </c>
      <c r="J243" s="35">
        <v>0</v>
      </c>
      <c r="K243" s="35">
        <v>0</v>
      </c>
      <c r="L243" s="76">
        <f t="shared" ref="L243" si="322">I243+J243+K243</f>
        <v>-15000</v>
      </c>
    </row>
    <row r="244" spans="1:12">
      <c r="A244" s="34">
        <v>43661</v>
      </c>
      <c r="B244" s="35" t="s">
        <v>257</v>
      </c>
      <c r="C244" s="36" t="s">
        <v>14</v>
      </c>
      <c r="D244" s="37">
        <v>1000</v>
      </c>
      <c r="E244" s="38">
        <v>1995</v>
      </c>
      <c r="F244" s="38">
        <v>2015</v>
      </c>
      <c r="G244" s="38">
        <v>2035</v>
      </c>
      <c r="H244" s="35">
        <v>0</v>
      </c>
      <c r="I244" s="35">
        <f t="shared" ref="I244" si="323">(F244-E244)*D244</f>
        <v>20000</v>
      </c>
      <c r="J244" s="35">
        <f>SUM(G244-F244)*D244</f>
        <v>20000</v>
      </c>
      <c r="K244" s="35">
        <v>0</v>
      </c>
      <c r="L244" s="76">
        <f t="shared" ref="L244" si="324">I244+J244+K244</f>
        <v>40000</v>
      </c>
    </row>
    <row r="245" spans="1:12">
      <c r="A245" s="34">
        <v>43658</v>
      </c>
      <c r="B245" s="35" t="s">
        <v>211</v>
      </c>
      <c r="C245" s="36" t="s">
        <v>12</v>
      </c>
      <c r="D245" s="37">
        <v>1000</v>
      </c>
      <c r="E245" s="38">
        <v>1295</v>
      </c>
      <c r="F245" s="38">
        <v>1275</v>
      </c>
      <c r="G245" s="38">
        <v>0</v>
      </c>
      <c r="H245" s="35">
        <v>0</v>
      </c>
      <c r="I245" s="35">
        <f t="shared" ref="I245" si="325">(F245-E245)*D245</f>
        <v>-20000</v>
      </c>
      <c r="J245" s="35">
        <v>0</v>
      </c>
      <c r="K245" s="35">
        <v>0</v>
      </c>
      <c r="L245" s="76">
        <f t="shared" ref="L245" si="326">I245+J245+K245</f>
        <v>-20000</v>
      </c>
    </row>
    <row r="246" spans="1:12">
      <c r="A246" s="34">
        <v>43657</v>
      </c>
      <c r="B246" s="35" t="s">
        <v>194</v>
      </c>
      <c r="C246" s="36" t="s">
        <v>12</v>
      </c>
      <c r="D246" s="37">
        <v>1000</v>
      </c>
      <c r="E246" s="38">
        <v>895</v>
      </c>
      <c r="F246" s="38">
        <v>885</v>
      </c>
      <c r="G246" s="38">
        <v>875</v>
      </c>
      <c r="H246" s="35">
        <v>0</v>
      </c>
      <c r="I246" s="35">
        <f>(E246-F246)*D246</f>
        <v>10000</v>
      </c>
      <c r="J246" s="35">
        <f>SUM(F246-G246)*D246</f>
        <v>10000</v>
      </c>
      <c r="K246" s="35">
        <v>0</v>
      </c>
      <c r="L246" s="76">
        <f t="shared" ref="L246" si="327">I246+J246+K246</f>
        <v>20000</v>
      </c>
    </row>
    <row r="247" spans="1:12">
      <c r="A247" s="34">
        <v>43656</v>
      </c>
      <c r="B247" s="35" t="s">
        <v>199</v>
      </c>
      <c r="C247" s="36" t="s">
        <v>14</v>
      </c>
      <c r="D247" s="37">
        <v>1000</v>
      </c>
      <c r="E247" s="38">
        <v>1480</v>
      </c>
      <c r="F247" s="38">
        <v>1490</v>
      </c>
      <c r="G247" s="38">
        <v>0</v>
      </c>
      <c r="H247" s="35">
        <v>0</v>
      </c>
      <c r="I247" s="35">
        <f t="shared" ref="I247" si="328">(F247-E247)*D247</f>
        <v>10000</v>
      </c>
      <c r="J247" s="35">
        <v>0</v>
      </c>
      <c r="K247" s="35">
        <v>0</v>
      </c>
      <c r="L247" s="76">
        <f t="shared" ref="L247" si="329">I247+J247+K247</f>
        <v>10000</v>
      </c>
    </row>
    <row r="248" spans="1:12">
      <c r="A248" s="34">
        <v>43655</v>
      </c>
      <c r="B248" s="35" t="s">
        <v>191</v>
      </c>
      <c r="C248" s="36" t="s">
        <v>14</v>
      </c>
      <c r="D248" s="37">
        <v>1000</v>
      </c>
      <c r="E248" s="38">
        <v>1055</v>
      </c>
      <c r="F248" s="38">
        <v>1040</v>
      </c>
      <c r="G248" s="38">
        <v>0</v>
      </c>
      <c r="H248" s="35">
        <v>0</v>
      </c>
      <c r="I248" s="35">
        <f t="shared" ref="I248" si="330">(F248-E248)*D248</f>
        <v>-15000</v>
      </c>
      <c r="J248" s="35">
        <v>0</v>
      </c>
      <c r="K248" s="35">
        <v>0</v>
      </c>
      <c r="L248" s="76">
        <f t="shared" ref="L248" si="331">I248+J248+K248</f>
        <v>-15000</v>
      </c>
    </row>
    <row r="249" spans="1:12">
      <c r="A249" s="34">
        <v>43654</v>
      </c>
      <c r="B249" s="35" t="s">
        <v>149</v>
      </c>
      <c r="C249" s="36" t="s">
        <v>12</v>
      </c>
      <c r="D249" s="37">
        <v>1000</v>
      </c>
      <c r="E249" s="38">
        <v>905</v>
      </c>
      <c r="F249" s="38">
        <v>898</v>
      </c>
      <c r="G249" s="38">
        <v>0</v>
      </c>
      <c r="H249" s="35">
        <v>0</v>
      </c>
      <c r="I249" s="35">
        <f>(E249-F249)*D249</f>
        <v>7000</v>
      </c>
      <c r="J249" s="35">
        <v>0</v>
      </c>
      <c r="K249" s="35">
        <v>0</v>
      </c>
      <c r="L249" s="76">
        <f t="shared" ref="L249" si="332">I249+J249+K249</f>
        <v>7000</v>
      </c>
    </row>
    <row r="250" spans="1:12">
      <c r="A250" s="34">
        <v>43654</v>
      </c>
      <c r="B250" s="35" t="s">
        <v>256</v>
      </c>
      <c r="C250" s="36" t="s">
        <v>12</v>
      </c>
      <c r="D250" s="37">
        <v>1000</v>
      </c>
      <c r="E250" s="38">
        <v>1585</v>
      </c>
      <c r="F250" s="38">
        <v>1570</v>
      </c>
      <c r="G250" s="38">
        <v>0</v>
      </c>
      <c r="H250" s="35">
        <v>0</v>
      </c>
      <c r="I250" s="35">
        <f>(E250-F250)*D250</f>
        <v>15000</v>
      </c>
      <c r="J250" s="35">
        <v>0</v>
      </c>
      <c r="K250" s="35">
        <v>0</v>
      </c>
      <c r="L250" s="76">
        <f t="shared" ref="L250" si="333">I250+J250+K250</f>
        <v>15000</v>
      </c>
    </row>
    <row r="251" spans="1:12">
      <c r="A251" s="34">
        <v>43651</v>
      </c>
      <c r="B251" s="35" t="s">
        <v>243</v>
      </c>
      <c r="C251" s="36" t="s">
        <v>14</v>
      </c>
      <c r="D251" s="37">
        <v>1000</v>
      </c>
      <c r="E251" s="38">
        <v>1371</v>
      </c>
      <c r="F251" s="38">
        <v>1357</v>
      </c>
      <c r="G251" s="38">
        <v>0</v>
      </c>
      <c r="H251" s="35">
        <v>0</v>
      </c>
      <c r="I251" s="35">
        <f t="shared" ref="I251" si="334">(F251-E251)*D251</f>
        <v>-14000</v>
      </c>
      <c r="J251" s="35">
        <v>0</v>
      </c>
      <c r="K251" s="35">
        <v>0</v>
      </c>
      <c r="L251" s="76">
        <f t="shared" ref="L251" si="335">I251+J251+K251</f>
        <v>-14000</v>
      </c>
    </row>
    <row r="252" spans="1:12">
      <c r="A252" s="34">
        <v>43650</v>
      </c>
      <c r="B252" s="35" t="s">
        <v>193</v>
      </c>
      <c r="C252" s="36" t="s">
        <v>14</v>
      </c>
      <c r="D252" s="37">
        <v>1000</v>
      </c>
      <c r="E252" s="38">
        <v>1600</v>
      </c>
      <c r="F252" s="38">
        <v>1608</v>
      </c>
      <c r="G252" s="38">
        <v>1618</v>
      </c>
      <c r="H252" s="35">
        <v>0</v>
      </c>
      <c r="I252" s="35">
        <f t="shared" ref="I252:I258" si="336">(F252-E252)*D252</f>
        <v>8000</v>
      </c>
      <c r="J252" s="35">
        <f>SUM(G252-F252)*D252</f>
        <v>10000</v>
      </c>
      <c r="K252" s="35">
        <v>0</v>
      </c>
      <c r="L252" s="76">
        <f t="shared" ref="L252" si="337">I252+J252+K252</f>
        <v>18000</v>
      </c>
    </row>
    <row r="253" spans="1:12">
      <c r="A253" s="34">
        <v>43650</v>
      </c>
      <c r="B253" s="35" t="s">
        <v>242</v>
      </c>
      <c r="C253" s="36" t="s">
        <v>14</v>
      </c>
      <c r="D253" s="37">
        <v>500</v>
      </c>
      <c r="E253" s="38">
        <v>8530</v>
      </c>
      <c r="F253" s="38">
        <v>8555</v>
      </c>
      <c r="G253" s="38">
        <v>0</v>
      </c>
      <c r="H253" s="35">
        <v>0</v>
      </c>
      <c r="I253" s="35">
        <f t="shared" si="336"/>
        <v>12500</v>
      </c>
      <c r="J253" s="35">
        <v>0</v>
      </c>
      <c r="K253" s="35">
        <v>0</v>
      </c>
      <c r="L253" s="76">
        <f t="shared" ref="L253" si="338">I253+J253+K253</f>
        <v>12500</v>
      </c>
    </row>
    <row r="254" spans="1:12">
      <c r="A254" s="34">
        <v>43649</v>
      </c>
      <c r="B254" s="35" t="s">
        <v>253</v>
      </c>
      <c r="C254" s="36" t="s">
        <v>14</v>
      </c>
      <c r="D254" s="37">
        <v>500</v>
      </c>
      <c r="E254" s="38">
        <v>3722</v>
      </c>
      <c r="F254" s="38">
        <v>3717</v>
      </c>
      <c r="G254" s="38">
        <v>0</v>
      </c>
      <c r="H254" s="35">
        <v>0</v>
      </c>
      <c r="I254" s="35">
        <f t="shared" si="336"/>
        <v>-2500</v>
      </c>
      <c r="J254" s="35">
        <v>0</v>
      </c>
      <c r="K254" s="35">
        <v>0</v>
      </c>
      <c r="L254" s="76">
        <f t="shared" ref="L254" si="339">I254+J254+K254</f>
        <v>-2500</v>
      </c>
    </row>
    <row r="255" spans="1:12">
      <c r="A255" s="34">
        <v>43649</v>
      </c>
      <c r="B255" s="35" t="s">
        <v>244</v>
      </c>
      <c r="C255" s="36" t="s">
        <v>14</v>
      </c>
      <c r="D255" s="37">
        <v>1000</v>
      </c>
      <c r="E255" s="38">
        <v>1460</v>
      </c>
      <c r="F255" s="38">
        <v>1475</v>
      </c>
      <c r="G255" s="38">
        <v>0</v>
      </c>
      <c r="H255" s="35">
        <v>0</v>
      </c>
      <c r="I255" s="35">
        <f t="shared" si="336"/>
        <v>15000</v>
      </c>
      <c r="J255" s="35">
        <v>0</v>
      </c>
      <c r="K255" s="35">
        <v>0</v>
      </c>
      <c r="L255" s="76">
        <f t="shared" ref="L255" si="340">I255+J255+K255</f>
        <v>15000</v>
      </c>
    </row>
    <row r="256" spans="1:12">
      <c r="A256" s="34">
        <v>43648</v>
      </c>
      <c r="B256" s="35" t="s">
        <v>242</v>
      </c>
      <c r="C256" s="36" t="s">
        <v>14</v>
      </c>
      <c r="D256" s="37">
        <v>500</v>
      </c>
      <c r="E256" s="38">
        <v>8445</v>
      </c>
      <c r="F256" s="38">
        <v>8480</v>
      </c>
      <c r="G256" s="38">
        <v>0</v>
      </c>
      <c r="H256" s="35">
        <v>0</v>
      </c>
      <c r="I256" s="35">
        <f t="shared" si="336"/>
        <v>17500</v>
      </c>
      <c r="J256" s="35">
        <v>0</v>
      </c>
      <c r="K256" s="35">
        <v>0</v>
      </c>
      <c r="L256" s="76">
        <f t="shared" ref="L256" si="341">I256+J256+K256</f>
        <v>17500</v>
      </c>
    </row>
    <row r="257" spans="1:12">
      <c r="A257" s="34">
        <v>43647</v>
      </c>
      <c r="B257" s="35" t="s">
        <v>256</v>
      </c>
      <c r="C257" s="36" t="s">
        <v>14</v>
      </c>
      <c r="D257" s="37">
        <v>1000</v>
      </c>
      <c r="E257" s="38">
        <v>1615</v>
      </c>
      <c r="F257" s="38">
        <v>1615</v>
      </c>
      <c r="G257" s="38">
        <v>0</v>
      </c>
      <c r="H257" s="35">
        <v>0</v>
      </c>
      <c r="I257" s="35">
        <f t="shared" si="336"/>
        <v>0</v>
      </c>
      <c r="J257" s="35">
        <v>0</v>
      </c>
      <c r="K257" s="35">
        <v>0</v>
      </c>
      <c r="L257" s="76">
        <f t="shared" ref="L257" si="342">I257+J257+K257</f>
        <v>0</v>
      </c>
    </row>
    <row r="258" spans="1:12">
      <c r="A258" s="34">
        <v>43647</v>
      </c>
      <c r="B258" s="35" t="s">
        <v>255</v>
      </c>
      <c r="C258" s="36" t="s">
        <v>14</v>
      </c>
      <c r="D258" s="37">
        <v>500</v>
      </c>
      <c r="E258" s="38">
        <v>2212</v>
      </c>
      <c r="F258" s="38">
        <v>2235</v>
      </c>
      <c r="G258" s="38">
        <v>2250</v>
      </c>
      <c r="H258" s="35">
        <v>0</v>
      </c>
      <c r="I258" s="35">
        <f t="shared" si="336"/>
        <v>11500</v>
      </c>
      <c r="J258" s="35">
        <v>0</v>
      </c>
      <c r="K258" s="35">
        <v>0</v>
      </c>
      <c r="L258" s="76">
        <f t="shared" ref="L258" si="343">I258+J258+K258</f>
        <v>11500</v>
      </c>
    </row>
    <row r="259" spans="1:12">
      <c r="A259" s="34"/>
      <c r="B259" s="35"/>
      <c r="C259" s="36"/>
      <c r="D259" s="37"/>
      <c r="E259" s="38"/>
      <c r="F259" s="38"/>
      <c r="G259" s="38"/>
      <c r="H259" s="35"/>
      <c r="I259" s="35"/>
      <c r="J259" s="35"/>
      <c r="K259" s="35"/>
      <c r="L259" s="35"/>
    </row>
    <row r="260" spans="1:12">
      <c r="A260" s="34"/>
      <c r="B260" s="35"/>
      <c r="C260" s="36"/>
      <c r="D260" s="37"/>
      <c r="E260" s="38"/>
      <c r="F260" s="38"/>
      <c r="G260" s="38"/>
      <c r="H260" s="35"/>
      <c r="I260" s="35"/>
      <c r="J260" s="35"/>
      <c r="K260" s="35"/>
      <c r="L260" s="35"/>
    </row>
    <row r="261" spans="1:12">
      <c r="A261" s="56"/>
      <c r="B261" s="56"/>
      <c r="C261" s="56"/>
      <c r="D261" s="56"/>
      <c r="E261" s="56"/>
      <c r="F261" s="56"/>
      <c r="G261" s="56"/>
      <c r="H261" s="56"/>
      <c r="I261" s="57">
        <f>SUM(I228:I258)</f>
        <v>192500</v>
      </c>
      <c r="J261" s="56"/>
      <c r="K261" s="56" t="s">
        <v>93</v>
      </c>
      <c r="L261" s="57">
        <f>SUM(L228:L258)</f>
        <v>305250</v>
      </c>
    </row>
    <row r="262" spans="1:12">
      <c r="A262" s="51">
        <v>43617</v>
      </c>
      <c r="B262" s="47"/>
      <c r="C262" s="47"/>
      <c r="D262" s="37"/>
      <c r="E262" s="37"/>
      <c r="F262" s="47"/>
      <c r="G262" s="47"/>
      <c r="H262" s="47"/>
      <c r="I262" s="47"/>
      <c r="J262" s="47"/>
      <c r="K262" s="47"/>
      <c r="L262" s="47"/>
    </row>
    <row r="263" spans="1:12">
      <c r="A263" s="77" t="s">
        <v>228</v>
      </c>
      <c r="B263" s="78" t="s">
        <v>229</v>
      </c>
      <c r="C263" s="55" t="s">
        <v>230</v>
      </c>
      <c r="D263" s="79" t="s">
        <v>231</v>
      </c>
      <c r="E263" s="79" t="s">
        <v>232</v>
      </c>
      <c r="F263" s="55" t="s">
        <v>222</v>
      </c>
      <c r="G263" s="47"/>
      <c r="H263" s="47"/>
      <c r="I263" s="47"/>
      <c r="J263" s="47"/>
      <c r="K263" s="47"/>
      <c r="L263" s="47"/>
    </row>
    <row r="264" spans="1:12">
      <c r="A264" s="53" t="s">
        <v>254</v>
      </c>
      <c r="B264" s="47">
        <v>7</v>
      </c>
      <c r="C264" s="35">
        <f>SUM(A264-B264)</f>
        <v>28</v>
      </c>
      <c r="D264" s="37">
        <v>6</v>
      </c>
      <c r="E264" s="35">
        <f>SUM(C264-D264)</f>
        <v>22</v>
      </c>
      <c r="F264" s="35">
        <f>E264*100/C264</f>
        <v>78.571428571428569</v>
      </c>
      <c r="G264" s="47"/>
      <c r="H264" s="47"/>
      <c r="I264" s="47"/>
      <c r="J264" s="47"/>
      <c r="K264" s="47"/>
      <c r="L264" s="47"/>
    </row>
    <row r="265" spans="1:12">
      <c r="A265" s="48"/>
      <c r="B265" s="49"/>
      <c r="C265" s="49"/>
      <c r="D265" s="50"/>
      <c r="E265" s="50"/>
      <c r="F265" s="51">
        <v>43617</v>
      </c>
      <c r="G265" s="49"/>
      <c r="H265" s="49"/>
      <c r="I265" s="52"/>
      <c r="J265" s="52"/>
      <c r="K265" s="52"/>
      <c r="L265" s="52"/>
    </row>
    <row r="266" spans="1:12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</row>
    <row r="267" spans="1:12">
      <c r="A267" s="34">
        <v>43644</v>
      </c>
      <c r="B267" s="35" t="s">
        <v>195</v>
      </c>
      <c r="C267" s="36" t="s">
        <v>12</v>
      </c>
      <c r="D267" s="37">
        <v>2000</v>
      </c>
      <c r="E267" s="38">
        <v>1236</v>
      </c>
      <c r="F267" s="38">
        <v>1223.5</v>
      </c>
      <c r="G267" s="38">
        <v>0</v>
      </c>
      <c r="H267" s="35">
        <v>0</v>
      </c>
      <c r="I267" s="35">
        <f>(E267-F267)*D267</f>
        <v>25000</v>
      </c>
      <c r="J267" s="35">
        <v>0</v>
      </c>
      <c r="K267" s="35">
        <v>0</v>
      </c>
      <c r="L267" s="76">
        <f t="shared" ref="L267" si="344">I267+J267+K267</f>
        <v>25000</v>
      </c>
    </row>
    <row r="268" spans="1:12">
      <c r="A268" s="34">
        <v>43644</v>
      </c>
      <c r="B268" s="35" t="s">
        <v>253</v>
      </c>
      <c r="C268" s="36" t="s">
        <v>14</v>
      </c>
      <c r="D268" s="37">
        <v>500</v>
      </c>
      <c r="E268" s="38">
        <v>3672</v>
      </c>
      <c r="F268" s="38">
        <v>3672</v>
      </c>
      <c r="G268" s="38">
        <v>0</v>
      </c>
      <c r="H268" s="35">
        <v>0</v>
      </c>
      <c r="I268" s="35">
        <f t="shared" ref="I268" si="345">(F268-E268)*D268</f>
        <v>0</v>
      </c>
      <c r="J268" s="35">
        <v>0</v>
      </c>
      <c r="K268" s="35">
        <v>0</v>
      </c>
      <c r="L268" s="76">
        <f t="shared" ref="L268" si="346">I268+J268+K268</f>
        <v>0</v>
      </c>
    </row>
    <row r="269" spans="1:12">
      <c r="A269" s="34">
        <v>43644</v>
      </c>
      <c r="B269" s="35" t="s">
        <v>249</v>
      </c>
      <c r="C269" s="36" t="s">
        <v>14</v>
      </c>
      <c r="D269" s="37">
        <v>2000</v>
      </c>
      <c r="E269" s="38">
        <v>1570</v>
      </c>
      <c r="F269" s="38">
        <v>1555</v>
      </c>
      <c r="G269" s="38">
        <v>0</v>
      </c>
      <c r="H269" s="35">
        <v>0</v>
      </c>
      <c r="I269" s="35">
        <f t="shared" ref="I269" si="347">(F269-E269)*D269</f>
        <v>-30000</v>
      </c>
      <c r="J269" s="35">
        <v>0</v>
      </c>
      <c r="K269" s="35">
        <v>0</v>
      </c>
      <c r="L269" s="76">
        <f t="shared" ref="L269" si="348">I269+J269+K269</f>
        <v>-30000</v>
      </c>
    </row>
    <row r="270" spans="1:12">
      <c r="A270" s="34">
        <v>43643</v>
      </c>
      <c r="B270" s="35" t="s">
        <v>13</v>
      </c>
      <c r="C270" s="36" t="s">
        <v>14</v>
      </c>
      <c r="D270" s="37">
        <v>500</v>
      </c>
      <c r="E270" s="38">
        <v>3010</v>
      </c>
      <c r="F270" s="38">
        <v>3040</v>
      </c>
      <c r="G270" s="38">
        <v>3080</v>
      </c>
      <c r="H270" s="35">
        <v>0</v>
      </c>
      <c r="I270" s="35">
        <f t="shared" ref="I270" si="349">(F270-E270)*D270</f>
        <v>15000</v>
      </c>
      <c r="J270" s="35">
        <f>SUM(G270-F270)*D270</f>
        <v>20000</v>
      </c>
      <c r="K270" s="35">
        <v>0</v>
      </c>
      <c r="L270" s="76">
        <f t="shared" ref="L270" si="350">I270+J270+K270</f>
        <v>35000</v>
      </c>
    </row>
    <row r="271" spans="1:12">
      <c r="A271" s="34">
        <v>43643</v>
      </c>
      <c r="B271" s="35" t="s">
        <v>206</v>
      </c>
      <c r="C271" s="36" t="s">
        <v>14</v>
      </c>
      <c r="D271" s="37">
        <v>500</v>
      </c>
      <c r="E271" s="38">
        <v>2458</v>
      </c>
      <c r="F271" s="38">
        <v>2480</v>
      </c>
      <c r="G271" s="38">
        <v>2495</v>
      </c>
      <c r="H271" s="35">
        <v>0</v>
      </c>
      <c r="I271" s="35">
        <f t="shared" ref="I271" si="351">(F271-E271)*D271</f>
        <v>11000</v>
      </c>
      <c r="J271" s="35">
        <f>SUM(G271-F271)*D271</f>
        <v>7500</v>
      </c>
      <c r="K271" s="35">
        <v>0</v>
      </c>
      <c r="L271" s="76">
        <f t="shared" ref="L271" si="352">I271+J271+K271</f>
        <v>18500</v>
      </c>
    </row>
    <row r="272" spans="1:12">
      <c r="A272" s="34">
        <v>43642</v>
      </c>
      <c r="B272" s="35" t="s">
        <v>206</v>
      </c>
      <c r="C272" s="36" t="s">
        <v>14</v>
      </c>
      <c r="D272" s="37">
        <v>500</v>
      </c>
      <c r="E272" s="38">
        <v>2450</v>
      </c>
      <c r="F272" s="38">
        <v>2470</v>
      </c>
      <c r="G272" s="38">
        <v>0</v>
      </c>
      <c r="H272" s="35">
        <v>0</v>
      </c>
      <c r="I272" s="35">
        <f t="shared" ref="I272" si="353">(F272-E272)*D272</f>
        <v>10000</v>
      </c>
      <c r="J272" s="35">
        <v>0</v>
      </c>
      <c r="K272" s="35">
        <v>0</v>
      </c>
      <c r="L272" s="76">
        <f t="shared" ref="L272" si="354">I272+J272+K272</f>
        <v>10000</v>
      </c>
    </row>
    <row r="273" spans="1:12">
      <c r="A273" s="34">
        <v>43642</v>
      </c>
      <c r="B273" s="35" t="s">
        <v>252</v>
      </c>
      <c r="C273" s="36" t="s">
        <v>14</v>
      </c>
      <c r="D273" s="37">
        <v>500</v>
      </c>
      <c r="E273" s="38">
        <v>2580</v>
      </c>
      <c r="F273" s="38">
        <v>2572</v>
      </c>
      <c r="G273" s="38">
        <v>0</v>
      </c>
      <c r="H273" s="35">
        <v>0</v>
      </c>
      <c r="I273" s="35">
        <f t="shared" ref="I273" si="355">(F273-E273)*D273</f>
        <v>-4000</v>
      </c>
      <c r="J273" s="35">
        <v>0</v>
      </c>
      <c r="K273" s="35">
        <v>0</v>
      </c>
      <c r="L273" s="76">
        <f t="shared" ref="L273" si="356">I273+J273+K273</f>
        <v>-4000</v>
      </c>
    </row>
    <row r="274" spans="1:12">
      <c r="A274" s="34">
        <v>43642</v>
      </c>
      <c r="B274" s="35" t="s">
        <v>124</v>
      </c>
      <c r="C274" s="36" t="s">
        <v>14</v>
      </c>
      <c r="D274" s="37">
        <v>2000</v>
      </c>
      <c r="E274" s="38">
        <v>1572</v>
      </c>
      <c r="F274" s="38">
        <v>1585</v>
      </c>
      <c r="G274" s="38">
        <v>0</v>
      </c>
      <c r="H274" s="35">
        <v>0</v>
      </c>
      <c r="I274" s="35">
        <f t="shared" ref="I274:I275" si="357">(F274-E274)*D274</f>
        <v>26000</v>
      </c>
      <c r="J274" s="35">
        <v>0</v>
      </c>
      <c r="K274" s="35">
        <v>0</v>
      </c>
      <c r="L274" s="76">
        <f t="shared" ref="L274:L275" si="358">I274+J274+K274</f>
        <v>26000</v>
      </c>
    </row>
    <row r="275" spans="1:12">
      <c r="A275" s="34">
        <v>43641</v>
      </c>
      <c r="B275" s="35" t="s">
        <v>253</v>
      </c>
      <c r="C275" s="36" t="s">
        <v>14</v>
      </c>
      <c r="D275" s="37">
        <v>200</v>
      </c>
      <c r="E275" s="38">
        <v>3567</v>
      </c>
      <c r="F275" s="38">
        <v>3580</v>
      </c>
      <c r="G275" s="38">
        <v>0</v>
      </c>
      <c r="H275" s="35">
        <v>0</v>
      </c>
      <c r="I275" s="35">
        <f t="shared" si="357"/>
        <v>2600</v>
      </c>
      <c r="J275" s="35">
        <v>0</v>
      </c>
      <c r="K275" s="35">
        <v>0</v>
      </c>
      <c r="L275" s="76">
        <f t="shared" si="358"/>
        <v>2600</v>
      </c>
    </row>
    <row r="276" spans="1:12">
      <c r="A276" s="34">
        <v>43641</v>
      </c>
      <c r="B276" s="35" t="s">
        <v>199</v>
      </c>
      <c r="C276" s="36" t="s">
        <v>14</v>
      </c>
      <c r="D276" s="37">
        <v>2000</v>
      </c>
      <c r="E276" s="38">
        <v>1483</v>
      </c>
      <c r="F276" s="38">
        <v>1491</v>
      </c>
      <c r="G276" s="38">
        <v>0</v>
      </c>
      <c r="H276" s="35">
        <v>0</v>
      </c>
      <c r="I276" s="35">
        <f t="shared" ref="I276" si="359">(F276-E276)*D276</f>
        <v>16000</v>
      </c>
      <c r="J276" s="35">
        <v>0</v>
      </c>
      <c r="K276" s="35">
        <v>0</v>
      </c>
      <c r="L276" s="76">
        <f t="shared" ref="L276" si="360">I276+J276+K276</f>
        <v>16000</v>
      </c>
    </row>
    <row r="277" spans="1:12">
      <c r="A277" s="34">
        <v>43641</v>
      </c>
      <c r="B277" s="35" t="s">
        <v>191</v>
      </c>
      <c r="C277" s="36" t="s">
        <v>14</v>
      </c>
      <c r="D277" s="37">
        <v>2000</v>
      </c>
      <c r="E277" s="38">
        <v>1120</v>
      </c>
      <c r="F277" s="38">
        <v>1120</v>
      </c>
      <c r="G277" s="38">
        <v>0</v>
      </c>
      <c r="H277" s="35">
        <v>0</v>
      </c>
      <c r="I277" s="35">
        <f t="shared" ref="I277" si="361">(F277-E277)*D277</f>
        <v>0</v>
      </c>
      <c r="J277" s="35">
        <v>0</v>
      </c>
      <c r="K277" s="35">
        <v>0</v>
      </c>
      <c r="L277" s="76">
        <f t="shared" ref="L277" si="362">I277+J277+K277</f>
        <v>0</v>
      </c>
    </row>
    <row r="278" spans="1:12">
      <c r="A278" s="34">
        <v>43640</v>
      </c>
      <c r="B278" s="35" t="s">
        <v>191</v>
      </c>
      <c r="C278" s="36" t="s">
        <v>14</v>
      </c>
      <c r="D278" s="37">
        <v>2000</v>
      </c>
      <c r="E278" s="38">
        <v>1107</v>
      </c>
      <c r="F278" s="38">
        <v>1117</v>
      </c>
      <c r="G278" s="38">
        <v>0</v>
      </c>
      <c r="H278" s="35">
        <v>0</v>
      </c>
      <c r="I278" s="35">
        <f t="shared" ref="I278:I281" si="363">(F278-E278)*D278</f>
        <v>20000</v>
      </c>
      <c r="J278" s="35">
        <v>0</v>
      </c>
      <c r="K278" s="35">
        <v>0</v>
      </c>
      <c r="L278" s="76">
        <f t="shared" ref="L278:L281" si="364">I278+J278+K278</f>
        <v>20000</v>
      </c>
    </row>
    <row r="279" spans="1:12">
      <c r="A279" s="34">
        <v>43637</v>
      </c>
      <c r="B279" s="35" t="s">
        <v>195</v>
      </c>
      <c r="C279" s="36" t="s">
        <v>12</v>
      </c>
      <c r="D279" s="37">
        <v>2000</v>
      </c>
      <c r="E279" s="38">
        <v>1268</v>
      </c>
      <c r="F279" s="38">
        <v>1259</v>
      </c>
      <c r="G279" s="38">
        <v>0</v>
      </c>
      <c r="H279" s="35">
        <v>0</v>
      </c>
      <c r="I279" s="35">
        <f>(E279-F279)*D279</f>
        <v>18000</v>
      </c>
      <c r="J279" s="35">
        <v>0</v>
      </c>
      <c r="K279" s="35">
        <v>0</v>
      </c>
      <c r="L279" s="76">
        <f t="shared" si="364"/>
        <v>18000</v>
      </c>
    </row>
    <row r="280" spans="1:12">
      <c r="A280" s="34">
        <v>43637</v>
      </c>
      <c r="B280" s="35" t="s">
        <v>149</v>
      </c>
      <c r="C280" s="36" t="s">
        <v>14</v>
      </c>
      <c r="D280" s="37">
        <v>2000</v>
      </c>
      <c r="E280" s="38">
        <v>920</v>
      </c>
      <c r="F280" s="38">
        <v>920</v>
      </c>
      <c r="G280" s="38">
        <v>0</v>
      </c>
      <c r="H280" s="35">
        <v>0</v>
      </c>
      <c r="I280" s="35">
        <f t="shared" si="363"/>
        <v>0</v>
      </c>
      <c r="J280" s="35">
        <v>0</v>
      </c>
      <c r="K280" s="35">
        <v>0</v>
      </c>
      <c r="L280" s="76">
        <f t="shared" si="364"/>
        <v>0</v>
      </c>
    </row>
    <row r="281" spans="1:12">
      <c r="A281" s="34">
        <v>43637</v>
      </c>
      <c r="B281" s="35" t="s">
        <v>245</v>
      </c>
      <c r="C281" s="36" t="s">
        <v>14</v>
      </c>
      <c r="D281" s="37">
        <v>2000</v>
      </c>
      <c r="E281" s="38">
        <v>1360</v>
      </c>
      <c r="F281" s="38">
        <v>1370</v>
      </c>
      <c r="G281" s="38">
        <v>0</v>
      </c>
      <c r="H281" s="35">
        <v>0</v>
      </c>
      <c r="I281" s="35">
        <f t="shared" si="363"/>
        <v>20000</v>
      </c>
      <c r="J281" s="35">
        <v>0</v>
      </c>
      <c r="K281" s="35">
        <v>0</v>
      </c>
      <c r="L281" s="76">
        <f t="shared" si="364"/>
        <v>20000</v>
      </c>
    </row>
    <row r="282" spans="1:12">
      <c r="A282" s="34">
        <v>43636</v>
      </c>
      <c r="B282" s="35" t="s">
        <v>23</v>
      </c>
      <c r="C282" s="36" t="s">
        <v>14</v>
      </c>
      <c r="D282" s="37">
        <v>1000</v>
      </c>
      <c r="E282" s="38">
        <v>2200</v>
      </c>
      <c r="F282" s="38">
        <v>2220</v>
      </c>
      <c r="G282" s="38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</row>
    <row r="283" spans="1:12">
      <c r="A283" s="34">
        <v>43636</v>
      </c>
      <c r="B283" s="35" t="s">
        <v>191</v>
      </c>
      <c r="C283" s="36" t="s">
        <v>14</v>
      </c>
      <c r="D283" s="37">
        <v>2000</v>
      </c>
      <c r="E283" s="38">
        <v>1080</v>
      </c>
      <c r="F283" s="38">
        <v>1080</v>
      </c>
      <c r="G283" s="38">
        <v>0</v>
      </c>
      <c r="H283" s="35">
        <v>0</v>
      </c>
      <c r="I283" s="35">
        <f>(F283-E283)*D283</f>
        <v>0</v>
      </c>
      <c r="J283" s="35">
        <v>0</v>
      </c>
      <c r="K283" s="35">
        <v>0</v>
      </c>
      <c r="L283" s="76">
        <f t="shared" ref="L283" si="365">I283+J283+K283</f>
        <v>0</v>
      </c>
    </row>
    <row r="284" spans="1:12">
      <c r="A284" s="34">
        <v>43636</v>
      </c>
      <c r="B284" s="35" t="s">
        <v>40</v>
      </c>
      <c r="C284" s="36" t="s">
        <v>14</v>
      </c>
      <c r="D284" s="37">
        <v>4000</v>
      </c>
      <c r="E284" s="38">
        <v>616</v>
      </c>
      <c r="F284" s="38">
        <v>622</v>
      </c>
      <c r="G284" s="38">
        <v>625</v>
      </c>
      <c r="H284" s="35">
        <v>0</v>
      </c>
      <c r="I284" s="35">
        <f>(F284-E284)*D284</f>
        <v>24000</v>
      </c>
      <c r="J284" s="35">
        <f>SUM(G284-F284)*D284</f>
        <v>12000</v>
      </c>
      <c r="K284" s="35">
        <v>0</v>
      </c>
      <c r="L284" s="76">
        <f t="shared" ref="L284" si="366">I284+J284+K284</f>
        <v>36000</v>
      </c>
    </row>
    <row r="285" spans="1:12">
      <c r="A285" s="34">
        <v>43635</v>
      </c>
      <c r="B285" s="35" t="s">
        <v>40</v>
      </c>
      <c r="C285" s="36" t="s">
        <v>14</v>
      </c>
      <c r="D285" s="37">
        <v>4000</v>
      </c>
      <c r="E285" s="38">
        <v>608</v>
      </c>
      <c r="F285" s="38">
        <v>613</v>
      </c>
      <c r="G285" s="38">
        <v>0</v>
      </c>
      <c r="H285" s="35">
        <v>0</v>
      </c>
      <c r="I285" s="35">
        <f>(F285-E285)*D285</f>
        <v>20000</v>
      </c>
      <c r="J285" s="35">
        <v>0</v>
      </c>
      <c r="K285" s="35">
        <v>0</v>
      </c>
      <c r="L285" s="76">
        <f t="shared" ref="L285" si="367">I285+J285+K285</f>
        <v>20000</v>
      </c>
    </row>
    <row r="286" spans="1:12">
      <c r="A286" s="34">
        <v>43634</v>
      </c>
      <c r="B286" s="35" t="s">
        <v>191</v>
      </c>
      <c r="C286" s="36" t="s">
        <v>14</v>
      </c>
      <c r="D286" s="37">
        <v>2000</v>
      </c>
      <c r="E286" s="38">
        <v>1055</v>
      </c>
      <c r="F286" s="38">
        <v>1065</v>
      </c>
      <c r="G286" s="38">
        <v>0</v>
      </c>
      <c r="H286" s="35">
        <v>0</v>
      </c>
      <c r="I286" s="35">
        <f>(F286-E286)*D286</f>
        <v>20000</v>
      </c>
      <c r="J286" s="35">
        <v>0</v>
      </c>
      <c r="K286" s="35">
        <v>0</v>
      </c>
      <c r="L286" s="76">
        <f t="shared" ref="L286" si="368">I286+J286+K286</f>
        <v>20000</v>
      </c>
    </row>
    <row r="287" spans="1:12">
      <c r="A287" s="34">
        <v>43630</v>
      </c>
      <c r="B287" s="35" t="s">
        <v>251</v>
      </c>
      <c r="C287" s="36" t="s">
        <v>14</v>
      </c>
      <c r="D287" s="37">
        <v>2000</v>
      </c>
      <c r="E287" s="38">
        <v>1155</v>
      </c>
      <c r="F287" s="38">
        <v>1165</v>
      </c>
      <c r="G287" s="38">
        <v>1175</v>
      </c>
      <c r="H287" s="35">
        <v>0</v>
      </c>
      <c r="I287" s="35">
        <f>(F287-E287)*D287</f>
        <v>20000</v>
      </c>
      <c r="J287" s="35">
        <f>SUM(G287-F287)*D287</f>
        <v>20000</v>
      </c>
      <c r="K287" s="35">
        <v>0</v>
      </c>
      <c r="L287" s="76">
        <f t="shared" ref="L287" si="369">I287+J287+K287</f>
        <v>40000</v>
      </c>
    </row>
    <row r="288" spans="1:12">
      <c r="A288" s="34">
        <v>43629</v>
      </c>
      <c r="B288" s="35" t="s">
        <v>195</v>
      </c>
      <c r="C288" s="36" t="s">
        <v>14</v>
      </c>
      <c r="D288" s="37">
        <v>2000</v>
      </c>
      <c r="E288" s="38">
        <v>1310</v>
      </c>
      <c r="F288" s="38">
        <v>1300.05</v>
      </c>
      <c r="G288" s="38">
        <v>0</v>
      </c>
      <c r="H288" s="35">
        <v>0</v>
      </c>
      <c r="I288" s="35">
        <f>(E288-F288)*D288</f>
        <v>19900.000000000091</v>
      </c>
      <c r="J288" s="35">
        <v>0</v>
      </c>
      <c r="K288" s="35">
        <v>0</v>
      </c>
      <c r="L288" s="76">
        <f t="shared" ref="L288" si="370">I288+J288+K288</f>
        <v>19900.000000000091</v>
      </c>
    </row>
    <row r="289" spans="1:12">
      <c r="A289" s="34">
        <v>43628</v>
      </c>
      <c r="B289" s="35" t="s">
        <v>226</v>
      </c>
      <c r="C289" s="36" t="s">
        <v>14</v>
      </c>
      <c r="D289" s="37">
        <v>5000</v>
      </c>
      <c r="E289" s="38">
        <v>64</v>
      </c>
      <c r="F289" s="38">
        <v>64</v>
      </c>
      <c r="G289" s="38">
        <v>0</v>
      </c>
      <c r="H289" s="35">
        <v>0</v>
      </c>
      <c r="I289" s="35">
        <f t="shared" ref="I289" si="371">(F289-E289)*D289</f>
        <v>0</v>
      </c>
      <c r="J289" s="35">
        <v>0</v>
      </c>
      <c r="K289" s="35">
        <v>0</v>
      </c>
      <c r="L289" s="76">
        <f t="shared" ref="L289" si="372">I289+J289+K289</f>
        <v>0</v>
      </c>
    </row>
    <row r="290" spans="1:12">
      <c r="A290" s="34">
        <v>43627</v>
      </c>
      <c r="B290" s="35" t="s">
        <v>250</v>
      </c>
      <c r="C290" s="36" t="s">
        <v>14</v>
      </c>
      <c r="D290" s="37">
        <v>2000</v>
      </c>
      <c r="E290" s="38">
        <v>1304</v>
      </c>
      <c r="F290" s="38">
        <v>1290</v>
      </c>
      <c r="G290" s="38">
        <v>0</v>
      </c>
      <c r="H290" s="35">
        <v>0</v>
      </c>
      <c r="I290" s="35">
        <f t="shared" ref="I290" si="373">(F290-E290)*D290</f>
        <v>-28000</v>
      </c>
      <c r="J290" s="35">
        <v>0</v>
      </c>
      <c r="K290" s="35">
        <v>0</v>
      </c>
      <c r="L290" s="76">
        <f t="shared" ref="L290" si="374">I290+J290+K290</f>
        <v>-28000</v>
      </c>
    </row>
    <row r="291" spans="1:12">
      <c r="A291" s="34">
        <v>43627</v>
      </c>
      <c r="B291" s="35" t="s">
        <v>208</v>
      </c>
      <c r="C291" s="36" t="s">
        <v>14</v>
      </c>
      <c r="D291" s="37">
        <v>2000</v>
      </c>
      <c r="E291" s="38">
        <v>1400</v>
      </c>
      <c r="F291" s="38">
        <v>1385</v>
      </c>
      <c r="G291" s="38">
        <v>0</v>
      </c>
      <c r="H291" s="35">
        <v>0</v>
      </c>
      <c r="I291" s="35">
        <f t="shared" ref="I291" si="375">(F291-E291)*D291</f>
        <v>-30000</v>
      </c>
      <c r="J291" s="35">
        <v>0</v>
      </c>
      <c r="K291" s="35">
        <v>0</v>
      </c>
      <c r="L291" s="76">
        <f t="shared" ref="L291" si="376">I291+J291+K291</f>
        <v>-30000</v>
      </c>
    </row>
    <row r="292" spans="1:12">
      <c r="A292" s="34">
        <v>43626</v>
      </c>
      <c r="B292" s="35" t="s">
        <v>208</v>
      </c>
      <c r="C292" s="36" t="s">
        <v>14</v>
      </c>
      <c r="D292" s="37">
        <v>2000</v>
      </c>
      <c r="E292" s="38">
        <v>1380</v>
      </c>
      <c r="F292" s="38">
        <v>1380</v>
      </c>
      <c r="G292" s="38">
        <v>0</v>
      </c>
      <c r="H292" s="35">
        <v>0</v>
      </c>
      <c r="I292" s="35">
        <f t="shared" ref="I292" si="377">(F292-E292)*D292</f>
        <v>0</v>
      </c>
      <c r="J292" s="35">
        <v>0</v>
      </c>
      <c r="K292" s="35">
        <v>0</v>
      </c>
      <c r="L292" s="76">
        <f t="shared" ref="L292" si="378">I292+J292+K292</f>
        <v>0</v>
      </c>
    </row>
    <row r="293" spans="1:12">
      <c r="A293" s="34">
        <v>43626</v>
      </c>
      <c r="B293" s="35" t="s">
        <v>248</v>
      </c>
      <c r="C293" s="36" t="s">
        <v>14</v>
      </c>
      <c r="D293" s="37">
        <v>2000</v>
      </c>
      <c r="E293" s="38">
        <v>1274</v>
      </c>
      <c r="F293" s="38">
        <v>1283</v>
      </c>
      <c r="G293" s="38">
        <v>0</v>
      </c>
      <c r="H293" s="35">
        <v>0</v>
      </c>
      <c r="I293" s="35">
        <f t="shared" ref="I293" si="379">(F293-E293)*D293</f>
        <v>18000</v>
      </c>
      <c r="J293" s="35">
        <v>0</v>
      </c>
      <c r="K293" s="35">
        <v>0</v>
      </c>
      <c r="L293" s="76">
        <f t="shared" ref="L293" si="380">I293+J293+K293</f>
        <v>18000</v>
      </c>
    </row>
    <row r="294" spans="1:12">
      <c r="A294" s="34">
        <v>43623</v>
      </c>
      <c r="B294" s="35" t="s">
        <v>208</v>
      </c>
      <c r="C294" s="36" t="s">
        <v>14</v>
      </c>
      <c r="D294" s="37">
        <v>2000</v>
      </c>
      <c r="E294" s="38">
        <v>1375</v>
      </c>
      <c r="F294" s="38">
        <v>1385</v>
      </c>
      <c r="G294" s="38">
        <v>1395</v>
      </c>
      <c r="H294" s="35">
        <v>0</v>
      </c>
      <c r="I294" s="35">
        <f t="shared" ref="I294" si="381">(F294-E294)*D294</f>
        <v>20000</v>
      </c>
      <c r="J294" s="35">
        <f>SUM(G294-F294)*D294</f>
        <v>20000</v>
      </c>
      <c r="K294" s="35">
        <v>0</v>
      </c>
      <c r="L294" s="76">
        <f t="shared" ref="L294" si="382">I294+J294+K294</f>
        <v>40000</v>
      </c>
    </row>
    <row r="295" spans="1:12">
      <c r="A295" s="34">
        <v>43622</v>
      </c>
      <c r="B295" s="35" t="s">
        <v>208</v>
      </c>
      <c r="C295" s="36" t="s">
        <v>14</v>
      </c>
      <c r="D295" s="37">
        <v>2000</v>
      </c>
      <c r="E295" s="38">
        <v>1370</v>
      </c>
      <c r="F295" s="38">
        <v>1365</v>
      </c>
      <c r="G295" s="38">
        <v>0</v>
      </c>
      <c r="H295" s="35">
        <v>0</v>
      </c>
      <c r="I295" s="35">
        <f t="shared" ref="I295" si="383">(F295-E295)*D295</f>
        <v>-10000</v>
      </c>
      <c r="J295" s="35">
        <v>0</v>
      </c>
      <c r="K295" s="35">
        <v>0</v>
      </c>
      <c r="L295" s="76">
        <f t="shared" ref="L295" si="384">I295+J295+K295</f>
        <v>-10000</v>
      </c>
    </row>
    <row r="296" spans="1:12">
      <c r="A296" s="34">
        <v>43622</v>
      </c>
      <c r="B296" s="35" t="s">
        <v>217</v>
      </c>
      <c r="C296" s="36" t="s">
        <v>14</v>
      </c>
      <c r="D296" s="37">
        <v>500</v>
      </c>
      <c r="E296" s="38">
        <v>2350</v>
      </c>
      <c r="F296" s="38">
        <v>2370</v>
      </c>
      <c r="G296" s="38">
        <v>2390</v>
      </c>
      <c r="H296" s="35">
        <v>0</v>
      </c>
      <c r="I296" s="35">
        <f t="shared" ref="I296" si="385">(F296-E296)*D296</f>
        <v>10000</v>
      </c>
      <c r="J296" s="35">
        <f>SUM(G296-F296)*D296</f>
        <v>10000</v>
      </c>
      <c r="K296" s="35">
        <v>0</v>
      </c>
      <c r="L296" s="76">
        <f t="shared" ref="L296" si="386">I296+J296+K296</f>
        <v>20000</v>
      </c>
    </row>
    <row r="297" spans="1:12">
      <c r="A297" s="34">
        <v>43620</v>
      </c>
      <c r="B297" s="35" t="s">
        <v>207</v>
      </c>
      <c r="C297" s="36" t="s">
        <v>14</v>
      </c>
      <c r="D297" s="37">
        <v>2000</v>
      </c>
      <c r="E297" s="38">
        <v>805</v>
      </c>
      <c r="F297" s="38">
        <v>795</v>
      </c>
      <c r="G297" s="38">
        <v>0</v>
      </c>
      <c r="H297" s="35">
        <v>0</v>
      </c>
      <c r="I297" s="35">
        <f t="shared" ref="I297" si="387">(F297-E297)*D297</f>
        <v>-20000</v>
      </c>
      <c r="J297" s="35">
        <v>0</v>
      </c>
      <c r="K297" s="35">
        <v>0</v>
      </c>
      <c r="L297" s="76">
        <f t="shared" ref="L297" si="388">I297+J297+K297</f>
        <v>-20000</v>
      </c>
    </row>
    <row r="298" spans="1:12">
      <c r="A298" s="34">
        <v>43620</v>
      </c>
      <c r="B298" s="35" t="s">
        <v>249</v>
      </c>
      <c r="C298" s="36" t="s">
        <v>14</v>
      </c>
      <c r="D298" s="37">
        <v>2000</v>
      </c>
      <c r="E298" s="38">
        <v>1582</v>
      </c>
      <c r="F298" s="38">
        <v>1565</v>
      </c>
      <c r="G298" s="38">
        <v>0</v>
      </c>
      <c r="H298" s="35">
        <v>0</v>
      </c>
      <c r="I298" s="35">
        <f t="shared" ref="I298:I300" si="389">(F298-E298)*D298</f>
        <v>-34000</v>
      </c>
      <c r="J298" s="35">
        <v>0</v>
      </c>
      <c r="K298" s="35">
        <v>0</v>
      </c>
      <c r="L298" s="76">
        <f t="shared" ref="L298:L300" si="390">I298+J298+K298</f>
        <v>-34000</v>
      </c>
    </row>
    <row r="299" spans="1:12">
      <c r="A299" s="34">
        <v>43620</v>
      </c>
      <c r="B299" s="35" t="s">
        <v>199</v>
      </c>
      <c r="C299" s="36" t="s">
        <v>14</v>
      </c>
      <c r="D299" s="37">
        <v>2000</v>
      </c>
      <c r="E299" s="38">
        <v>1533</v>
      </c>
      <c r="F299" s="38">
        <v>1540</v>
      </c>
      <c r="G299" s="38">
        <v>0</v>
      </c>
      <c r="H299" s="35">
        <v>0</v>
      </c>
      <c r="I299" s="35">
        <f t="shared" si="389"/>
        <v>14000</v>
      </c>
      <c r="J299" s="35">
        <v>0</v>
      </c>
      <c r="K299" s="35">
        <v>0</v>
      </c>
      <c r="L299" s="76">
        <f t="shared" si="390"/>
        <v>14000</v>
      </c>
    </row>
    <row r="300" spans="1:12">
      <c r="A300" s="34">
        <v>43619</v>
      </c>
      <c r="B300" s="35" t="s">
        <v>199</v>
      </c>
      <c r="C300" s="36" t="s">
        <v>14</v>
      </c>
      <c r="D300" s="37">
        <v>2000</v>
      </c>
      <c r="E300" s="38">
        <v>1530</v>
      </c>
      <c r="F300" s="38">
        <v>1532.5</v>
      </c>
      <c r="G300" s="38">
        <v>0</v>
      </c>
      <c r="H300" s="35">
        <v>0</v>
      </c>
      <c r="I300" s="35">
        <f t="shared" si="389"/>
        <v>5000</v>
      </c>
      <c r="J300" s="35">
        <v>0</v>
      </c>
      <c r="K300" s="35">
        <v>0</v>
      </c>
      <c r="L300" s="76">
        <f t="shared" si="390"/>
        <v>5000</v>
      </c>
    </row>
    <row r="301" spans="1:12">
      <c r="A301" s="34">
        <v>43619</v>
      </c>
      <c r="B301" s="35" t="s">
        <v>195</v>
      </c>
      <c r="C301" s="36" t="s">
        <v>14</v>
      </c>
      <c r="D301" s="37">
        <v>2000</v>
      </c>
      <c r="E301" s="38">
        <v>1343</v>
      </c>
      <c r="F301" s="38">
        <v>1351</v>
      </c>
      <c r="G301" s="38">
        <v>0</v>
      </c>
      <c r="H301" s="35">
        <v>0</v>
      </c>
      <c r="I301" s="35">
        <f t="shared" ref="I301" si="391">(F301-E301)*D301</f>
        <v>16000</v>
      </c>
      <c r="J301" s="35">
        <v>0</v>
      </c>
      <c r="K301" s="35">
        <v>0</v>
      </c>
      <c r="L301" s="76">
        <f t="shared" ref="L301" si="392">I301+J301+K301</f>
        <v>16000</v>
      </c>
    </row>
    <row r="302" spans="1:12">
      <c r="A302" s="47"/>
      <c r="B302" s="47"/>
      <c r="C302" s="47"/>
      <c r="D302" s="37"/>
      <c r="E302" s="37"/>
      <c r="F302" s="47"/>
      <c r="G302" s="47"/>
      <c r="H302" s="47"/>
      <c r="I302" s="47"/>
      <c r="J302" s="47"/>
      <c r="K302" s="47"/>
      <c r="L302" s="47"/>
    </row>
    <row r="303" spans="1:12">
      <c r="A303" s="56"/>
      <c r="B303" s="56"/>
      <c r="C303" s="56"/>
      <c r="D303" s="56"/>
      <c r="E303" s="56"/>
      <c r="F303" s="56"/>
      <c r="G303" s="56"/>
      <c r="H303" s="56"/>
      <c r="I303" s="57">
        <f>SUM(I267:I301)</f>
        <v>194500.00000000009</v>
      </c>
      <c r="J303" s="56"/>
      <c r="K303" s="56" t="s">
        <v>93</v>
      </c>
      <c r="L303" s="57">
        <f>SUM(L267:L301)</f>
        <v>284000.00000000012</v>
      </c>
    </row>
    <row r="304" spans="1:12">
      <c r="A304" s="34"/>
      <c r="B304" s="35"/>
      <c r="C304" s="36"/>
      <c r="D304" s="37"/>
      <c r="E304" s="38"/>
      <c r="F304" s="38"/>
      <c r="G304" s="38"/>
      <c r="H304" s="35"/>
      <c r="I304" s="35"/>
      <c r="J304" s="35"/>
      <c r="K304" s="35"/>
      <c r="L304" s="76"/>
    </row>
    <row r="305" spans="1:12">
      <c r="A305" s="48"/>
      <c r="B305" s="49"/>
      <c r="C305" s="49"/>
      <c r="D305" s="50"/>
      <c r="E305" s="50"/>
      <c r="F305" s="51">
        <v>43586</v>
      </c>
      <c r="G305" s="49"/>
      <c r="H305" s="49"/>
      <c r="I305" s="52"/>
      <c r="J305" s="52"/>
      <c r="K305" s="52"/>
      <c r="L305" s="52"/>
    </row>
    <row r="306" spans="1:12">
      <c r="A306" s="34">
        <v>43616</v>
      </c>
      <c r="B306" s="35" t="s">
        <v>202</v>
      </c>
      <c r="C306" s="36" t="s">
        <v>14</v>
      </c>
      <c r="D306" s="37">
        <v>2000</v>
      </c>
      <c r="E306" s="38">
        <v>1786</v>
      </c>
      <c r="F306" s="38">
        <v>1793</v>
      </c>
      <c r="G306" s="38">
        <v>0</v>
      </c>
      <c r="H306" s="35">
        <v>0</v>
      </c>
      <c r="I306" s="35">
        <f t="shared" ref="I306" si="393">(F306-E306)*D306</f>
        <v>14000</v>
      </c>
      <c r="J306" s="35">
        <v>0</v>
      </c>
      <c r="K306" s="35">
        <v>0</v>
      </c>
      <c r="L306" s="76">
        <f t="shared" ref="L306" si="394">I306+J306+K306</f>
        <v>14000</v>
      </c>
    </row>
    <row r="307" spans="1:12">
      <c r="A307" s="34">
        <v>43616</v>
      </c>
      <c r="B307" s="35" t="s">
        <v>246</v>
      </c>
      <c r="C307" s="36" t="s">
        <v>14</v>
      </c>
      <c r="D307" s="37">
        <v>2000</v>
      </c>
      <c r="E307" s="38">
        <v>1043</v>
      </c>
      <c r="F307" s="38">
        <v>1028</v>
      </c>
      <c r="G307" s="38">
        <v>0</v>
      </c>
      <c r="H307" s="35">
        <v>0</v>
      </c>
      <c r="I307" s="35">
        <f t="shared" ref="I307" si="395">(F307-E307)*D307</f>
        <v>-30000</v>
      </c>
      <c r="J307" s="35">
        <v>0</v>
      </c>
      <c r="K307" s="35">
        <v>0</v>
      </c>
      <c r="L307" s="76">
        <f t="shared" ref="L307" si="396">I307+J307+K307</f>
        <v>-30000</v>
      </c>
    </row>
    <row r="308" spans="1:12">
      <c r="A308" s="34">
        <v>43615</v>
      </c>
      <c r="B308" s="35" t="s">
        <v>248</v>
      </c>
      <c r="C308" s="36" t="s">
        <v>14</v>
      </c>
      <c r="D308" s="37">
        <v>2000</v>
      </c>
      <c r="E308" s="38">
        <v>1285</v>
      </c>
      <c r="F308" s="38">
        <v>1295</v>
      </c>
      <c r="G308" s="38">
        <v>1305</v>
      </c>
      <c r="H308" s="35">
        <v>0</v>
      </c>
      <c r="I308" s="35">
        <f t="shared" ref="I308" si="397">(F308-E308)*D308</f>
        <v>20000</v>
      </c>
      <c r="J308" s="35">
        <f>SUM(G308-F308)*D308</f>
        <v>20000</v>
      </c>
      <c r="K308" s="35">
        <v>0</v>
      </c>
      <c r="L308" s="76">
        <f t="shared" ref="L308" si="398">I308+J308+K308</f>
        <v>40000</v>
      </c>
    </row>
    <row r="309" spans="1:12">
      <c r="A309" s="34">
        <v>43614</v>
      </c>
      <c r="B309" s="35" t="s">
        <v>247</v>
      </c>
      <c r="C309" s="36" t="s">
        <v>14</v>
      </c>
      <c r="D309" s="37">
        <v>500</v>
      </c>
      <c r="E309" s="38">
        <v>2120</v>
      </c>
      <c r="F309" s="38">
        <v>2150</v>
      </c>
      <c r="G309" s="38">
        <v>0</v>
      </c>
      <c r="H309" s="35">
        <v>0</v>
      </c>
      <c r="I309" s="35">
        <f t="shared" ref="I309:I310" si="399">(F309-E309)*D309</f>
        <v>15000</v>
      </c>
      <c r="J309" s="35">
        <v>0</v>
      </c>
      <c r="K309" s="35">
        <v>0</v>
      </c>
      <c r="L309" s="76">
        <f t="shared" ref="L309:L311" si="400">I309+J309+K309</f>
        <v>15000</v>
      </c>
    </row>
    <row r="310" spans="1:12">
      <c r="A310" s="34">
        <v>43614</v>
      </c>
      <c r="B310" s="35" t="s">
        <v>199</v>
      </c>
      <c r="C310" s="36" t="s">
        <v>14</v>
      </c>
      <c r="D310" s="37">
        <v>2000</v>
      </c>
      <c r="E310" s="38">
        <v>1522</v>
      </c>
      <c r="F310" s="38">
        <v>1532</v>
      </c>
      <c r="G310" s="38">
        <v>0</v>
      </c>
      <c r="H310" s="35">
        <v>0</v>
      </c>
      <c r="I310" s="35">
        <f t="shared" si="399"/>
        <v>20000</v>
      </c>
      <c r="J310" s="35">
        <v>0</v>
      </c>
      <c r="K310" s="35">
        <v>0</v>
      </c>
      <c r="L310" s="76">
        <f t="shared" si="400"/>
        <v>20000</v>
      </c>
    </row>
    <row r="311" spans="1:12">
      <c r="A311" s="34">
        <v>43613</v>
      </c>
      <c r="B311" s="35" t="s">
        <v>195</v>
      </c>
      <c r="C311" s="36" t="s">
        <v>14</v>
      </c>
      <c r="D311" s="37">
        <v>2000</v>
      </c>
      <c r="E311" s="38">
        <v>1350</v>
      </c>
      <c r="F311" s="38">
        <v>1335</v>
      </c>
      <c r="G311" s="38">
        <v>0</v>
      </c>
      <c r="H311" s="35">
        <v>0</v>
      </c>
      <c r="I311" s="35">
        <f>(F311-E311)*D311</f>
        <v>-30000</v>
      </c>
      <c r="J311" s="35">
        <v>0</v>
      </c>
      <c r="K311" s="35">
        <v>0</v>
      </c>
      <c r="L311" s="76">
        <f t="shared" si="400"/>
        <v>-30000</v>
      </c>
    </row>
    <row r="312" spans="1:12">
      <c r="A312" s="34">
        <v>43612</v>
      </c>
      <c r="B312" s="35" t="s">
        <v>194</v>
      </c>
      <c r="C312" s="36" t="s">
        <v>14</v>
      </c>
      <c r="D312" s="37">
        <v>2000</v>
      </c>
      <c r="E312" s="38">
        <v>1050</v>
      </c>
      <c r="F312" s="38">
        <v>1050</v>
      </c>
      <c r="G312" s="38">
        <v>0</v>
      </c>
      <c r="H312" s="35">
        <v>0</v>
      </c>
      <c r="I312" s="35">
        <f t="shared" ref="I312" si="401">(F312-E312)*D312</f>
        <v>0</v>
      </c>
      <c r="J312" s="35">
        <v>0</v>
      </c>
      <c r="K312" s="35">
        <v>0</v>
      </c>
      <c r="L312" s="76">
        <f t="shared" ref="L312" si="402">I312+J312+K312</f>
        <v>0</v>
      </c>
    </row>
    <row r="313" spans="1:12">
      <c r="A313" s="34">
        <v>43612</v>
      </c>
      <c r="B313" s="35" t="s">
        <v>195</v>
      </c>
      <c r="C313" s="36" t="s">
        <v>14</v>
      </c>
      <c r="D313" s="37">
        <v>2000</v>
      </c>
      <c r="E313" s="38">
        <v>1336</v>
      </c>
      <c r="F313" s="38">
        <v>1336</v>
      </c>
      <c r="G313" s="38">
        <v>0</v>
      </c>
      <c r="H313" s="35">
        <v>0</v>
      </c>
      <c r="I313" s="35">
        <f t="shared" ref="I313" si="403">(F313-E313)*D313</f>
        <v>0</v>
      </c>
      <c r="J313" s="35">
        <v>0</v>
      </c>
      <c r="K313" s="35">
        <v>0</v>
      </c>
      <c r="L313" s="76">
        <f t="shared" ref="L313" si="404">I313+J313+K313</f>
        <v>0</v>
      </c>
    </row>
    <row r="314" spans="1:12">
      <c r="A314" s="34">
        <v>43609</v>
      </c>
      <c r="B314" s="35" t="s">
        <v>246</v>
      </c>
      <c r="C314" s="36" t="s">
        <v>14</v>
      </c>
      <c r="D314" s="37">
        <v>2000</v>
      </c>
      <c r="E314" s="38">
        <v>1011</v>
      </c>
      <c r="F314" s="38">
        <v>1020</v>
      </c>
      <c r="G314" s="38">
        <v>1030</v>
      </c>
      <c r="H314" s="35">
        <v>0</v>
      </c>
      <c r="I314" s="35">
        <f t="shared" ref="I314" si="405">(F314-E314)*D314</f>
        <v>18000</v>
      </c>
      <c r="J314" s="35">
        <f>SUM(G314-F314)*D314</f>
        <v>20000</v>
      </c>
      <c r="K314" s="35">
        <v>0</v>
      </c>
      <c r="L314" s="76">
        <f t="shared" ref="L314" si="406">I314+J314+K314</f>
        <v>38000</v>
      </c>
    </row>
    <row r="315" spans="1:12">
      <c r="A315" s="34">
        <v>43609</v>
      </c>
      <c r="B315" s="35" t="s">
        <v>245</v>
      </c>
      <c r="C315" s="36" t="s">
        <v>14</v>
      </c>
      <c r="D315" s="37">
        <v>2000</v>
      </c>
      <c r="E315" s="38">
        <v>1410</v>
      </c>
      <c r="F315" s="38">
        <v>1420</v>
      </c>
      <c r="G315" s="38">
        <v>1430</v>
      </c>
      <c r="H315" s="35">
        <v>0</v>
      </c>
      <c r="I315" s="35">
        <f t="shared" ref="I315" si="407">(F315-E315)*D315</f>
        <v>20000</v>
      </c>
      <c r="J315" s="35">
        <v>0</v>
      </c>
      <c r="K315" s="35">
        <v>0</v>
      </c>
      <c r="L315" s="76">
        <f t="shared" ref="L315" si="408">I315+J315+K315</f>
        <v>20000</v>
      </c>
    </row>
    <row r="316" spans="1:12">
      <c r="A316" s="34">
        <v>43608</v>
      </c>
      <c r="B316" s="35" t="s">
        <v>244</v>
      </c>
      <c r="C316" s="36" t="s">
        <v>14</v>
      </c>
      <c r="D316" s="37">
        <v>2000</v>
      </c>
      <c r="E316" s="38">
        <v>1605</v>
      </c>
      <c r="F316" s="38">
        <v>1618</v>
      </c>
      <c r="G316" s="38">
        <v>0</v>
      </c>
      <c r="H316" s="35">
        <v>0</v>
      </c>
      <c r="I316" s="35">
        <f t="shared" ref="I316" si="409">(F316-E316)*D316</f>
        <v>26000</v>
      </c>
      <c r="J316" s="35">
        <v>0</v>
      </c>
      <c r="K316" s="35">
        <v>0</v>
      </c>
      <c r="L316" s="76">
        <f t="shared" ref="L316" si="410">I316+J316+K316</f>
        <v>26000</v>
      </c>
    </row>
    <row r="317" spans="1:12">
      <c r="A317" s="34">
        <v>43607</v>
      </c>
      <c r="B317" s="35" t="s">
        <v>199</v>
      </c>
      <c r="C317" s="36" t="s">
        <v>14</v>
      </c>
      <c r="D317" s="37">
        <v>2000</v>
      </c>
      <c r="E317" s="38">
        <v>1500</v>
      </c>
      <c r="F317" s="38">
        <v>1512</v>
      </c>
      <c r="G317" s="38">
        <v>1517</v>
      </c>
      <c r="H317" s="35">
        <v>0</v>
      </c>
      <c r="I317" s="35">
        <f t="shared" ref="I317" si="411">(F317-E317)*D317</f>
        <v>24000</v>
      </c>
      <c r="J317" s="35">
        <f>SUM(G317-F317)*D317</f>
        <v>10000</v>
      </c>
      <c r="K317" s="35">
        <v>0</v>
      </c>
      <c r="L317" s="76">
        <f t="shared" ref="L317" si="412">I317+J317+K317</f>
        <v>34000</v>
      </c>
    </row>
    <row r="318" spans="1:12">
      <c r="A318" s="34">
        <v>43606</v>
      </c>
      <c r="B318" s="35" t="s">
        <v>191</v>
      </c>
      <c r="C318" s="36" t="s">
        <v>14</v>
      </c>
      <c r="D318" s="37">
        <v>2000</v>
      </c>
      <c r="E318" s="38">
        <v>1122</v>
      </c>
      <c r="F318" s="38">
        <v>1132</v>
      </c>
      <c r="G318" s="38">
        <v>1142</v>
      </c>
      <c r="H318" s="35">
        <v>0</v>
      </c>
      <c r="I318" s="35">
        <f t="shared" ref="I318" si="413">(F318-E318)*D318</f>
        <v>20000</v>
      </c>
      <c r="J318" s="35">
        <f>SUM(G318-F318)*D318</f>
        <v>20000</v>
      </c>
      <c r="K318" s="35">
        <v>0</v>
      </c>
      <c r="L318" s="76">
        <f t="shared" ref="L318" si="414">I318+J318+K318</f>
        <v>40000</v>
      </c>
    </row>
    <row r="319" spans="1:12">
      <c r="A319" s="34">
        <v>43605</v>
      </c>
      <c r="B319" s="35" t="s">
        <v>243</v>
      </c>
      <c r="C319" s="36" t="s">
        <v>14</v>
      </c>
      <c r="D319" s="37">
        <v>2000</v>
      </c>
      <c r="E319" s="38">
        <v>1355</v>
      </c>
      <c r="F319" s="38">
        <v>1365</v>
      </c>
      <c r="G319" s="38">
        <v>1375</v>
      </c>
      <c r="H319" s="35">
        <v>0</v>
      </c>
      <c r="I319" s="35">
        <f t="shared" ref="I319" si="415">(F319-E319)*D319</f>
        <v>20000</v>
      </c>
      <c r="J319" s="35">
        <f>SUM(G319-F319)*D319</f>
        <v>20000</v>
      </c>
      <c r="K319" s="35">
        <v>0</v>
      </c>
      <c r="L319" s="76">
        <f t="shared" ref="L319" si="416">I319+J319+K319</f>
        <v>40000</v>
      </c>
    </row>
    <row r="320" spans="1:12">
      <c r="A320" s="34">
        <v>43605</v>
      </c>
      <c r="B320" s="35" t="s">
        <v>208</v>
      </c>
      <c r="C320" s="36" t="s">
        <v>14</v>
      </c>
      <c r="D320" s="37">
        <v>2000</v>
      </c>
      <c r="E320" s="38">
        <v>1200</v>
      </c>
      <c r="F320" s="38">
        <v>1200</v>
      </c>
      <c r="G320" s="38">
        <v>0</v>
      </c>
      <c r="H320" s="35">
        <v>0</v>
      </c>
      <c r="I320" s="35">
        <f t="shared" ref="I320" si="417">(F320-E320)*D320</f>
        <v>0</v>
      </c>
      <c r="J320" s="35">
        <v>0</v>
      </c>
      <c r="K320" s="35">
        <v>0</v>
      </c>
      <c r="L320" s="76">
        <f t="shared" ref="L320" si="418">I320+J320+K320</f>
        <v>0</v>
      </c>
    </row>
    <row r="321" spans="1:12" ht="15" customHeight="1">
      <c r="A321" s="34">
        <v>43602</v>
      </c>
      <c r="B321" s="35" t="s">
        <v>242</v>
      </c>
      <c r="C321" s="36" t="s">
        <v>14</v>
      </c>
      <c r="D321" s="37">
        <v>500</v>
      </c>
      <c r="E321" s="38">
        <v>7750</v>
      </c>
      <c r="F321" s="38">
        <v>7790</v>
      </c>
      <c r="G321" s="38">
        <v>7840</v>
      </c>
      <c r="H321" s="35">
        <v>0</v>
      </c>
      <c r="I321" s="35">
        <f t="shared" ref="I321:I326" si="419">(F321-E321)*D321</f>
        <v>20000</v>
      </c>
      <c r="J321" s="35">
        <f>SUM(G321-F321)*D321</f>
        <v>25000</v>
      </c>
      <c r="K321" s="35">
        <v>0</v>
      </c>
      <c r="L321" s="76">
        <f t="shared" ref="L321" si="420">I321+J321+K321</f>
        <v>45000</v>
      </c>
    </row>
    <row r="322" spans="1:12">
      <c r="A322" s="34">
        <v>43601</v>
      </c>
      <c r="B322" s="35" t="s">
        <v>195</v>
      </c>
      <c r="C322" s="36" t="s">
        <v>14</v>
      </c>
      <c r="D322" s="37">
        <v>2000</v>
      </c>
      <c r="E322" s="38">
        <v>1255</v>
      </c>
      <c r="F322" s="38">
        <v>1240</v>
      </c>
      <c r="G322" s="38">
        <v>0</v>
      </c>
      <c r="H322" s="35">
        <v>0</v>
      </c>
      <c r="I322" s="35">
        <f t="shared" si="419"/>
        <v>-30000</v>
      </c>
      <c r="J322" s="35">
        <v>0</v>
      </c>
      <c r="K322" s="35">
        <v>0</v>
      </c>
      <c r="L322" s="76">
        <f t="shared" ref="L322" si="421">I322+J322+K322</f>
        <v>-30000</v>
      </c>
    </row>
    <row r="323" spans="1:12">
      <c r="A323" s="34">
        <v>43601</v>
      </c>
      <c r="B323" s="35" t="s">
        <v>241</v>
      </c>
      <c r="C323" s="36" t="s">
        <v>14</v>
      </c>
      <c r="D323" s="37">
        <v>2000</v>
      </c>
      <c r="E323" s="38">
        <v>1255</v>
      </c>
      <c r="F323" s="38">
        <v>1260</v>
      </c>
      <c r="G323" s="38">
        <v>0</v>
      </c>
      <c r="H323" s="35">
        <v>0</v>
      </c>
      <c r="I323" s="35">
        <f t="shared" si="419"/>
        <v>10000</v>
      </c>
      <c r="J323" s="35">
        <v>0</v>
      </c>
      <c r="K323" s="35">
        <v>0</v>
      </c>
      <c r="L323" s="76">
        <f t="shared" ref="L323" si="422">I323+J323+K323</f>
        <v>10000</v>
      </c>
    </row>
    <row r="324" spans="1:12">
      <c r="A324" s="34">
        <v>43601</v>
      </c>
      <c r="B324" s="35" t="s">
        <v>240</v>
      </c>
      <c r="C324" s="36" t="s">
        <v>14</v>
      </c>
      <c r="D324" s="37">
        <v>5000</v>
      </c>
      <c r="E324" s="38">
        <v>114.25</v>
      </c>
      <c r="F324" s="38">
        <v>115.5</v>
      </c>
      <c r="G324" s="38">
        <v>117</v>
      </c>
      <c r="H324" s="35">
        <v>0</v>
      </c>
      <c r="I324" s="35">
        <f t="shared" si="419"/>
        <v>6250</v>
      </c>
      <c r="J324" s="35">
        <f>SUM(G324-F324)*D324</f>
        <v>7500</v>
      </c>
      <c r="K324" s="35">
        <v>0</v>
      </c>
      <c r="L324" s="76">
        <f t="shared" ref="L324" si="423">I324+J324+K324</f>
        <v>13750</v>
      </c>
    </row>
    <row r="325" spans="1:12">
      <c r="A325" s="34">
        <v>43600</v>
      </c>
      <c r="B325" s="35" t="s">
        <v>199</v>
      </c>
      <c r="C325" s="36" t="s">
        <v>14</v>
      </c>
      <c r="D325" s="37">
        <v>2000</v>
      </c>
      <c r="E325" s="38">
        <v>1400</v>
      </c>
      <c r="F325" s="38">
        <v>1385</v>
      </c>
      <c r="G325" s="38">
        <v>0</v>
      </c>
      <c r="H325" s="35">
        <v>0</v>
      </c>
      <c r="I325" s="35">
        <f t="shared" si="419"/>
        <v>-30000</v>
      </c>
      <c r="J325" s="35">
        <v>0</v>
      </c>
      <c r="K325" s="35">
        <v>0</v>
      </c>
      <c r="L325" s="76">
        <f t="shared" ref="L325" si="424">I325+J325+K325</f>
        <v>-30000</v>
      </c>
    </row>
    <row r="326" spans="1:12">
      <c r="A326" s="34">
        <v>43600</v>
      </c>
      <c r="B326" s="35" t="s">
        <v>195</v>
      </c>
      <c r="C326" s="36" t="s">
        <v>14</v>
      </c>
      <c r="D326" s="37">
        <v>2000</v>
      </c>
      <c r="E326" s="38">
        <v>1231</v>
      </c>
      <c r="F326" s="38">
        <v>1226</v>
      </c>
      <c r="G326" s="38">
        <v>0</v>
      </c>
      <c r="H326" s="35">
        <v>0</v>
      </c>
      <c r="I326" s="35">
        <f t="shared" si="419"/>
        <v>-10000</v>
      </c>
      <c r="J326" s="35">
        <v>0</v>
      </c>
      <c r="K326" s="35">
        <v>0</v>
      </c>
      <c r="L326" s="76">
        <f t="shared" ref="L326" si="425">I326+J326+K326</f>
        <v>-10000</v>
      </c>
    </row>
    <row r="327" spans="1:12">
      <c r="A327" s="34">
        <v>43599</v>
      </c>
      <c r="B327" s="35" t="s">
        <v>208</v>
      </c>
      <c r="C327" s="36" t="s">
        <v>12</v>
      </c>
      <c r="D327" s="37">
        <v>2000</v>
      </c>
      <c r="E327" s="38">
        <v>1152</v>
      </c>
      <c r="F327" s="38">
        <v>1142</v>
      </c>
      <c r="G327" s="38">
        <v>1132</v>
      </c>
      <c r="H327" s="35">
        <v>0</v>
      </c>
      <c r="I327" s="35">
        <f>(E327-F327)*D327</f>
        <v>20000</v>
      </c>
      <c r="J327" s="35">
        <f>SUM(F327-G327)*D327</f>
        <v>20000</v>
      </c>
      <c r="K327" s="35">
        <v>0</v>
      </c>
      <c r="L327" s="76">
        <f t="shared" ref="L327" si="426">I327+J327+K327</f>
        <v>40000</v>
      </c>
    </row>
    <row r="328" spans="1:12">
      <c r="A328" s="34">
        <v>43598</v>
      </c>
      <c r="B328" s="35" t="s">
        <v>239</v>
      </c>
      <c r="C328" s="36" t="s">
        <v>14</v>
      </c>
      <c r="D328" s="37">
        <v>2000</v>
      </c>
      <c r="E328" s="38">
        <v>1713</v>
      </c>
      <c r="F328" s="38">
        <v>1698</v>
      </c>
      <c r="G328" s="38">
        <v>0</v>
      </c>
      <c r="H328" s="35">
        <v>0</v>
      </c>
      <c r="I328" s="35">
        <f>(F328-E328)*D328</f>
        <v>-30000</v>
      </c>
      <c r="J328" s="35">
        <v>0</v>
      </c>
      <c r="K328" s="35">
        <v>0</v>
      </c>
      <c r="L328" s="76">
        <f t="shared" ref="L328:L329" si="427">I328+J328+K328</f>
        <v>-30000</v>
      </c>
    </row>
    <row r="329" spans="1:12">
      <c r="A329" s="34">
        <v>43595</v>
      </c>
      <c r="B329" s="35" t="s">
        <v>194</v>
      </c>
      <c r="C329" s="36" t="s">
        <v>14</v>
      </c>
      <c r="D329" s="37">
        <v>2000</v>
      </c>
      <c r="E329" s="38">
        <v>1071</v>
      </c>
      <c r="F329" s="38">
        <v>1082</v>
      </c>
      <c r="G329" s="38">
        <v>0</v>
      </c>
      <c r="H329" s="35">
        <v>0</v>
      </c>
      <c r="I329" s="35">
        <f>(F329-E329)*D329</f>
        <v>22000</v>
      </c>
      <c r="J329" s="35">
        <v>0</v>
      </c>
      <c r="K329" s="35">
        <v>0</v>
      </c>
      <c r="L329" s="76">
        <f t="shared" si="427"/>
        <v>22000</v>
      </c>
    </row>
    <row r="330" spans="1:12">
      <c r="A330" s="34">
        <v>43594</v>
      </c>
      <c r="B330" s="35" t="s">
        <v>238</v>
      </c>
      <c r="C330" s="36" t="s">
        <v>14</v>
      </c>
      <c r="D330" s="37">
        <v>2000</v>
      </c>
      <c r="E330" s="38">
        <v>383</v>
      </c>
      <c r="F330" s="38">
        <v>383</v>
      </c>
      <c r="G330" s="38">
        <v>0</v>
      </c>
      <c r="H330" s="35">
        <v>0</v>
      </c>
      <c r="I330" s="35">
        <f>(F330-E330)*D330</f>
        <v>0</v>
      </c>
      <c r="J330" s="35">
        <v>0</v>
      </c>
      <c r="K330" s="35">
        <v>0</v>
      </c>
      <c r="L330" s="76">
        <f t="shared" ref="L330" si="428">I330+J330+K330</f>
        <v>0</v>
      </c>
    </row>
    <row r="331" spans="1:12">
      <c r="A331" s="34">
        <v>43594</v>
      </c>
      <c r="B331" s="35" t="s">
        <v>208</v>
      </c>
      <c r="C331" s="36" t="s">
        <v>14</v>
      </c>
      <c r="D331" s="37">
        <v>2000</v>
      </c>
      <c r="E331" s="38">
        <v>1184</v>
      </c>
      <c r="F331" s="38">
        <v>1194</v>
      </c>
      <c r="G331" s="38">
        <v>0</v>
      </c>
      <c r="H331" s="35">
        <v>0</v>
      </c>
      <c r="I331" s="35">
        <f>(F331-E331)*D331</f>
        <v>20000</v>
      </c>
      <c r="J331" s="35">
        <v>0</v>
      </c>
      <c r="K331" s="35">
        <v>0</v>
      </c>
      <c r="L331" s="76">
        <f t="shared" ref="L331" si="429">I331+J331+K331</f>
        <v>20000</v>
      </c>
    </row>
    <row r="332" spans="1:12">
      <c r="A332" s="34">
        <v>43593</v>
      </c>
      <c r="B332" s="35" t="s">
        <v>237</v>
      </c>
      <c r="C332" s="36" t="s">
        <v>12</v>
      </c>
      <c r="D332" s="37">
        <v>5000</v>
      </c>
      <c r="E332" s="38">
        <v>192</v>
      </c>
      <c r="F332" s="38">
        <v>192</v>
      </c>
      <c r="G332" s="38">
        <v>0</v>
      </c>
      <c r="H332" s="35">
        <v>0</v>
      </c>
      <c r="I332" s="35">
        <f>(E332-F332)*D332</f>
        <v>0</v>
      </c>
      <c r="J332" s="35">
        <v>0</v>
      </c>
      <c r="K332" s="35">
        <v>0</v>
      </c>
      <c r="L332" s="76">
        <f t="shared" ref="L332" si="430">I332+J332+K332</f>
        <v>0</v>
      </c>
    </row>
    <row r="333" spans="1:12">
      <c r="A333" s="34">
        <v>43593</v>
      </c>
      <c r="B333" s="35" t="s">
        <v>236</v>
      </c>
      <c r="C333" s="36" t="s">
        <v>12</v>
      </c>
      <c r="D333" s="37">
        <v>5000</v>
      </c>
      <c r="E333" s="38">
        <v>216</v>
      </c>
      <c r="F333" s="38">
        <v>214.5</v>
      </c>
      <c r="G333" s="38">
        <v>0</v>
      </c>
      <c r="H333" s="35">
        <v>0</v>
      </c>
      <c r="I333" s="35">
        <f>(E333-F333)*D333</f>
        <v>7500</v>
      </c>
      <c r="J333" s="35">
        <v>0</v>
      </c>
      <c r="K333" s="35">
        <v>0</v>
      </c>
      <c r="L333" s="76">
        <f t="shared" ref="L333" si="431">I333+J333+K333</f>
        <v>7500</v>
      </c>
    </row>
    <row r="334" spans="1:12">
      <c r="A334" s="34">
        <v>43591</v>
      </c>
      <c r="B334" s="35" t="s">
        <v>199</v>
      </c>
      <c r="C334" s="36" t="s">
        <v>14</v>
      </c>
      <c r="D334" s="37">
        <v>2000</v>
      </c>
      <c r="E334" s="38">
        <v>1416</v>
      </c>
      <c r="F334" s="38">
        <v>1416</v>
      </c>
      <c r="G334" s="38">
        <v>0</v>
      </c>
      <c r="H334" s="35">
        <v>0</v>
      </c>
      <c r="I334" s="35">
        <f t="shared" ref="I334" si="432">(F334-E334)*D334</f>
        <v>0</v>
      </c>
      <c r="J334" s="35">
        <v>0</v>
      </c>
      <c r="K334" s="35">
        <v>0</v>
      </c>
      <c r="L334" s="76">
        <f t="shared" ref="L334" si="433">I334+J334+K334</f>
        <v>0</v>
      </c>
    </row>
    <row r="335" spans="1:12">
      <c r="A335" s="34">
        <v>43588</v>
      </c>
      <c r="B335" s="35" t="s">
        <v>195</v>
      </c>
      <c r="C335" s="36" t="s">
        <v>14</v>
      </c>
      <c r="D335" s="37">
        <v>2000</v>
      </c>
      <c r="E335" s="38">
        <v>1345</v>
      </c>
      <c r="F335" s="38">
        <v>1330</v>
      </c>
      <c r="G335" s="38">
        <v>0</v>
      </c>
      <c r="H335" s="35">
        <v>0</v>
      </c>
      <c r="I335" s="35">
        <f t="shared" ref="I335" si="434">(F335-E335)*D335</f>
        <v>-30000</v>
      </c>
      <c r="J335" s="35">
        <v>0</v>
      </c>
      <c r="K335" s="35">
        <v>0</v>
      </c>
      <c r="L335" s="76">
        <f t="shared" ref="L335" si="435">I335+J335+K335</f>
        <v>-30000</v>
      </c>
    </row>
    <row r="336" spans="1:12">
      <c r="A336" s="34">
        <v>43587</v>
      </c>
      <c r="B336" s="35" t="s">
        <v>199</v>
      </c>
      <c r="C336" s="36" t="s">
        <v>14</v>
      </c>
      <c r="D336" s="37">
        <v>2000</v>
      </c>
      <c r="E336" s="38">
        <v>1417</v>
      </c>
      <c r="F336" s="38">
        <v>1427</v>
      </c>
      <c r="G336" s="38">
        <v>0</v>
      </c>
      <c r="H336" s="35">
        <v>0</v>
      </c>
      <c r="I336" s="35">
        <f t="shared" ref="I336:I342" si="436">(F336-E336)*D336</f>
        <v>20000</v>
      </c>
      <c r="J336" s="35">
        <v>0</v>
      </c>
      <c r="K336" s="35">
        <v>0</v>
      </c>
      <c r="L336" s="76">
        <f t="shared" ref="L336:L342" si="437">I336+J336+K336</f>
        <v>20000</v>
      </c>
    </row>
    <row r="337" spans="1:12">
      <c r="A337" s="34">
        <v>43587</v>
      </c>
      <c r="B337" s="35" t="s">
        <v>195</v>
      </c>
      <c r="C337" s="36" t="s">
        <v>14</v>
      </c>
      <c r="D337" s="37">
        <v>2000</v>
      </c>
      <c r="E337" s="38">
        <v>1355</v>
      </c>
      <c r="F337" s="38">
        <v>1360</v>
      </c>
      <c r="G337" s="38">
        <v>1</v>
      </c>
      <c r="H337" s="35">
        <v>0</v>
      </c>
      <c r="I337" s="35">
        <f t="shared" si="436"/>
        <v>10000</v>
      </c>
      <c r="J337" s="35">
        <v>0</v>
      </c>
      <c r="K337" s="35">
        <v>0</v>
      </c>
      <c r="L337" s="76">
        <f t="shared" si="437"/>
        <v>10000</v>
      </c>
    </row>
    <row r="338" spans="1:12">
      <c r="A338" s="56"/>
      <c r="B338" s="56"/>
      <c r="C338" s="56"/>
      <c r="D338" s="56"/>
      <c r="E338" s="56"/>
      <c r="F338" s="56"/>
      <c r="G338" s="56"/>
      <c r="H338" s="56" t="s">
        <v>192</v>
      </c>
      <c r="I338" s="57">
        <f>SUM(I306:I337)</f>
        <v>142750</v>
      </c>
      <c r="J338" s="56"/>
      <c r="K338" s="56" t="s">
        <v>93</v>
      </c>
      <c r="L338" s="57">
        <f>SUM(L306:L337)</f>
        <v>285250</v>
      </c>
    </row>
    <row r="339" spans="1:12">
      <c r="A339" s="34"/>
      <c r="B339" s="35"/>
      <c r="C339" s="36"/>
      <c r="D339" s="37"/>
      <c r="E339" s="38"/>
      <c r="F339" s="38"/>
      <c r="G339" s="38"/>
      <c r="H339" s="35"/>
      <c r="I339" s="35"/>
      <c r="J339" s="35"/>
      <c r="K339" s="35"/>
      <c r="L339" s="76"/>
    </row>
    <row r="340" spans="1:12">
      <c r="A340" s="48"/>
      <c r="B340" s="49"/>
      <c r="C340" s="49"/>
      <c r="D340" s="50"/>
      <c r="E340" s="50"/>
      <c r="F340" s="51">
        <v>43556</v>
      </c>
      <c r="G340" s="49"/>
      <c r="H340" s="49"/>
      <c r="I340" s="52"/>
      <c r="J340" s="52"/>
      <c r="K340" s="52"/>
      <c r="L340" s="52"/>
    </row>
    <row r="341" spans="1:12">
      <c r="A341" s="34"/>
      <c r="B341" s="35"/>
      <c r="C341" s="36"/>
      <c r="D341" s="37"/>
      <c r="E341" s="38"/>
      <c r="F341" s="38"/>
      <c r="G341" s="38"/>
      <c r="H341" s="35"/>
      <c r="I341" s="35"/>
      <c r="J341" s="35"/>
      <c r="K341" s="35"/>
      <c r="L341" s="76"/>
    </row>
    <row r="342" spans="1:12">
      <c r="A342" s="34">
        <v>43585</v>
      </c>
      <c r="B342" s="35" t="s">
        <v>233</v>
      </c>
      <c r="C342" s="36" t="s">
        <v>14</v>
      </c>
      <c r="D342" s="37">
        <v>2000</v>
      </c>
      <c r="E342" s="38">
        <v>1730</v>
      </c>
      <c r="F342" s="38">
        <v>1745</v>
      </c>
      <c r="G342" s="38">
        <v>1755</v>
      </c>
      <c r="H342" s="35">
        <v>0</v>
      </c>
      <c r="I342" s="35">
        <f t="shared" si="436"/>
        <v>30000</v>
      </c>
      <c r="J342" s="35">
        <f>SUM(G342-F342)*D342</f>
        <v>20000</v>
      </c>
      <c r="K342" s="35">
        <v>0</v>
      </c>
      <c r="L342" s="76">
        <f t="shared" si="437"/>
        <v>50000</v>
      </c>
    </row>
    <row r="343" spans="1:12">
      <c r="A343" s="34">
        <v>43581</v>
      </c>
      <c r="B343" s="35" t="s">
        <v>195</v>
      </c>
      <c r="C343" s="36" t="s">
        <v>14</v>
      </c>
      <c r="D343" s="37">
        <v>2000</v>
      </c>
      <c r="E343" s="38">
        <v>1340</v>
      </c>
      <c r="F343" s="38">
        <v>1343</v>
      </c>
      <c r="G343" s="38">
        <v>0</v>
      </c>
      <c r="H343" s="35">
        <v>0</v>
      </c>
      <c r="I343" s="35">
        <f t="shared" ref="I343" si="438">(F343-E343)*D343</f>
        <v>6000</v>
      </c>
      <c r="J343" s="35">
        <v>0</v>
      </c>
      <c r="K343" s="35">
        <v>0</v>
      </c>
      <c r="L343" s="76">
        <f t="shared" ref="L343" si="439">I343+J343+K343</f>
        <v>6000</v>
      </c>
    </row>
    <row r="344" spans="1:12">
      <c r="A344" s="34">
        <v>43580</v>
      </c>
      <c r="B344" s="35" t="s">
        <v>227</v>
      </c>
      <c r="C344" s="36" t="s">
        <v>14</v>
      </c>
      <c r="D344" s="37">
        <v>5000</v>
      </c>
      <c r="E344" s="38">
        <v>124.1</v>
      </c>
      <c r="F344" s="38">
        <v>125.5</v>
      </c>
      <c r="G344" s="38">
        <v>127.3</v>
      </c>
      <c r="H344" s="35">
        <v>0</v>
      </c>
      <c r="I344" s="35">
        <f t="shared" ref="I344" si="440">(F344-E344)*D344</f>
        <v>7000.0000000000282</v>
      </c>
      <c r="J344" s="35">
        <f>SUM(G344-F344)*D344</f>
        <v>8999.9999999999854</v>
      </c>
      <c r="K344" s="35">
        <v>0</v>
      </c>
      <c r="L344" s="76">
        <f t="shared" ref="L344" si="441">I344+J344+K344</f>
        <v>16000.000000000015</v>
      </c>
    </row>
    <row r="345" spans="1:12">
      <c r="A345" s="34">
        <v>43580</v>
      </c>
      <c r="B345" s="35" t="s">
        <v>195</v>
      </c>
      <c r="C345" s="36" t="s">
        <v>14</v>
      </c>
      <c r="D345" s="37">
        <v>2000</v>
      </c>
      <c r="E345" s="38">
        <v>1350</v>
      </c>
      <c r="F345" s="38">
        <v>1348</v>
      </c>
      <c r="G345" s="38">
        <v>0</v>
      </c>
      <c r="H345" s="35">
        <v>0</v>
      </c>
      <c r="I345" s="35">
        <f t="shared" ref="I345" si="442">(F345-E345)*D345</f>
        <v>-4000</v>
      </c>
      <c r="J345" s="35">
        <v>0</v>
      </c>
      <c r="K345" s="35">
        <v>0</v>
      </c>
      <c r="L345" s="76">
        <f t="shared" ref="L345" si="443">I345+J345+K345</f>
        <v>-4000</v>
      </c>
    </row>
    <row r="346" spans="1:12">
      <c r="A346" s="34">
        <v>43580</v>
      </c>
      <c r="B346" s="35" t="s">
        <v>201</v>
      </c>
      <c r="C346" s="36" t="s">
        <v>14</v>
      </c>
      <c r="D346" s="37">
        <v>2000</v>
      </c>
      <c r="E346" s="38">
        <v>922</v>
      </c>
      <c r="F346" s="38">
        <v>910</v>
      </c>
      <c r="G346" s="38">
        <v>0</v>
      </c>
      <c r="H346" s="35">
        <v>0</v>
      </c>
      <c r="I346" s="35">
        <f t="shared" ref="I346" si="444">(F346-E346)*D346</f>
        <v>-24000</v>
      </c>
      <c r="J346" s="35">
        <v>0</v>
      </c>
      <c r="K346" s="35">
        <v>0</v>
      </c>
      <c r="L346" s="76">
        <f t="shared" ref="L346" si="445">I346+J346+K346</f>
        <v>-24000</v>
      </c>
    </row>
    <row r="347" spans="1:12">
      <c r="A347" s="34">
        <v>43579</v>
      </c>
      <c r="B347" s="35" t="s">
        <v>226</v>
      </c>
      <c r="C347" s="36" t="s">
        <v>14</v>
      </c>
      <c r="D347" s="37">
        <v>5000</v>
      </c>
      <c r="E347" s="38">
        <v>133</v>
      </c>
      <c r="F347" s="38">
        <v>134.5</v>
      </c>
      <c r="G347" s="38">
        <v>136</v>
      </c>
      <c r="H347" s="35">
        <v>0</v>
      </c>
      <c r="I347" s="35">
        <f t="shared" ref="I347" si="446">(F347-E347)*D347</f>
        <v>7500</v>
      </c>
      <c r="J347" s="35">
        <f>SUM(G347-F347)*D347</f>
        <v>7500</v>
      </c>
      <c r="K347" s="35">
        <v>0</v>
      </c>
      <c r="L347" s="76">
        <f t="shared" ref="L347" si="447">I347+J347+K347</f>
        <v>15000</v>
      </c>
    </row>
    <row r="348" spans="1:12">
      <c r="A348" s="34">
        <v>43578</v>
      </c>
      <c r="B348" s="35" t="s">
        <v>149</v>
      </c>
      <c r="C348" s="36" t="s">
        <v>14</v>
      </c>
      <c r="D348" s="37">
        <v>2000</v>
      </c>
      <c r="E348" s="38">
        <v>1383</v>
      </c>
      <c r="F348" s="38">
        <v>1383</v>
      </c>
      <c r="G348" s="38">
        <v>0</v>
      </c>
      <c r="H348" s="35">
        <v>0</v>
      </c>
      <c r="I348" s="35">
        <f t="shared" ref="I348" si="448">(F348-E348)*D348</f>
        <v>0</v>
      </c>
      <c r="J348" s="35">
        <v>0</v>
      </c>
      <c r="K348" s="35">
        <v>0</v>
      </c>
      <c r="L348" s="76">
        <f t="shared" ref="L348" si="449">I348+J348+K348</f>
        <v>0</v>
      </c>
    </row>
    <row r="349" spans="1:12">
      <c r="A349" s="34">
        <v>43577</v>
      </c>
      <c r="B349" s="35" t="s">
        <v>225</v>
      </c>
      <c r="C349" s="36" t="s">
        <v>14</v>
      </c>
      <c r="D349" s="37">
        <v>2000</v>
      </c>
      <c r="E349" s="38">
        <v>1670</v>
      </c>
      <c r="F349" s="38">
        <v>1670</v>
      </c>
      <c r="G349" s="38">
        <v>0</v>
      </c>
      <c r="H349" s="35">
        <v>0</v>
      </c>
      <c r="I349" s="35">
        <f t="shared" ref="I349" si="450">(F349-E349)*D349</f>
        <v>0</v>
      </c>
      <c r="J349" s="35">
        <v>0</v>
      </c>
      <c r="K349" s="35">
        <v>0</v>
      </c>
      <c r="L349" s="76">
        <f t="shared" ref="L349" si="451">I349+J349+K349</f>
        <v>0</v>
      </c>
    </row>
    <row r="350" spans="1:12">
      <c r="A350" s="34">
        <v>43577</v>
      </c>
      <c r="B350" s="35" t="s">
        <v>211</v>
      </c>
      <c r="C350" s="36" t="s">
        <v>14</v>
      </c>
      <c r="D350" s="37">
        <v>2000</v>
      </c>
      <c r="E350" s="38">
        <v>1350</v>
      </c>
      <c r="F350" s="38">
        <v>1355</v>
      </c>
      <c r="G350" s="38">
        <v>0</v>
      </c>
      <c r="H350" s="35">
        <v>0</v>
      </c>
      <c r="I350" s="35">
        <f t="shared" ref="I350" si="452">(F350-E350)*D350</f>
        <v>10000</v>
      </c>
      <c r="J350" s="35">
        <v>0</v>
      </c>
      <c r="K350" s="35">
        <v>0</v>
      </c>
      <c r="L350" s="76">
        <f t="shared" ref="L350" si="453">I350+J350+K350</f>
        <v>10000</v>
      </c>
    </row>
    <row r="351" spans="1:12">
      <c r="A351" s="34">
        <v>43573</v>
      </c>
      <c r="B351" s="35" t="s">
        <v>211</v>
      </c>
      <c r="C351" s="36" t="s">
        <v>14</v>
      </c>
      <c r="D351" s="37">
        <v>2000</v>
      </c>
      <c r="E351" s="38">
        <v>1180</v>
      </c>
      <c r="F351" s="38">
        <v>1185</v>
      </c>
      <c r="G351" s="38">
        <v>0</v>
      </c>
      <c r="H351" s="35">
        <v>0</v>
      </c>
      <c r="I351" s="35">
        <f t="shared" ref="I351" si="454">(F351-E351)*D351</f>
        <v>10000</v>
      </c>
      <c r="J351" s="35">
        <v>0</v>
      </c>
      <c r="K351" s="35">
        <v>0</v>
      </c>
      <c r="L351" s="76">
        <f t="shared" ref="L351" si="455">I351+J351+K351</f>
        <v>10000</v>
      </c>
    </row>
    <row r="352" spans="1:12">
      <c r="A352" s="34">
        <v>43571</v>
      </c>
      <c r="B352" s="35" t="s">
        <v>224</v>
      </c>
      <c r="C352" s="36" t="s">
        <v>14</v>
      </c>
      <c r="D352" s="37">
        <v>2000</v>
      </c>
      <c r="E352" s="38">
        <v>1115</v>
      </c>
      <c r="F352" s="38">
        <v>1125</v>
      </c>
      <c r="G352" s="38">
        <v>1135</v>
      </c>
      <c r="H352" s="35">
        <v>0</v>
      </c>
      <c r="I352" s="35">
        <f t="shared" ref="I352:I354" si="456">(F352-E352)*D352</f>
        <v>20000</v>
      </c>
      <c r="J352" s="35">
        <f>SUM(G352-F352)*D352</f>
        <v>20000</v>
      </c>
      <c r="K352" s="35">
        <v>0</v>
      </c>
      <c r="L352" s="76">
        <f t="shared" ref="L352" si="457">I352+J352+K352</f>
        <v>40000</v>
      </c>
    </row>
    <row r="353" spans="1:12">
      <c r="A353" s="34">
        <v>43570</v>
      </c>
      <c r="B353" s="35" t="s">
        <v>195</v>
      </c>
      <c r="C353" s="36" t="s">
        <v>14</v>
      </c>
      <c r="D353" s="37">
        <v>2000</v>
      </c>
      <c r="E353" s="38">
        <v>1375</v>
      </c>
      <c r="F353" s="38">
        <v>1385</v>
      </c>
      <c r="G353" s="38">
        <v>0</v>
      </c>
      <c r="H353" s="35">
        <v>0</v>
      </c>
      <c r="I353" s="35">
        <f t="shared" si="456"/>
        <v>20000</v>
      </c>
      <c r="J353" s="35">
        <v>0</v>
      </c>
      <c r="K353" s="35">
        <v>0</v>
      </c>
      <c r="L353" s="76">
        <f t="shared" ref="L353:L354" si="458">I353+J353+K353</f>
        <v>20000</v>
      </c>
    </row>
    <row r="354" spans="1:12">
      <c r="A354" s="34">
        <v>43567</v>
      </c>
      <c r="B354" s="35" t="s">
        <v>149</v>
      </c>
      <c r="C354" s="36" t="s">
        <v>14</v>
      </c>
      <c r="D354" s="37">
        <v>2000</v>
      </c>
      <c r="E354" s="38">
        <v>1110</v>
      </c>
      <c r="F354" s="38">
        <v>1117</v>
      </c>
      <c r="G354" s="38">
        <v>0</v>
      </c>
      <c r="H354" s="35">
        <v>0</v>
      </c>
      <c r="I354" s="35">
        <f t="shared" si="456"/>
        <v>14000</v>
      </c>
      <c r="J354" s="35">
        <v>0</v>
      </c>
      <c r="K354" s="35">
        <v>0</v>
      </c>
      <c r="L354" s="76">
        <f t="shared" si="458"/>
        <v>14000</v>
      </c>
    </row>
    <row r="355" spans="1:12">
      <c r="A355" s="34">
        <v>43567</v>
      </c>
      <c r="B355" s="35" t="s">
        <v>220</v>
      </c>
      <c r="C355" s="36" t="s">
        <v>14</v>
      </c>
      <c r="D355" s="37">
        <v>2000</v>
      </c>
      <c r="E355" s="38">
        <v>1420</v>
      </c>
      <c r="F355" s="38">
        <v>1430</v>
      </c>
      <c r="G355" s="38">
        <v>0</v>
      </c>
      <c r="H355" s="35">
        <v>0</v>
      </c>
      <c r="I355" s="35">
        <f t="shared" ref="I355" si="459">(F355-E355)*D355</f>
        <v>20000</v>
      </c>
      <c r="J355" s="35">
        <v>0</v>
      </c>
      <c r="K355" s="35">
        <v>0</v>
      </c>
      <c r="L355" s="76">
        <f t="shared" ref="L355" si="460">I355+J355+K355</f>
        <v>20000</v>
      </c>
    </row>
    <row r="356" spans="1:12">
      <c r="A356" s="34">
        <v>43566</v>
      </c>
      <c r="B356" s="35" t="s">
        <v>218</v>
      </c>
      <c r="C356" s="36" t="s">
        <v>14</v>
      </c>
      <c r="D356" s="37">
        <v>2000</v>
      </c>
      <c r="E356" s="38">
        <v>1660</v>
      </c>
      <c r="F356" s="38">
        <v>1670</v>
      </c>
      <c r="G356" s="38">
        <v>1680</v>
      </c>
      <c r="H356" s="35">
        <v>0</v>
      </c>
      <c r="I356" s="35">
        <f t="shared" ref="I356" si="461">(F356-E356)*D356</f>
        <v>20000</v>
      </c>
      <c r="J356" s="35">
        <f>SUM(G356-F356)*D356</f>
        <v>20000</v>
      </c>
      <c r="K356" s="35">
        <v>0</v>
      </c>
      <c r="L356" s="76">
        <f t="shared" ref="L356" si="462">I356+J356+K356</f>
        <v>40000</v>
      </c>
    </row>
    <row r="357" spans="1:12">
      <c r="A357" s="34">
        <v>43566</v>
      </c>
      <c r="B357" s="35" t="s">
        <v>219</v>
      </c>
      <c r="C357" s="36" t="s">
        <v>14</v>
      </c>
      <c r="D357" s="37">
        <v>2000</v>
      </c>
      <c r="E357" s="38">
        <v>1105</v>
      </c>
      <c r="F357" s="38">
        <v>1105</v>
      </c>
      <c r="G357" s="38">
        <v>0</v>
      </c>
      <c r="H357" s="35">
        <v>0</v>
      </c>
      <c r="I357" s="35">
        <f t="shared" ref="I357" si="463">(F357-E357)*D357</f>
        <v>0</v>
      </c>
      <c r="J357" s="35">
        <v>0</v>
      </c>
      <c r="K357" s="35">
        <v>0</v>
      </c>
      <c r="L357" s="76">
        <f t="shared" ref="L357" si="464">I357+J357+K357</f>
        <v>0</v>
      </c>
    </row>
    <row r="358" spans="1:12">
      <c r="A358" s="34">
        <v>43565</v>
      </c>
      <c r="B358" s="35" t="s">
        <v>216</v>
      </c>
      <c r="C358" s="36" t="s">
        <v>14</v>
      </c>
      <c r="D358" s="37">
        <v>5000</v>
      </c>
      <c r="E358" s="38">
        <v>100</v>
      </c>
      <c r="F358" s="38">
        <v>101</v>
      </c>
      <c r="G358" s="38">
        <v>102</v>
      </c>
      <c r="H358" s="35">
        <v>103</v>
      </c>
      <c r="I358" s="35">
        <f t="shared" ref="I358:I368" si="465">(F358-E358)*D358</f>
        <v>5000</v>
      </c>
      <c r="J358" s="35">
        <f>SUM(G358-F358)*D358</f>
        <v>5000</v>
      </c>
      <c r="K358" s="35">
        <v>4000</v>
      </c>
      <c r="L358" s="76">
        <f t="shared" ref="L358:L368" si="466">I358+J358+K358</f>
        <v>14000</v>
      </c>
    </row>
    <row r="359" spans="1:12">
      <c r="A359" s="34">
        <v>43565</v>
      </c>
      <c r="B359" s="35" t="s">
        <v>217</v>
      </c>
      <c r="C359" s="36" t="s">
        <v>14</v>
      </c>
      <c r="D359" s="37">
        <v>2000</v>
      </c>
      <c r="E359" s="38">
        <v>1930</v>
      </c>
      <c r="F359" s="38">
        <v>1937</v>
      </c>
      <c r="G359" s="38">
        <v>0</v>
      </c>
      <c r="H359" s="35">
        <v>0</v>
      </c>
      <c r="I359" s="35">
        <f t="shared" si="465"/>
        <v>14000</v>
      </c>
      <c r="J359" s="35">
        <v>0</v>
      </c>
      <c r="K359" s="35">
        <v>0</v>
      </c>
      <c r="L359" s="76">
        <f t="shared" si="466"/>
        <v>14000</v>
      </c>
    </row>
    <row r="360" spans="1:12">
      <c r="A360" s="34">
        <v>43565</v>
      </c>
      <c r="B360" s="35" t="s">
        <v>199</v>
      </c>
      <c r="C360" s="36" t="s">
        <v>14</v>
      </c>
      <c r="D360" s="37">
        <v>2000</v>
      </c>
      <c r="E360" s="38">
        <v>1365</v>
      </c>
      <c r="F360" s="38">
        <v>1350</v>
      </c>
      <c r="G360" s="38">
        <v>0</v>
      </c>
      <c r="H360" s="35">
        <v>0</v>
      </c>
      <c r="I360" s="35">
        <f t="shared" si="465"/>
        <v>-30000</v>
      </c>
      <c r="J360" s="35">
        <v>0</v>
      </c>
      <c r="K360" s="35">
        <v>0</v>
      </c>
      <c r="L360" s="76">
        <f t="shared" si="466"/>
        <v>-30000</v>
      </c>
    </row>
    <row r="361" spans="1:12">
      <c r="A361" s="34">
        <v>43563</v>
      </c>
      <c r="B361" s="35" t="s">
        <v>112</v>
      </c>
      <c r="C361" s="36" t="s">
        <v>14</v>
      </c>
      <c r="D361" s="37">
        <v>500</v>
      </c>
      <c r="E361" s="38">
        <v>2090</v>
      </c>
      <c r="F361" s="38">
        <v>2075</v>
      </c>
      <c r="G361" s="38">
        <v>0</v>
      </c>
      <c r="H361" s="35">
        <v>0</v>
      </c>
      <c r="I361" s="35">
        <f t="shared" si="465"/>
        <v>-7500</v>
      </c>
      <c r="J361" s="35">
        <v>0</v>
      </c>
      <c r="K361" s="35">
        <v>0</v>
      </c>
      <c r="L361" s="76">
        <f t="shared" si="466"/>
        <v>-7500</v>
      </c>
    </row>
    <row r="362" spans="1:12">
      <c r="A362" s="34">
        <v>43563</v>
      </c>
      <c r="B362" s="35" t="s">
        <v>199</v>
      </c>
      <c r="C362" s="36" t="s">
        <v>14</v>
      </c>
      <c r="D362" s="37">
        <v>2000</v>
      </c>
      <c r="E362" s="38">
        <v>1045</v>
      </c>
      <c r="F362" s="38">
        <v>1030</v>
      </c>
      <c r="G362" s="38">
        <v>0</v>
      </c>
      <c r="H362" s="35">
        <v>0</v>
      </c>
      <c r="I362" s="35">
        <f t="shared" si="465"/>
        <v>-30000</v>
      </c>
      <c r="J362" s="35">
        <v>0</v>
      </c>
      <c r="K362" s="35">
        <v>0</v>
      </c>
      <c r="L362" s="76">
        <f t="shared" si="466"/>
        <v>-30000</v>
      </c>
    </row>
    <row r="363" spans="1:12">
      <c r="A363" s="34">
        <v>43560</v>
      </c>
      <c r="B363" s="35" t="s">
        <v>191</v>
      </c>
      <c r="C363" s="36" t="s">
        <v>14</v>
      </c>
      <c r="D363" s="37">
        <v>2000</v>
      </c>
      <c r="E363" s="38">
        <v>1220</v>
      </c>
      <c r="F363" s="38">
        <v>1230</v>
      </c>
      <c r="G363" s="38">
        <v>1240</v>
      </c>
      <c r="H363" s="35">
        <v>0</v>
      </c>
      <c r="I363" s="35">
        <f t="shared" si="465"/>
        <v>20000</v>
      </c>
      <c r="J363" s="35">
        <f>SUM(G363-F363)*D363</f>
        <v>20000</v>
      </c>
      <c r="K363" s="35">
        <v>0</v>
      </c>
      <c r="L363" s="76">
        <f t="shared" si="466"/>
        <v>40000</v>
      </c>
    </row>
    <row r="364" spans="1:12">
      <c r="A364" s="34">
        <v>43558</v>
      </c>
      <c r="B364" s="35" t="s">
        <v>215</v>
      </c>
      <c r="C364" s="36" t="s">
        <v>14</v>
      </c>
      <c r="D364" s="37">
        <v>2000</v>
      </c>
      <c r="E364" s="38">
        <v>920</v>
      </c>
      <c r="F364" s="38">
        <v>930</v>
      </c>
      <c r="G364" s="38">
        <v>0</v>
      </c>
      <c r="H364" s="35">
        <v>0</v>
      </c>
      <c r="I364" s="35">
        <f t="shared" si="465"/>
        <v>20000</v>
      </c>
      <c r="J364" s="35">
        <v>0</v>
      </c>
      <c r="K364" s="35">
        <v>0</v>
      </c>
      <c r="L364" s="76">
        <f t="shared" si="466"/>
        <v>20000</v>
      </c>
    </row>
    <row r="365" spans="1:12">
      <c r="A365" s="34">
        <v>43558</v>
      </c>
      <c r="B365" s="35" t="s">
        <v>119</v>
      </c>
      <c r="C365" s="36" t="s">
        <v>14</v>
      </c>
      <c r="D365" s="37">
        <v>2000</v>
      </c>
      <c r="E365" s="38">
        <v>1030</v>
      </c>
      <c r="F365" s="38">
        <v>1030</v>
      </c>
      <c r="G365" s="38">
        <v>0</v>
      </c>
      <c r="H365" s="35">
        <v>0</v>
      </c>
      <c r="I365" s="35">
        <f t="shared" si="465"/>
        <v>0</v>
      </c>
      <c r="J365" s="35">
        <v>0</v>
      </c>
      <c r="K365" s="35">
        <v>0</v>
      </c>
      <c r="L365" s="76">
        <f t="shared" si="466"/>
        <v>0</v>
      </c>
    </row>
    <row r="366" spans="1:12">
      <c r="A366" s="34">
        <v>43557</v>
      </c>
      <c r="B366" s="35" t="s">
        <v>213</v>
      </c>
      <c r="C366" s="36" t="s">
        <v>14</v>
      </c>
      <c r="D366" s="37">
        <v>5000</v>
      </c>
      <c r="E366" s="38">
        <v>139.25</v>
      </c>
      <c r="F366" s="38">
        <v>139.25</v>
      </c>
      <c r="G366" s="38">
        <v>0</v>
      </c>
      <c r="H366" s="35">
        <v>0</v>
      </c>
      <c r="I366" s="35">
        <f t="shared" si="465"/>
        <v>0</v>
      </c>
      <c r="J366" s="35">
        <v>0</v>
      </c>
      <c r="K366" s="35">
        <v>0</v>
      </c>
      <c r="L366" s="76">
        <f t="shared" si="466"/>
        <v>0</v>
      </c>
    </row>
    <row r="367" spans="1:12">
      <c r="A367" s="34">
        <v>43557</v>
      </c>
      <c r="B367" s="35" t="s">
        <v>214</v>
      </c>
      <c r="C367" s="36" t="s">
        <v>14</v>
      </c>
      <c r="D367" s="37">
        <v>3000</v>
      </c>
      <c r="E367" s="38">
        <v>624</v>
      </c>
      <c r="F367" s="38">
        <v>617</v>
      </c>
      <c r="G367" s="38">
        <v>0</v>
      </c>
      <c r="H367" s="35">
        <v>0</v>
      </c>
      <c r="I367" s="35">
        <f t="shared" si="465"/>
        <v>-21000</v>
      </c>
      <c r="J367" s="35">
        <v>0</v>
      </c>
      <c r="K367" s="35">
        <v>0</v>
      </c>
      <c r="L367" s="76">
        <f t="shared" si="466"/>
        <v>-21000</v>
      </c>
    </row>
    <row r="368" spans="1:12">
      <c r="A368" s="34">
        <v>43557</v>
      </c>
      <c r="B368" s="35" t="s">
        <v>207</v>
      </c>
      <c r="C368" s="36" t="s">
        <v>14</v>
      </c>
      <c r="D368" s="37">
        <v>2000</v>
      </c>
      <c r="E368" s="38">
        <v>1010</v>
      </c>
      <c r="F368" s="38">
        <v>1018</v>
      </c>
      <c r="G368" s="38">
        <v>0</v>
      </c>
      <c r="H368" s="35">
        <v>0</v>
      </c>
      <c r="I368" s="35">
        <f t="shared" si="465"/>
        <v>16000</v>
      </c>
      <c r="J368" s="35">
        <v>0</v>
      </c>
      <c r="K368" s="35">
        <v>0</v>
      </c>
      <c r="L368" s="76">
        <f t="shared" si="466"/>
        <v>16000</v>
      </c>
    </row>
    <row r="369" spans="1:12">
      <c r="A369" s="34">
        <v>43556</v>
      </c>
      <c r="B369" s="35" t="s">
        <v>211</v>
      </c>
      <c r="C369" s="36" t="s">
        <v>14</v>
      </c>
      <c r="D369" s="37">
        <v>2000</v>
      </c>
      <c r="E369" s="38">
        <v>1375</v>
      </c>
      <c r="F369" s="38">
        <v>1385</v>
      </c>
      <c r="G369" s="38">
        <v>1395</v>
      </c>
      <c r="H369" s="35">
        <v>1405</v>
      </c>
      <c r="I369" s="35">
        <f t="shared" ref="I369" si="467">(F369-E369)*D369</f>
        <v>20000</v>
      </c>
      <c r="J369" s="35">
        <f>SUM(G369-F369)*D369</f>
        <v>20000</v>
      </c>
      <c r="K369" s="35">
        <f>SUM(H369-G369)*D369</f>
        <v>20000</v>
      </c>
      <c r="L369" s="76">
        <f t="shared" ref="L369" si="468">I369+J369+K369</f>
        <v>60000</v>
      </c>
    </row>
    <row r="370" spans="1:12">
      <c r="A370" s="47"/>
      <c r="B370" s="47"/>
      <c r="C370" s="47"/>
      <c r="D370" s="37"/>
      <c r="E370" s="37"/>
      <c r="F370" s="47"/>
      <c r="G370" s="47"/>
      <c r="H370" s="47"/>
      <c r="I370" s="47"/>
      <c r="J370" s="47"/>
      <c r="K370" s="47"/>
      <c r="L370" s="47"/>
    </row>
    <row r="371" spans="1:12">
      <c r="A371" s="56"/>
      <c r="B371" s="56"/>
      <c r="C371" s="56"/>
      <c r="D371" s="56"/>
      <c r="E371" s="56"/>
      <c r="F371" s="56"/>
      <c r="G371" s="56"/>
      <c r="H371" s="56" t="s">
        <v>192</v>
      </c>
      <c r="I371" s="57">
        <f>SUM(I342:I369)</f>
        <v>143000.00000000003</v>
      </c>
      <c r="J371" s="56"/>
      <c r="K371" s="56" t="s">
        <v>93</v>
      </c>
      <c r="L371" s="57">
        <f>SUM(L342:L369)</f>
        <v>288500</v>
      </c>
    </row>
    <row r="372" spans="1:12">
      <c r="A372" s="47"/>
      <c r="B372" s="47"/>
      <c r="C372" s="47"/>
      <c r="D372" s="37"/>
      <c r="E372" s="37"/>
      <c r="F372" s="47"/>
      <c r="G372" s="47"/>
      <c r="H372" s="47"/>
      <c r="I372" s="47"/>
      <c r="J372" s="47"/>
      <c r="K372" s="47"/>
      <c r="L372" s="47"/>
    </row>
    <row r="373" spans="1:12">
      <c r="A373" s="77" t="s">
        <v>228</v>
      </c>
      <c r="B373" s="78" t="s">
        <v>229</v>
      </c>
      <c r="C373" s="55" t="s">
        <v>230</v>
      </c>
      <c r="D373" s="79" t="s">
        <v>231</v>
      </c>
      <c r="E373" s="79" t="s">
        <v>232</v>
      </c>
      <c r="F373" s="55" t="s">
        <v>222</v>
      </c>
      <c r="G373" s="47"/>
      <c r="H373" s="47"/>
      <c r="I373" s="47"/>
      <c r="J373" s="47"/>
      <c r="K373" s="47"/>
      <c r="L373" s="47"/>
    </row>
    <row r="374" spans="1:12">
      <c r="A374" s="53" t="s">
        <v>234</v>
      </c>
      <c r="B374" s="47">
        <v>5</v>
      </c>
      <c r="C374" s="35">
        <f>SUM(A374-B374)</f>
        <v>23</v>
      </c>
      <c r="D374" s="37">
        <v>6</v>
      </c>
      <c r="E374" s="35">
        <f>SUM(C374-D374)</f>
        <v>17</v>
      </c>
      <c r="F374" s="35">
        <f>E374*100/C374</f>
        <v>73.913043478260875</v>
      </c>
      <c r="G374" s="47"/>
      <c r="H374" s="47"/>
      <c r="I374" s="47"/>
      <c r="J374" s="47"/>
      <c r="K374" s="47"/>
      <c r="L374" s="47"/>
    </row>
    <row r="375" spans="1:12">
      <c r="A375" s="54"/>
      <c r="B375" s="54"/>
      <c r="C375" s="54"/>
      <c r="D375" s="54"/>
      <c r="E375" s="54"/>
      <c r="F375" s="54"/>
      <c r="G375" s="47"/>
      <c r="H375" s="47"/>
      <c r="I375" s="47"/>
      <c r="J375" s="47"/>
      <c r="K375" s="47"/>
      <c r="L375" s="47"/>
    </row>
    <row r="376" spans="1:12">
      <c r="A376" s="48"/>
      <c r="B376" s="49"/>
      <c r="C376" s="49"/>
      <c r="D376" s="50"/>
      <c r="E376" s="50"/>
      <c r="F376" s="51">
        <v>43525</v>
      </c>
      <c r="G376" s="49"/>
      <c r="H376" s="49"/>
      <c r="I376" s="52"/>
      <c r="J376" s="52"/>
      <c r="K376" s="52"/>
      <c r="L376" s="52"/>
    </row>
    <row r="377" spans="1:12">
      <c r="A377" s="54"/>
      <c r="B377" s="54"/>
      <c r="C377" s="54"/>
      <c r="D377" s="54"/>
      <c r="E377" s="54"/>
      <c r="F377" s="54"/>
      <c r="G377" s="54"/>
      <c r="H377" s="54"/>
      <c r="I377" s="54"/>
      <c r="J377" s="55" t="s">
        <v>222</v>
      </c>
      <c r="K377" s="49"/>
      <c r="L377" s="80">
        <v>0.84</v>
      </c>
    </row>
    <row r="378" spans="1:12">
      <c r="A378" s="34">
        <v>43553</v>
      </c>
      <c r="B378" s="35" t="s">
        <v>194</v>
      </c>
      <c r="C378" s="36" t="s">
        <v>14</v>
      </c>
      <c r="D378" s="37">
        <v>2000</v>
      </c>
      <c r="E378" s="38">
        <v>1050</v>
      </c>
      <c r="F378" s="38">
        <v>1060</v>
      </c>
      <c r="G378" s="38">
        <v>0</v>
      </c>
      <c r="H378" s="35">
        <v>0</v>
      </c>
      <c r="I378" s="35">
        <f t="shared" ref="I378" si="469">(F378-E378)*D378</f>
        <v>20000</v>
      </c>
      <c r="J378" s="35">
        <v>0</v>
      </c>
      <c r="K378" s="35">
        <v>0</v>
      </c>
      <c r="L378" s="76">
        <f t="shared" ref="L378" si="470">I378+J378+K378</f>
        <v>20000</v>
      </c>
    </row>
    <row r="379" spans="1:12">
      <c r="A379" s="34">
        <v>43553</v>
      </c>
      <c r="B379" s="35" t="s">
        <v>210</v>
      </c>
      <c r="C379" s="36" t="s">
        <v>14</v>
      </c>
      <c r="D379" s="37">
        <v>5000</v>
      </c>
      <c r="E379" s="38">
        <v>104.25</v>
      </c>
      <c r="F379" s="38">
        <v>105.5</v>
      </c>
      <c r="G379" s="38">
        <v>107.5</v>
      </c>
      <c r="H379" s="35">
        <v>0</v>
      </c>
      <c r="I379" s="35">
        <f t="shared" ref="I379" si="471">(F379-E379)*D379</f>
        <v>6250</v>
      </c>
      <c r="J379" s="35">
        <f>SUM(G379-F379)*D379</f>
        <v>10000</v>
      </c>
      <c r="K379" s="35">
        <v>0</v>
      </c>
      <c r="L379" s="76">
        <f t="shared" ref="L379" si="472">I379+J379+K379</f>
        <v>16250</v>
      </c>
    </row>
    <row r="380" spans="1:12">
      <c r="A380" s="34">
        <v>43552</v>
      </c>
      <c r="B380" s="35" t="s">
        <v>209</v>
      </c>
      <c r="C380" s="36" t="s">
        <v>14</v>
      </c>
      <c r="D380" s="37">
        <v>5000</v>
      </c>
      <c r="E380" s="38">
        <v>97</v>
      </c>
      <c r="F380" s="38">
        <v>97.5</v>
      </c>
      <c r="G380" s="38">
        <v>0</v>
      </c>
      <c r="H380" s="35">
        <v>0</v>
      </c>
      <c r="I380" s="35">
        <f t="shared" ref="I380" si="473">(F380-E380)*D380</f>
        <v>2500</v>
      </c>
      <c r="J380" s="35">
        <v>0</v>
      </c>
      <c r="K380" s="35">
        <v>0</v>
      </c>
      <c r="L380" s="76">
        <f t="shared" ref="L380" si="474">I380+J380+K380</f>
        <v>2500</v>
      </c>
    </row>
    <row r="381" spans="1:12">
      <c r="A381" s="34">
        <v>43552</v>
      </c>
      <c r="B381" s="35" t="s">
        <v>208</v>
      </c>
      <c r="C381" s="36" t="s">
        <v>14</v>
      </c>
      <c r="D381" s="37">
        <v>2000</v>
      </c>
      <c r="E381" s="38">
        <v>1180</v>
      </c>
      <c r="F381" s="38">
        <v>1185</v>
      </c>
      <c r="G381" s="38">
        <v>0</v>
      </c>
      <c r="H381" s="35">
        <v>0</v>
      </c>
      <c r="I381" s="35">
        <f t="shared" ref="I381" si="475">(F381-E381)*D381</f>
        <v>10000</v>
      </c>
      <c r="J381" s="35">
        <v>0</v>
      </c>
      <c r="K381" s="35">
        <v>0</v>
      </c>
      <c r="L381" s="76">
        <f t="shared" ref="L381" si="476">I381+J381+K381</f>
        <v>10000</v>
      </c>
    </row>
    <row r="382" spans="1:12">
      <c r="A382" s="34">
        <v>43551</v>
      </c>
      <c r="B382" s="35" t="s">
        <v>204</v>
      </c>
      <c r="C382" s="36" t="s">
        <v>14</v>
      </c>
      <c r="D382" s="37">
        <v>2000</v>
      </c>
      <c r="E382" s="38">
        <v>1410</v>
      </c>
      <c r="F382" s="38">
        <v>1420</v>
      </c>
      <c r="G382" s="38">
        <v>1430</v>
      </c>
      <c r="H382" s="35">
        <v>1440</v>
      </c>
      <c r="I382" s="35">
        <f t="shared" ref="I382" si="477">(F382-E382)*D382</f>
        <v>20000</v>
      </c>
      <c r="J382" s="35">
        <f>SUM(G382-F382)*D382</f>
        <v>20000</v>
      </c>
      <c r="K382" s="35">
        <f>SUM(H382-G382)*D382</f>
        <v>20000</v>
      </c>
      <c r="L382" s="76">
        <f t="shared" ref="L382" si="478">I382+J382+K382</f>
        <v>60000</v>
      </c>
    </row>
    <row r="383" spans="1:12">
      <c r="A383" s="34">
        <v>43551</v>
      </c>
      <c r="B383" s="35" t="s">
        <v>201</v>
      </c>
      <c r="C383" s="36" t="s">
        <v>14</v>
      </c>
      <c r="D383" s="37">
        <v>2000</v>
      </c>
      <c r="E383" s="38">
        <v>990</v>
      </c>
      <c r="F383" s="38">
        <v>975</v>
      </c>
      <c r="G383" s="38">
        <v>0</v>
      </c>
      <c r="H383" s="35">
        <v>0</v>
      </c>
      <c r="I383" s="35">
        <f t="shared" ref="I383" si="479">(F383-E383)*D383</f>
        <v>-30000</v>
      </c>
      <c r="J383" s="35">
        <v>0</v>
      </c>
      <c r="K383" s="35">
        <f>SUM(H383-G383)*D383</f>
        <v>0</v>
      </c>
      <c r="L383" s="76">
        <f t="shared" ref="L383" si="480">I383+J383+K383</f>
        <v>-30000</v>
      </c>
    </row>
    <row r="384" spans="1:12">
      <c r="A384" s="34">
        <v>43550</v>
      </c>
      <c r="B384" s="35" t="s">
        <v>207</v>
      </c>
      <c r="C384" s="36" t="s">
        <v>14</v>
      </c>
      <c r="D384" s="37">
        <v>2000</v>
      </c>
      <c r="E384" s="38">
        <v>933.5</v>
      </c>
      <c r="F384" s="38">
        <v>943</v>
      </c>
      <c r="G384" s="38">
        <v>953</v>
      </c>
      <c r="H384" s="35">
        <v>963</v>
      </c>
      <c r="I384" s="35">
        <f t="shared" ref="I384" si="481">(F384-E384)*D384</f>
        <v>19000</v>
      </c>
      <c r="J384" s="35">
        <f>SUM(G384-F384)*D384</f>
        <v>20000</v>
      </c>
      <c r="K384" s="35">
        <f>SUM(H384-G384)*D384</f>
        <v>20000</v>
      </c>
      <c r="L384" s="76">
        <f t="shared" ref="L384" si="482">I384+J384+K384</f>
        <v>59000</v>
      </c>
    </row>
    <row r="385" spans="1:12">
      <c r="A385" s="34">
        <v>43549</v>
      </c>
      <c r="B385" s="35" t="s">
        <v>191</v>
      </c>
      <c r="C385" s="36" t="s">
        <v>14</v>
      </c>
      <c r="D385" s="37">
        <v>2000</v>
      </c>
      <c r="E385" s="38">
        <v>1205</v>
      </c>
      <c r="F385" s="38">
        <v>1208</v>
      </c>
      <c r="G385" s="38">
        <v>0</v>
      </c>
      <c r="H385" s="35">
        <v>0</v>
      </c>
      <c r="I385" s="35">
        <f t="shared" ref="I385:I386" si="483">(F385-E385)*D385</f>
        <v>6000</v>
      </c>
      <c r="J385" s="35">
        <v>0</v>
      </c>
      <c r="K385" s="35">
        <v>0</v>
      </c>
      <c r="L385" s="76">
        <f t="shared" ref="L385:L386" si="484">I385+J385+K385</f>
        <v>6000</v>
      </c>
    </row>
    <row r="386" spans="1:12">
      <c r="A386" s="34">
        <v>43546</v>
      </c>
      <c r="B386" s="35" t="s">
        <v>195</v>
      </c>
      <c r="C386" s="36" t="s">
        <v>14</v>
      </c>
      <c r="D386" s="37">
        <v>2000</v>
      </c>
      <c r="E386" s="38">
        <v>1430</v>
      </c>
      <c r="F386" s="38">
        <v>1435</v>
      </c>
      <c r="G386" s="38">
        <v>0</v>
      </c>
      <c r="H386" s="35">
        <v>0</v>
      </c>
      <c r="I386" s="35">
        <f t="shared" si="483"/>
        <v>10000</v>
      </c>
      <c r="J386" s="35">
        <v>0</v>
      </c>
      <c r="K386" s="35">
        <v>0</v>
      </c>
      <c r="L386" s="76">
        <f t="shared" si="484"/>
        <v>10000</v>
      </c>
    </row>
    <row r="387" spans="1:12">
      <c r="A387" s="34">
        <v>43544</v>
      </c>
      <c r="B387" s="35" t="s">
        <v>193</v>
      </c>
      <c r="C387" s="36" t="s">
        <v>14</v>
      </c>
      <c r="D387" s="37">
        <v>2000</v>
      </c>
      <c r="E387" s="38">
        <v>1340</v>
      </c>
      <c r="F387" s="38">
        <v>1350</v>
      </c>
      <c r="G387" s="38">
        <v>1360</v>
      </c>
      <c r="H387" s="35">
        <v>1370</v>
      </c>
      <c r="I387" s="35">
        <f t="shared" ref="I387" si="485">(F387-E387)*D387</f>
        <v>20000</v>
      </c>
      <c r="J387" s="35">
        <f>SUM(G387-F387)*D387</f>
        <v>20000</v>
      </c>
      <c r="K387" s="35">
        <f>SUM(H387-G387)*D387</f>
        <v>20000</v>
      </c>
      <c r="L387" s="76">
        <f t="shared" ref="L387" si="486">I387+J387+K387</f>
        <v>60000</v>
      </c>
    </row>
    <row r="388" spans="1:12">
      <c r="A388" s="34">
        <v>43543</v>
      </c>
      <c r="B388" s="35" t="s">
        <v>124</v>
      </c>
      <c r="C388" s="36" t="s">
        <v>14</v>
      </c>
      <c r="D388" s="37">
        <v>2000</v>
      </c>
      <c r="E388" s="38">
        <v>1560</v>
      </c>
      <c r="F388" s="38">
        <v>1570</v>
      </c>
      <c r="G388" s="38">
        <v>1578</v>
      </c>
      <c r="H388" s="35">
        <v>0</v>
      </c>
      <c r="I388" s="35">
        <f t="shared" ref="I388" si="487">(F388-E388)*D388</f>
        <v>20000</v>
      </c>
      <c r="J388" s="35">
        <f>SUM(G388-F388)*D388</f>
        <v>16000</v>
      </c>
      <c r="K388" s="35">
        <v>0</v>
      </c>
      <c r="L388" s="76">
        <f t="shared" ref="L388" si="488">I388+J388+K388</f>
        <v>36000</v>
      </c>
    </row>
    <row r="389" spans="1:12">
      <c r="A389" s="34">
        <v>43542</v>
      </c>
      <c r="B389" s="35" t="s">
        <v>201</v>
      </c>
      <c r="C389" s="36" t="s">
        <v>14</v>
      </c>
      <c r="D389" s="37">
        <v>2000</v>
      </c>
      <c r="E389" s="38">
        <v>980</v>
      </c>
      <c r="F389" s="38">
        <v>990</v>
      </c>
      <c r="G389" s="38">
        <v>1000</v>
      </c>
      <c r="H389" s="35">
        <v>0</v>
      </c>
      <c r="I389" s="35">
        <f t="shared" ref="I389" si="489">(F389-E389)*D389</f>
        <v>20000</v>
      </c>
      <c r="J389" s="35">
        <f>SUM(G389-F389)*D389</f>
        <v>20000</v>
      </c>
      <c r="K389" s="35">
        <v>0</v>
      </c>
      <c r="L389" s="76">
        <f t="shared" ref="L389" si="490">I389+J389+K389</f>
        <v>40000</v>
      </c>
    </row>
    <row r="390" spans="1:12">
      <c r="A390" s="34">
        <v>43542</v>
      </c>
      <c r="B390" s="35" t="s">
        <v>202</v>
      </c>
      <c r="C390" s="36" t="s">
        <v>14</v>
      </c>
      <c r="D390" s="37">
        <v>2000</v>
      </c>
      <c r="E390" s="38">
        <v>1660</v>
      </c>
      <c r="F390" s="38">
        <v>1670</v>
      </c>
      <c r="G390" s="38">
        <v>1680</v>
      </c>
      <c r="H390" s="35">
        <v>0</v>
      </c>
      <c r="I390" s="35">
        <f t="shared" ref="I390" si="491">(F390-E390)*D390</f>
        <v>20000</v>
      </c>
      <c r="J390" s="35">
        <f>SUM(G390-F390)*D390</f>
        <v>20000</v>
      </c>
      <c r="K390" s="35">
        <v>0</v>
      </c>
      <c r="L390" s="76">
        <f t="shared" ref="L390" si="492">I390+J390+K390</f>
        <v>40000</v>
      </c>
    </row>
    <row r="391" spans="1:12">
      <c r="A391" s="34">
        <v>43539</v>
      </c>
      <c r="B391" s="35" t="s">
        <v>205</v>
      </c>
      <c r="C391" s="36" t="s">
        <v>14</v>
      </c>
      <c r="D391" s="37">
        <v>2000</v>
      </c>
      <c r="E391" s="38">
        <v>975</v>
      </c>
      <c r="F391" s="38">
        <v>975</v>
      </c>
      <c r="G391" s="38">
        <v>0</v>
      </c>
      <c r="H391" s="35">
        <v>0</v>
      </c>
      <c r="I391" s="35">
        <v>0</v>
      </c>
      <c r="J391" s="35">
        <v>0</v>
      </c>
      <c r="K391" s="35">
        <v>0</v>
      </c>
      <c r="L391" s="76">
        <f t="shared" ref="L391" si="493">I391+J391+K391</f>
        <v>0</v>
      </c>
    </row>
    <row r="392" spans="1:12">
      <c r="A392" s="34">
        <v>43539</v>
      </c>
      <c r="B392" s="35" t="s">
        <v>206</v>
      </c>
      <c r="C392" s="36" t="s">
        <v>14</v>
      </c>
      <c r="D392" s="37">
        <v>100</v>
      </c>
      <c r="E392" s="38">
        <v>2555</v>
      </c>
      <c r="F392" s="38">
        <v>2555</v>
      </c>
      <c r="G392" s="38">
        <v>0</v>
      </c>
      <c r="H392" s="35">
        <v>0</v>
      </c>
      <c r="I392" s="35">
        <f t="shared" ref="I392:I393" si="494">(F392-E392)*D392</f>
        <v>0</v>
      </c>
      <c r="J392" s="35">
        <v>0</v>
      </c>
      <c r="K392" s="35">
        <v>0</v>
      </c>
      <c r="L392" s="76">
        <f t="shared" ref="L392" si="495">I392+J392+K392</f>
        <v>0</v>
      </c>
    </row>
    <row r="393" spans="1:12">
      <c r="A393" s="34">
        <v>43538</v>
      </c>
      <c r="B393" s="35" t="s">
        <v>142</v>
      </c>
      <c r="C393" s="36" t="s">
        <v>14</v>
      </c>
      <c r="D393" s="37">
        <v>2000</v>
      </c>
      <c r="E393" s="38">
        <v>1262</v>
      </c>
      <c r="F393" s="38">
        <v>1272</v>
      </c>
      <c r="G393" s="38">
        <v>0</v>
      </c>
      <c r="H393" s="35">
        <v>0</v>
      </c>
      <c r="I393" s="35">
        <f t="shared" si="494"/>
        <v>20000</v>
      </c>
      <c r="J393" s="35">
        <v>0</v>
      </c>
      <c r="K393" s="35">
        <f>SUM(H393-G393)*D393</f>
        <v>0</v>
      </c>
      <c r="L393" s="76">
        <f t="shared" ref="L393" si="496">I393+J393+K393</f>
        <v>20000</v>
      </c>
    </row>
    <row r="394" spans="1:12">
      <c r="A394" s="34">
        <v>43538</v>
      </c>
      <c r="B394" s="35" t="s">
        <v>204</v>
      </c>
      <c r="C394" s="36" t="s">
        <v>14</v>
      </c>
      <c r="D394" s="37">
        <v>2000</v>
      </c>
      <c r="E394" s="38">
        <v>1380</v>
      </c>
      <c r="F394" s="38">
        <v>1390</v>
      </c>
      <c r="G394" s="38">
        <v>0</v>
      </c>
      <c r="H394" s="35">
        <v>0</v>
      </c>
      <c r="I394" s="35">
        <f t="shared" ref="I394" si="497">(F394-E394)*D394</f>
        <v>20000</v>
      </c>
      <c r="J394" s="35">
        <v>0</v>
      </c>
      <c r="K394" s="35">
        <v>0</v>
      </c>
      <c r="L394" s="76">
        <f t="shared" ref="L394" si="498">I394+J394+K394</f>
        <v>20000</v>
      </c>
    </row>
    <row r="395" spans="1:12">
      <c r="A395" s="34">
        <v>43537</v>
      </c>
      <c r="B395" s="35" t="s">
        <v>201</v>
      </c>
      <c r="C395" s="36" t="s">
        <v>14</v>
      </c>
      <c r="D395" s="37">
        <v>2000</v>
      </c>
      <c r="E395" s="38">
        <v>926</v>
      </c>
      <c r="F395" s="38">
        <v>933</v>
      </c>
      <c r="G395" s="38">
        <v>946</v>
      </c>
      <c r="H395" s="35">
        <v>956</v>
      </c>
      <c r="I395" s="35">
        <f t="shared" ref="I395" si="499">(F395-E395)*D395</f>
        <v>14000</v>
      </c>
      <c r="J395" s="35">
        <f>SUM(G395-F395)*D395</f>
        <v>26000</v>
      </c>
      <c r="K395" s="35">
        <f>SUM(H395-G395)*D395</f>
        <v>20000</v>
      </c>
      <c r="L395" s="76">
        <f t="shared" ref="L395" si="500">I395+J395+K395</f>
        <v>60000</v>
      </c>
    </row>
    <row r="396" spans="1:12">
      <c r="A396" s="34">
        <v>43536</v>
      </c>
      <c r="B396" s="35" t="s">
        <v>203</v>
      </c>
      <c r="C396" s="36" t="s">
        <v>14</v>
      </c>
      <c r="D396" s="37">
        <v>2000</v>
      </c>
      <c r="E396" s="38">
        <v>1046</v>
      </c>
      <c r="F396" s="38">
        <v>1056</v>
      </c>
      <c r="G396" s="38">
        <v>1066</v>
      </c>
      <c r="H396" s="35">
        <v>1076</v>
      </c>
      <c r="I396" s="35">
        <f t="shared" ref="I396" si="501">(F396-E396)*D396</f>
        <v>20000</v>
      </c>
      <c r="J396" s="35">
        <f>SUM(G396-F396)*D396</f>
        <v>20000</v>
      </c>
      <c r="K396" s="35">
        <f>SUM(H396-G396)*D396</f>
        <v>20000</v>
      </c>
      <c r="L396" s="76">
        <f t="shared" ref="L396" si="502">I396+J396+K396</f>
        <v>60000</v>
      </c>
    </row>
    <row r="397" spans="1:12">
      <c r="A397" s="34">
        <v>43536</v>
      </c>
      <c r="B397" s="35" t="s">
        <v>193</v>
      </c>
      <c r="C397" s="36" t="s">
        <v>14</v>
      </c>
      <c r="D397" s="37">
        <v>2000</v>
      </c>
      <c r="E397" s="38">
        <v>1280</v>
      </c>
      <c r="F397" s="38">
        <v>1264</v>
      </c>
      <c r="G397" s="38">
        <v>0</v>
      </c>
      <c r="H397" s="35">
        <v>0</v>
      </c>
      <c r="I397" s="35">
        <f t="shared" ref="I397" si="503">(F397-E397)*D397</f>
        <v>-32000</v>
      </c>
      <c r="J397" s="35">
        <v>0</v>
      </c>
      <c r="K397" s="35">
        <v>0</v>
      </c>
      <c r="L397" s="76">
        <f t="shared" ref="L397" si="504">I397+J397+K397</f>
        <v>-32000</v>
      </c>
    </row>
    <row r="398" spans="1:12">
      <c r="A398" s="34">
        <v>43535</v>
      </c>
      <c r="B398" s="35" t="s">
        <v>199</v>
      </c>
      <c r="C398" s="36" t="s">
        <v>14</v>
      </c>
      <c r="D398" s="37">
        <v>2000</v>
      </c>
      <c r="E398" s="38">
        <v>1250</v>
      </c>
      <c r="F398" s="38">
        <v>1260</v>
      </c>
      <c r="G398" s="38">
        <v>0</v>
      </c>
      <c r="H398" s="35">
        <v>0</v>
      </c>
      <c r="I398" s="35">
        <f t="shared" ref="I398:I405" si="505">(F398-E398)*D398</f>
        <v>20000</v>
      </c>
      <c r="J398" s="35">
        <v>0</v>
      </c>
      <c r="K398" s="35">
        <v>0</v>
      </c>
      <c r="L398" s="76">
        <f t="shared" ref="L398:L405" si="506">I398+J398+K398</f>
        <v>20000</v>
      </c>
    </row>
    <row r="399" spans="1:12">
      <c r="A399" s="34">
        <v>43535</v>
      </c>
      <c r="B399" s="35" t="s">
        <v>200</v>
      </c>
      <c r="C399" s="36" t="s">
        <v>14</v>
      </c>
      <c r="D399" s="37">
        <v>2000</v>
      </c>
      <c r="E399" s="38">
        <v>817</v>
      </c>
      <c r="F399" s="38">
        <v>825</v>
      </c>
      <c r="G399" s="38">
        <v>0</v>
      </c>
      <c r="H399" s="35">
        <v>0</v>
      </c>
      <c r="I399" s="35">
        <f t="shared" si="505"/>
        <v>16000</v>
      </c>
      <c r="J399" s="35">
        <v>0</v>
      </c>
      <c r="K399" s="35">
        <v>0</v>
      </c>
      <c r="L399" s="76">
        <f t="shared" si="506"/>
        <v>16000</v>
      </c>
    </row>
    <row r="400" spans="1:12">
      <c r="A400" s="34">
        <v>43535</v>
      </c>
      <c r="B400" s="35" t="s">
        <v>201</v>
      </c>
      <c r="C400" s="36" t="s">
        <v>14</v>
      </c>
      <c r="D400" s="37">
        <v>2000</v>
      </c>
      <c r="E400" s="38">
        <v>914</v>
      </c>
      <c r="F400" s="38">
        <v>914</v>
      </c>
      <c r="G400" s="38">
        <v>0</v>
      </c>
      <c r="H400" s="35">
        <v>0</v>
      </c>
      <c r="I400" s="35">
        <f t="shared" si="505"/>
        <v>0</v>
      </c>
      <c r="J400" s="35">
        <v>0</v>
      </c>
      <c r="K400" s="35">
        <v>0</v>
      </c>
      <c r="L400" s="76">
        <f t="shared" si="506"/>
        <v>0</v>
      </c>
    </row>
    <row r="401" spans="1:12">
      <c r="A401" s="34">
        <v>43535</v>
      </c>
      <c r="B401" s="35" t="s">
        <v>202</v>
      </c>
      <c r="C401" s="36" t="s">
        <v>14</v>
      </c>
      <c r="D401" s="37">
        <v>2000</v>
      </c>
      <c r="E401" s="38">
        <v>1555</v>
      </c>
      <c r="F401" s="38">
        <v>1540</v>
      </c>
      <c r="G401" s="38">
        <v>0</v>
      </c>
      <c r="H401" s="35">
        <v>0</v>
      </c>
      <c r="I401" s="35">
        <f t="shared" si="505"/>
        <v>-30000</v>
      </c>
      <c r="J401" s="35">
        <v>0</v>
      </c>
      <c r="K401" s="35">
        <v>0</v>
      </c>
      <c r="L401" s="76">
        <f t="shared" si="506"/>
        <v>-30000</v>
      </c>
    </row>
    <row r="402" spans="1:12">
      <c r="A402" s="34">
        <v>43532</v>
      </c>
      <c r="B402" s="35" t="s">
        <v>108</v>
      </c>
      <c r="C402" s="36" t="s">
        <v>14</v>
      </c>
      <c r="D402" s="37">
        <v>4000</v>
      </c>
      <c r="E402" s="38">
        <v>100.6</v>
      </c>
      <c r="F402" s="38">
        <v>101.5</v>
      </c>
      <c r="G402" s="38">
        <v>0</v>
      </c>
      <c r="H402" s="35">
        <v>0</v>
      </c>
      <c r="I402" s="35">
        <f t="shared" si="505"/>
        <v>3600.0000000000227</v>
      </c>
      <c r="J402" s="35">
        <v>0</v>
      </c>
      <c r="K402" s="35">
        <v>0</v>
      </c>
      <c r="L402" s="76">
        <f t="shared" si="506"/>
        <v>3600.0000000000227</v>
      </c>
    </row>
    <row r="403" spans="1:12">
      <c r="A403" s="34">
        <v>43532</v>
      </c>
      <c r="B403" s="35" t="s">
        <v>193</v>
      </c>
      <c r="C403" s="36" t="s">
        <v>14</v>
      </c>
      <c r="D403" s="37">
        <v>2000</v>
      </c>
      <c r="E403" s="38">
        <v>1040</v>
      </c>
      <c r="F403" s="38">
        <v>1050</v>
      </c>
      <c r="G403" s="38">
        <v>0</v>
      </c>
      <c r="H403" s="35">
        <v>0</v>
      </c>
      <c r="I403" s="35">
        <f t="shared" si="505"/>
        <v>20000</v>
      </c>
      <c r="J403" s="35">
        <v>0</v>
      </c>
      <c r="K403" s="35">
        <v>0</v>
      </c>
      <c r="L403" s="76">
        <f t="shared" si="506"/>
        <v>20000</v>
      </c>
    </row>
    <row r="404" spans="1:12">
      <c r="A404" s="34">
        <v>43531</v>
      </c>
      <c r="B404" s="35" t="s">
        <v>198</v>
      </c>
      <c r="C404" s="36" t="s">
        <v>14</v>
      </c>
      <c r="D404" s="37">
        <v>2000</v>
      </c>
      <c r="E404" s="38">
        <v>790</v>
      </c>
      <c r="F404" s="38">
        <v>780</v>
      </c>
      <c r="G404" s="38">
        <v>0</v>
      </c>
      <c r="H404" s="35">
        <v>0</v>
      </c>
      <c r="I404" s="35">
        <f t="shared" si="505"/>
        <v>-20000</v>
      </c>
      <c r="J404" s="35">
        <v>0</v>
      </c>
      <c r="K404" s="35">
        <v>0</v>
      </c>
      <c r="L404" s="76">
        <f t="shared" si="506"/>
        <v>-20000</v>
      </c>
    </row>
    <row r="405" spans="1:12">
      <c r="A405" s="34">
        <v>43530</v>
      </c>
      <c r="B405" s="35" t="s">
        <v>195</v>
      </c>
      <c r="C405" s="36" t="s">
        <v>14</v>
      </c>
      <c r="D405" s="37">
        <v>2000</v>
      </c>
      <c r="E405" s="38">
        <v>1297</v>
      </c>
      <c r="F405" s="38">
        <v>1307</v>
      </c>
      <c r="G405" s="38">
        <v>1317</v>
      </c>
      <c r="H405" s="35">
        <v>1327</v>
      </c>
      <c r="I405" s="35">
        <f t="shared" si="505"/>
        <v>20000</v>
      </c>
      <c r="J405" s="35">
        <f>SUM(G405-F405)*D405</f>
        <v>20000</v>
      </c>
      <c r="K405" s="35">
        <f>SUM(H405-G405)*D405</f>
        <v>20000</v>
      </c>
      <c r="L405" s="76">
        <f t="shared" si="506"/>
        <v>60000</v>
      </c>
    </row>
    <row r="406" spans="1:12">
      <c r="A406" s="34">
        <v>43529</v>
      </c>
      <c r="B406" s="35" t="s">
        <v>193</v>
      </c>
      <c r="C406" s="36" t="s">
        <v>14</v>
      </c>
      <c r="D406" s="37">
        <v>2000</v>
      </c>
      <c r="E406" s="38">
        <v>1143</v>
      </c>
      <c r="F406" s="38">
        <v>1153</v>
      </c>
      <c r="G406" s="38">
        <v>1163</v>
      </c>
      <c r="H406" s="35">
        <v>1173</v>
      </c>
      <c r="I406" s="35">
        <f>(F406-E406)*D406</f>
        <v>20000</v>
      </c>
      <c r="J406" s="35">
        <f>SUM(G406-F406)*D406</f>
        <v>20000</v>
      </c>
      <c r="K406" s="35">
        <f>SUM(H406-G406)*D406</f>
        <v>20000</v>
      </c>
      <c r="L406" s="76">
        <f>I406+J406+K406</f>
        <v>60000</v>
      </c>
    </row>
    <row r="407" spans="1:12">
      <c r="A407" s="34">
        <v>43529</v>
      </c>
      <c r="B407" s="35" t="s">
        <v>194</v>
      </c>
      <c r="C407" s="36" t="s">
        <v>14</v>
      </c>
      <c r="D407" s="37">
        <v>2000</v>
      </c>
      <c r="E407" s="38">
        <v>11000</v>
      </c>
      <c r="F407" s="38">
        <v>0</v>
      </c>
      <c r="G407" s="38">
        <v>0</v>
      </c>
      <c r="H407" s="35">
        <v>0</v>
      </c>
      <c r="I407" s="35">
        <v>0</v>
      </c>
      <c r="J407" s="35">
        <f>SUM(G407-F407)*D407</f>
        <v>0</v>
      </c>
      <c r="K407" s="35">
        <f>SUM(H407-G407)*D407</f>
        <v>0</v>
      </c>
      <c r="L407" s="76">
        <f>I407+J407+K407</f>
        <v>0</v>
      </c>
    </row>
    <row r="408" spans="1:12">
      <c r="A408" s="56"/>
      <c r="B408" s="56"/>
      <c r="C408" s="56"/>
      <c r="D408" s="56"/>
      <c r="E408" s="56"/>
      <c r="F408" s="56"/>
      <c r="G408" s="56"/>
      <c r="H408" s="56" t="s">
        <v>192</v>
      </c>
      <c r="I408" s="57">
        <f>SUM(I5:I407)</f>
        <v>3585150</v>
      </c>
      <c r="J408" s="56"/>
      <c r="K408" s="56" t="s">
        <v>93</v>
      </c>
      <c r="L408" s="57">
        <f>SUM(L5:L407)</f>
        <v>6118250.8399999999</v>
      </c>
    </row>
    <row r="409" spans="1:12">
      <c r="A409" s="34"/>
      <c r="B409" s="35"/>
      <c r="C409" s="36"/>
      <c r="D409" s="37"/>
      <c r="E409" s="38"/>
      <c r="F409" s="38"/>
      <c r="G409" s="38"/>
      <c r="H409" s="35"/>
      <c r="I409" s="35"/>
      <c r="J409" s="35"/>
      <c r="K409" s="35"/>
      <c r="L409" s="76"/>
    </row>
    <row r="410" spans="1:12">
      <c r="A410" s="48"/>
      <c r="B410" s="49"/>
      <c r="C410" s="49"/>
      <c r="D410" s="50"/>
      <c r="E410" s="50"/>
      <c r="F410" s="51">
        <v>43497</v>
      </c>
      <c r="G410" s="49"/>
      <c r="H410" s="49"/>
      <c r="I410" s="52"/>
      <c r="J410" s="52"/>
      <c r="K410" s="52"/>
      <c r="L410" s="52"/>
    </row>
    <row r="411" spans="1:12">
      <c r="A411" s="54"/>
      <c r="B411" s="54"/>
      <c r="C411" s="54"/>
      <c r="D411" s="54"/>
      <c r="E411" s="54"/>
      <c r="F411" s="54"/>
      <c r="G411" s="54"/>
      <c r="H411" s="54"/>
      <c r="I411" s="54"/>
      <c r="J411" s="55" t="s">
        <v>222</v>
      </c>
      <c r="K411" s="49"/>
      <c r="L411" s="80">
        <v>0.83</v>
      </c>
    </row>
    <row r="412" spans="1:12">
      <c r="A412" s="34">
        <v>43524</v>
      </c>
      <c r="B412" s="35" t="s">
        <v>189</v>
      </c>
      <c r="C412" s="36" t="s">
        <v>14</v>
      </c>
      <c r="D412" s="37">
        <v>4000</v>
      </c>
      <c r="E412" s="38">
        <v>172</v>
      </c>
      <c r="F412" s="38">
        <v>174</v>
      </c>
      <c r="G412" s="38">
        <v>0</v>
      </c>
      <c r="H412" s="35">
        <v>0</v>
      </c>
      <c r="I412" s="35">
        <f>(F412-E412)*D412</f>
        <v>8000</v>
      </c>
      <c r="J412" s="35">
        <v>0</v>
      </c>
      <c r="K412" s="35">
        <v>0</v>
      </c>
      <c r="L412" s="76">
        <f>I412+J412+K412</f>
        <v>8000</v>
      </c>
    </row>
    <row r="413" spans="1:12">
      <c r="A413" s="34">
        <v>43524</v>
      </c>
      <c r="B413" s="35" t="s">
        <v>191</v>
      </c>
      <c r="C413" s="36" t="s">
        <v>14</v>
      </c>
      <c r="D413" s="37">
        <v>2000</v>
      </c>
      <c r="E413" s="38">
        <v>1140</v>
      </c>
      <c r="F413" s="38">
        <v>1142</v>
      </c>
      <c r="G413" s="38">
        <v>0</v>
      </c>
      <c r="H413" s="35">
        <v>0</v>
      </c>
      <c r="I413" s="35">
        <f>(F413-E413)*D413</f>
        <v>4000</v>
      </c>
      <c r="J413" s="35">
        <v>0</v>
      </c>
      <c r="K413" s="35">
        <v>0</v>
      </c>
      <c r="L413" s="76">
        <f>I413+J413+K413</f>
        <v>4000</v>
      </c>
    </row>
    <row r="414" spans="1:12">
      <c r="A414" s="34">
        <v>43522</v>
      </c>
      <c r="B414" s="35" t="s">
        <v>191</v>
      </c>
      <c r="C414" s="36" t="s">
        <v>14</v>
      </c>
      <c r="D414" s="37">
        <v>2000</v>
      </c>
      <c r="E414" s="38">
        <v>1100</v>
      </c>
      <c r="F414" s="38">
        <v>1115</v>
      </c>
      <c r="G414" s="38">
        <v>1125</v>
      </c>
      <c r="H414" s="35">
        <v>0</v>
      </c>
      <c r="I414" s="35">
        <f>(F414-E414)*D414</f>
        <v>30000</v>
      </c>
      <c r="J414" s="35">
        <f>SUM(G414-F414)*D414</f>
        <v>20000</v>
      </c>
      <c r="K414" s="35">
        <v>0</v>
      </c>
      <c r="L414" s="76">
        <f>I414+J414+K414</f>
        <v>50000</v>
      </c>
    </row>
    <row r="415" spans="1:12">
      <c r="A415" s="81">
        <v>43511</v>
      </c>
      <c r="B415" s="47" t="s">
        <v>65</v>
      </c>
      <c r="C415" s="82" t="s">
        <v>12</v>
      </c>
      <c r="D415" s="83">
        <v>2000</v>
      </c>
      <c r="E415" s="35">
        <v>350.1</v>
      </c>
      <c r="F415" s="35">
        <v>348.75</v>
      </c>
      <c r="G415" s="35">
        <v>0</v>
      </c>
      <c r="H415" s="84">
        <v>0</v>
      </c>
      <c r="I415" s="84">
        <f>SUM(E415-F415)*D415</f>
        <v>2700.0000000000455</v>
      </c>
      <c r="J415" s="85"/>
      <c r="K415" s="35">
        <v>0</v>
      </c>
      <c r="L415" s="86">
        <f t="shared" ref="L415:L418" si="507">SUM(I415:J415)</f>
        <v>2700.0000000000455</v>
      </c>
    </row>
    <row r="416" spans="1:12">
      <c r="A416" s="81">
        <v>43509</v>
      </c>
      <c r="B416" s="47" t="s">
        <v>77</v>
      </c>
      <c r="C416" s="82" t="s">
        <v>12</v>
      </c>
      <c r="D416" s="83">
        <v>4000</v>
      </c>
      <c r="E416" s="35">
        <v>224.8</v>
      </c>
      <c r="F416" s="35">
        <v>221.4</v>
      </c>
      <c r="G416" s="35">
        <v>0</v>
      </c>
      <c r="H416" s="84">
        <v>0</v>
      </c>
      <c r="I416" s="84">
        <f t="shared" ref="I416:I418" si="508">SUM(E416-F416)*D416</f>
        <v>13600.000000000022</v>
      </c>
      <c r="J416" s="85"/>
      <c r="K416" s="35">
        <v>0</v>
      </c>
      <c r="L416" s="86">
        <f t="shared" si="507"/>
        <v>13600.000000000022</v>
      </c>
    </row>
    <row r="417" spans="1:12">
      <c r="A417" s="81">
        <v>43508</v>
      </c>
      <c r="B417" s="47" t="s">
        <v>146</v>
      </c>
      <c r="C417" s="82" t="s">
        <v>12</v>
      </c>
      <c r="D417" s="83">
        <v>1000</v>
      </c>
      <c r="E417" s="35">
        <v>1441.8</v>
      </c>
      <c r="F417" s="35">
        <v>1443.95</v>
      </c>
      <c r="G417" s="35">
        <v>0</v>
      </c>
      <c r="H417" s="84">
        <v>0</v>
      </c>
      <c r="I417" s="84">
        <f t="shared" si="508"/>
        <v>-2150.0000000000909</v>
      </c>
      <c r="J417" s="85"/>
      <c r="K417" s="35">
        <v>0</v>
      </c>
      <c r="L417" s="86">
        <f t="shared" si="507"/>
        <v>-2150.0000000000909</v>
      </c>
    </row>
    <row r="418" spans="1:12">
      <c r="A418" s="81">
        <v>43507</v>
      </c>
      <c r="B418" s="47" t="s">
        <v>121</v>
      </c>
      <c r="C418" s="82" t="s">
        <v>12</v>
      </c>
      <c r="D418" s="83">
        <v>1000</v>
      </c>
      <c r="E418" s="35">
        <v>516.54999999999995</v>
      </c>
      <c r="F418" s="35">
        <v>508.8</v>
      </c>
      <c r="G418" s="35">
        <v>0</v>
      </c>
      <c r="H418" s="84">
        <v>0</v>
      </c>
      <c r="I418" s="84">
        <f t="shared" si="508"/>
        <v>7749.9999999999436</v>
      </c>
      <c r="J418" s="85"/>
      <c r="K418" s="35">
        <v>0</v>
      </c>
      <c r="L418" s="86">
        <f t="shared" si="507"/>
        <v>7749.9999999999436</v>
      </c>
    </row>
    <row r="419" spans="1:12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</row>
    <row r="420" spans="1:12">
      <c r="A420" s="56"/>
      <c r="B420" s="56"/>
      <c r="C420" s="56"/>
      <c r="D420" s="56"/>
      <c r="E420" s="56"/>
      <c r="F420" s="56"/>
      <c r="G420" s="56"/>
      <c r="H420" s="56" t="s">
        <v>192</v>
      </c>
      <c r="I420" s="57">
        <f>SUM(I412:I418)</f>
        <v>63899.999999999913</v>
      </c>
      <c r="J420" s="56"/>
      <c r="K420" s="56" t="s">
        <v>93</v>
      </c>
      <c r="L420" s="57">
        <f>SUM(L412:L418)</f>
        <v>83899.999999999913</v>
      </c>
    </row>
    <row r="421" spans="1:12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</row>
    <row r="422" spans="1:12">
      <c r="A422" s="48"/>
      <c r="B422" s="49"/>
      <c r="C422" s="49"/>
      <c r="D422" s="50"/>
      <c r="E422" s="50"/>
      <c r="F422" s="51">
        <v>43466</v>
      </c>
      <c r="G422" s="49"/>
      <c r="H422" s="49"/>
      <c r="I422" s="52"/>
      <c r="J422" s="52"/>
      <c r="K422" s="52"/>
      <c r="L422" s="52"/>
    </row>
    <row r="423" spans="1:12">
      <c r="A423" s="54"/>
      <c r="B423" s="54"/>
      <c r="C423" s="54"/>
      <c r="D423" s="54"/>
      <c r="E423" s="54"/>
      <c r="F423" s="54"/>
      <c r="G423" s="54"/>
      <c r="H423" s="54"/>
      <c r="I423" s="54"/>
      <c r="J423" s="55" t="s">
        <v>222</v>
      </c>
      <c r="K423" s="49"/>
      <c r="L423" s="80">
        <v>0.64</v>
      </c>
    </row>
    <row r="424" spans="1:12">
      <c r="A424" s="58">
        <v>43496</v>
      </c>
      <c r="B424" s="59" t="s">
        <v>172</v>
      </c>
      <c r="C424" s="60">
        <v>22346</v>
      </c>
      <c r="D424" s="59" t="s">
        <v>14</v>
      </c>
      <c r="E424" s="61">
        <v>44.75</v>
      </c>
      <c r="F424" s="61">
        <v>45.4</v>
      </c>
      <c r="G424" s="61"/>
      <c r="H424" s="62">
        <f t="shared" ref="H424:H448" si="509">(IF(D424="SHORT",E424-F424,IF(D424="LONG",F424-E424)))*C424</f>
        <v>14524.899999999969</v>
      </c>
      <c r="I424" s="63"/>
      <c r="J424" s="64">
        <f t="shared" ref="J424:J448" si="510">(H424+I424)/C424</f>
        <v>0.64999999999999858</v>
      </c>
      <c r="K424" s="65">
        <f t="shared" ref="K424:K448" si="511">SUM(H424:I424)</f>
        <v>14524.899999999969</v>
      </c>
      <c r="L424" s="54"/>
    </row>
    <row r="425" spans="1:12">
      <c r="A425" s="58">
        <v>43495</v>
      </c>
      <c r="B425" s="59" t="s">
        <v>152</v>
      </c>
      <c r="C425" s="60">
        <v>4426</v>
      </c>
      <c r="D425" s="59" t="s">
        <v>12</v>
      </c>
      <c r="E425" s="61">
        <v>225.9</v>
      </c>
      <c r="F425" s="61">
        <v>224.65</v>
      </c>
      <c r="G425" s="61"/>
      <c r="H425" s="62">
        <f t="shared" si="509"/>
        <v>5532.5</v>
      </c>
      <c r="I425" s="63"/>
      <c r="J425" s="64">
        <f t="shared" si="510"/>
        <v>1.25</v>
      </c>
      <c r="K425" s="65">
        <f t="shared" si="511"/>
        <v>5532.5</v>
      </c>
      <c r="L425" s="54"/>
    </row>
    <row r="426" spans="1:12">
      <c r="A426" s="58">
        <v>43489</v>
      </c>
      <c r="B426" s="59" t="s">
        <v>121</v>
      </c>
      <c r="C426" s="60">
        <v>1842</v>
      </c>
      <c r="D426" s="59" t="s">
        <v>12</v>
      </c>
      <c r="E426" s="61">
        <v>542.75</v>
      </c>
      <c r="F426" s="61">
        <v>539.70000000000005</v>
      </c>
      <c r="G426" s="61"/>
      <c r="H426" s="62">
        <f t="shared" si="509"/>
        <v>5618.0999999999167</v>
      </c>
      <c r="I426" s="63"/>
      <c r="J426" s="64">
        <f t="shared" si="510"/>
        <v>3.049999999999955</v>
      </c>
      <c r="K426" s="65">
        <f t="shared" si="511"/>
        <v>5618.0999999999167</v>
      </c>
      <c r="L426" s="54"/>
    </row>
    <row r="427" spans="1:12">
      <c r="A427" s="58">
        <v>43489</v>
      </c>
      <c r="B427" s="59" t="s">
        <v>27</v>
      </c>
      <c r="C427" s="60">
        <v>753</v>
      </c>
      <c r="D427" s="59" t="s">
        <v>12</v>
      </c>
      <c r="E427" s="61">
        <v>1326.8</v>
      </c>
      <c r="F427" s="61">
        <v>1314.55</v>
      </c>
      <c r="G427" s="61"/>
      <c r="H427" s="62">
        <f t="shared" si="509"/>
        <v>9224.25</v>
      </c>
      <c r="I427" s="63"/>
      <c r="J427" s="64">
        <f t="shared" si="510"/>
        <v>12.25</v>
      </c>
      <c r="K427" s="65">
        <f t="shared" si="511"/>
        <v>9224.25</v>
      </c>
      <c r="L427" s="54"/>
    </row>
    <row r="428" spans="1:12">
      <c r="A428" s="58">
        <v>43489</v>
      </c>
      <c r="B428" s="59" t="s">
        <v>170</v>
      </c>
      <c r="C428" s="60">
        <v>16366</v>
      </c>
      <c r="D428" s="59" t="s">
        <v>12</v>
      </c>
      <c r="E428" s="61">
        <v>61.1</v>
      </c>
      <c r="F428" s="61">
        <v>61.75</v>
      </c>
      <c r="G428" s="61"/>
      <c r="H428" s="62">
        <f t="shared" si="509"/>
        <v>-10637.899999999976</v>
      </c>
      <c r="I428" s="63"/>
      <c r="J428" s="64">
        <f t="shared" si="510"/>
        <v>-0.64999999999999858</v>
      </c>
      <c r="K428" s="65">
        <f t="shared" si="511"/>
        <v>-10637.899999999976</v>
      </c>
      <c r="L428" s="54"/>
    </row>
    <row r="429" spans="1:12">
      <c r="A429" s="58">
        <v>43488</v>
      </c>
      <c r="B429" s="59" t="s">
        <v>20</v>
      </c>
      <c r="C429" s="60">
        <v>6250</v>
      </c>
      <c r="D429" s="59" t="s">
        <v>12</v>
      </c>
      <c r="E429" s="61">
        <v>160</v>
      </c>
      <c r="F429" s="61">
        <v>157.6</v>
      </c>
      <c r="G429" s="61"/>
      <c r="H429" s="62">
        <f t="shared" si="509"/>
        <v>15000.000000000036</v>
      </c>
      <c r="I429" s="63"/>
      <c r="J429" s="64">
        <f t="shared" si="510"/>
        <v>2.4000000000000057</v>
      </c>
      <c r="K429" s="65">
        <f t="shared" si="511"/>
        <v>15000.000000000036</v>
      </c>
      <c r="L429" s="54"/>
    </row>
    <row r="430" spans="1:12">
      <c r="A430" s="66">
        <v>43487</v>
      </c>
      <c r="B430" s="67" t="s">
        <v>38</v>
      </c>
      <c r="C430" s="68">
        <v>1942</v>
      </c>
      <c r="D430" s="67" t="s">
        <v>14</v>
      </c>
      <c r="E430" s="69">
        <v>514.9</v>
      </c>
      <c r="F430" s="69">
        <v>522.6</v>
      </c>
      <c r="G430" s="69">
        <v>531.79999999999995</v>
      </c>
      <c r="H430" s="70">
        <f t="shared" si="509"/>
        <v>14953.400000000089</v>
      </c>
      <c r="I430" s="71">
        <f t="shared" ref="I430" si="512">(IF(D430="SHORT",IF(H430="",0,F430-G430),IF(H430="",0,G430-F430)))*C430</f>
        <v>17866.399999999867</v>
      </c>
      <c r="J430" s="72">
        <f t="shared" si="510"/>
        <v>16.899999999999977</v>
      </c>
      <c r="K430" s="73">
        <f t="shared" si="511"/>
        <v>32819.799999999959</v>
      </c>
      <c r="L430" s="54"/>
    </row>
    <row r="431" spans="1:12">
      <c r="A431" s="58">
        <v>43487</v>
      </c>
      <c r="B431" s="59" t="s">
        <v>171</v>
      </c>
      <c r="C431" s="60">
        <v>2096</v>
      </c>
      <c r="D431" s="59" t="s">
        <v>12</v>
      </c>
      <c r="E431" s="61">
        <v>477</v>
      </c>
      <c r="F431" s="61">
        <v>481.8</v>
      </c>
      <c r="G431" s="61"/>
      <c r="H431" s="62">
        <f t="shared" si="509"/>
        <v>-10060.800000000025</v>
      </c>
      <c r="I431" s="63"/>
      <c r="J431" s="64">
        <f t="shared" si="510"/>
        <v>-4.8000000000000114</v>
      </c>
      <c r="K431" s="65">
        <f t="shared" si="511"/>
        <v>-10060.800000000025</v>
      </c>
      <c r="L431" s="54"/>
    </row>
    <row r="432" spans="1:12">
      <c r="A432" s="58">
        <v>43486</v>
      </c>
      <c r="B432" s="59" t="s">
        <v>31</v>
      </c>
      <c r="C432" s="60">
        <v>3049</v>
      </c>
      <c r="D432" s="59" t="s">
        <v>14</v>
      </c>
      <c r="E432" s="61">
        <v>327.95</v>
      </c>
      <c r="F432" s="61">
        <v>332.85</v>
      </c>
      <c r="G432" s="61"/>
      <c r="H432" s="62">
        <f t="shared" si="509"/>
        <v>14940.100000000104</v>
      </c>
      <c r="I432" s="63"/>
      <c r="J432" s="64">
        <f t="shared" si="510"/>
        <v>4.9000000000000341</v>
      </c>
      <c r="K432" s="65">
        <f t="shared" si="511"/>
        <v>14940.100000000104</v>
      </c>
      <c r="L432" s="54"/>
    </row>
    <row r="433" spans="1:12">
      <c r="A433" s="58">
        <v>43483</v>
      </c>
      <c r="B433" s="59" t="s">
        <v>169</v>
      </c>
      <c r="C433" s="60">
        <v>1365</v>
      </c>
      <c r="D433" s="59" t="s">
        <v>12</v>
      </c>
      <c r="E433" s="61">
        <v>732.15</v>
      </c>
      <c r="F433" s="61">
        <v>729</v>
      </c>
      <c r="G433" s="61"/>
      <c r="H433" s="62">
        <f t="shared" si="509"/>
        <v>4299.7499999999691</v>
      </c>
      <c r="I433" s="63"/>
      <c r="J433" s="64">
        <f t="shared" si="510"/>
        <v>3.1499999999999773</v>
      </c>
      <c r="K433" s="65">
        <f t="shared" si="511"/>
        <v>4299.7499999999691</v>
      </c>
      <c r="L433" s="54"/>
    </row>
    <row r="434" spans="1:12">
      <c r="A434" s="58">
        <v>43482</v>
      </c>
      <c r="B434" s="59" t="s">
        <v>168</v>
      </c>
      <c r="C434" s="60">
        <v>2105</v>
      </c>
      <c r="D434" s="59" t="s">
        <v>12</v>
      </c>
      <c r="E434" s="61">
        <v>475</v>
      </c>
      <c r="F434" s="61">
        <v>470.75</v>
      </c>
      <c r="G434" s="61"/>
      <c r="H434" s="62">
        <f t="shared" si="509"/>
        <v>8946.25</v>
      </c>
      <c r="I434" s="63"/>
      <c r="J434" s="64">
        <f t="shared" si="510"/>
        <v>4.25</v>
      </c>
      <c r="K434" s="65">
        <f t="shared" si="511"/>
        <v>8946.25</v>
      </c>
      <c r="L434" s="54"/>
    </row>
    <row r="435" spans="1:12">
      <c r="A435" s="58">
        <v>43482</v>
      </c>
      <c r="B435" s="59" t="s">
        <v>167</v>
      </c>
      <c r="C435" s="60">
        <v>3443</v>
      </c>
      <c r="D435" s="59" t="s">
        <v>12</v>
      </c>
      <c r="E435" s="61">
        <v>290.39999999999998</v>
      </c>
      <c r="F435" s="61">
        <v>286.05</v>
      </c>
      <c r="G435" s="61"/>
      <c r="H435" s="62">
        <f t="shared" si="509"/>
        <v>14977.049999999883</v>
      </c>
      <c r="I435" s="63"/>
      <c r="J435" s="64">
        <f t="shared" si="510"/>
        <v>4.3499999999999659</v>
      </c>
      <c r="K435" s="65">
        <f t="shared" si="511"/>
        <v>14977.049999999883</v>
      </c>
      <c r="L435" s="54"/>
    </row>
    <row r="436" spans="1:12">
      <c r="A436" s="58">
        <v>43481</v>
      </c>
      <c r="B436" s="59" t="s">
        <v>109</v>
      </c>
      <c r="C436" s="60">
        <v>862</v>
      </c>
      <c r="D436" s="59" t="s">
        <v>14</v>
      </c>
      <c r="E436" s="61">
        <v>1159.5</v>
      </c>
      <c r="F436" s="61">
        <v>1164</v>
      </c>
      <c r="G436" s="61"/>
      <c r="H436" s="62">
        <f t="shared" si="509"/>
        <v>3879</v>
      </c>
      <c r="I436" s="63"/>
      <c r="J436" s="64">
        <f t="shared" si="510"/>
        <v>4.5</v>
      </c>
      <c r="K436" s="65">
        <f t="shared" si="511"/>
        <v>3879</v>
      </c>
      <c r="L436" s="54"/>
    </row>
    <row r="437" spans="1:12">
      <c r="A437" s="58">
        <v>43480</v>
      </c>
      <c r="B437" s="59" t="s">
        <v>133</v>
      </c>
      <c r="C437" s="60">
        <v>5730</v>
      </c>
      <c r="D437" s="59" t="s">
        <v>14</v>
      </c>
      <c r="E437" s="61">
        <v>174.5</v>
      </c>
      <c r="F437" s="61">
        <v>175</v>
      </c>
      <c r="G437" s="61"/>
      <c r="H437" s="62">
        <f t="shared" si="509"/>
        <v>2865</v>
      </c>
      <c r="I437" s="63"/>
      <c r="J437" s="64">
        <f t="shared" si="510"/>
        <v>0.5</v>
      </c>
      <c r="K437" s="65">
        <f t="shared" si="511"/>
        <v>2865</v>
      </c>
      <c r="L437" s="54"/>
    </row>
    <row r="438" spans="1:12">
      <c r="A438" s="58">
        <v>43479</v>
      </c>
      <c r="B438" s="59" t="s">
        <v>166</v>
      </c>
      <c r="C438" s="60">
        <v>657</v>
      </c>
      <c r="D438" s="59" t="s">
        <v>12</v>
      </c>
      <c r="E438" s="61">
        <v>1519.85</v>
      </c>
      <c r="F438" s="61">
        <v>1512</v>
      </c>
      <c r="G438" s="61"/>
      <c r="H438" s="62">
        <f t="shared" si="509"/>
        <v>5157.4499999999407</v>
      </c>
      <c r="I438" s="63"/>
      <c r="J438" s="64">
        <f t="shared" si="510"/>
        <v>7.8499999999999099</v>
      </c>
      <c r="K438" s="65">
        <f t="shared" si="511"/>
        <v>5157.4499999999407</v>
      </c>
      <c r="L438" s="54"/>
    </row>
    <row r="439" spans="1:12">
      <c r="A439" s="58">
        <v>43479</v>
      </c>
      <c r="B439" s="59" t="s">
        <v>165</v>
      </c>
      <c r="C439" s="60">
        <v>15974</v>
      </c>
      <c r="D439" s="59" t="s">
        <v>12</v>
      </c>
      <c r="E439" s="61">
        <v>62.6</v>
      </c>
      <c r="F439" s="61">
        <v>63.25</v>
      </c>
      <c r="G439" s="61"/>
      <c r="H439" s="62">
        <f t="shared" si="509"/>
        <v>-10383.099999999977</v>
      </c>
      <c r="I439" s="63"/>
      <c r="J439" s="64">
        <f t="shared" si="510"/>
        <v>-0.64999999999999858</v>
      </c>
      <c r="K439" s="65">
        <f t="shared" si="511"/>
        <v>-10383.099999999977</v>
      </c>
      <c r="L439" s="54"/>
    </row>
    <row r="440" spans="1:12">
      <c r="A440" s="58">
        <v>43475</v>
      </c>
      <c r="B440" s="59" t="s">
        <v>126</v>
      </c>
      <c r="C440" s="60">
        <v>559</v>
      </c>
      <c r="D440" s="59" t="s">
        <v>12</v>
      </c>
      <c r="E440" s="61">
        <v>1786.55</v>
      </c>
      <c r="F440" s="61">
        <v>1788.65</v>
      </c>
      <c r="G440" s="61"/>
      <c r="H440" s="62">
        <f t="shared" si="509"/>
        <v>-1173.9000000000763</v>
      </c>
      <c r="I440" s="63"/>
      <c r="J440" s="64">
        <f t="shared" si="510"/>
        <v>-2.1000000000001364</v>
      </c>
      <c r="K440" s="65">
        <f t="shared" si="511"/>
        <v>-1173.9000000000763</v>
      </c>
      <c r="L440" s="54"/>
    </row>
    <row r="441" spans="1:12">
      <c r="A441" s="58">
        <v>43474</v>
      </c>
      <c r="B441" s="59" t="s">
        <v>32</v>
      </c>
      <c r="C441" s="60">
        <v>944</v>
      </c>
      <c r="D441" s="59" t="s">
        <v>14</v>
      </c>
      <c r="E441" s="61">
        <v>1059.3</v>
      </c>
      <c r="F441" s="61">
        <v>1075</v>
      </c>
      <c r="G441" s="61"/>
      <c r="H441" s="62">
        <f t="shared" si="509"/>
        <v>14820.800000000043</v>
      </c>
      <c r="I441" s="63"/>
      <c r="J441" s="64">
        <f t="shared" si="510"/>
        <v>15.700000000000045</v>
      </c>
      <c r="K441" s="65">
        <f t="shared" si="511"/>
        <v>14820.800000000043</v>
      </c>
      <c r="L441" s="54"/>
    </row>
    <row r="442" spans="1:12">
      <c r="A442" s="58">
        <v>43472</v>
      </c>
      <c r="B442" s="59" t="s">
        <v>163</v>
      </c>
      <c r="C442" s="60">
        <v>4534</v>
      </c>
      <c r="D442" s="59" t="s">
        <v>14</v>
      </c>
      <c r="E442" s="61">
        <v>220.55</v>
      </c>
      <c r="F442" s="61">
        <v>218.3</v>
      </c>
      <c r="G442" s="61"/>
      <c r="H442" s="62">
        <f t="shared" si="509"/>
        <v>-10201.5</v>
      </c>
      <c r="I442" s="63"/>
      <c r="J442" s="64">
        <f t="shared" si="510"/>
        <v>-2.25</v>
      </c>
      <c r="K442" s="65">
        <f t="shared" si="511"/>
        <v>-10201.5</v>
      </c>
      <c r="L442" s="54"/>
    </row>
    <row r="443" spans="1:12">
      <c r="A443" s="58">
        <v>43469</v>
      </c>
      <c r="B443" s="59" t="s">
        <v>164</v>
      </c>
      <c r="C443" s="60">
        <v>3867</v>
      </c>
      <c r="D443" s="59" t="s">
        <v>14</v>
      </c>
      <c r="E443" s="61">
        <v>258.55</v>
      </c>
      <c r="F443" s="61">
        <v>262.39999999999998</v>
      </c>
      <c r="G443" s="61"/>
      <c r="H443" s="62">
        <f t="shared" si="509"/>
        <v>14887.949999999868</v>
      </c>
      <c r="I443" s="63"/>
      <c r="J443" s="64">
        <f t="shared" si="510"/>
        <v>3.8499999999999659</v>
      </c>
      <c r="K443" s="65">
        <f t="shared" si="511"/>
        <v>14887.949999999868</v>
      </c>
      <c r="L443" s="54"/>
    </row>
    <row r="444" spans="1:12">
      <c r="A444" s="58">
        <v>43468</v>
      </c>
      <c r="B444" s="59" t="s">
        <v>15</v>
      </c>
      <c r="C444" s="60">
        <v>6485</v>
      </c>
      <c r="D444" s="59" t="s">
        <v>12</v>
      </c>
      <c r="E444" s="61">
        <v>154.19999999999999</v>
      </c>
      <c r="F444" s="61">
        <v>151.9</v>
      </c>
      <c r="G444" s="61"/>
      <c r="H444" s="62">
        <f t="shared" si="509"/>
        <v>14915.499999999889</v>
      </c>
      <c r="I444" s="63"/>
      <c r="J444" s="64">
        <f t="shared" si="510"/>
        <v>2.2999999999999829</v>
      </c>
      <c r="K444" s="65">
        <f t="shared" si="511"/>
        <v>14915.499999999889</v>
      </c>
      <c r="L444" s="54"/>
    </row>
    <row r="445" spans="1:12">
      <c r="A445" s="58">
        <v>43468</v>
      </c>
      <c r="B445" s="59" t="s">
        <v>109</v>
      </c>
      <c r="C445" s="60">
        <v>904</v>
      </c>
      <c r="D445" s="59" t="s">
        <v>12</v>
      </c>
      <c r="E445" s="61">
        <v>1105.95</v>
      </c>
      <c r="F445" s="61">
        <v>1108.95</v>
      </c>
      <c r="G445" s="61"/>
      <c r="H445" s="62">
        <f t="shared" si="509"/>
        <v>-2712</v>
      </c>
      <c r="I445" s="63"/>
      <c r="J445" s="64">
        <f t="shared" si="510"/>
        <v>-3</v>
      </c>
      <c r="K445" s="65">
        <f t="shared" si="511"/>
        <v>-2712</v>
      </c>
      <c r="L445" s="54"/>
    </row>
    <row r="446" spans="1:12">
      <c r="A446" s="58">
        <v>43467</v>
      </c>
      <c r="B446" s="59" t="s">
        <v>162</v>
      </c>
      <c r="C446" s="60">
        <v>11396</v>
      </c>
      <c r="D446" s="59" t="s">
        <v>12</v>
      </c>
      <c r="E446" s="61">
        <v>87.75</v>
      </c>
      <c r="F446" s="61">
        <v>87.5</v>
      </c>
      <c r="G446" s="61"/>
      <c r="H446" s="62">
        <f t="shared" si="509"/>
        <v>2849</v>
      </c>
      <c r="I446" s="63"/>
      <c r="J446" s="64">
        <f t="shared" si="510"/>
        <v>0.25</v>
      </c>
      <c r="K446" s="65">
        <f t="shared" si="511"/>
        <v>2849</v>
      </c>
      <c r="L446" s="54"/>
    </row>
    <row r="447" spans="1:12">
      <c r="A447" s="58">
        <v>43467</v>
      </c>
      <c r="B447" s="59" t="s">
        <v>161</v>
      </c>
      <c r="C447" s="60">
        <v>10266</v>
      </c>
      <c r="D447" s="59" t="s">
        <v>12</v>
      </c>
      <c r="E447" s="61">
        <v>97.4</v>
      </c>
      <c r="F447" s="61">
        <v>96.9</v>
      </c>
      <c r="G447" s="61"/>
      <c r="H447" s="62">
        <f t="shared" si="509"/>
        <v>5133</v>
      </c>
      <c r="I447" s="63"/>
      <c r="J447" s="64">
        <f t="shared" si="510"/>
        <v>0.5</v>
      </c>
      <c r="K447" s="65">
        <f t="shared" si="511"/>
        <v>5133</v>
      </c>
      <c r="L447" s="54"/>
    </row>
    <row r="448" spans="1:12">
      <c r="A448" s="58">
        <v>43466</v>
      </c>
      <c r="B448" s="59" t="s">
        <v>160</v>
      </c>
      <c r="C448" s="60">
        <v>2861</v>
      </c>
      <c r="D448" s="59" t="s">
        <v>12</v>
      </c>
      <c r="E448" s="61">
        <v>349.5</v>
      </c>
      <c r="F448" s="61">
        <v>351.1</v>
      </c>
      <c r="G448" s="61"/>
      <c r="H448" s="62">
        <f t="shared" si="509"/>
        <v>-4577.6000000000649</v>
      </c>
      <c r="I448" s="63"/>
      <c r="J448" s="64">
        <f t="shared" si="510"/>
        <v>-1.6000000000000227</v>
      </c>
      <c r="K448" s="65">
        <f t="shared" si="511"/>
        <v>-4577.6000000000649</v>
      </c>
      <c r="L448" s="54"/>
    </row>
    <row r="449" spans="1:12">
      <c r="A449" s="74"/>
      <c r="B449" s="75"/>
      <c r="C449" s="75"/>
      <c r="D449" s="75"/>
      <c r="E449" s="75"/>
      <c r="F449" s="99" t="s">
        <v>93</v>
      </c>
      <c r="G449" s="100"/>
      <c r="H449" s="100"/>
      <c r="I449" s="101"/>
      <c r="J449" s="102">
        <f>SUM(K424:K448)</f>
        <v>140643.59999999945</v>
      </c>
      <c r="K449" s="103"/>
      <c r="L449" s="54"/>
    </row>
  </sheetData>
  <mergeCells count="11">
    <mergeCell ref="F449:I449"/>
    <mergeCell ref="J449:K449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422 L376 L410 L340 L265 L305 L195 L226 L164 L126 L91 L64 L33 L7 L3:L4">
    <cfRule type="cellIs" dxfId="0" priority="14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39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32.25" customHeight="1">
      <c r="A3" s="115" t="s">
        <v>94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6.25">
      <c r="A4" s="116" t="s">
        <v>0</v>
      </c>
      <c r="B4" s="116"/>
      <c r="C4" s="117" t="s">
        <v>95</v>
      </c>
      <c r="D4" s="117"/>
      <c r="E4" s="118"/>
      <c r="F4" s="118"/>
      <c r="G4" s="118"/>
      <c r="H4" s="119"/>
      <c r="I4" s="119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20" t="s">
        <v>8</v>
      </c>
      <c r="I5" s="121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09" t="s">
        <v>93</v>
      </c>
      <c r="G32" s="110"/>
      <c r="H32" s="110"/>
      <c r="I32" s="111"/>
      <c r="J32" s="112">
        <f>SUM(K6:K31)</f>
        <v>221931.89999999979</v>
      </c>
      <c r="K32" s="113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09" t="s">
        <v>93</v>
      </c>
      <c r="G56" s="110"/>
      <c r="H56" s="110"/>
      <c r="I56" s="111"/>
      <c r="J56" s="112">
        <f>SUM(K33:K55)</f>
        <v>132667.59999999969</v>
      </c>
      <c r="K56" s="113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09" t="s">
        <v>93</v>
      </c>
      <c r="G78" s="110"/>
      <c r="H78" s="110"/>
      <c r="I78" s="111"/>
      <c r="J78" s="112">
        <f>SUM(K57:K77)</f>
        <v>276993.89999999997</v>
      </c>
      <c r="K78" s="113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09" t="s">
        <v>93</v>
      </c>
      <c r="G96" s="110"/>
      <c r="H96" s="110"/>
      <c r="I96" s="111"/>
      <c r="J96" s="112">
        <f>SUM(K79:K95)</f>
        <v>191545.39999999997</v>
      </c>
      <c r="K96" s="113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09" t="s">
        <v>93</v>
      </c>
      <c r="G118" s="110"/>
      <c r="H118" s="110"/>
      <c r="I118" s="111"/>
      <c r="J118" s="112">
        <f>SUM(K97:K117)</f>
        <v>133151.49999999985</v>
      </c>
      <c r="K118" s="113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09" t="s">
        <v>93</v>
      </c>
      <c r="G136" s="110"/>
      <c r="H136" s="110"/>
      <c r="I136" s="111"/>
      <c r="J136" s="112">
        <f>SUM(K119:K135)</f>
        <v>135217.9999999998</v>
      </c>
      <c r="K136" s="113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09" t="s">
        <v>93</v>
      </c>
      <c r="G156" s="110"/>
      <c r="H156" s="110"/>
      <c r="I156" s="111"/>
      <c r="J156" s="112">
        <f>SUM(K137:L155)</f>
        <v>90800.150000000227</v>
      </c>
      <c r="K156" s="113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09" t="s">
        <v>93</v>
      </c>
      <c r="G174" s="110"/>
      <c r="H174" s="110"/>
      <c r="I174" s="111"/>
      <c r="J174" s="112">
        <f>SUM(K157:K173)</f>
        <v>115878.20000000003</v>
      </c>
      <c r="K174" s="113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09" t="s">
        <v>93</v>
      </c>
      <c r="G190" s="110"/>
      <c r="H190" s="110"/>
      <c r="I190" s="111"/>
      <c r="J190" s="112">
        <f>SUM(K175:K189)</f>
        <v>139746.50000000023</v>
      </c>
      <c r="K190" s="113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09" t="s">
        <v>93</v>
      </c>
      <c r="G203" s="110"/>
      <c r="H203" s="110"/>
      <c r="I203" s="111"/>
      <c r="J203" s="112">
        <f>SUM(K191:K202)</f>
        <v>127202.29999999989</v>
      </c>
      <c r="K203" s="113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09" t="s">
        <v>93</v>
      </c>
      <c r="G219" s="110"/>
      <c r="H219" s="110"/>
      <c r="I219" s="111"/>
      <c r="J219" s="112">
        <f>SUM(K204:K218)</f>
        <v>91625.749999999898</v>
      </c>
      <c r="K219" s="113"/>
    </row>
  </sheetData>
  <mergeCells count="29"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  <mergeCell ref="A1:K2"/>
    <mergeCell ref="A3:K3"/>
    <mergeCell ref="A4:B4"/>
    <mergeCell ref="C4:D4"/>
    <mergeCell ref="E4:G4"/>
    <mergeCell ref="H4:I4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F156:I156"/>
    <mergeCell ref="J156:K156"/>
    <mergeCell ref="F136:I136"/>
    <mergeCell ref="J136:K136"/>
    <mergeCell ref="F118:I118"/>
    <mergeCell ref="J118:K1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2" t="s">
        <v>96</v>
      </c>
      <c r="B1" s="123"/>
      <c r="C1" s="123"/>
      <c r="D1" s="123"/>
      <c r="E1" s="41"/>
      <c r="F1" s="41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0" t="s">
        <v>101</v>
      </c>
      <c r="B3" s="42">
        <v>200000</v>
      </c>
      <c r="C3" s="40">
        <v>115878</v>
      </c>
      <c r="D3" s="43">
        <f t="shared" ref="D3:D6" si="0">C3/B3</f>
        <v>0.57938999999999996</v>
      </c>
      <c r="E3" s="40" t="s">
        <v>223</v>
      </c>
      <c r="F3" s="44">
        <v>0.64</v>
      </c>
    </row>
    <row r="4" spans="1:6" ht="15.75">
      <c r="A4" s="40" t="s">
        <v>102</v>
      </c>
      <c r="B4" s="42">
        <v>200000</v>
      </c>
      <c r="C4" s="40">
        <v>90800</v>
      </c>
      <c r="D4" s="43">
        <f t="shared" si="0"/>
        <v>0.45400000000000001</v>
      </c>
      <c r="E4" s="40" t="s">
        <v>197</v>
      </c>
      <c r="F4" s="44">
        <v>0.83</v>
      </c>
    </row>
    <row r="5" spans="1:6" ht="15.75">
      <c r="A5" s="40" t="s">
        <v>103</v>
      </c>
      <c r="B5" s="42">
        <v>200000</v>
      </c>
      <c r="C5" s="40">
        <v>135218</v>
      </c>
      <c r="D5" s="43">
        <f t="shared" si="0"/>
        <v>0.67608999999999997</v>
      </c>
      <c r="E5" s="40" t="s">
        <v>212</v>
      </c>
      <c r="F5" s="44">
        <v>0.84</v>
      </c>
    </row>
    <row r="6" spans="1:6" ht="15.75">
      <c r="A6" s="40" t="s">
        <v>104</v>
      </c>
      <c r="B6" s="42">
        <v>200000</v>
      </c>
      <c r="C6" s="40">
        <v>133151</v>
      </c>
      <c r="D6" s="43">
        <f t="shared" si="0"/>
        <v>0.66575499999999999</v>
      </c>
      <c r="E6" s="40" t="s">
        <v>235</v>
      </c>
      <c r="F6" s="44">
        <v>0.74</v>
      </c>
    </row>
    <row r="7" spans="1:6" ht="15.75">
      <c r="A7" s="40" t="s">
        <v>115</v>
      </c>
      <c r="B7" s="42">
        <v>200000</v>
      </c>
      <c r="C7" s="40">
        <v>191545</v>
      </c>
      <c r="D7" s="43">
        <f t="shared" ref="D7:D14" si="1">C7/B7</f>
        <v>0.95772500000000005</v>
      </c>
      <c r="E7" s="45"/>
      <c r="F7" s="45"/>
    </row>
    <row r="8" spans="1:6" ht="15.75">
      <c r="A8" s="40" t="s">
        <v>122</v>
      </c>
      <c r="B8" s="42">
        <v>200000</v>
      </c>
      <c r="C8" s="40">
        <v>276993</v>
      </c>
      <c r="D8" s="43">
        <f t="shared" si="1"/>
        <v>1.384965</v>
      </c>
      <c r="E8" s="45"/>
      <c r="F8" s="45"/>
    </row>
    <row r="9" spans="1:6" ht="15.75">
      <c r="A9" s="40" t="s">
        <v>137</v>
      </c>
      <c r="B9" s="42">
        <v>200000</v>
      </c>
      <c r="C9" s="40">
        <v>132667</v>
      </c>
      <c r="D9" s="43">
        <f t="shared" si="1"/>
        <v>0.66333500000000001</v>
      </c>
      <c r="E9" s="45"/>
      <c r="F9" s="45"/>
    </row>
    <row r="10" spans="1:6" ht="15.75">
      <c r="A10" s="40" t="s">
        <v>159</v>
      </c>
      <c r="B10" s="42">
        <v>200000</v>
      </c>
      <c r="C10" s="40">
        <v>221931</v>
      </c>
      <c r="D10" s="43">
        <f t="shared" si="1"/>
        <v>1.1096550000000001</v>
      </c>
      <c r="E10" s="45"/>
      <c r="F10" s="45"/>
    </row>
    <row r="11" spans="1:6" ht="15.75">
      <c r="A11" s="40" t="s">
        <v>196</v>
      </c>
      <c r="B11" s="42">
        <v>200000</v>
      </c>
      <c r="C11" s="40">
        <v>140643</v>
      </c>
      <c r="D11" s="43">
        <f t="shared" si="1"/>
        <v>0.70321500000000003</v>
      </c>
      <c r="E11" s="45"/>
      <c r="F11" s="45"/>
    </row>
    <row r="12" spans="1:6" ht="15.75">
      <c r="A12" s="40" t="s">
        <v>197</v>
      </c>
      <c r="B12" s="42">
        <v>200000</v>
      </c>
      <c r="C12" s="40">
        <v>63900</v>
      </c>
      <c r="D12" s="43">
        <f t="shared" si="1"/>
        <v>0.31950000000000001</v>
      </c>
      <c r="E12" s="45"/>
      <c r="F12" s="45"/>
    </row>
    <row r="13" spans="1:6" ht="15.75">
      <c r="A13" s="40" t="s">
        <v>212</v>
      </c>
      <c r="B13" s="42">
        <v>200000</v>
      </c>
      <c r="C13" s="40">
        <v>275350</v>
      </c>
      <c r="D13" s="43">
        <f t="shared" si="1"/>
        <v>1.3767499999999999</v>
      </c>
      <c r="E13" s="45"/>
      <c r="F13" s="45"/>
    </row>
    <row r="14" spans="1:6" ht="15.75">
      <c r="A14" s="40" t="s">
        <v>235</v>
      </c>
      <c r="B14" s="42">
        <v>200000</v>
      </c>
      <c r="C14" s="40">
        <v>288550</v>
      </c>
      <c r="D14" s="43">
        <f t="shared" si="1"/>
        <v>1.44275</v>
      </c>
      <c r="E14" s="45"/>
      <c r="F14" s="45"/>
    </row>
    <row r="32" spans="1:4" ht="22.5">
      <c r="A32" s="122" t="s">
        <v>221</v>
      </c>
      <c r="B32" s="123"/>
      <c r="C32" s="123"/>
      <c r="D32" s="123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39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39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39">
        <f t="shared" si="2"/>
        <v>1.3767499999999999</v>
      </c>
    </row>
    <row r="37" spans="1:4" ht="15.75">
      <c r="A37" s="40" t="s">
        <v>235</v>
      </c>
      <c r="B37" s="28">
        <v>200000</v>
      </c>
      <c r="C37" s="27">
        <v>143000</v>
      </c>
      <c r="D37" s="39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2020-02-20T12:15:51Z</dcterms:modified>
</cp:coreProperties>
</file>