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2019" sheetId="5" r:id="rId1"/>
    <sheet name="2018" sheetId="2" r:id="rId2"/>
    <sheet name="FUTURE" sheetId="1" r:id="rId3"/>
    <sheet name="ROI Statement" sheetId="3" r:id="rId4"/>
  </sheets>
  <calcPr calcId="124519"/>
  <fileRecoveryPr autoRecover="0"/>
</workbook>
</file>

<file path=xl/calcChain.xml><?xml version="1.0" encoding="utf-8"?>
<calcChain xmlns="http://schemas.openxmlformats.org/spreadsheetml/2006/main">
  <c r="H15" i="5"/>
  <c r="J15" s="1"/>
  <c r="H14"/>
  <c r="J14" s="1"/>
  <c r="H13"/>
  <c r="J13" s="1"/>
  <c r="H12"/>
  <c r="J12" s="1"/>
  <c r="H26"/>
  <c r="J26" s="1"/>
  <c r="H25"/>
  <c r="J25" s="1"/>
  <c r="H24"/>
  <c r="J24" s="1"/>
  <c r="H23"/>
  <c r="J23" s="1"/>
  <c r="H22"/>
  <c r="J22" s="1"/>
  <c r="H21"/>
  <c r="J21" s="1"/>
  <c r="H34"/>
  <c r="J34" s="1"/>
  <c r="H33"/>
  <c r="J33" s="1"/>
  <c r="H32"/>
  <c r="J32" s="1"/>
  <c r="H31"/>
  <c r="J31" s="1"/>
  <c r="H38" l="1"/>
  <c r="J38" s="1"/>
  <c r="H39"/>
  <c r="I40"/>
  <c r="H40"/>
  <c r="J40" s="1"/>
  <c r="H41"/>
  <c r="I42"/>
  <c r="H42"/>
  <c r="I43"/>
  <c r="H43"/>
  <c r="H44"/>
  <c r="J44" s="1"/>
  <c r="H45"/>
  <c r="J45" s="1"/>
  <c r="H52"/>
  <c r="J52" s="1"/>
  <c r="H53"/>
  <c r="J53" s="1"/>
  <c r="H54"/>
  <c r="J54" s="1"/>
  <c r="H55"/>
  <c r="J55" s="1"/>
  <c r="H46" l="1"/>
  <c r="J39"/>
  <c r="J43"/>
  <c r="J41"/>
  <c r="J42"/>
  <c r="H56"/>
  <c r="I57"/>
  <c r="H57"/>
  <c r="H58"/>
  <c r="I59"/>
  <c r="H59"/>
  <c r="H60"/>
  <c r="J60" s="1"/>
  <c r="H61"/>
  <c r="H63"/>
  <c r="J63" s="1"/>
  <c r="H64"/>
  <c r="I65"/>
  <c r="H65"/>
  <c r="H66"/>
  <c r="J66" s="1"/>
  <c r="H67"/>
  <c r="J67" s="1"/>
  <c r="H68"/>
  <c r="J68" s="1"/>
  <c r="H69"/>
  <c r="J69" s="1"/>
  <c r="H70"/>
  <c r="I71"/>
  <c r="H71"/>
  <c r="H72"/>
  <c r="J72" s="1"/>
  <c r="H73"/>
  <c r="J73" s="1"/>
  <c r="H76"/>
  <c r="H77"/>
  <c r="J77" s="1"/>
  <c r="H78"/>
  <c r="J78" s="1"/>
  <c r="H79"/>
  <c r="H83"/>
  <c r="J83" s="1"/>
  <c r="H84"/>
  <c r="J84" s="1"/>
  <c r="H85"/>
  <c r="I86"/>
  <c r="H86"/>
  <c r="H87"/>
  <c r="J87" s="1"/>
  <c r="H88"/>
  <c r="J88" s="1"/>
  <c r="H89"/>
  <c r="J89" s="1"/>
  <c r="H90"/>
  <c r="J90" s="1"/>
  <c r="H91"/>
  <c r="J91" s="1"/>
  <c r="H92"/>
  <c r="J92" s="1"/>
  <c r="H93"/>
  <c r="J93" s="1"/>
  <c r="I94"/>
  <c r="H94"/>
  <c r="H95"/>
  <c r="J95" s="1"/>
  <c r="H96"/>
  <c r="J96" s="1"/>
  <c r="H97"/>
  <c r="J97" s="1"/>
  <c r="H102"/>
  <c r="I103"/>
  <c r="H103"/>
  <c r="H104"/>
  <c r="J104" s="1"/>
  <c r="I105"/>
  <c r="H105"/>
  <c r="H106"/>
  <c r="I107"/>
  <c r="H107"/>
  <c r="I108"/>
  <c r="H108"/>
  <c r="I109"/>
  <c r="H109"/>
  <c r="J46" l="1"/>
  <c r="H62"/>
  <c r="J56"/>
  <c r="J57"/>
  <c r="J58"/>
  <c r="J59"/>
  <c r="J61"/>
  <c r="H75"/>
  <c r="J64"/>
  <c r="J65"/>
  <c r="J70"/>
  <c r="J71"/>
  <c r="H81"/>
  <c r="J76"/>
  <c r="J79"/>
  <c r="H99"/>
  <c r="J85"/>
  <c r="J86"/>
  <c r="J94"/>
  <c r="J108"/>
  <c r="J103"/>
  <c r="J102"/>
  <c r="J105"/>
  <c r="J106"/>
  <c r="J107"/>
  <c r="J109"/>
  <c r="J62" l="1"/>
  <c r="J75"/>
  <c r="J81"/>
  <c r="J99"/>
  <c r="H110"/>
  <c r="H111"/>
  <c r="J111" s="1"/>
  <c r="H112"/>
  <c r="J112" s="1"/>
  <c r="H113"/>
  <c r="J113" s="1"/>
  <c r="H114"/>
  <c r="J114" s="1"/>
  <c r="H115"/>
  <c r="J115" s="1"/>
  <c r="H116"/>
  <c r="J116" s="1"/>
  <c r="H120"/>
  <c r="I121"/>
  <c r="H121"/>
  <c r="H122"/>
  <c r="J122" s="1"/>
  <c r="H123"/>
  <c r="I124"/>
  <c r="H124"/>
  <c r="H125"/>
  <c r="J125" s="1"/>
  <c r="H126"/>
  <c r="J126" s="1"/>
  <c r="H127"/>
  <c r="I128"/>
  <c r="H128"/>
  <c r="H129"/>
  <c r="I130"/>
  <c r="H130"/>
  <c r="H131"/>
  <c r="J131" s="1"/>
  <c r="H132"/>
  <c r="J132" s="1"/>
  <c r="H133"/>
  <c r="J133" s="1"/>
  <c r="H134"/>
  <c r="J134" s="1"/>
  <c r="H135"/>
  <c r="J135" s="1"/>
  <c r="H136" l="1"/>
  <c r="H117"/>
  <c r="J110"/>
  <c r="J117" s="1"/>
  <c r="J120"/>
  <c r="J121"/>
  <c r="J123"/>
  <c r="J124"/>
  <c r="J127"/>
  <c r="J128"/>
  <c r="J129"/>
  <c r="J130"/>
  <c r="I140"/>
  <c r="H140"/>
  <c r="J136" l="1"/>
  <c r="J140"/>
  <c r="H141"/>
  <c r="J141" l="1"/>
  <c r="H142"/>
  <c r="J142" l="1"/>
  <c r="H143"/>
  <c r="J143" l="1"/>
  <c r="I144"/>
  <c r="H144"/>
  <c r="H145"/>
  <c r="J145" s="1"/>
  <c r="J144" l="1"/>
  <c r="H146"/>
  <c r="J146" s="1"/>
  <c r="H147" l="1"/>
  <c r="J147" l="1"/>
  <c r="I148"/>
  <c r="H148"/>
  <c r="J148" l="1"/>
  <c r="H149"/>
  <c r="J149" l="1"/>
  <c r="I150"/>
  <c r="H150"/>
  <c r="J150" l="1"/>
  <c r="H151"/>
  <c r="J151" s="1"/>
  <c r="H152" l="1"/>
  <c r="H153" s="1"/>
  <c r="J152" l="1"/>
  <c r="J153" s="1"/>
  <c r="H156"/>
  <c r="J156" s="1"/>
  <c r="H157" l="1"/>
  <c r="J157" l="1"/>
  <c r="I158"/>
  <c r="H158"/>
  <c r="J158" l="1"/>
  <c r="H159"/>
  <c r="J159" l="1"/>
  <c r="I160"/>
  <c r="H160"/>
  <c r="J160" l="1"/>
  <c r="H161"/>
  <c r="J161" s="1"/>
  <c r="H162" l="1"/>
  <c r="J162" s="1"/>
  <c r="H163" l="1"/>
  <c r="J163" s="1"/>
  <c r="H164" l="1"/>
  <c r="J164" s="1"/>
  <c r="H165" l="1"/>
  <c r="J165" s="1"/>
  <c r="H166" l="1"/>
  <c r="I166"/>
  <c r="J166" l="1"/>
  <c r="H167"/>
  <c r="J167" s="1"/>
  <c r="H168"/>
  <c r="J168" s="1"/>
  <c r="H169"/>
  <c r="J169" s="1"/>
  <c r="H170" l="1"/>
  <c r="J170" s="1"/>
  <c r="H171" l="1"/>
  <c r="J171" l="1"/>
  <c r="H172"/>
  <c r="J172" s="1"/>
  <c r="H174" l="1"/>
  <c r="J174" l="1"/>
  <c r="H173"/>
  <c r="J173" l="1"/>
  <c r="J175" s="1"/>
  <c r="H178"/>
  <c r="J178" s="1"/>
  <c r="H179" l="1"/>
  <c r="J179" l="1"/>
  <c r="I180"/>
  <c r="H180"/>
  <c r="J180" l="1"/>
  <c r="I181"/>
  <c r="H181"/>
  <c r="J181" l="1"/>
  <c r="H182"/>
  <c r="J182" s="1"/>
  <c r="H183"/>
  <c r="J183" s="1"/>
  <c r="H184"/>
  <c r="I185"/>
  <c r="H185"/>
  <c r="H186"/>
  <c r="J186" s="1"/>
  <c r="H187"/>
  <c r="J187" s="1"/>
  <c r="H188"/>
  <c r="J188" s="1"/>
  <c r="H189"/>
  <c r="J189" s="1"/>
  <c r="H190"/>
  <c r="J190" s="1"/>
  <c r="H191"/>
  <c r="J191" s="1"/>
  <c r="H192"/>
  <c r="I193"/>
  <c r="H193"/>
  <c r="I194"/>
  <c r="H194"/>
  <c r="H200"/>
  <c r="J200" s="1"/>
  <c r="H201"/>
  <c r="J201" s="1"/>
  <c r="H202"/>
  <c r="I203"/>
  <c r="H203"/>
  <c r="H204"/>
  <c r="J204" s="1"/>
  <c r="H205"/>
  <c r="J205" s="1"/>
  <c r="H206"/>
  <c r="J206" s="1"/>
  <c r="H207"/>
  <c r="J207" s="1"/>
  <c r="H208"/>
  <c r="D13" i="3"/>
  <c r="I209" i="5"/>
  <c r="H209"/>
  <c r="H210"/>
  <c r="C232"/>
  <c r="E232" s="1"/>
  <c r="F232" s="1"/>
  <c r="I214"/>
  <c r="H214"/>
  <c r="I215"/>
  <c r="H215"/>
  <c r="I216"/>
  <c r="H216"/>
  <c r="I217"/>
  <c r="H217"/>
  <c r="H218"/>
  <c r="J218" s="1"/>
  <c r="H219"/>
  <c r="J219" s="1"/>
  <c r="H220"/>
  <c r="J220" s="1"/>
  <c r="H221"/>
  <c r="J221" s="1"/>
  <c r="H222"/>
  <c r="J222" s="1"/>
  <c r="H223"/>
  <c r="J223" s="1"/>
  <c r="H224"/>
  <c r="J224" s="1"/>
  <c r="H225"/>
  <c r="I226"/>
  <c r="H226"/>
  <c r="D12" i="3"/>
  <c r="D11"/>
  <c r="D10"/>
  <c r="H196" i="5" l="1"/>
  <c r="J184"/>
  <c r="J185"/>
  <c r="J194"/>
  <c r="J192"/>
  <c r="J193"/>
  <c r="H211"/>
  <c r="J202"/>
  <c r="J203"/>
  <c r="J208"/>
  <c r="J209"/>
  <c r="J210"/>
  <c r="J214"/>
  <c r="J215"/>
  <c r="J216"/>
  <c r="J217"/>
  <c r="J225"/>
  <c r="J226"/>
  <c r="I227"/>
  <c r="H227"/>
  <c r="H229" s="1"/>
  <c r="I236"/>
  <c r="H236"/>
  <c r="I237"/>
  <c r="H237"/>
  <c r="H238"/>
  <c r="I239"/>
  <c r="H239"/>
  <c r="H240"/>
  <c r="I241"/>
  <c r="H241"/>
  <c r="I242"/>
  <c r="H242"/>
  <c r="I243"/>
  <c r="H243"/>
  <c r="H244"/>
  <c r="J244" s="1"/>
  <c r="H245"/>
  <c r="I246"/>
  <c r="H246"/>
  <c r="H271"/>
  <c r="H247"/>
  <c r="J247" s="1"/>
  <c r="H248"/>
  <c r="I249"/>
  <c r="H249"/>
  <c r="I250"/>
  <c r="H250"/>
  <c r="I251"/>
  <c r="H251"/>
  <c r="I252"/>
  <c r="H252"/>
  <c r="H276"/>
  <c r="H277"/>
  <c r="J277" s="1"/>
  <c r="K266" s="1"/>
  <c r="H278"/>
  <c r="J278" s="1"/>
  <c r="K267" s="1"/>
  <c r="H279"/>
  <c r="I279"/>
  <c r="H280"/>
  <c r="J280" s="1"/>
  <c r="K269" s="1"/>
  <c r="H281"/>
  <c r="J281" s="1"/>
  <c r="K270" s="1"/>
  <c r="H282"/>
  <c r="J282" s="1"/>
  <c r="K271" s="1"/>
  <c r="H283"/>
  <c r="J283" s="1"/>
  <c r="K272" s="1"/>
  <c r="H284"/>
  <c r="J284" s="1"/>
  <c r="K273" s="1"/>
  <c r="H285"/>
  <c r="J285" s="1"/>
  <c r="K274" s="1"/>
  <c r="H286"/>
  <c r="J286" s="1"/>
  <c r="H287"/>
  <c r="I287"/>
  <c r="H288"/>
  <c r="J288" s="1"/>
  <c r="K277" s="1"/>
  <c r="H289"/>
  <c r="J289" s="1"/>
  <c r="K278" s="1"/>
  <c r="H290"/>
  <c r="J290" s="1"/>
  <c r="K279" s="1"/>
  <c r="H291"/>
  <c r="J291" s="1"/>
  <c r="K280" s="1"/>
  <c r="H292"/>
  <c r="J292" s="1"/>
  <c r="K281" s="1"/>
  <c r="H293"/>
  <c r="I293"/>
  <c r="H294"/>
  <c r="J294" s="1"/>
  <c r="K283" s="1"/>
  <c r="H295"/>
  <c r="J295" s="1"/>
  <c r="K284" s="1"/>
  <c r="H296"/>
  <c r="J296" s="1"/>
  <c r="K285" s="1"/>
  <c r="H297"/>
  <c r="I297"/>
  <c r="H253"/>
  <c r="J271"/>
  <c r="J196" l="1"/>
  <c r="J211"/>
  <c r="J279"/>
  <c r="K268" s="1"/>
  <c r="J287"/>
  <c r="K276" s="1"/>
  <c r="J276"/>
  <c r="K265" s="1"/>
  <c r="H299"/>
  <c r="H254"/>
  <c r="J227"/>
  <c r="J229" s="1"/>
  <c r="J236"/>
  <c r="J237"/>
  <c r="J238"/>
  <c r="J239"/>
  <c r="J240"/>
  <c r="J241"/>
  <c r="J242"/>
  <c r="J243"/>
  <c r="J245"/>
  <c r="J246"/>
  <c r="J297"/>
  <c r="K286" s="1"/>
  <c r="J293"/>
  <c r="K282" s="1"/>
  <c r="J248"/>
  <c r="J249"/>
  <c r="J250"/>
  <c r="J251"/>
  <c r="J252"/>
  <c r="K275"/>
  <c r="J253"/>
  <c r="D8" i="3"/>
  <c r="I5" i="2"/>
  <c r="L5" s="1"/>
  <c r="M5" s="1"/>
  <c r="I6"/>
  <c r="L6" s="1"/>
  <c r="M6" s="1"/>
  <c r="I10"/>
  <c r="L10" s="1"/>
  <c r="M10" s="1"/>
  <c r="I7"/>
  <c r="L7" s="1"/>
  <c r="M7" s="1"/>
  <c r="J9"/>
  <c r="I9"/>
  <c r="J8"/>
  <c r="I8"/>
  <c r="I11"/>
  <c r="L11" s="1"/>
  <c r="M11" s="1"/>
  <c r="J12"/>
  <c r="I12"/>
  <c r="J13"/>
  <c r="I13"/>
  <c r="I15"/>
  <c r="L15" s="1"/>
  <c r="M15" s="1"/>
  <c r="I14"/>
  <c r="L14" s="1"/>
  <c r="M14" s="1"/>
  <c r="I17"/>
  <c r="J16"/>
  <c r="I16"/>
  <c r="I18"/>
  <c r="L18" s="1"/>
  <c r="M18" s="1"/>
  <c r="I21"/>
  <c r="L21" s="1"/>
  <c r="M21" s="1"/>
  <c r="I20"/>
  <c r="L20" s="1"/>
  <c r="M20" s="1"/>
  <c r="I19"/>
  <c r="L19" s="1"/>
  <c r="M19" s="1"/>
  <c r="I22"/>
  <c r="L22" s="1"/>
  <c r="M22" s="1"/>
  <c r="I24"/>
  <c r="L24" s="1"/>
  <c r="M24" s="1"/>
  <c r="I23"/>
  <c r="L23" s="1"/>
  <c r="M23" s="1"/>
  <c r="J26"/>
  <c r="I26"/>
  <c r="J25"/>
  <c r="I25"/>
  <c r="J27"/>
  <c r="I27"/>
  <c r="I29"/>
  <c r="L29" s="1"/>
  <c r="M29" s="1"/>
  <c r="I28"/>
  <c r="L28" s="1"/>
  <c r="M28" s="1"/>
  <c r="L30"/>
  <c r="M30" s="1"/>
  <c r="I30"/>
  <c r="I31"/>
  <c r="L31" s="1"/>
  <c r="M31" s="1"/>
  <c r="I33"/>
  <c r="L33" s="1"/>
  <c r="M33" s="1"/>
  <c r="I32"/>
  <c r="L32" s="1"/>
  <c r="M32" s="1"/>
  <c r="I34"/>
  <c r="L34" s="1"/>
  <c r="M34" s="1"/>
  <c r="I36"/>
  <c r="L36" s="1"/>
  <c r="M36" s="1"/>
  <c r="I35"/>
  <c r="L35" s="1"/>
  <c r="M35" s="1"/>
  <c r="I39"/>
  <c r="L39" s="1"/>
  <c r="M39" s="1"/>
  <c r="I38"/>
  <c r="L38" s="1"/>
  <c r="M38" s="1"/>
  <c r="J40"/>
  <c r="I40"/>
  <c r="I41"/>
  <c r="L41" s="1"/>
  <c r="M41" s="1"/>
  <c r="I43"/>
  <c r="L43" s="1"/>
  <c r="M43" s="1"/>
  <c r="I42"/>
  <c r="L42" s="1"/>
  <c r="M42" s="1"/>
  <c r="I45"/>
  <c r="L45" s="1"/>
  <c r="M45" s="1"/>
  <c r="I44"/>
  <c r="L44" s="1"/>
  <c r="M44" s="1"/>
  <c r="J47"/>
  <c r="I47"/>
  <c r="J46"/>
  <c r="I46"/>
  <c r="J49"/>
  <c r="I49"/>
  <c r="I48"/>
  <c r="I51"/>
  <c r="L51" s="1"/>
  <c r="M51" s="1"/>
  <c r="J50"/>
  <c r="I50"/>
  <c r="J52"/>
  <c r="I52"/>
  <c r="I53"/>
  <c r="L53" s="1"/>
  <c r="M53" s="1"/>
  <c r="I54"/>
  <c r="L54" s="1"/>
  <c r="M54" s="1"/>
  <c r="J55"/>
  <c r="I55"/>
  <c r="J56"/>
  <c r="I56"/>
  <c r="J57"/>
  <c r="I57"/>
  <c r="I58"/>
  <c r="L58" s="1"/>
  <c r="M58" s="1"/>
  <c r="I59"/>
  <c r="L59" s="1"/>
  <c r="M59" s="1"/>
  <c r="D7" i="3"/>
  <c r="I61" i="2"/>
  <c r="L61" s="1"/>
  <c r="M61" s="1"/>
  <c r="I60"/>
  <c r="J62"/>
  <c r="I62"/>
  <c r="J64"/>
  <c r="I64"/>
  <c r="J65"/>
  <c r="I65"/>
  <c r="J66"/>
  <c r="I66"/>
  <c r="I67"/>
  <c r="I68"/>
  <c r="I69"/>
  <c r="J69"/>
  <c r="J70"/>
  <c r="I70"/>
  <c r="I72"/>
  <c r="L72" s="1"/>
  <c r="M72" s="1"/>
  <c r="I71"/>
  <c r="J73"/>
  <c r="I73"/>
  <c r="J75"/>
  <c r="I75"/>
  <c r="I74"/>
  <c r="I78"/>
  <c r="L78" s="1"/>
  <c r="M78" s="1"/>
  <c r="J77"/>
  <c r="I77"/>
  <c r="J76"/>
  <c r="I76"/>
  <c r="I79"/>
  <c r="J79"/>
  <c r="J80"/>
  <c r="I80"/>
  <c r="J81"/>
  <c r="I81"/>
  <c r="J82"/>
  <c r="I82"/>
  <c r="J83"/>
  <c r="I83"/>
  <c r="I84"/>
  <c r="L84" s="1"/>
  <c r="M84" s="1"/>
  <c r="J85"/>
  <c r="I85"/>
  <c r="J87"/>
  <c r="I87"/>
  <c r="J86"/>
  <c r="I86"/>
  <c r="I88"/>
  <c r="L88" s="1"/>
  <c r="M88" s="1"/>
  <c r="J89"/>
  <c r="I89"/>
  <c r="D9" i="3"/>
  <c r="I90" i="2"/>
  <c r="L90" s="1"/>
  <c r="M90" s="1"/>
  <c r="J100"/>
  <c r="I100"/>
  <c r="I98"/>
  <c r="L98" s="1"/>
  <c r="M98" s="1"/>
  <c r="J92"/>
  <c r="I92"/>
  <c r="J93"/>
  <c r="I93"/>
  <c r="I94"/>
  <c r="L94" s="1"/>
  <c r="M94" s="1"/>
  <c r="I95"/>
  <c r="L95" s="1"/>
  <c r="M95" s="1"/>
  <c r="J99"/>
  <c r="I99"/>
  <c r="J97"/>
  <c r="I97"/>
  <c r="I96"/>
  <c r="J101"/>
  <c r="I101"/>
  <c r="I103"/>
  <c r="I102"/>
  <c r="L102" s="1"/>
  <c r="M102" s="1"/>
  <c r="J105"/>
  <c r="I105"/>
  <c r="I104"/>
  <c r="L104" s="1"/>
  <c r="M104" s="1"/>
  <c r="I107"/>
  <c r="L107" s="1"/>
  <c r="M107" s="1"/>
  <c r="I106"/>
  <c r="L106" s="1"/>
  <c r="M106" s="1"/>
  <c r="I109"/>
  <c r="L109" s="1"/>
  <c r="M109" s="1"/>
  <c r="I110"/>
  <c r="L110" s="1"/>
  <c r="M110" s="1"/>
  <c r="I111"/>
  <c r="L111" s="1"/>
  <c r="M111" s="1"/>
  <c r="I112"/>
  <c r="L112" s="1"/>
  <c r="M112" s="1"/>
  <c r="I114"/>
  <c r="L114" s="1"/>
  <c r="M114" s="1"/>
  <c r="I113"/>
  <c r="L113" s="1"/>
  <c r="M113" s="1"/>
  <c r="I115"/>
  <c r="L115" s="1"/>
  <c r="M115" s="1"/>
  <c r="I117"/>
  <c r="I116"/>
  <c r="L116" s="1"/>
  <c r="M116" s="1"/>
  <c r="I119"/>
  <c r="L119" s="1"/>
  <c r="M119" s="1"/>
  <c r="I118"/>
  <c r="L118" s="1"/>
  <c r="M118" s="1"/>
  <c r="I120"/>
  <c r="L120" s="1"/>
  <c r="M120" s="1"/>
  <c r="I121"/>
  <c r="L121" s="1"/>
  <c r="M121" s="1"/>
  <c r="D5" i="3"/>
  <c r="D4"/>
  <c r="D3"/>
  <c r="D6"/>
  <c r="I122" i="2"/>
  <c r="L122" s="1"/>
  <c r="M122" s="1"/>
  <c r="I123"/>
  <c r="L123" s="1"/>
  <c r="M123" s="1"/>
  <c r="I124"/>
  <c r="L124" s="1"/>
  <c r="M124" s="1"/>
  <c r="I125"/>
  <c r="L125" s="1"/>
  <c r="M125" s="1"/>
  <c r="I127"/>
  <c r="L127" s="1"/>
  <c r="M127" s="1"/>
  <c r="I126"/>
  <c r="L126" s="1"/>
  <c r="M126" s="1"/>
  <c r="I128"/>
  <c r="L128" s="1"/>
  <c r="M128" s="1"/>
  <c r="I129"/>
  <c r="L129" s="1"/>
  <c r="M129" s="1"/>
  <c r="J130"/>
  <c r="I130"/>
  <c r="I132"/>
  <c r="L132" s="1"/>
  <c r="M132" s="1"/>
  <c r="J131"/>
  <c r="I131"/>
  <c r="I133"/>
  <c r="L133" s="1"/>
  <c r="M133" s="1"/>
  <c r="I135"/>
  <c r="L135" s="1"/>
  <c r="M135" s="1"/>
  <c r="I136"/>
  <c r="L136" s="1"/>
  <c r="M136" s="1"/>
  <c r="I137"/>
  <c r="L137" s="1"/>
  <c r="M137" s="1"/>
  <c r="I139"/>
  <c r="L139" s="1"/>
  <c r="M139" s="1"/>
  <c r="I138"/>
  <c r="L138" s="1"/>
  <c r="M138" s="1"/>
  <c r="J140"/>
  <c r="I140"/>
  <c r="J143"/>
  <c r="I143"/>
  <c r="I142"/>
  <c r="L142" s="1"/>
  <c r="M142" s="1"/>
  <c r="I141"/>
  <c r="L141" s="1"/>
  <c r="M141" s="1"/>
  <c r="J145"/>
  <c r="I145"/>
  <c r="I144"/>
  <c r="L144" s="1"/>
  <c r="M144" s="1"/>
  <c r="J147"/>
  <c r="I147"/>
  <c r="J146"/>
  <c r="I146"/>
  <c r="I148"/>
  <c r="L148" s="1"/>
  <c r="M148" s="1"/>
  <c r="I149"/>
  <c r="L149" s="1"/>
  <c r="M149" s="1"/>
  <c r="I150"/>
  <c r="L150" s="1"/>
  <c r="M150" s="1"/>
  <c r="I151"/>
  <c r="L151" s="1"/>
  <c r="M151" s="1"/>
  <c r="I153"/>
  <c r="L153" s="1"/>
  <c r="M153" s="1"/>
  <c r="I152"/>
  <c r="L152" s="1"/>
  <c r="M152" s="1"/>
  <c r="J155"/>
  <c r="I155"/>
  <c r="J154"/>
  <c r="I154"/>
  <c r="I156"/>
  <c r="L156" s="1"/>
  <c r="M156" s="1"/>
  <c r="I157"/>
  <c r="L157" s="1"/>
  <c r="M157" s="1"/>
  <c r="I160"/>
  <c r="L160" s="1"/>
  <c r="M160" s="1"/>
  <c r="I159"/>
  <c r="L159" s="1"/>
  <c r="M159" s="1"/>
  <c r="J161"/>
  <c r="I161"/>
  <c r="J162"/>
  <c r="I162"/>
  <c r="I164"/>
  <c r="L164" s="1"/>
  <c r="M164" s="1"/>
  <c r="I163"/>
  <c r="L163" s="1"/>
  <c r="M163" s="1"/>
  <c r="I165"/>
  <c r="L165" s="1"/>
  <c r="M165" s="1"/>
  <c r="J167"/>
  <c r="I167"/>
  <c r="J166"/>
  <c r="I166"/>
  <c r="J169"/>
  <c r="I169"/>
  <c r="I168"/>
  <c r="I171"/>
  <c r="L171" s="1"/>
  <c r="M171" s="1"/>
  <c r="I170"/>
  <c r="L170" s="1"/>
  <c r="M170" s="1"/>
  <c r="I173"/>
  <c r="L173" s="1"/>
  <c r="M173" s="1"/>
  <c r="I172"/>
  <c r="L172" s="1"/>
  <c r="M172" s="1"/>
  <c r="J174"/>
  <c r="I174"/>
  <c r="J175"/>
  <c r="I175"/>
  <c r="I176"/>
  <c r="L176" s="1"/>
  <c r="M176" s="1"/>
  <c r="I177"/>
  <c r="L177" s="1"/>
  <c r="M177" s="1"/>
  <c r="I178"/>
  <c r="L178" s="1"/>
  <c r="M178" s="1"/>
  <c r="I179"/>
  <c r="L179" s="1"/>
  <c r="M179" s="1"/>
  <c r="I181"/>
  <c r="L181" s="1"/>
  <c r="M181" s="1"/>
  <c r="I180"/>
  <c r="L180" s="1"/>
  <c r="M180" s="1"/>
  <c r="I182"/>
  <c r="L182" s="1"/>
  <c r="M182" s="1"/>
  <c r="I183"/>
  <c r="L183" s="1"/>
  <c r="M183" s="1"/>
  <c r="I185"/>
  <c r="L185" s="1"/>
  <c r="M185" s="1"/>
  <c r="J186"/>
  <c r="I186"/>
  <c r="J188"/>
  <c r="I188"/>
  <c r="J187"/>
  <c r="I187"/>
  <c r="I189"/>
  <c r="L189" s="1"/>
  <c r="M189" s="1"/>
  <c r="I190"/>
  <c r="L190" s="1"/>
  <c r="M190" s="1"/>
  <c r="I191"/>
  <c r="L191" s="1"/>
  <c r="M191" s="1"/>
  <c r="J192"/>
  <c r="I192"/>
  <c r="I193"/>
  <c r="L193" s="1"/>
  <c r="M193" s="1"/>
  <c r="J195"/>
  <c r="I195"/>
  <c r="I194"/>
  <c r="L194" s="1"/>
  <c r="M194" s="1"/>
  <c r="J197"/>
  <c r="I197"/>
  <c r="J196"/>
  <c r="I196"/>
  <c r="I198"/>
  <c r="L198" s="1"/>
  <c r="M198" s="1"/>
  <c r="I200"/>
  <c r="J199"/>
  <c r="I199"/>
  <c r="J201"/>
  <c r="I201"/>
  <c r="J202"/>
  <c r="I202"/>
  <c r="I204"/>
  <c r="L204" s="1"/>
  <c r="M204" s="1"/>
  <c r="I203"/>
  <c r="L203" s="1"/>
  <c r="M203" s="1"/>
  <c r="I205"/>
  <c r="L205" s="1"/>
  <c r="M205" s="1"/>
  <c r="I207"/>
  <c r="L207" s="1"/>
  <c r="M207" s="1"/>
  <c r="J208"/>
  <c r="I208"/>
  <c r="J209"/>
  <c r="I209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7"/>
  <c r="L217" s="1"/>
  <c r="M217" s="1"/>
  <c r="I216"/>
  <c r="L216" s="1"/>
  <c r="M216" s="1"/>
  <c r="J218"/>
  <c r="I218"/>
  <c r="J219"/>
  <c r="I219"/>
  <c r="I221"/>
  <c r="L221" s="1"/>
  <c r="M221" s="1"/>
  <c r="I220"/>
  <c r="L220" s="1"/>
  <c r="M220" s="1"/>
  <c r="J222"/>
  <c r="I222"/>
  <c r="I223"/>
  <c r="L223" s="1"/>
  <c r="M223" s="1"/>
  <c r="I224"/>
  <c r="J225"/>
  <c r="I225"/>
  <c r="J226"/>
  <c r="I226"/>
  <c r="I228"/>
  <c r="L228" s="1"/>
  <c r="M228" s="1"/>
  <c r="I229"/>
  <c r="L229" s="1"/>
  <c r="M229" s="1"/>
  <c r="J230"/>
  <c r="I230"/>
  <c r="J231"/>
  <c r="I231"/>
  <c r="I232"/>
  <c r="L232" s="1"/>
  <c r="M232" s="1"/>
  <c r="I234"/>
  <c r="L234" s="1"/>
  <c r="M234" s="1"/>
  <c r="I235"/>
  <c r="L235" s="1"/>
  <c r="M235" s="1"/>
  <c r="I236"/>
  <c r="L236" s="1"/>
  <c r="M236" s="1"/>
  <c r="I237"/>
  <c r="L237" s="1"/>
  <c r="M237" s="1"/>
  <c r="J238"/>
  <c r="I238"/>
  <c r="I239"/>
  <c r="L239" s="1"/>
  <c r="M239" s="1"/>
  <c r="I240"/>
  <c r="L240" s="1"/>
  <c r="M240" s="1"/>
  <c r="I241"/>
  <c r="L241" s="1"/>
  <c r="M241" s="1"/>
  <c r="I245"/>
  <c r="I244"/>
  <c r="J243"/>
  <c r="I243"/>
  <c r="J242"/>
  <c r="I242"/>
  <c r="L27" l="1"/>
  <c r="M27" s="1"/>
  <c r="L25"/>
  <c r="M25" s="1"/>
  <c r="L26"/>
  <c r="M26" s="1"/>
  <c r="K288" i="5"/>
  <c r="J254"/>
  <c r="J299"/>
  <c r="L8" i="2"/>
  <c r="M8" s="1"/>
  <c r="L9"/>
  <c r="M9" s="1"/>
  <c r="L12"/>
  <c r="M12" s="1"/>
  <c r="L13"/>
  <c r="M13" s="1"/>
  <c r="L16"/>
  <c r="M16" s="1"/>
  <c r="L17"/>
  <c r="M17" s="1"/>
  <c r="L57"/>
  <c r="M57" s="1"/>
  <c r="L70"/>
  <c r="M70" s="1"/>
  <c r="L62"/>
  <c r="M62" s="1"/>
  <c r="L77"/>
  <c r="M77" s="1"/>
  <c r="L64"/>
  <c r="M64" s="1"/>
  <c r="L40"/>
  <c r="M40" s="1"/>
  <c r="L46"/>
  <c r="M46" s="1"/>
  <c r="L47"/>
  <c r="M47" s="1"/>
  <c r="L52"/>
  <c r="M52" s="1"/>
  <c r="L69"/>
  <c r="M69" s="1"/>
  <c r="L48"/>
  <c r="M48" s="1"/>
  <c r="L49"/>
  <c r="M49" s="1"/>
  <c r="L50"/>
  <c r="M50" s="1"/>
  <c r="L55"/>
  <c r="M55" s="1"/>
  <c r="L56"/>
  <c r="M56" s="1"/>
  <c r="L60"/>
  <c r="M60" s="1"/>
  <c r="L65"/>
  <c r="M65" s="1"/>
  <c r="L66"/>
  <c r="M66" s="1"/>
  <c r="L67"/>
  <c r="M67" s="1"/>
  <c r="L68"/>
  <c r="M68" s="1"/>
  <c r="L169"/>
  <c r="M169" s="1"/>
  <c r="L79"/>
  <c r="M79" s="1"/>
  <c r="L71"/>
  <c r="M71" s="1"/>
  <c r="L73"/>
  <c r="M73" s="1"/>
  <c r="L74"/>
  <c r="M74" s="1"/>
  <c r="L75"/>
  <c r="M75" s="1"/>
  <c r="L76"/>
  <c r="M76" s="1"/>
  <c r="L101"/>
  <c r="M101" s="1"/>
  <c r="L93"/>
  <c r="M93" s="1"/>
  <c r="L82"/>
  <c r="M82" s="1"/>
  <c r="L80"/>
  <c r="M80" s="1"/>
  <c r="L100"/>
  <c r="M100" s="1"/>
  <c r="L86"/>
  <c r="M86" s="1"/>
  <c r="L81"/>
  <c r="M81" s="1"/>
  <c r="L83"/>
  <c r="M83" s="1"/>
  <c r="L85"/>
  <c r="M85" s="1"/>
  <c r="L87"/>
  <c r="M87" s="1"/>
  <c r="L89"/>
  <c r="M89" s="1"/>
  <c r="L92"/>
  <c r="M92" s="1"/>
  <c r="L130"/>
  <c r="M130" s="1"/>
  <c r="L105"/>
  <c r="M105" s="1"/>
  <c r="L175"/>
  <c r="M175" s="1"/>
  <c r="L140"/>
  <c r="M140" s="1"/>
  <c r="L143"/>
  <c r="M143" s="1"/>
  <c r="L96"/>
  <c r="M96" s="1"/>
  <c r="L97"/>
  <c r="M97" s="1"/>
  <c r="L99"/>
  <c r="M99" s="1"/>
  <c r="L103"/>
  <c r="M103" s="1"/>
  <c r="L117"/>
  <c r="M117" s="1"/>
  <c r="L167"/>
  <c r="M167" s="1"/>
  <c r="L131"/>
  <c r="M131" s="1"/>
  <c r="L145"/>
  <c r="M145" s="1"/>
  <c r="L146"/>
  <c r="M146" s="1"/>
  <c r="L147"/>
  <c r="M147" s="1"/>
  <c r="L197"/>
  <c r="M197" s="1"/>
  <c r="L192"/>
  <c r="M192" s="1"/>
  <c r="L174"/>
  <c r="M174" s="1"/>
  <c r="L154"/>
  <c r="M154" s="1"/>
  <c r="L155"/>
  <c r="M155" s="1"/>
  <c r="L161"/>
  <c r="M161" s="1"/>
  <c r="L162"/>
  <c r="M162" s="1"/>
  <c r="L166"/>
  <c r="M166" s="1"/>
  <c r="L168"/>
  <c r="M168" s="1"/>
  <c r="L186"/>
  <c r="M186" s="1"/>
  <c r="L187"/>
  <c r="M187" s="1"/>
  <c r="L188"/>
  <c r="M188" s="1"/>
  <c r="L195"/>
  <c r="M195" s="1"/>
  <c r="L196"/>
  <c r="M196" s="1"/>
  <c r="L199"/>
  <c r="M199" s="1"/>
  <c r="L200"/>
  <c r="M200" s="1"/>
  <c r="L201"/>
  <c r="M201" s="1"/>
  <c r="L202"/>
  <c r="M202" s="1"/>
  <c r="L208"/>
  <c r="M208" s="1"/>
  <c r="L209"/>
  <c r="M209" s="1"/>
  <c r="L218"/>
  <c r="M218" s="1"/>
  <c r="L219"/>
  <c r="M219" s="1"/>
  <c r="L222"/>
  <c r="M222" s="1"/>
  <c r="L224"/>
  <c r="M224" s="1"/>
  <c r="L225"/>
  <c r="M225" s="1"/>
  <c r="L226"/>
  <c r="M226" s="1"/>
  <c r="L230"/>
  <c r="M230" s="1"/>
  <c r="L231"/>
  <c r="M231" s="1"/>
  <c r="L238"/>
  <c r="M238" s="1"/>
  <c r="L242"/>
  <c r="M242" s="1"/>
  <c r="L243"/>
  <c r="M243" s="1"/>
  <c r="L244"/>
  <c r="M244" s="1"/>
  <c r="L245"/>
  <c r="M245" s="1"/>
  <c r="I10" i="1" l="1"/>
  <c r="K10"/>
  <c r="L10" s="1"/>
  <c r="K11"/>
  <c r="I11"/>
  <c r="I12"/>
  <c r="K12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2" l="1"/>
  <c r="L1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<sst xmlns="http://schemas.openxmlformats.org/spreadsheetml/2006/main" count="1433" uniqueCount="60">
  <si>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</si>
  <si>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</si>
  <si>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</si>
  <si>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</si>
  <si>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</si>
  <si>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</si>
  <si>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</si>
  <si>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</si>
  <si>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</si>
  <si>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</si>
  <si>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</si>
  <si>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</si>
  <si>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</si>
  <si>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</si>
  <si>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</si>
  <si>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</si>
  <si>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</si>
  <si>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</si>
  <si>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</si>
  <si>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</si>
  <si>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</si>
  <si>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</si>
  <si>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</si>
  <si>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</si>
  <si>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</si>
  <si>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</si>
  <si>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</si>
  <si>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</si>
  <si>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</si>
  <si>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</si>
  <si>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</si>
  <si>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</si>
  <si>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</si>
  <si>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</si>
  <si>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</si>
  <si>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</si>
  <si>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</si>
  <si>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</si>
  <si>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</si>
  <si>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</si>
  <si>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</si>
  <si>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</si>
  <si>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</si>
  <si>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</si>
  <si>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quatity as per NIFTY 2lots BANKNIFTY-5LOTS</t>
  </si>
  <si>
    <t xml:space="preserve">January </t>
  </si>
  <si>
    <t>February</t>
  </si>
  <si>
    <t>March</t>
  </si>
  <si>
    <t>ACCURACY</t>
  </si>
  <si>
    <t>TOTAL CALLS</t>
  </si>
  <si>
    <t>COST TO COST</t>
  </si>
  <si>
    <t>ACTUAL CALLS</t>
  </si>
  <si>
    <t xml:space="preserve">SL </t>
  </si>
  <si>
    <t>PROFITABLE CALLS</t>
  </si>
  <si>
    <t>14</t>
  </si>
  <si>
    <t>April</t>
  </si>
  <si>
    <t xml:space="preserve">BANKNNIFTY </t>
  </si>
  <si>
    <t>FEB-2020</t>
  </si>
  <si>
    <t>10</t>
  </si>
  <si>
    <t xml:space="preserve">BANNIFTY </t>
  </si>
</sst>
</file>

<file path=xl/styles.xml><?xml version="1.0" encoding="utf-8"?>
<styleSheet xmlns="http://schemas.openxmlformats.org/spreadsheetml/2006/main">
  <numFmts count="6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  <numFmt numFmtId="169" formatCode="d\-mmm\-yyyy;@"/>
  </numFmts>
  <fonts count="35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Arial"/>
      <family val="2"/>
    </font>
    <font>
      <sz val="11"/>
      <color indexed="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4" fillId="0" borderId="0"/>
    <xf numFmtId="9" fontId="26" fillId="0" borderId="0" applyFont="0" applyFill="0" applyBorder="0" applyAlignment="0" applyProtection="0"/>
    <xf numFmtId="0" fontId="33" fillId="0" borderId="0"/>
  </cellStyleXfs>
  <cellXfs count="136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11" borderId="0" xfId="0" applyFill="1"/>
    <xf numFmtId="9" fontId="19" fillId="0" borderId="0" xfId="2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applyFont="1"/>
    <xf numFmtId="15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30" fillId="4" borderId="0" xfId="0" applyFont="1" applyFill="1"/>
    <xf numFmtId="165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28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17" fontId="30" fillId="4" borderId="0" xfId="0" applyNumberFormat="1" applyFont="1" applyFill="1" applyAlignment="1">
      <alignment horizontal="center"/>
    </xf>
    <xf numFmtId="2" fontId="28" fillId="4" borderId="0" xfId="0" applyNumberFormat="1" applyFont="1" applyFill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0" xfId="0" applyFont="1"/>
    <xf numFmtId="2" fontId="30" fillId="4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5" fontId="30" fillId="4" borderId="0" xfId="0" applyNumberFormat="1" applyFont="1" applyFill="1"/>
    <xf numFmtId="17" fontId="30" fillId="4" borderId="0" xfId="0" applyNumberFormat="1" applyFont="1" applyFill="1"/>
    <xf numFmtId="165" fontId="29" fillId="0" borderId="1" xfId="1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65" fontId="28" fillId="5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center" vertical="center"/>
    </xf>
    <xf numFmtId="167" fontId="31" fillId="0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165" fontId="32" fillId="5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49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0" xfId="0" applyNumberFormat="1" applyFont="1" applyFill="1" applyBorder="1" applyAlignment="1">
      <alignment horizontal="center"/>
    </xf>
    <xf numFmtId="9" fontId="30" fillId="4" borderId="0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/>
    </xf>
    <xf numFmtId="167" fontId="30" fillId="4" borderId="8" xfId="0" applyNumberFormat="1" applyFont="1" applyFill="1" applyBorder="1" applyAlignment="1">
      <alignment horizontal="center" vertical="center"/>
    </xf>
    <xf numFmtId="165" fontId="30" fillId="4" borderId="8" xfId="0" applyNumberFormat="1" applyFont="1" applyFill="1" applyBorder="1" applyAlignment="1">
      <alignment horizontal="center" vertical="center" wrapText="1"/>
    </xf>
    <xf numFmtId="169" fontId="29" fillId="0" borderId="0" xfId="3" applyNumberFormat="1" applyFont="1" applyBorder="1" applyAlignment="1">
      <alignment horizontal="center" vertical="center"/>
    </xf>
    <xf numFmtId="2" fontId="28" fillId="0" borderId="0" xfId="3" applyNumberFormat="1" applyFont="1" applyBorder="1" applyAlignment="1">
      <alignment horizontal="center"/>
    </xf>
    <xf numFmtId="0" fontId="29" fillId="0" borderId="0" xfId="3" applyFont="1" applyBorder="1" applyAlignment="1">
      <alignment horizontal="center" vertical="center"/>
    </xf>
    <xf numFmtId="2" fontId="29" fillId="0" borderId="0" xfId="3" applyNumberFormat="1" applyFont="1" applyBorder="1" applyAlignment="1">
      <alignment horizontal="center" vertical="center"/>
    </xf>
    <xf numFmtId="2" fontId="34" fillId="0" borderId="0" xfId="3" applyNumberFormat="1" applyFont="1" applyBorder="1" applyAlignment="1">
      <alignment horizontal="center" vertical="center"/>
    </xf>
    <xf numFmtId="2" fontId="29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168" fontId="30" fillId="4" borderId="9" xfId="0" applyNumberFormat="1" applyFont="1" applyFill="1" applyBorder="1" applyAlignment="1">
      <alignment horizontal="center" vertical="center"/>
    </xf>
    <xf numFmtId="168" fontId="30" fillId="4" borderId="10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4">
    <cellStyle name="Excel Built-in Normal 2" xfId="1"/>
    <cellStyle name="Normal" xfId="0" builtinId="0"/>
    <cellStyle name="Normal 3 2" xfId="3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4233600877259794"/>
          <c:y val="0.22713932013559041"/>
          <c:w val="0.63067627184900465"/>
          <c:h val="0.4456093595588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  <c:pt idx="7">
                  <c:v>16385</c:v>
                </c:pt>
                <c:pt idx="8">
                  <c:v>81750</c:v>
                </c:pt>
                <c:pt idx="9">
                  <c:v>102850</c:v>
                </c:pt>
              </c:numCache>
            </c:numRef>
          </c:val>
        </c:ser>
        <c:axId val="67581824"/>
        <c:axId val="67583360"/>
      </c:barChart>
      <c:catAx>
        <c:axId val="67581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583360"/>
        <c:crosses val="autoZero"/>
        <c:auto val="1"/>
        <c:lblAlgn val="ctr"/>
        <c:lblOffset val="100"/>
      </c:catAx>
      <c:valAx>
        <c:axId val="675833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5818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2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3057851239669422E-2"/>
          <c:y val="0.20379097162638191"/>
          <c:w val="0.93939393939393945"/>
          <c:h val="0.61068823604006628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3813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  <c:pt idx="7">
                  <c:v>0.16385</c:v>
                </c:pt>
                <c:pt idx="8">
                  <c:v>0.8175</c:v>
                </c:pt>
                <c:pt idx="9">
                  <c:v>1.0285</c:v>
                </c:pt>
                <c:pt idx="10">
                  <c:v>1.3654999999999999</c:v>
                </c:pt>
              </c:numCache>
            </c:numRef>
          </c:val>
        </c:ser>
        <c:dLbls>
          <c:showVal val="1"/>
        </c:dLbls>
        <c:marker val="1"/>
        <c:axId val="67624960"/>
        <c:axId val="67626496"/>
      </c:lineChart>
      <c:catAx>
        <c:axId val="676249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626496"/>
        <c:crosses val="autoZero"/>
        <c:auto val="1"/>
        <c:lblAlgn val="ctr"/>
        <c:lblOffset val="100"/>
      </c:catAx>
      <c:valAx>
        <c:axId val="67626496"/>
        <c:scaling>
          <c:orientation val="minMax"/>
        </c:scaling>
        <c:delete val="1"/>
        <c:axPos val="l"/>
        <c:numFmt formatCode="0%" sourceLinked="1"/>
        <c:tickLblPos val="nextTo"/>
        <c:crossAx val="676249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Pr>
        <a:bodyPr/>
        <a:lstStyle/>
        <a:p>
          <a:pPr>
            <a:defRPr lang="en-US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0.56999999999999995</c:v>
                </c:pt>
                <c:pt idx="1">
                  <c:v>0.9</c:v>
                </c:pt>
                <c:pt idx="2">
                  <c:v>0.88</c:v>
                </c:pt>
                <c:pt idx="3">
                  <c:v>0.69</c:v>
                </c:pt>
              </c:numCache>
            </c:numRef>
          </c:val>
        </c:ser>
        <c:shape val="cylinder"/>
        <c:axId val="67536000"/>
        <c:axId val="67537536"/>
        <c:axId val="0"/>
      </c:bar3DChart>
      <c:catAx>
        <c:axId val="67536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537536"/>
        <c:crosses val="autoZero"/>
        <c:auto val="1"/>
        <c:lblAlgn val="ctr"/>
        <c:lblOffset val="100"/>
      </c:catAx>
      <c:valAx>
        <c:axId val="675375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7536000"/>
        <c:crosses val="autoZero"/>
        <c:crossBetween val="between"/>
      </c:valAx>
    </c:plotArea>
    <c:plotVisOnly val="1"/>
    <c:dispBlanksAs val="gap"/>
  </c:chart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180975</xdr:rowOff>
    </xdr:from>
    <xdr:to>
      <xdr:col>4</xdr:col>
      <xdr:colOff>171450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171449</xdr:rowOff>
    </xdr:from>
    <xdr:to>
      <xdr:col>12</xdr:col>
      <xdr:colOff>209550</xdr:colOff>
      <xdr:row>27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</xdr:row>
      <xdr:rowOff>161925</xdr:rowOff>
    </xdr:from>
    <xdr:to>
      <xdr:col>11</xdr:col>
      <xdr:colOff>9525</xdr:colOff>
      <xdr:row>11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9"/>
  <sheetViews>
    <sheetView tabSelected="1" topLeftCell="A7" zoomScale="90" zoomScaleNormal="90" workbookViewId="0">
      <selection activeCell="D18" sqref="D18"/>
    </sheetView>
  </sheetViews>
  <sheetFormatPr defaultRowHeight="15"/>
  <cols>
    <col min="1" max="1" width="13.5703125" bestFit="1" customWidth="1"/>
    <col min="2" max="2" width="14.7109375" bestFit="1" customWidth="1"/>
    <col min="3" max="3" width="16.140625" bestFit="1" customWidth="1"/>
    <col min="4" max="4" width="18.85546875" bestFit="1" customWidth="1"/>
    <col min="5" max="5" width="19.42578125" bestFit="1" customWidth="1"/>
    <col min="6" max="6" width="11.28515625" bestFit="1" customWidth="1"/>
    <col min="7" max="7" width="10.5703125" bestFit="1" customWidth="1"/>
    <col min="8" max="8" width="12.140625" bestFit="1" customWidth="1"/>
    <col min="9" max="9" width="10.5703125" bestFit="1" customWidth="1"/>
    <col min="10" max="10" width="31" customWidth="1"/>
    <col min="11" max="11" width="10.7109375" bestFit="1" customWidth="1"/>
  </cols>
  <sheetData>
    <row r="1" spans="1:18">
      <c r="A1" s="115" t="s">
        <v>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8" ht="26.25">
      <c r="A6" s="66" t="s">
        <v>0</v>
      </c>
      <c r="B6" s="66" t="s">
        <v>13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117" t="s">
        <v>7</v>
      </c>
      <c r="I6" s="117"/>
      <c r="J6" s="118" t="s">
        <v>8</v>
      </c>
      <c r="K6" s="11"/>
      <c r="L6" s="12"/>
      <c r="M6" s="9"/>
      <c r="N6" s="9"/>
      <c r="O6" s="9"/>
      <c r="P6" s="9"/>
      <c r="Q6" s="9"/>
      <c r="R6" s="9"/>
    </row>
    <row r="7" spans="1:18" ht="27" thickBot="1">
      <c r="A7" s="66"/>
      <c r="B7" s="66"/>
      <c r="C7" s="66"/>
      <c r="D7" s="66"/>
      <c r="E7" s="66"/>
      <c r="F7" s="66"/>
      <c r="G7" s="66"/>
      <c r="H7" s="66" t="s">
        <v>4</v>
      </c>
      <c r="I7" s="66" t="s">
        <v>5</v>
      </c>
      <c r="J7" s="118"/>
      <c r="K7" s="11"/>
      <c r="L7" s="12"/>
      <c r="M7" s="9"/>
      <c r="N7" s="9"/>
      <c r="O7" s="9"/>
      <c r="P7" s="9"/>
      <c r="Q7" s="9"/>
      <c r="R7" s="9"/>
    </row>
    <row r="8" spans="1:18" ht="19.5" thickBot="1">
      <c r="A8" s="119" t="s">
        <v>44</v>
      </c>
      <c r="B8" s="120"/>
      <c r="C8" s="120"/>
      <c r="D8" s="120"/>
      <c r="E8" s="120"/>
      <c r="F8" s="120"/>
      <c r="G8" s="120"/>
      <c r="H8" s="120"/>
      <c r="I8" s="120"/>
      <c r="J8" s="121"/>
      <c r="K8" s="1"/>
      <c r="L8" s="1"/>
      <c r="M8" s="1"/>
      <c r="N8" s="1"/>
      <c r="O8" s="1"/>
      <c r="P8" s="1"/>
      <c r="Q8" s="1"/>
      <c r="R8" s="1"/>
    </row>
    <row r="9" spans="1:18" ht="15.75">
      <c r="K9" s="1"/>
      <c r="L9" s="1"/>
      <c r="M9" s="1"/>
      <c r="N9" s="1"/>
      <c r="O9" s="1"/>
      <c r="P9" s="1"/>
      <c r="Q9" s="1"/>
      <c r="R9" s="1"/>
    </row>
    <row r="10" spans="1:18" ht="15.75">
      <c r="A10" s="74"/>
      <c r="B10" s="74"/>
      <c r="C10" s="74"/>
      <c r="D10" s="74"/>
      <c r="E10" s="80">
        <v>44044</v>
      </c>
      <c r="F10" s="74"/>
      <c r="G10" s="74"/>
      <c r="H10" s="75"/>
      <c r="I10" s="76"/>
      <c r="J10" s="75"/>
      <c r="K10" s="1"/>
      <c r="L10" s="1"/>
      <c r="M10" s="1"/>
      <c r="N10" s="1"/>
      <c r="O10" s="1"/>
      <c r="P10" s="1"/>
      <c r="Q10" s="1"/>
      <c r="R10" s="1"/>
    </row>
    <row r="11" spans="1:18" ht="15.75">
      <c r="K11" s="1"/>
      <c r="L11" s="1"/>
      <c r="M11" s="1"/>
      <c r="N11" s="1"/>
      <c r="O11" s="1"/>
      <c r="P11" s="1"/>
      <c r="Q11" s="1"/>
      <c r="R11" s="1"/>
    </row>
    <row r="12" spans="1:18" ht="15.75">
      <c r="A12" s="109">
        <v>44076</v>
      </c>
      <c r="B12" s="110" t="s">
        <v>59</v>
      </c>
      <c r="C12" s="111">
        <v>75</v>
      </c>
      <c r="D12" s="111" t="s">
        <v>11</v>
      </c>
      <c r="E12" s="112">
        <v>23600</v>
      </c>
      <c r="F12" s="112">
        <v>23515</v>
      </c>
      <c r="G12" s="112">
        <v>0</v>
      </c>
      <c r="H12" s="113">
        <f t="shared" ref="H12" si="0">SUM(E12-F12)*C12</f>
        <v>6375</v>
      </c>
      <c r="I12" s="73">
        <v>0</v>
      </c>
      <c r="J12" s="114">
        <f t="shared" ref="J12:J13" si="1">SUM(H12:I12)</f>
        <v>6375</v>
      </c>
      <c r="K12" s="1"/>
      <c r="L12" s="1"/>
      <c r="M12" s="1"/>
      <c r="N12" s="1"/>
      <c r="O12" s="1"/>
      <c r="P12" s="1"/>
      <c r="Q12" s="1"/>
      <c r="R12" s="1"/>
    </row>
    <row r="13" spans="1:18" ht="15.75">
      <c r="A13" s="109">
        <v>44078</v>
      </c>
      <c r="B13" s="110" t="s">
        <v>59</v>
      </c>
      <c r="C13" s="111">
        <v>75</v>
      </c>
      <c r="D13" s="111" t="s">
        <v>11</v>
      </c>
      <c r="E13" s="112">
        <v>23000</v>
      </c>
      <c r="F13" s="112">
        <v>22927</v>
      </c>
      <c r="G13" s="112">
        <v>0</v>
      </c>
      <c r="H13" s="113">
        <f t="shared" ref="H13" si="2">SUM(E13-F13)*C13</f>
        <v>5475</v>
      </c>
      <c r="I13" s="73">
        <v>0</v>
      </c>
      <c r="J13" s="114">
        <f t="shared" si="1"/>
        <v>5475</v>
      </c>
      <c r="K13" s="1"/>
      <c r="L13" s="1"/>
      <c r="M13" s="1"/>
      <c r="N13" s="1"/>
      <c r="O13" s="1"/>
      <c r="P13" s="1"/>
      <c r="Q13" s="1"/>
      <c r="R13" s="1"/>
    </row>
    <row r="14" spans="1:18" ht="15.75">
      <c r="A14" s="109">
        <v>44081</v>
      </c>
      <c r="B14" s="110" t="s">
        <v>59</v>
      </c>
      <c r="C14" s="111">
        <v>75</v>
      </c>
      <c r="D14" s="111" t="s">
        <v>11</v>
      </c>
      <c r="E14" s="112">
        <v>22900</v>
      </c>
      <c r="F14" s="112">
        <v>22823</v>
      </c>
      <c r="G14" s="112">
        <v>0</v>
      </c>
      <c r="H14" s="113">
        <f t="shared" ref="H14" si="3">SUM(E14-F14)*C14</f>
        <v>5775</v>
      </c>
      <c r="I14" s="73">
        <v>0</v>
      </c>
      <c r="J14" s="114">
        <f t="shared" ref="J14" si="4">SUM(H14:I14)</f>
        <v>5775</v>
      </c>
      <c r="K14" s="1"/>
      <c r="L14" s="1"/>
      <c r="M14" s="1"/>
      <c r="N14" s="1"/>
      <c r="O14" s="1"/>
      <c r="P14" s="1"/>
      <c r="Q14" s="1"/>
      <c r="R14" s="1"/>
    </row>
    <row r="15" spans="1:18" ht="15.75">
      <c r="A15" s="109">
        <v>44082</v>
      </c>
      <c r="B15" s="110" t="s">
        <v>59</v>
      </c>
      <c r="C15" s="111">
        <v>25</v>
      </c>
      <c r="D15" s="111" t="s">
        <v>11</v>
      </c>
      <c r="E15" s="112">
        <v>22800</v>
      </c>
      <c r="F15" s="112">
        <v>22732</v>
      </c>
      <c r="G15" s="112">
        <v>0</v>
      </c>
      <c r="H15" s="113">
        <f t="shared" ref="H15" si="5">SUM(E15-F15)*C15</f>
        <v>1700</v>
      </c>
      <c r="I15" s="73">
        <v>0</v>
      </c>
      <c r="J15" s="114">
        <f t="shared" ref="J15" si="6">SUM(H15:I15)</f>
        <v>1700</v>
      </c>
      <c r="K15" s="1"/>
      <c r="L15" s="1"/>
      <c r="M15" s="1"/>
      <c r="N15" s="1"/>
      <c r="O15" s="1"/>
      <c r="P15" s="1"/>
      <c r="Q15" s="1"/>
      <c r="R15" s="1"/>
    </row>
    <row r="16" spans="1:18" ht="15.75">
      <c r="K16" s="1"/>
      <c r="L16" s="1"/>
      <c r="M16" s="1"/>
      <c r="N16" s="1"/>
      <c r="O16" s="1"/>
      <c r="P16" s="1"/>
      <c r="Q16" s="1"/>
      <c r="R16" s="1"/>
    </row>
    <row r="17" spans="1:18" ht="15.75">
      <c r="A17" s="109"/>
      <c r="B17" s="110"/>
      <c r="C17" s="111"/>
      <c r="D17" s="111"/>
      <c r="E17" s="112"/>
      <c r="F17" s="112"/>
      <c r="G17" s="112"/>
      <c r="H17" s="113"/>
      <c r="I17" s="73"/>
      <c r="J17" s="114"/>
      <c r="K17" s="1"/>
      <c r="L17" s="1"/>
      <c r="M17" s="1"/>
      <c r="N17" s="1"/>
      <c r="O17" s="1"/>
      <c r="P17" s="1"/>
      <c r="Q17" s="1"/>
      <c r="R17" s="1"/>
    </row>
    <row r="18" spans="1:18" ht="15.75">
      <c r="A18" s="109"/>
      <c r="B18" s="110"/>
      <c r="C18" s="111"/>
      <c r="D18" s="111"/>
      <c r="E18" s="112"/>
      <c r="F18" s="112"/>
      <c r="G18" s="112"/>
      <c r="H18" s="113"/>
      <c r="I18" s="73"/>
      <c r="J18" s="114"/>
      <c r="K18" s="1"/>
      <c r="L18" s="1"/>
      <c r="M18" s="1"/>
      <c r="N18" s="1"/>
      <c r="O18" s="1"/>
      <c r="P18" s="1"/>
      <c r="Q18" s="1"/>
      <c r="R18" s="1"/>
    </row>
    <row r="19" spans="1:18" ht="15.75">
      <c r="A19" s="74"/>
      <c r="B19" s="74"/>
      <c r="C19" s="74"/>
      <c r="D19" s="74"/>
      <c r="E19" s="80">
        <v>44044</v>
      </c>
      <c r="F19" s="74"/>
      <c r="G19" s="74"/>
      <c r="H19" s="75"/>
      <c r="I19" s="76"/>
      <c r="J19" s="75"/>
      <c r="K19" s="1"/>
      <c r="L19" s="1"/>
      <c r="M19" s="1"/>
      <c r="N19" s="1"/>
      <c r="O19" s="1"/>
      <c r="P19" s="1"/>
      <c r="Q19" s="1"/>
      <c r="R19" s="1"/>
    </row>
    <row r="20" spans="1:18" ht="15.75">
      <c r="K20" s="1"/>
      <c r="L20" s="1"/>
      <c r="M20" s="1"/>
      <c r="N20" s="1"/>
      <c r="O20" s="1"/>
      <c r="P20" s="1"/>
      <c r="Q20" s="1"/>
      <c r="R20" s="1"/>
    </row>
    <row r="21" spans="1:18" ht="15.75">
      <c r="A21" s="109">
        <v>44049</v>
      </c>
      <c r="B21" s="110" t="s">
        <v>59</v>
      </c>
      <c r="C21" s="111">
        <v>125</v>
      </c>
      <c r="D21" s="111" t="s">
        <v>9</v>
      </c>
      <c r="E21" s="112">
        <v>21750</v>
      </c>
      <c r="F21" s="112">
        <v>21850</v>
      </c>
      <c r="G21" s="112">
        <v>0</v>
      </c>
      <c r="H21" s="113">
        <f t="shared" ref="H21:H26" si="7">SUM(F21-E21)*C21</f>
        <v>12500</v>
      </c>
      <c r="I21" s="73">
        <v>0</v>
      </c>
      <c r="J21" s="114">
        <f t="shared" ref="J21:J26" si="8">SUM(H21:I21)</f>
        <v>12500</v>
      </c>
      <c r="K21" s="1"/>
      <c r="L21" s="1"/>
      <c r="M21" s="1"/>
      <c r="N21" s="1"/>
      <c r="O21" s="1"/>
      <c r="P21" s="1"/>
      <c r="Q21" s="1"/>
      <c r="R21" s="1"/>
    </row>
    <row r="22" spans="1:18" ht="15.75">
      <c r="A22" s="109">
        <v>44050</v>
      </c>
      <c r="B22" s="110" t="s">
        <v>59</v>
      </c>
      <c r="C22" s="111">
        <v>125</v>
      </c>
      <c r="D22" s="111" t="s">
        <v>9</v>
      </c>
      <c r="E22" s="112">
        <v>21750</v>
      </c>
      <c r="F22" s="112">
        <v>21639</v>
      </c>
      <c r="G22" s="112">
        <v>0</v>
      </c>
      <c r="H22" s="113">
        <f t="shared" si="7"/>
        <v>-13875</v>
      </c>
      <c r="I22" s="73">
        <v>0</v>
      </c>
      <c r="J22" s="114">
        <f t="shared" si="8"/>
        <v>-13875</v>
      </c>
      <c r="K22" s="1"/>
      <c r="L22" s="1"/>
      <c r="M22" s="1"/>
      <c r="N22" s="1"/>
      <c r="O22" s="1"/>
      <c r="P22" s="1"/>
      <c r="Q22" s="1"/>
      <c r="R22" s="1"/>
    </row>
    <row r="23" spans="1:18" ht="17.25" customHeight="1">
      <c r="A23" s="109">
        <v>44054</v>
      </c>
      <c r="B23" s="110" t="s">
        <v>59</v>
      </c>
      <c r="C23" s="111">
        <v>125</v>
      </c>
      <c r="D23" s="111" t="s">
        <v>9</v>
      </c>
      <c r="E23" s="112">
        <v>22250</v>
      </c>
      <c r="F23" s="112">
        <v>22315</v>
      </c>
      <c r="G23" s="112">
        <v>0</v>
      </c>
      <c r="H23" s="113">
        <f t="shared" si="7"/>
        <v>8125</v>
      </c>
      <c r="I23" s="73">
        <v>0</v>
      </c>
      <c r="J23" s="114">
        <f t="shared" si="8"/>
        <v>8125</v>
      </c>
      <c r="K23" s="1"/>
      <c r="L23" s="1"/>
      <c r="M23" s="1"/>
      <c r="N23" s="1"/>
      <c r="O23" s="1"/>
      <c r="P23" s="1"/>
      <c r="Q23" s="1"/>
      <c r="R23" s="1"/>
    </row>
    <row r="24" spans="1:18" ht="17.25" customHeight="1">
      <c r="A24" s="109">
        <v>44061</v>
      </c>
      <c r="B24" s="110" t="s">
        <v>59</v>
      </c>
      <c r="C24" s="111">
        <v>25</v>
      </c>
      <c r="D24" s="111" t="s">
        <v>9</v>
      </c>
      <c r="E24" s="112">
        <v>22000</v>
      </c>
      <c r="F24" s="112">
        <v>22110</v>
      </c>
      <c r="G24" s="112">
        <v>0</v>
      </c>
      <c r="H24" s="113">
        <f t="shared" si="7"/>
        <v>2750</v>
      </c>
      <c r="I24" s="73">
        <v>0</v>
      </c>
      <c r="J24" s="114">
        <f t="shared" si="8"/>
        <v>2750</v>
      </c>
      <c r="K24" s="1"/>
      <c r="L24" s="1"/>
      <c r="M24" s="1"/>
      <c r="N24" s="1"/>
      <c r="O24" s="1"/>
      <c r="P24" s="1"/>
      <c r="Q24" s="1"/>
      <c r="R24" s="1"/>
    </row>
    <row r="25" spans="1:18" ht="17.25" customHeight="1">
      <c r="A25" s="109">
        <v>44062</v>
      </c>
      <c r="B25" s="110" t="s">
        <v>59</v>
      </c>
      <c r="C25" s="111">
        <v>75</v>
      </c>
      <c r="D25" s="111" t="s">
        <v>9</v>
      </c>
      <c r="E25" s="112">
        <v>22450</v>
      </c>
      <c r="F25" s="112">
        <v>22300</v>
      </c>
      <c r="G25" s="112">
        <v>0</v>
      </c>
      <c r="H25" s="113">
        <f t="shared" si="7"/>
        <v>-11250</v>
      </c>
      <c r="I25" s="73">
        <v>0</v>
      </c>
      <c r="J25" s="114">
        <f t="shared" si="8"/>
        <v>-11250</v>
      </c>
      <c r="K25" s="1"/>
      <c r="L25" s="1"/>
      <c r="M25" s="1"/>
      <c r="N25" s="1"/>
      <c r="O25" s="1"/>
      <c r="P25" s="1"/>
      <c r="Q25" s="1"/>
      <c r="R25" s="1"/>
    </row>
    <row r="26" spans="1:18" ht="15.75">
      <c r="A26" s="109">
        <v>44067</v>
      </c>
      <c r="B26" s="110" t="s">
        <v>59</v>
      </c>
      <c r="C26" s="111">
        <v>75</v>
      </c>
      <c r="D26" s="111" t="s">
        <v>9</v>
      </c>
      <c r="E26" s="112">
        <v>22720</v>
      </c>
      <c r="F26" s="112">
        <v>22802.5</v>
      </c>
      <c r="G26" s="112">
        <v>0</v>
      </c>
      <c r="H26" s="113">
        <f t="shared" si="7"/>
        <v>6187.5</v>
      </c>
      <c r="I26" s="73">
        <v>0</v>
      </c>
      <c r="J26" s="114">
        <f t="shared" si="8"/>
        <v>6187.5</v>
      </c>
      <c r="K26" s="1"/>
      <c r="L26" s="1"/>
      <c r="M26" s="1"/>
      <c r="N26" s="1"/>
      <c r="O26" s="1"/>
      <c r="P26" s="1"/>
      <c r="Q26" s="1"/>
      <c r="R26" s="1"/>
    </row>
    <row r="27" spans="1:18" ht="15.75">
      <c r="K27" s="1"/>
      <c r="L27" s="1"/>
      <c r="M27" s="1"/>
      <c r="N27" s="1"/>
      <c r="O27" s="1"/>
      <c r="P27" s="1"/>
      <c r="Q27" s="1"/>
      <c r="R27" s="1"/>
    </row>
    <row r="28" spans="1:18" ht="15.75">
      <c r="K28" s="1"/>
      <c r="L28" s="1"/>
      <c r="M28" s="1"/>
      <c r="N28" s="1"/>
      <c r="O28" s="1"/>
      <c r="P28" s="1"/>
      <c r="Q28" s="1"/>
      <c r="R28" s="1"/>
    </row>
    <row r="29" spans="1:18" ht="15.75">
      <c r="A29" s="74"/>
      <c r="B29" s="74"/>
      <c r="C29" s="74"/>
      <c r="D29" s="74"/>
      <c r="E29" s="80">
        <v>44013</v>
      </c>
      <c r="F29" s="74"/>
      <c r="G29" s="74"/>
      <c r="H29" s="75"/>
      <c r="I29" s="76"/>
      <c r="J29" s="75"/>
      <c r="K29" s="1"/>
      <c r="L29" s="1"/>
      <c r="M29" s="1"/>
      <c r="N29" s="1"/>
      <c r="O29" s="1"/>
      <c r="P29" s="1"/>
      <c r="Q29" s="1"/>
      <c r="R29" s="1"/>
    </row>
    <row r="30" spans="1:18" ht="15.75">
      <c r="K30" s="1"/>
      <c r="L30" s="1"/>
      <c r="M30" s="1"/>
      <c r="N30" s="1"/>
      <c r="O30" s="1"/>
      <c r="P30" s="1"/>
      <c r="Q30" s="1"/>
      <c r="R30" s="1"/>
    </row>
    <row r="31" spans="1:18" ht="15.75">
      <c r="A31" s="109">
        <v>44027</v>
      </c>
      <c r="B31" s="110" t="s">
        <v>59</v>
      </c>
      <c r="C31" s="111">
        <v>125</v>
      </c>
      <c r="D31" s="111" t="s">
        <v>11</v>
      </c>
      <c r="E31" s="112">
        <v>21700</v>
      </c>
      <c r="F31" s="112">
        <v>21700</v>
      </c>
      <c r="G31" s="112">
        <v>0</v>
      </c>
      <c r="H31" s="113">
        <f t="shared" ref="H31:H34" si="9">SUM(E31-F31)*C31</f>
        <v>0</v>
      </c>
      <c r="I31" s="73">
        <v>0</v>
      </c>
      <c r="J31" s="114">
        <f t="shared" ref="J31:J34" si="10">SUM(H31:I31)</f>
        <v>0</v>
      </c>
      <c r="K31" s="1"/>
      <c r="L31" s="1"/>
      <c r="M31" s="1"/>
      <c r="N31" s="1"/>
      <c r="O31" s="1"/>
      <c r="P31" s="1"/>
      <c r="Q31" s="1"/>
      <c r="R31" s="1"/>
    </row>
    <row r="32" spans="1:18" ht="15.75">
      <c r="A32" s="109">
        <v>44028</v>
      </c>
      <c r="B32" s="110" t="s">
        <v>59</v>
      </c>
      <c r="C32" s="111">
        <v>125</v>
      </c>
      <c r="D32" s="111" t="s">
        <v>11</v>
      </c>
      <c r="E32" s="112">
        <v>22250</v>
      </c>
      <c r="F32" s="112">
        <v>22361</v>
      </c>
      <c r="G32" s="112">
        <v>0</v>
      </c>
      <c r="H32" s="113">
        <f t="shared" si="9"/>
        <v>-13875</v>
      </c>
      <c r="I32" s="73">
        <v>0</v>
      </c>
      <c r="J32" s="114">
        <f t="shared" si="10"/>
        <v>-13875</v>
      </c>
      <c r="K32" s="1"/>
      <c r="L32" s="1"/>
      <c r="M32" s="1"/>
      <c r="N32" s="1"/>
      <c r="O32" s="1"/>
      <c r="P32" s="1"/>
      <c r="Q32" s="1"/>
      <c r="R32" s="1"/>
    </row>
    <row r="33" spans="1:18" ht="15.75">
      <c r="A33" s="109">
        <v>44036</v>
      </c>
      <c r="B33" s="110" t="s">
        <v>59</v>
      </c>
      <c r="C33" s="111">
        <v>125</v>
      </c>
      <c r="D33" s="111" t="s">
        <v>11</v>
      </c>
      <c r="E33" s="112">
        <v>22550</v>
      </c>
      <c r="F33" s="112">
        <v>22480</v>
      </c>
      <c r="G33" s="112">
        <v>0</v>
      </c>
      <c r="H33" s="113">
        <f t="shared" si="9"/>
        <v>8750</v>
      </c>
      <c r="I33" s="73">
        <v>0</v>
      </c>
      <c r="J33" s="114">
        <f t="shared" si="10"/>
        <v>8750</v>
      </c>
      <c r="K33" s="1"/>
      <c r="L33" s="1"/>
      <c r="M33" s="1"/>
      <c r="N33" s="1"/>
      <c r="O33" s="1"/>
      <c r="P33" s="1"/>
      <c r="Q33" s="1"/>
      <c r="R33" s="1"/>
    </row>
    <row r="34" spans="1:18" ht="15.75">
      <c r="A34" s="109">
        <v>44039</v>
      </c>
      <c r="B34" s="110" t="s">
        <v>59</v>
      </c>
      <c r="C34" s="111">
        <v>125</v>
      </c>
      <c r="D34" s="111" t="s">
        <v>11</v>
      </c>
      <c r="E34" s="112">
        <v>22000</v>
      </c>
      <c r="F34" s="112">
        <v>21840</v>
      </c>
      <c r="G34" s="112">
        <v>0</v>
      </c>
      <c r="H34" s="113">
        <f t="shared" si="9"/>
        <v>20000</v>
      </c>
      <c r="I34" s="73">
        <v>0</v>
      </c>
      <c r="J34" s="114">
        <f t="shared" si="10"/>
        <v>20000</v>
      </c>
      <c r="K34" s="1"/>
      <c r="L34" s="1"/>
      <c r="M34" s="1"/>
      <c r="N34" s="1"/>
      <c r="O34" s="1"/>
      <c r="P34" s="1"/>
      <c r="Q34" s="1"/>
      <c r="R34" s="1"/>
    </row>
    <row r="35" spans="1:18" ht="15.75">
      <c r="K35" s="1"/>
      <c r="L35" s="1"/>
      <c r="M35" s="1"/>
      <c r="N35" s="1"/>
      <c r="O35" s="1"/>
      <c r="P35" s="1"/>
      <c r="Q35" s="1"/>
      <c r="R35" s="1"/>
    </row>
    <row r="36" spans="1:18" ht="15.75">
      <c r="A36" s="74"/>
      <c r="B36" s="74"/>
      <c r="C36" s="74"/>
      <c r="D36" s="74"/>
      <c r="E36" s="80">
        <v>43891</v>
      </c>
      <c r="F36" s="74"/>
      <c r="G36" s="74"/>
      <c r="H36" s="75"/>
      <c r="I36" s="76"/>
      <c r="J36" s="75"/>
      <c r="K36" s="1"/>
      <c r="L36" s="1"/>
      <c r="M36" s="1"/>
      <c r="N36" s="1"/>
      <c r="O36" s="1"/>
      <c r="P36" s="1"/>
      <c r="Q36" s="1"/>
      <c r="R36" s="1"/>
    </row>
    <row r="37" spans="1:18" ht="15.75">
      <c r="K37" s="1"/>
      <c r="L37" s="1"/>
      <c r="M37" s="1"/>
      <c r="N37" s="1"/>
      <c r="O37" s="1"/>
      <c r="P37" s="1"/>
      <c r="Q37" s="1"/>
      <c r="R37" s="1"/>
    </row>
    <row r="38" spans="1:18" ht="15.75">
      <c r="A38" s="71">
        <v>43921</v>
      </c>
      <c r="B38" s="72" t="s">
        <v>17</v>
      </c>
      <c r="C38" s="72">
        <v>100</v>
      </c>
      <c r="D38" s="72" t="s">
        <v>9</v>
      </c>
      <c r="E38" s="72">
        <v>19350</v>
      </c>
      <c r="F38" s="72">
        <v>19250</v>
      </c>
      <c r="G38" s="72">
        <v>0</v>
      </c>
      <c r="H38" s="73">
        <f t="shared" ref="H38:H40" si="11">SUM(F38-E38)*C38</f>
        <v>-10000</v>
      </c>
      <c r="I38" s="73">
        <v>0</v>
      </c>
      <c r="J38" s="73">
        <f t="shared" ref="J38:J45" si="12">SUM(H38:I38)</f>
        <v>-10000</v>
      </c>
      <c r="K38" s="1"/>
      <c r="L38" s="1"/>
      <c r="M38" s="1"/>
      <c r="N38" s="1"/>
      <c r="O38" s="1"/>
      <c r="P38" s="1"/>
      <c r="Q38" s="1"/>
      <c r="R38" s="1"/>
    </row>
    <row r="39" spans="1:18" ht="15.75">
      <c r="A39" s="71">
        <v>43920</v>
      </c>
      <c r="B39" s="72" t="s">
        <v>17</v>
      </c>
      <c r="C39" s="72">
        <v>100</v>
      </c>
      <c r="D39" s="72" t="s">
        <v>11</v>
      </c>
      <c r="E39" s="72">
        <v>19400</v>
      </c>
      <c r="F39" s="72">
        <v>19500</v>
      </c>
      <c r="G39" s="72">
        <v>0</v>
      </c>
      <c r="H39" s="73">
        <f>SUM(E39-F39)*C39</f>
        <v>-10000</v>
      </c>
      <c r="I39" s="73">
        <v>0</v>
      </c>
      <c r="J39" s="73">
        <f t="shared" si="12"/>
        <v>-10000</v>
      </c>
      <c r="K39" s="1"/>
      <c r="L39" s="1"/>
      <c r="M39" s="1"/>
      <c r="N39" s="1"/>
      <c r="O39" s="1"/>
      <c r="P39" s="1"/>
      <c r="Q39" s="1"/>
      <c r="R39" s="1"/>
    </row>
    <row r="40" spans="1:18" ht="15.75">
      <c r="A40" s="71">
        <v>43915</v>
      </c>
      <c r="B40" s="72" t="s">
        <v>17</v>
      </c>
      <c r="C40" s="72">
        <v>100</v>
      </c>
      <c r="D40" s="72" t="s">
        <v>9</v>
      </c>
      <c r="E40" s="72">
        <v>17350</v>
      </c>
      <c r="F40" s="72">
        <v>17450</v>
      </c>
      <c r="G40" s="72">
        <v>17550</v>
      </c>
      <c r="H40" s="73">
        <f t="shared" si="11"/>
        <v>10000</v>
      </c>
      <c r="I40" s="73">
        <f>SUM(G40-F40)*C40</f>
        <v>10000</v>
      </c>
      <c r="J40" s="73">
        <f t="shared" si="12"/>
        <v>20000</v>
      </c>
      <c r="K40" s="1"/>
      <c r="L40" s="1"/>
      <c r="M40" s="1"/>
      <c r="N40" s="1"/>
      <c r="O40" s="1"/>
      <c r="P40" s="1"/>
      <c r="Q40" s="1"/>
      <c r="R40" s="1"/>
    </row>
    <row r="41" spans="1:18" ht="15.75">
      <c r="A41" s="71">
        <v>43910</v>
      </c>
      <c r="B41" s="72" t="s">
        <v>17</v>
      </c>
      <c r="C41" s="72">
        <v>100</v>
      </c>
      <c r="D41" s="72" t="s">
        <v>11</v>
      </c>
      <c r="E41" s="72">
        <v>19550</v>
      </c>
      <c r="F41" s="72">
        <v>19450</v>
      </c>
      <c r="G41" s="72">
        <v>0</v>
      </c>
      <c r="H41" s="73">
        <f>SUM(E41-F41)*C41</f>
        <v>10000</v>
      </c>
      <c r="I41" s="73">
        <v>0</v>
      </c>
      <c r="J41" s="73">
        <f t="shared" si="12"/>
        <v>10000</v>
      </c>
      <c r="K41" s="1"/>
      <c r="L41" s="1"/>
      <c r="M41" s="1"/>
      <c r="N41" s="1"/>
      <c r="O41" s="1"/>
      <c r="P41" s="1"/>
      <c r="Q41" s="1"/>
      <c r="R41" s="1"/>
    </row>
    <row r="42" spans="1:18" ht="15.75">
      <c r="A42" s="71">
        <v>43908</v>
      </c>
      <c r="B42" s="72" t="s">
        <v>17</v>
      </c>
      <c r="C42" s="72">
        <v>100</v>
      </c>
      <c r="D42" s="72" t="s">
        <v>11</v>
      </c>
      <c r="E42" s="72">
        <v>20600</v>
      </c>
      <c r="F42" s="72">
        <v>20500</v>
      </c>
      <c r="G42" s="72">
        <v>20400</v>
      </c>
      <c r="H42" s="73">
        <f>SUM(E42-F42)*C42</f>
        <v>10000</v>
      </c>
      <c r="I42" s="73">
        <f>SUM(F42-G42)*C42</f>
        <v>10000</v>
      </c>
      <c r="J42" s="73">
        <f t="shared" si="12"/>
        <v>20000</v>
      </c>
      <c r="K42" s="1"/>
      <c r="L42" s="1"/>
      <c r="M42" s="1"/>
      <c r="N42" s="1"/>
      <c r="O42" s="1"/>
      <c r="P42" s="1"/>
      <c r="Q42" s="1"/>
      <c r="R42" s="1"/>
    </row>
    <row r="43" spans="1:18" ht="15.75">
      <c r="A43" s="71">
        <v>43901</v>
      </c>
      <c r="B43" s="72" t="s">
        <v>17</v>
      </c>
      <c r="C43" s="72">
        <v>100</v>
      </c>
      <c r="D43" s="72" t="s">
        <v>9</v>
      </c>
      <c r="E43" s="72">
        <v>26550</v>
      </c>
      <c r="F43" s="72">
        <v>26650</v>
      </c>
      <c r="G43" s="72">
        <v>26750</v>
      </c>
      <c r="H43" s="73">
        <f t="shared" ref="H43" si="13">SUM(F43-E43)*C43</f>
        <v>10000</v>
      </c>
      <c r="I43" s="73">
        <f>SUM(G43-F43)*C43</f>
        <v>10000</v>
      </c>
      <c r="J43" s="73">
        <f t="shared" si="12"/>
        <v>20000</v>
      </c>
      <c r="K43" s="1"/>
      <c r="L43" s="1"/>
      <c r="M43" s="1"/>
      <c r="N43" s="1"/>
      <c r="O43" s="1"/>
      <c r="P43" s="1"/>
      <c r="Q43" s="1"/>
      <c r="R43" s="1"/>
    </row>
    <row r="44" spans="1:18" ht="15.75">
      <c r="A44" s="71">
        <v>43895</v>
      </c>
      <c r="B44" s="72" t="s">
        <v>17</v>
      </c>
      <c r="C44" s="72">
        <v>100</v>
      </c>
      <c r="D44" s="72" t="s">
        <v>11</v>
      </c>
      <c r="E44" s="72">
        <v>28650</v>
      </c>
      <c r="F44" s="72">
        <v>28750</v>
      </c>
      <c r="G44" s="72">
        <v>0</v>
      </c>
      <c r="H44" s="73">
        <f>SUM(E44-F44)*C44</f>
        <v>-10000</v>
      </c>
      <c r="I44" s="73">
        <v>0</v>
      </c>
      <c r="J44" s="73">
        <f t="shared" si="12"/>
        <v>-10000</v>
      </c>
      <c r="K44" s="1"/>
      <c r="L44" s="1"/>
      <c r="M44" s="1"/>
      <c r="N44" s="1"/>
      <c r="O44" s="1"/>
      <c r="P44" s="1"/>
      <c r="Q44" s="1"/>
      <c r="R44" s="1"/>
    </row>
    <row r="45" spans="1:18" ht="15.75">
      <c r="A45" s="71">
        <v>43894</v>
      </c>
      <c r="B45" s="72" t="s">
        <v>17</v>
      </c>
      <c r="C45" s="72">
        <v>100</v>
      </c>
      <c r="D45" s="72" t="s">
        <v>11</v>
      </c>
      <c r="E45" s="72">
        <v>29000</v>
      </c>
      <c r="F45" s="72">
        <v>29100</v>
      </c>
      <c r="G45" s="72">
        <v>0</v>
      </c>
      <c r="H45" s="73">
        <f>SUM(E45-F45)*C45</f>
        <v>-10000</v>
      </c>
      <c r="I45" s="73">
        <v>0</v>
      </c>
      <c r="J45" s="73">
        <f t="shared" si="12"/>
        <v>-10000</v>
      </c>
      <c r="K45" s="1"/>
      <c r="L45" s="1"/>
      <c r="M45" s="1"/>
      <c r="N45" s="1"/>
      <c r="O45" s="1"/>
      <c r="P45" s="1"/>
      <c r="Q45" s="1"/>
      <c r="R45" s="1"/>
    </row>
    <row r="46" spans="1:18" ht="15.75">
      <c r="A46" s="77"/>
      <c r="B46" s="78"/>
      <c r="C46" s="78"/>
      <c r="D46" s="79"/>
      <c r="E46" s="80"/>
      <c r="F46" s="78"/>
      <c r="G46" s="78"/>
      <c r="H46" s="75">
        <f>SUM(H40:H45)</f>
        <v>20000</v>
      </c>
      <c r="I46" s="81"/>
      <c r="J46" s="75">
        <f>SUM(J40:J45)</f>
        <v>50000</v>
      </c>
      <c r="K46" s="1"/>
      <c r="L46" s="1"/>
      <c r="M46" s="1"/>
      <c r="N46" s="1"/>
      <c r="O46" s="1"/>
      <c r="P46" s="1"/>
      <c r="Q46" s="1"/>
      <c r="R46" s="1"/>
    </row>
    <row r="47" spans="1:18" ht="15.75">
      <c r="K47" s="1"/>
      <c r="L47" s="1"/>
      <c r="M47" s="1"/>
      <c r="N47" s="1"/>
      <c r="O47" s="1"/>
      <c r="P47" s="1"/>
      <c r="Q47" s="1"/>
      <c r="R47" s="1"/>
    </row>
    <row r="48" spans="1:18" ht="15.75">
      <c r="A48" s="102" t="s">
        <v>57</v>
      </c>
      <c r="B48" s="83"/>
      <c r="C48" s="84"/>
      <c r="D48" s="85"/>
      <c r="E48" s="80">
        <v>43862</v>
      </c>
      <c r="F48" s="84"/>
      <c r="K48" s="1"/>
      <c r="L48" s="1"/>
      <c r="M48" s="1"/>
      <c r="N48" s="1"/>
      <c r="O48" s="1"/>
      <c r="P48" s="1"/>
      <c r="Q48" s="1"/>
      <c r="R48" s="1"/>
    </row>
    <row r="49" spans="1:18" ht="15.75">
      <c r="A49" s="102" t="s">
        <v>49</v>
      </c>
      <c r="B49" s="103" t="s">
        <v>50</v>
      </c>
      <c r="C49" s="87" t="s">
        <v>51</v>
      </c>
      <c r="D49" s="104" t="s">
        <v>52</v>
      </c>
      <c r="E49" s="104" t="s">
        <v>53</v>
      </c>
      <c r="F49" s="87" t="s">
        <v>48</v>
      </c>
      <c r="K49" s="1"/>
      <c r="L49" s="1"/>
      <c r="M49" s="1"/>
      <c r="N49" s="1"/>
      <c r="O49" s="1"/>
      <c r="P49" s="1"/>
      <c r="Q49" s="1"/>
      <c r="R49" s="1"/>
    </row>
    <row r="50" spans="1:18" ht="15.75">
      <c r="A50" s="82" t="s">
        <v>58</v>
      </c>
      <c r="B50" s="83">
        <v>3</v>
      </c>
      <c r="C50" s="84">
        <v>7</v>
      </c>
      <c r="D50" s="85">
        <v>1</v>
      </c>
      <c r="E50" s="84">
        <v>6</v>
      </c>
      <c r="F50" s="84">
        <v>85</v>
      </c>
      <c r="K50" s="1"/>
      <c r="L50" s="1"/>
      <c r="M50" s="1"/>
      <c r="N50" s="1"/>
      <c r="O50" s="1"/>
      <c r="P50" s="1"/>
      <c r="Q50" s="1"/>
      <c r="R50" s="1"/>
    </row>
    <row r="51" spans="1:18" ht="15.75">
      <c r="K51" s="1"/>
      <c r="L51" s="1"/>
      <c r="M51" s="1"/>
      <c r="N51" s="1"/>
      <c r="O51" s="1"/>
      <c r="P51" s="1"/>
      <c r="Q51" s="1"/>
      <c r="R51" s="1"/>
    </row>
    <row r="52" spans="1:18" ht="15.75">
      <c r="A52" s="71">
        <v>43888</v>
      </c>
      <c r="B52" s="72" t="s">
        <v>17</v>
      </c>
      <c r="C52" s="72">
        <v>100</v>
      </c>
      <c r="D52" s="72" t="s">
        <v>9</v>
      </c>
      <c r="E52" s="72">
        <v>29350</v>
      </c>
      <c r="F52" s="72">
        <v>29350</v>
      </c>
      <c r="G52" s="72">
        <v>0</v>
      </c>
      <c r="H52" s="73">
        <f t="shared" ref="H52" si="14">SUM(F52-E52)*C52</f>
        <v>0</v>
      </c>
      <c r="I52" s="73">
        <v>0</v>
      </c>
      <c r="J52" s="73">
        <f t="shared" ref="J52:J61" si="15">SUM(H52:I52)</f>
        <v>0</v>
      </c>
      <c r="K52" s="1"/>
      <c r="L52" s="1"/>
      <c r="M52" s="1"/>
      <c r="N52" s="1"/>
      <c r="O52" s="1"/>
      <c r="P52" s="1"/>
      <c r="Q52" s="1"/>
      <c r="R52" s="1"/>
    </row>
    <row r="53" spans="1:18" ht="15.75">
      <c r="A53" s="71">
        <v>43887</v>
      </c>
      <c r="B53" s="72" t="s">
        <v>17</v>
      </c>
      <c r="C53" s="72">
        <v>100</v>
      </c>
      <c r="D53" s="72" t="s">
        <v>9</v>
      </c>
      <c r="E53" s="72">
        <v>30400</v>
      </c>
      <c r="F53" s="72">
        <v>30500</v>
      </c>
      <c r="G53" s="72">
        <v>0</v>
      </c>
      <c r="H53" s="73">
        <f t="shared" ref="H53" si="16">SUM(F53-E53)*C53</f>
        <v>10000</v>
      </c>
      <c r="I53" s="73">
        <v>0</v>
      </c>
      <c r="J53" s="73">
        <f t="shared" si="15"/>
        <v>10000</v>
      </c>
      <c r="K53" s="1"/>
      <c r="L53" s="1"/>
      <c r="M53" s="1"/>
      <c r="N53" s="1"/>
      <c r="O53" s="1"/>
      <c r="P53" s="1"/>
      <c r="Q53" s="1"/>
      <c r="R53" s="1"/>
    </row>
    <row r="54" spans="1:18" ht="15.75">
      <c r="A54" s="71">
        <v>43886</v>
      </c>
      <c r="B54" s="72" t="s">
        <v>17</v>
      </c>
      <c r="C54" s="72">
        <v>100</v>
      </c>
      <c r="D54" s="72" t="s">
        <v>9</v>
      </c>
      <c r="E54" s="72">
        <v>30575</v>
      </c>
      <c r="F54" s="72">
        <v>30575</v>
      </c>
      <c r="G54" s="72">
        <v>0</v>
      </c>
      <c r="H54" s="73">
        <f t="shared" ref="H54" si="17">SUM(F54-E54)*C54</f>
        <v>0</v>
      </c>
      <c r="I54" s="73">
        <v>0</v>
      </c>
      <c r="J54" s="73">
        <f t="shared" si="15"/>
        <v>0</v>
      </c>
      <c r="K54" s="1"/>
      <c r="L54" s="1"/>
      <c r="M54" s="1"/>
      <c r="N54" s="1"/>
      <c r="O54" s="1"/>
      <c r="P54" s="1"/>
      <c r="Q54" s="1"/>
      <c r="R54" s="1"/>
    </row>
    <row r="55" spans="1:18" ht="15.75">
      <c r="A55" s="71">
        <v>43881</v>
      </c>
      <c r="B55" s="72" t="s">
        <v>17</v>
      </c>
      <c r="C55" s="72">
        <v>100</v>
      </c>
      <c r="D55" s="72" t="s">
        <v>9</v>
      </c>
      <c r="E55" s="72">
        <v>30955</v>
      </c>
      <c r="F55" s="72">
        <v>31050</v>
      </c>
      <c r="G55" s="72">
        <v>0</v>
      </c>
      <c r="H55" s="73">
        <f t="shared" ref="H55" si="18">SUM(F55-E55)*C55</f>
        <v>9500</v>
      </c>
      <c r="I55" s="73">
        <v>0</v>
      </c>
      <c r="J55" s="73">
        <f t="shared" si="15"/>
        <v>9500</v>
      </c>
      <c r="K55" s="1"/>
      <c r="L55" s="1"/>
      <c r="M55" s="1"/>
      <c r="N55" s="1"/>
      <c r="O55" s="1"/>
      <c r="P55" s="1"/>
      <c r="Q55" s="1"/>
      <c r="R55" s="1"/>
    </row>
    <row r="56" spans="1:18" ht="15.75">
      <c r="A56" s="71">
        <v>43880</v>
      </c>
      <c r="B56" s="72" t="s">
        <v>17</v>
      </c>
      <c r="C56" s="72">
        <v>100</v>
      </c>
      <c r="D56" s="72" t="s">
        <v>9</v>
      </c>
      <c r="E56" s="72">
        <v>30860</v>
      </c>
      <c r="F56" s="72">
        <v>30760</v>
      </c>
      <c r="G56" s="72">
        <v>0</v>
      </c>
      <c r="H56" s="73">
        <f t="shared" ref="H56" si="19">SUM(F56-E56)*C56</f>
        <v>-10000</v>
      </c>
      <c r="I56" s="73">
        <v>0</v>
      </c>
      <c r="J56" s="73">
        <f t="shared" si="15"/>
        <v>-10000</v>
      </c>
      <c r="K56" s="1"/>
      <c r="L56" s="1"/>
      <c r="M56" s="1"/>
      <c r="N56" s="1"/>
      <c r="O56" s="1"/>
      <c r="P56" s="1"/>
      <c r="Q56" s="1"/>
      <c r="R56" s="1"/>
    </row>
    <row r="57" spans="1:18" ht="15.75">
      <c r="A57" s="71">
        <v>43879</v>
      </c>
      <c r="B57" s="72" t="s">
        <v>17</v>
      </c>
      <c r="C57" s="72">
        <v>100</v>
      </c>
      <c r="D57" s="72" t="s">
        <v>11</v>
      </c>
      <c r="E57" s="72">
        <v>30460</v>
      </c>
      <c r="F57" s="72">
        <v>30360</v>
      </c>
      <c r="G57" s="72">
        <v>30280</v>
      </c>
      <c r="H57" s="73">
        <f>SUM(E57-F57)*C57</f>
        <v>10000</v>
      </c>
      <c r="I57" s="73">
        <f>SUM(F57-G57)*C57</f>
        <v>8000</v>
      </c>
      <c r="J57" s="73">
        <f t="shared" si="15"/>
        <v>18000</v>
      </c>
      <c r="K57" s="1"/>
      <c r="L57" s="1"/>
      <c r="M57" s="1"/>
      <c r="N57" s="1"/>
      <c r="O57" s="1"/>
      <c r="P57" s="1"/>
      <c r="Q57" s="1"/>
      <c r="R57" s="1"/>
    </row>
    <row r="58" spans="1:18" ht="15.75">
      <c r="A58" s="71">
        <v>43873</v>
      </c>
      <c r="B58" s="72" t="s">
        <v>17</v>
      </c>
      <c r="C58" s="72">
        <v>100</v>
      </c>
      <c r="D58" s="72" t="s">
        <v>9</v>
      </c>
      <c r="E58" s="72">
        <v>31570</v>
      </c>
      <c r="F58" s="72">
        <v>31570</v>
      </c>
      <c r="G58" s="72">
        <v>0</v>
      </c>
      <c r="H58" s="73">
        <f t="shared" ref="H58" si="20">SUM(F58-E58)*C58</f>
        <v>0</v>
      </c>
      <c r="I58" s="73">
        <v>0</v>
      </c>
      <c r="J58" s="73">
        <f t="shared" si="15"/>
        <v>0</v>
      </c>
      <c r="K58" s="1"/>
      <c r="L58" s="1"/>
      <c r="M58" s="1"/>
      <c r="N58" s="1"/>
      <c r="O58" s="1"/>
      <c r="P58" s="1"/>
      <c r="Q58" s="1"/>
      <c r="R58" s="1"/>
    </row>
    <row r="59" spans="1:18" ht="15.75">
      <c r="A59" s="71">
        <v>43868</v>
      </c>
      <c r="B59" s="72" t="s">
        <v>17</v>
      </c>
      <c r="C59" s="72">
        <v>100</v>
      </c>
      <c r="D59" s="72" t="s">
        <v>9</v>
      </c>
      <c r="E59" s="72">
        <v>31200</v>
      </c>
      <c r="F59" s="72">
        <v>31300</v>
      </c>
      <c r="G59" s="72">
        <v>31365</v>
      </c>
      <c r="H59" s="73">
        <f t="shared" ref="H59" si="21">SUM(F59-E59)*C59</f>
        <v>10000</v>
      </c>
      <c r="I59" s="73">
        <f>SUM(G59-F59)*C59</f>
        <v>6500</v>
      </c>
      <c r="J59" s="73">
        <f t="shared" si="15"/>
        <v>16500</v>
      </c>
      <c r="K59" s="1"/>
      <c r="L59" s="1"/>
      <c r="M59" s="1"/>
      <c r="N59" s="1"/>
      <c r="O59" s="1"/>
      <c r="P59" s="1"/>
      <c r="Q59" s="1"/>
      <c r="R59" s="1"/>
    </row>
    <row r="60" spans="1:18" ht="15.75">
      <c r="A60" s="71">
        <v>43866</v>
      </c>
      <c r="B60" s="72" t="s">
        <v>17</v>
      </c>
      <c r="C60" s="72">
        <v>100</v>
      </c>
      <c r="D60" s="72" t="s">
        <v>9</v>
      </c>
      <c r="E60" s="72">
        <v>30870</v>
      </c>
      <c r="F60" s="72">
        <v>30970</v>
      </c>
      <c r="G60" s="72">
        <v>0</v>
      </c>
      <c r="H60" s="73">
        <f t="shared" ref="H60" si="22">SUM(F60-E60)*C60</f>
        <v>10000</v>
      </c>
      <c r="I60" s="73">
        <v>0</v>
      </c>
      <c r="J60" s="73">
        <f t="shared" si="15"/>
        <v>10000</v>
      </c>
      <c r="K60" s="1"/>
      <c r="L60" s="1"/>
      <c r="M60" s="1"/>
      <c r="N60" s="1"/>
      <c r="O60" s="1"/>
      <c r="P60" s="1"/>
      <c r="Q60" s="1"/>
      <c r="R60" s="1"/>
    </row>
    <row r="61" spans="1:18" ht="15.75">
      <c r="A61" s="71">
        <v>43864</v>
      </c>
      <c r="B61" s="72" t="s">
        <v>17</v>
      </c>
      <c r="C61" s="72">
        <v>100</v>
      </c>
      <c r="D61" s="72" t="s">
        <v>9</v>
      </c>
      <c r="E61" s="72">
        <v>29950</v>
      </c>
      <c r="F61" s="72">
        <v>30000</v>
      </c>
      <c r="G61" s="72">
        <v>0</v>
      </c>
      <c r="H61" s="73">
        <f t="shared" ref="H61" si="23">SUM(F61-E61)*C61</f>
        <v>5000</v>
      </c>
      <c r="I61" s="73">
        <v>0</v>
      </c>
      <c r="J61" s="73">
        <f t="shared" si="15"/>
        <v>5000</v>
      </c>
      <c r="K61" s="1"/>
      <c r="L61" s="1"/>
      <c r="M61" s="1"/>
      <c r="N61" s="1"/>
      <c r="O61" s="1"/>
      <c r="P61" s="1"/>
      <c r="Q61" s="1"/>
      <c r="R61" s="1"/>
    </row>
    <row r="62" spans="1:18" ht="15.75">
      <c r="A62" s="77"/>
      <c r="B62" s="78"/>
      <c r="C62" s="78"/>
      <c r="D62" s="79"/>
      <c r="E62" s="80">
        <v>43831</v>
      </c>
      <c r="F62" s="78"/>
      <c r="G62" s="78"/>
      <c r="H62" s="75">
        <f>SUM(H52:H61)</f>
        <v>44500</v>
      </c>
      <c r="I62" s="81"/>
      <c r="J62" s="75">
        <f>SUM(J52:J61)</f>
        <v>59000</v>
      </c>
      <c r="K62" s="1"/>
      <c r="L62" s="1"/>
      <c r="M62" s="1"/>
      <c r="N62" s="1"/>
      <c r="O62" s="1"/>
      <c r="P62" s="1"/>
      <c r="Q62" s="1"/>
      <c r="R62" s="1"/>
    </row>
    <row r="63" spans="1:18" ht="15.75">
      <c r="A63" s="71">
        <v>43859</v>
      </c>
      <c r="B63" s="72" t="s">
        <v>17</v>
      </c>
      <c r="C63" s="72">
        <v>100</v>
      </c>
      <c r="D63" s="72" t="s">
        <v>11</v>
      </c>
      <c r="E63" s="72">
        <v>30971</v>
      </c>
      <c r="F63" s="72">
        <v>31071</v>
      </c>
      <c r="G63" s="72">
        <v>0</v>
      </c>
      <c r="H63" s="73">
        <f>SUM(E63-F63)*C63</f>
        <v>-10000</v>
      </c>
      <c r="I63" s="73">
        <v>0</v>
      </c>
      <c r="J63" s="73">
        <f t="shared" ref="J63:J73" si="24">SUM(H63:I63)</f>
        <v>-10000</v>
      </c>
      <c r="K63" s="1"/>
      <c r="L63" s="1"/>
      <c r="M63" s="1"/>
      <c r="N63" s="1"/>
      <c r="O63" s="1"/>
      <c r="P63" s="1"/>
      <c r="Q63" s="1"/>
      <c r="R63" s="1"/>
    </row>
    <row r="64" spans="1:18" ht="15.75">
      <c r="A64" s="71">
        <v>43858</v>
      </c>
      <c r="B64" s="72" t="s">
        <v>17</v>
      </c>
      <c r="C64" s="72">
        <v>100</v>
      </c>
      <c r="D64" s="72" t="s">
        <v>11</v>
      </c>
      <c r="E64" s="72">
        <v>30900</v>
      </c>
      <c r="F64" s="72">
        <v>31000</v>
      </c>
      <c r="G64" s="72">
        <v>0</v>
      </c>
      <c r="H64" s="73">
        <f>SUM(E64-F64)*C64</f>
        <v>-10000</v>
      </c>
      <c r="I64" s="73">
        <v>0</v>
      </c>
      <c r="J64" s="73">
        <f t="shared" si="24"/>
        <v>-10000</v>
      </c>
      <c r="K64" s="1"/>
      <c r="L64" s="1"/>
      <c r="M64" s="1"/>
      <c r="N64" s="1"/>
      <c r="O64" s="1"/>
      <c r="P64" s="1"/>
      <c r="Q64" s="1"/>
      <c r="R64" s="1"/>
    </row>
    <row r="65" spans="1:18" ht="15.75">
      <c r="A65" s="71">
        <v>43854</v>
      </c>
      <c r="B65" s="72" t="s">
        <v>17</v>
      </c>
      <c r="C65" s="72">
        <v>100</v>
      </c>
      <c r="D65" s="72" t="s">
        <v>9</v>
      </c>
      <c r="E65" s="72">
        <v>31200</v>
      </c>
      <c r="F65" s="72">
        <v>31300</v>
      </c>
      <c r="G65" s="72">
        <v>31400</v>
      </c>
      <c r="H65" s="73">
        <f t="shared" ref="H65" si="25">SUM(F65-E65)*C65</f>
        <v>10000</v>
      </c>
      <c r="I65" s="73">
        <f>SUM(G65-F65)*C65</f>
        <v>10000</v>
      </c>
      <c r="J65" s="73">
        <f t="shared" si="24"/>
        <v>20000</v>
      </c>
      <c r="K65" s="1"/>
      <c r="L65" s="1"/>
      <c r="M65" s="1"/>
      <c r="N65" s="1"/>
      <c r="O65" s="1"/>
      <c r="P65" s="1"/>
      <c r="Q65" s="1"/>
      <c r="R65" s="1"/>
    </row>
    <row r="66" spans="1:18" ht="15.75">
      <c r="A66" s="71">
        <v>43852</v>
      </c>
      <c r="B66" s="72" t="s">
        <v>17</v>
      </c>
      <c r="C66" s="72">
        <v>100</v>
      </c>
      <c r="D66" s="72" t="s">
        <v>11</v>
      </c>
      <c r="E66" s="72">
        <v>30827</v>
      </c>
      <c r="F66" s="72">
        <v>30727</v>
      </c>
      <c r="G66" s="72">
        <v>0</v>
      </c>
      <c r="H66" s="73">
        <f>SUM(E66-F66)*C66</f>
        <v>10000</v>
      </c>
      <c r="I66" s="73">
        <v>0</v>
      </c>
      <c r="J66" s="73">
        <f t="shared" si="24"/>
        <v>10000</v>
      </c>
      <c r="K66" s="1"/>
      <c r="L66" s="1"/>
      <c r="M66" s="1"/>
      <c r="N66" s="1"/>
      <c r="O66" s="1"/>
      <c r="P66" s="1"/>
      <c r="Q66" s="1"/>
      <c r="R66" s="1"/>
    </row>
    <row r="67" spans="1:18" ht="15.75">
      <c r="A67" s="71">
        <v>43847</v>
      </c>
      <c r="B67" s="72" t="s">
        <v>17</v>
      </c>
      <c r="C67" s="72">
        <v>100</v>
      </c>
      <c r="D67" s="72" t="s">
        <v>9</v>
      </c>
      <c r="E67" s="72">
        <v>31780</v>
      </c>
      <c r="F67" s="72">
        <v>31850</v>
      </c>
      <c r="G67" s="72">
        <v>0</v>
      </c>
      <c r="H67" s="73">
        <f t="shared" ref="H67" si="26">SUM(F67-E67)*C67</f>
        <v>7000</v>
      </c>
      <c r="I67" s="73">
        <v>0</v>
      </c>
      <c r="J67" s="73">
        <f t="shared" si="24"/>
        <v>7000</v>
      </c>
      <c r="K67" s="1"/>
      <c r="L67" s="1"/>
      <c r="M67" s="1"/>
      <c r="N67" s="1"/>
      <c r="O67" s="1"/>
      <c r="P67" s="1"/>
      <c r="Q67" s="1"/>
      <c r="R67" s="1"/>
    </row>
    <row r="68" spans="1:18" ht="15.75">
      <c r="A68" s="71">
        <v>43846</v>
      </c>
      <c r="B68" s="72" t="s">
        <v>18</v>
      </c>
      <c r="C68" s="72">
        <v>150</v>
      </c>
      <c r="D68" s="72" t="s">
        <v>9</v>
      </c>
      <c r="E68" s="72">
        <v>12370</v>
      </c>
      <c r="F68" s="72">
        <v>12393</v>
      </c>
      <c r="G68" s="72">
        <v>0</v>
      </c>
      <c r="H68" s="73">
        <f t="shared" ref="H68" si="27">SUM(F68-E68)*C68</f>
        <v>3450</v>
      </c>
      <c r="I68" s="73">
        <v>0</v>
      </c>
      <c r="J68" s="73">
        <f t="shared" si="24"/>
        <v>3450</v>
      </c>
      <c r="K68" s="1"/>
      <c r="L68" s="1"/>
      <c r="M68" s="1"/>
      <c r="N68" s="1"/>
      <c r="O68" s="1"/>
      <c r="P68" s="1"/>
      <c r="Q68" s="1"/>
      <c r="R68" s="1"/>
    </row>
    <row r="69" spans="1:18" ht="15.75">
      <c r="A69" s="71">
        <v>43844</v>
      </c>
      <c r="B69" s="72" t="s">
        <v>17</v>
      </c>
      <c r="C69" s="72">
        <v>100</v>
      </c>
      <c r="D69" s="72" t="s">
        <v>9</v>
      </c>
      <c r="E69" s="72">
        <v>32250</v>
      </c>
      <c r="F69" s="72">
        <v>32150</v>
      </c>
      <c r="G69" s="72">
        <v>0</v>
      </c>
      <c r="H69" s="73">
        <f t="shared" ref="H69:H70" si="28">SUM(F69-E69)*C69</f>
        <v>-10000</v>
      </c>
      <c r="I69" s="73">
        <v>0</v>
      </c>
      <c r="J69" s="73">
        <f t="shared" si="24"/>
        <v>-10000</v>
      </c>
      <c r="K69" s="1"/>
      <c r="L69" s="1"/>
      <c r="M69" s="1"/>
      <c r="N69" s="1"/>
      <c r="O69" s="1"/>
      <c r="P69" s="1"/>
      <c r="Q69" s="1"/>
      <c r="R69" s="1"/>
    </row>
    <row r="70" spans="1:18" ht="15.75">
      <c r="A70" s="71">
        <v>43839</v>
      </c>
      <c r="B70" s="72" t="s">
        <v>17</v>
      </c>
      <c r="C70" s="72">
        <v>100</v>
      </c>
      <c r="D70" s="72" t="s">
        <v>9</v>
      </c>
      <c r="E70" s="72">
        <v>32110</v>
      </c>
      <c r="F70" s="72">
        <v>32200</v>
      </c>
      <c r="G70" s="72">
        <v>0</v>
      </c>
      <c r="H70" s="73">
        <f t="shared" si="28"/>
        <v>9000</v>
      </c>
      <c r="I70" s="73">
        <v>0</v>
      </c>
      <c r="J70" s="73">
        <f t="shared" si="24"/>
        <v>9000</v>
      </c>
      <c r="K70" s="1"/>
      <c r="L70" s="1"/>
      <c r="M70" s="1"/>
      <c r="N70" s="1"/>
      <c r="O70" s="1"/>
      <c r="P70" s="1"/>
      <c r="Q70" s="1"/>
      <c r="R70" s="1"/>
    </row>
    <row r="71" spans="1:18" ht="15.75">
      <c r="A71" s="71">
        <v>43838</v>
      </c>
      <c r="B71" s="72" t="s">
        <v>17</v>
      </c>
      <c r="C71" s="72">
        <v>100</v>
      </c>
      <c r="D71" s="72" t="s">
        <v>9</v>
      </c>
      <c r="E71" s="72">
        <v>31200</v>
      </c>
      <c r="F71" s="72">
        <v>31300</v>
      </c>
      <c r="G71" s="72">
        <v>31400</v>
      </c>
      <c r="H71" s="73">
        <f t="shared" ref="H71" si="29">SUM(F71-E71)*C71</f>
        <v>10000</v>
      </c>
      <c r="I71" s="73">
        <f>SUM(G71-F71)*C71</f>
        <v>10000</v>
      </c>
      <c r="J71" s="73">
        <f t="shared" si="24"/>
        <v>20000</v>
      </c>
      <c r="K71" s="1"/>
      <c r="L71" s="1"/>
      <c r="M71" s="1"/>
      <c r="N71" s="1"/>
      <c r="O71" s="1"/>
      <c r="P71" s="1"/>
      <c r="Q71" s="1"/>
      <c r="R71" s="1"/>
    </row>
    <row r="72" spans="1:18" ht="15.75">
      <c r="A72" s="71">
        <v>43833</v>
      </c>
      <c r="B72" s="72" t="s">
        <v>17</v>
      </c>
      <c r="C72" s="72">
        <v>100</v>
      </c>
      <c r="D72" s="72" t="s">
        <v>9</v>
      </c>
      <c r="E72" s="72">
        <v>32300</v>
      </c>
      <c r="F72" s="72">
        <v>32200</v>
      </c>
      <c r="G72" s="72">
        <v>0</v>
      </c>
      <c r="H72" s="73">
        <f t="shared" ref="H72" si="30">SUM(F72-E72)*C72</f>
        <v>-10000</v>
      </c>
      <c r="I72" s="73">
        <v>0</v>
      </c>
      <c r="J72" s="73">
        <f t="shared" si="24"/>
        <v>-10000</v>
      </c>
      <c r="K72" s="1"/>
      <c r="L72" s="1"/>
      <c r="M72" s="1"/>
      <c r="N72" s="1"/>
      <c r="O72" s="1"/>
      <c r="P72" s="1"/>
      <c r="Q72" s="1"/>
      <c r="R72" s="1"/>
    </row>
    <row r="73" spans="1:18" ht="15.75">
      <c r="A73" s="71">
        <v>43832</v>
      </c>
      <c r="B73" s="72" t="s">
        <v>17</v>
      </c>
      <c r="C73" s="72">
        <v>100</v>
      </c>
      <c r="D73" s="72" t="s">
        <v>9</v>
      </c>
      <c r="E73" s="72">
        <v>32400</v>
      </c>
      <c r="F73" s="72">
        <v>32300</v>
      </c>
      <c r="G73" s="72">
        <v>0</v>
      </c>
      <c r="H73" s="73">
        <f t="shared" ref="H73" si="31">SUM(F73-E73)*C73</f>
        <v>-10000</v>
      </c>
      <c r="I73" s="73">
        <v>0</v>
      </c>
      <c r="J73" s="73">
        <f t="shared" si="24"/>
        <v>-10000</v>
      </c>
      <c r="K73" s="1"/>
      <c r="L73" s="1"/>
      <c r="M73" s="1"/>
      <c r="N73" s="1"/>
      <c r="O73" s="1"/>
      <c r="P73" s="1"/>
      <c r="Q73" s="1"/>
      <c r="R73" s="1"/>
    </row>
    <row r="74" spans="1:18" ht="15.75">
      <c r="K74" s="1"/>
      <c r="L74" s="1"/>
      <c r="M74" s="1"/>
      <c r="N74" s="1"/>
      <c r="O74" s="1"/>
      <c r="P74" s="1"/>
      <c r="Q74" s="1"/>
      <c r="R74" s="1"/>
    </row>
    <row r="75" spans="1:18" ht="15.75">
      <c r="A75" s="77"/>
      <c r="B75" s="78"/>
      <c r="C75" s="78"/>
      <c r="D75" s="79"/>
      <c r="E75" s="80">
        <v>43800</v>
      </c>
      <c r="F75" s="78"/>
      <c r="G75" s="78"/>
      <c r="H75" s="75">
        <f>SUM(H65:H73)</f>
        <v>19450</v>
      </c>
      <c r="I75" s="81"/>
      <c r="J75" s="75">
        <f>SUM(J65:J73)</f>
        <v>39450</v>
      </c>
      <c r="K75" s="1"/>
      <c r="L75" s="1"/>
      <c r="M75" s="1"/>
      <c r="N75" s="1"/>
      <c r="O75" s="1"/>
      <c r="P75" s="1"/>
      <c r="Q75" s="1"/>
      <c r="R75" s="1"/>
    </row>
    <row r="76" spans="1:18" ht="15.75">
      <c r="A76" s="71">
        <v>43829</v>
      </c>
      <c r="B76" s="72" t="s">
        <v>17</v>
      </c>
      <c r="C76" s="72">
        <v>100</v>
      </c>
      <c r="D76" s="72" t="s">
        <v>9</v>
      </c>
      <c r="E76" s="72">
        <v>32520</v>
      </c>
      <c r="F76" s="72">
        <v>32550</v>
      </c>
      <c r="G76" s="72">
        <v>0</v>
      </c>
      <c r="H76" s="73">
        <f t="shared" ref="H76" si="32">SUM(F76-E76)*C76</f>
        <v>3000</v>
      </c>
      <c r="I76" s="73">
        <v>0</v>
      </c>
      <c r="J76" s="73">
        <f>SUM(H76:I76)</f>
        <v>3000</v>
      </c>
      <c r="K76" s="1"/>
      <c r="L76" s="1"/>
      <c r="M76" s="1"/>
      <c r="N76" s="1"/>
      <c r="O76" s="1"/>
      <c r="P76" s="1"/>
      <c r="Q76" s="1"/>
      <c r="R76" s="1"/>
    </row>
    <row r="77" spans="1:18" ht="15.75">
      <c r="A77" s="71">
        <v>43823</v>
      </c>
      <c r="B77" s="72" t="s">
        <v>17</v>
      </c>
      <c r="C77" s="72">
        <v>100</v>
      </c>
      <c r="D77" s="72" t="s">
        <v>9</v>
      </c>
      <c r="E77" s="72">
        <v>32370</v>
      </c>
      <c r="F77" s="72">
        <v>32300</v>
      </c>
      <c r="G77" s="72">
        <v>0</v>
      </c>
      <c r="H77" s="73">
        <f t="shared" ref="H77" si="33">SUM(F77-E77)*C77</f>
        <v>-7000</v>
      </c>
      <c r="I77" s="73">
        <v>0</v>
      </c>
      <c r="J77" s="73">
        <f>SUM(H77:I77)</f>
        <v>-7000</v>
      </c>
      <c r="K77" s="1"/>
      <c r="L77" s="1"/>
      <c r="M77" s="1"/>
      <c r="N77" s="1"/>
      <c r="O77" s="1"/>
      <c r="P77" s="1"/>
      <c r="Q77" s="1"/>
      <c r="R77" s="1"/>
    </row>
    <row r="78" spans="1:18" ht="15.75">
      <c r="A78" s="71">
        <v>43817</v>
      </c>
      <c r="B78" s="72" t="s">
        <v>17</v>
      </c>
      <c r="C78" s="72">
        <v>100</v>
      </c>
      <c r="D78" s="72" t="s">
        <v>9</v>
      </c>
      <c r="E78" s="72">
        <v>32150</v>
      </c>
      <c r="F78" s="72">
        <v>32250</v>
      </c>
      <c r="G78" s="72">
        <v>0</v>
      </c>
      <c r="H78" s="73">
        <f t="shared" ref="H78" si="34">SUM(F78-E78)*C78</f>
        <v>10000</v>
      </c>
      <c r="I78" s="73">
        <v>0</v>
      </c>
      <c r="J78" s="73">
        <f>SUM(H78:I78)</f>
        <v>10000</v>
      </c>
      <c r="K78" s="1"/>
      <c r="L78" s="1"/>
      <c r="M78" s="1"/>
      <c r="N78" s="1"/>
      <c r="O78" s="1"/>
      <c r="P78" s="1"/>
      <c r="Q78" s="1"/>
      <c r="R78" s="1"/>
    </row>
    <row r="79" spans="1:18" ht="15.75">
      <c r="A79" s="71">
        <v>43802</v>
      </c>
      <c r="B79" s="72" t="s">
        <v>18</v>
      </c>
      <c r="C79" s="72">
        <v>150</v>
      </c>
      <c r="D79" s="72" t="s">
        <v>9</v>
      </c>
      <c r="E79" s="72">
        <v>12030</v>
      </c>
      <c r="F79" s="72">
        <v>12053</v>
      </c>
      <c r="G79" s="72">
        <v>0</v>
      </c>
      <c r="H79" s="73">
        <f t="shared" ref="H79" si="35">SUM(F79-E79)*C79</f>
        <v>3450</v>
      </c>
      <c r="I79" s="73">
        <v>0</v>
      </c>
      <c r="J79" s="73">
        <f>SUM(H79:I79)</f>
        <v>3450</v>
      </c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</row>
    <row r="81" spans="1:18" ht="15.75">
      <c r="A81" s="74"/>
      <c r="B81" s="74"/>
      <c r="C81" s="74"/>
      <c r="D81" s="74"/>
      <c r="E81" s="74"/>
      <c r="F81" s="74"/>
      <c r="G81" s="74"/>
      <c r="H81" s="75">
        <f>SUM(H76:H79)</f>
        <v>9450</v>
      </c>
      <c r="I81" s="76"/>
      <c r="J81" s="75">
        <f>SUM(J76:J79)</f>
        <v>9450</v>
      </c>
      <c r="K81" s="1"/>
      <c r="L81" s="1"/>
      <c r="M81" s="1"/>
      <c r="N81" s="1"/>
      <c r="O81" s="1"/>
      <c r="P81" s="1"/>
      <c r="Q81" s="1"/>
      <c r="R81" s="1"/>
    </row>
    <row r="82" spans="1:18" ht="15.75">
      <c r="A82" s="77"/>
      <c r="B82" s="78"/>
      <c r="C82" s="78"/>
      <c r="D82" s="79"/>
      <c r="E82" s="80">
        <v>43770</v>
      </c>
      <c r="F82" s="78"/>
      <c r="G82" s="78"/>
      <c r="H82" s="81"/>
      <c r="I82" s="81"/>
      <c r="J82" s="81"/>
      <c r="K82" s="1"/>
      <c r="L82" s="1"/>
      <c r="M82" s="1"/>
      <c r="N82" s="1"/>
      <c r="O82" s="1"/>
      <c r="P82" s="1"/>
      <c r="Q82" s="1"/>
      <c r="R82" s="1"/>
    </row>
    <row r="83" spans="1:18" ht="15.75">
      <c r="A83" s="71">
        <v>43798</v>
      </c>
      <c r="B83" s="72" t="s">
        <v>17</v>
      </c>
      <c r="C83" s="72">
        <v>100</v>
      </c>
      <c r="D83" s="72" t="s">
        <v>9</v>
      </c>
      <c r="E83" s="72">
        <v>32050</v>
      </c>
      <c r="F83" s="72">
        <v>31950</v>
      </c>
      <c r="G83" s="72">
        <v>0</v>
      </c>
      <c r="H83" s="73">
        <f t="shared" ref="H83" si="36">SUM(F83-E83)*C83</f>
        <v>-10000</v>
      </c>
      <c r="I83" s="73">
        <v>0</v>
      </c>
      <c r="J83" s="73">
        <f t="shared" ref="J83:J97" si="37">SUM(H83:I83)</f>
        <v>-10000</v>
      </c>
      <c r="K83" s="1"/>
      <c r="L83" s="1"/>
      <c r="M83" s="1"/>
      <c r="N83" s="1"/>
      <c r="O83" s="1"/>
      <c r="P83" s="1"/>
      <c r="Q83" s="1"/>
      <c r="R83" s="1"/>
    </row>
    <row r="84" spans="1:18" ht="15.75">
      <c r="A84" s="71">
        <v>43796</v>
      </c>
      <c r="B84" s="72" t="s">
        <v>17</v>
      </c>
      <c r="C84" s="72">
        <v>100</v>
      </c>
      <c r="D84" s="72" t="s">
        <v>9</v>
      </c>
      <c r="E84" s="72">
        <v>32110</v>
      </c>
      <c r="F84" s="72">
        <v>32010</v>
      </c>
      <c r="G84" s="72">
        <v>0</v>
      </c>
      <c r="H84" s="73">
        <f t="shared" ref="H84" si="38">SUM(F84-E84)*C84</f>
        <v>-10000</v>
      </c>
      <c r="I84" s="73">
        <v>0</v>
      </c>
      <c r="J84" s="73">
        <f t="shared" si="37"/>
        <v>-10000</v>
      </c>
      <c r="K84" s="1"/>
      <c r="L84" s="1"/>
      <c r="M84" s="1"/>
      <c r="N84" s="1"/>
      <c r="O84" s="1"/>
      <c r="P84" s="1"/>
      <c r="Q84" s="1"/>
      <c r="R84" s="1"/>
    </row>
    <row r="85" spans="1:18" ht="15.75">
      <c r="A85" s="71">
        <v>43795</v>
      </c>
      <c r="B85" s="72" t="s">
        <v>17</v>
      </c>
      <c r="C85" s="72">
        <v>100</v>
      </c>
      <c r="D85" s="72" t="s">
        <v>9</v>
      </c>
      <c r="E85" s="72">
        <v>31820</v>
      </c>
      <c r="F85" s="72">
        <v>31800</v>
      </c>
      <c r="G85" s="72">
        <v>0</v>
      </c>
      <c r="H85" s="73">
        <f t="shared" ref="H85" si="39">SUM(F85-E85)*C85</f>
        <v>-2000</v>
      </c>
      <c r="I85" s="73">
        <v>0</v>
      </c>
      <c r="J85" s="73">
        <f t="shared" si="37"/>
        <v>-2000</v>
      </c>
      <c r="K85" s="1"/>
      <c r="L85" s="1"/>
      <c r="M85" s="1"/>
      <c r="N85" s="1"/>
      <c r="O85" s="1"/>
      <c r="P85" s="1"/>
      <c r="Q85" s="1"/>
      <c r="R85" s="1"/>
    </row>
    <row r="86" spans="1:18" ht="15.75">
      <c r="A86" s="71">
        <v>43794</v>
      </c>
      <c r="B86" s="72" t="s">
        <v>17</v>
      </c>
      <c r="C86" s="72">
        <v>100</v>
      </c>
      <c r="D86" s="72" t="s">
        <v>9</v>
      </c>
      <c r="E86" s="72">
        <v>31400</v>
      </c>
      <c r="F86" s="72">
        <v>31500</v>
      </c>
      <c r="G86" s="72">
        <v>31590</v>
      </c>
      <c r="H86" s="73">
        <f t="shared" ref="H86" si="40">SUM(F86-E86)*C86</f>
        <v>10000</v>
      </c>
      <c r="I86" s="73">
        <f>SUM(G86-F86)*C86</f>
        <v>9000</v>
      </c>
      <c r="J86" s="73">
        <f t="shared" si="37"/>
        <v>19000</v>
      </c>
      <c r="K86" s="1"/>
      <c r="L86" s="1"/>
      <c r="M86" s="1"/>
      <c r="N86" s="1"/>
      <c r="O86" s="1"/>
      <c r="P86" s="1"/>
      <c r="Q86" s="1"/>
      <c r="R86" s="1"/>
    </row>
    <row r="87" spans="1:18" ht="15.75">
      <c r="A87" s="71">
        <v>43790</v>
      </c>
      <c r="B87" s="72" t="s">
        <v>17</v>
      </c>
      <c r="C87" s="72">
        <v>100</v>
      </c>
      <c r="D87" s="72" t="s">
        <v>9</v>
      </c>
      <c r="E87" s="72">
        <v>31350</v>
      </c>
      <c r="F87" s="72">
        <v>31420</v>
      </c>
      <c r="G87" s="72">
        <v>0</v>
      </c>
      <c r="H87" s="73">
        <f t="shared" ref="H87" si="41">SUM(F87-E87)*C87</f>
        <v>7000</v>
      </c>
      <c r="I87" s="73">
        <v>0</v>
      </c>
      <c r="J87" s="73">
        <f t="shared" si="37"/>
        <v>7000</v>
      </c>
      <c r="K87" s="1"/>
      <c r="L87" s="1"/>
      <c r="M87" s="1"/>
      <c r="N87" s="1"/>
      <c r="O87" s="1"/>
      <c r="P87" s="1"/>
      <c r="Q87" s="1"/>
      <c r="R87" s="1"/>
    </row>
    <row r="88" spans="1:18" ht="15.75">
      <c r="A88" s="71">
        <v>43788</v>
      </c>
      <c r="B88" s="72" t="s">
        <v>17</v>
      </c>
      <c r="C88" s="72">
        <v>100</v>
      </c>
      <c r="D88" s="72" t="s">
        <v>9</v>
      </c>
      <c r="E88" s="72">
        <v>31160</v>
      </c>
      <c r="F88" s="72">
        <v>31260</v>
      </c>
      <c r="G88" s="72">
        <v>0</v>
      </c>
      <c r="H88" s="73">
        <f t="shared" ref="H88" si="42">SUM(F88-E88)*C88</f>
        <v>10000</v>
      </c>
      <c r="I88" s="73">
        <v>0</v>
      </c>
      <c r="J88" s="73">
        <f t="shared" si="37"/>
        <v>10000</v>
      </c>
      <c r="K88" s="1"/>
      <c r="L88" s="1"/>
      <c r="M88" s="1"/>
      <c r="N88" s="1"/>
      <c r="O88" s="1"/>
      <c r="P88" s="1"/>
      <c r="Q88" s="1"/>
      <c r="R88" s="1"/>
    </row>
    <row r="89" spans="1:18" ht="15.75">
      <c r="A89" s="71">
        <v>43783</v>
      </c>
      <c r="B89" s="72" t="s">
        <v>17</v>
      </c>
      <c r="C89" s="72">
        <v>100</v>
      </c>
      <c r="D89" s="72" t="s">
        <v>9</v>
      </c>
      <c r="E89" s="72">
        <v>30700</v>
      </c>
      <c r="F89" s="72">
        <v>30590</v>
      </c>
      <c r="G89" s="72">
        <v>0</v>
      </c>
      <c r="H89" s="73">
        <f t="shared" ref="H89" si="43">SUM(F89-E89)*C89</f>
        <v>-11000</v>
      </c>
      <c r="I89" s="73">
        <v>0</v>
      </c>
      <c r="J89" s="73">
        <f t="shared" si="37"/>
        <v>-11000</v>
      </c>
      <c r="K89" s="1"/>
      <c r="L89" s="1"/>
      <c r="M89" s="1"/>
      <c r="N89" s="1"/>
      <c r="O89" s="1"/>
      <c r="P89" s="1"/>
      <c r="Q89" s="1"/>
      <c r="R89" s="1"/>
    </row>
    <row r="90" spans="1:18" ht="15.75">
      <c r="A90" s="71">
        <v>43782</v>
      </c>
      <c r="B90" s="72" t="s">
        <v>17</v>
      </c>
      <c r="C90" s="72">
        <v>100</v>
      </c>
      <c r="D90" s="72" t="s">
        <v>9</v>
      </c>
      <c r="E90" s="72">
        <v>31000</v>
      </c>
      <c r="F90" s="72">
        <v>30900</v>
      </c>
      <c r="G90" s="72">
        <v>0</v>
      </c>
      <c r="H90" s="73">
        <f t="shared" ref="H90" si="44">SUM(F90-E90)*C90</f>
        <v>-10000</v>
      </c>
      <c r="I90" s="73">
        <v>0</v>
      </c>
      <c r="J90" s="73">
        <f t="shared" si="37"/>
        <v>-10000</v>
      </c>
      <c r="K90" s="1"/>
      <c r="L90" s="1"/>
      <c r="M90" s="1"/>
      <c r="N90" s="1"/>
      <c r="O90" s="1"/>
      <c r="P90" s="1"/>
      <c r="Q90" s="1"/>
      <c r="R90" s="1"/>
    </row>
    <row r="91" spans="1:18" ht="15.75">
      <c r="A91" s="71">
        <v>43780</v>
      </c>
      <c r="B91" s="72" t="s">
        <v>17</v>
      </c>
      <c r="C91" s="72">
        <v>100</v>
      </c>
      <c r="D91" s="72" t="s">
        <v>9</v>
      </c>
      <c r="E91" s="72">
        <v>30875</v>
      </c>
      <c r="F91" s="72">
        <v>30775</v>
      </c>
      <c r="G91" s="72">
        <v>0</v>
      </c>
      <c r="H91" s="73">
        <f t="shared" ref="H91" si="45">SUM(F91-E91)*C91</f>
        <v>-10000</v>
      </c>
      <c r="I91" s="73">
        <v>0</v>
      </c>
      <c r="J91" s="73">
        <f t="shared" si="37"/>
        <v>-10000</v>
      </c>
      <c r="K91" s="1"/>
      <c r="L91" s="1"/>
      <c r="M91" s="1"/>
      <c r="N91" s="1"/>
      <c r="O91" s="1"/>
      <c r="P91" s="1"/>
      <c r="Q91" s="1"/>
      <c r="R91" s="1"/>
    </row>
    <row r="92" spans="1:18" ht="15.75">
      <c r="A92" s="71">
        <v>43777</v>
      </c>
      <c r="B92" s="72" t="s">
        <v>17</v>
      </c>
      <c r="C92" s="72">
        <v>100</v>
      </c>
      <c r="D92" s="72" t="s">
        <v>9</v>
      </c>
      <c r="E92" s="72">
        <v>30850</v>
      </c>
      <c r="F92" s="72">
        <v>30950</v>
      </c>
      <c r="G92" s="72">
        <v>0</v>
      </c>
      <c r="H92" s="73">
        <f t="shared" ref="H92" si="46">SUM(F92-E92)*C92</f>
        <v>10000</v>
      </c>
      <c r="I92" s="73">
        <v>0</v>
      </c>
      <c r="J92" s="73">
        <f t="shared" si="37"/>
        <v>10000</v>
      </c>
      <c r="K92" s="1"/>
      <c r="L92" s="1"/>
      <c r="M92" s="1"/>
      <c r="N92" s="1"/>
      <c r="O92" s="1"/>
      <c r="P92" s="1"/>
      <c r="Q92" s="1"/>
      <c r="R92" s="1"/>
    </row>
    <row r="93" spans="1:18" ht="15.75">
      <c r="A93" s="71">
        <v>43776</v>
      </c>
      <c r="B93" s="72" t="s">
        <v>17</v>
      </c>
      <c r="C93" s="72">
        <v>100</v>
      </c>
      <c r="D93" s="72" t="s">
        <v>9</v>
      </c>
      <c r="E93" s="72">
        <v>30600</v>
      </c>
      <c r="F93" s="72">
        <v>30700</v>
      </c>
      <c r="G93" s="72">
        <v>0</v>
      </c>
      <c r="H93" s="73">
        <f t="shared" ref="H93" si="47">SUM(F93-E93)*C93</f>
        <v>10000</v>
      </c>
      <c r="I93" s="73">
        <v>0</v>
      </c>
      <c r="J93" s="73">
        <f t="shared" si="37"/>
        <v>10000</v>
      </c>
      <c r="K93" s="1"/>
      <c r="L93" s="1"/>
      <c r="M93" s="1"/>
      <c r="N93" s="1"/>
      <c r="O93" s="1"/>
      <c r="P93" s="1"/>
      <c r="Q93" s="1"/>
      <c r="R93" s="1"/>
    </row>
    <row r="94" spans="1:18" ht="15.75">
      <c r="A94" s="71">
        <v>43775</v>
      </c>
      <c r="B94" s="72" t="s">
        <v>17</v>
      </c>
      <c r="C94" s="72">
        <v>100</v>
      </c>
      <c r="D94" s="72" t="s">
        <v>9</v>
      </c>
      <c r="E94" s="72">
        <v>30550</v>
      </c>
      <c r="F94" s="72">
        <v>30660</v>
      </c>
      <c r="G94" s="72">
        <v>30760</v>
      </c>
      <c r="H94" s="73">
        <f t="shared" ref="H94:H96" si="48">SUM(F94-E94)*C94</f>
        <v>11000</v>
      </c>
      <c r="I94" s="73">
        <f>SUM(G94-F94)*C94</f>
        <v>10000</v>
      </c>
      <c r="J94" s="73">
        <f t="shared" si="37"/>
        <v>21000</v>
      </c>
      <c r="K94" s="1"/>
      <c r="L94" s="1"/>
      <c r="M94" s="1"/>
      <c r="N94" s="1"/>
      <c r="O94" s="1"/>
      <c r="P94" s="1"/>
      <c r="Q94" s="1"/>
      <c r="R94" s="1"/>
    </row>
    <row r="95" spans="1:18" ht="15.75">
      <c r="A95" s="71">
        <v>43774</v>
      </c>
      <c r="B95" s="72" t="s">
        <v>17</v>
      </c>
      <c r="C95" s="72">
        <v>100</v>
      </c>
      <c r="D95" s="72" t="s">
        <v>11</v>
      </c>
      <c r="E95" s="72">
        <v>30220</v>
      </c>
      <c r="F95" s="72">
        <v>30150</v>
      </c>
      <c r="G95" s="72">
        <v>0</v>
      </c>
      <c r="H95" s="73">
        <f>SUM(E95-F95)*C95</f>
        <v>7000</v>
      </c>
      <c r="I95" s="73">
        <v>0</v>
      </c>
      <c r="J95" s="73">
        <f t="shared" si="37"/>
        <v>7000</v>
      </c>
      <c r="K95" s="1"/>
      <c r="L95" s="1"/>
      <c r="M95" s="1"/>
      <c r="N95" s="1"/>
      <c r="O95" s="1"/>
      <c r="P95" s="1"/>
      <c r="Q95" s="1"/>
      <c r="R95" s="1"/>
    </row>
    <row r="96" spans="1:18" ht="15.75">
      <c r="A96" s="71">
        <v>43773</v>
      </c>
      <c r="B96" s="72" t="s">
        <v>17</v>
      </c>
      <c r="C96" s="72">
        <v>100</v>
      </c>
      <c r="D96" s="72" t="s">
        <v>9</v>
      </c>
      <c r="E96" s="72">
        <v>30375</v>
      </c>
      <c r="F96" s="72">
        <v>30430</v>
      </c>
      <c r="G96" s="72">
        <v>0</v>
      </c>
      <c r="H96" s="73">
        <f t="shared" si="48"/>
        <v>5500</v>
      </c>
      <c r="I96" s="73">
        <v>0</v>
      </c>
      <c r="J96" s="73">
        <f t="shared" si="37"/>
        <v>5500</v>
      </c>
      <c r="K96" s="1"/>
      <c r="L96" s="1"/>
      <c r="M96" s="1"/>
      <c r="N96" s="1"/>
      <c r="O96" s="1"/>
      <c r="P96" s="1"/>
      <c r="Q96" s="1"/>
      <c r="R96" s="1"/>
    </row>
    <row r="97" spans="1:18" ht="15.75">
      <c r="A97" s="71">
        <v>43770</v>
      </c>
      <c r="B97" s="72" t="s">
        <v>17</v>
      </c>
      <c r="C97" s="72">
        <v>100</v>
      </c>
      <c r="D97" s="72" t="s">
        <v>9</v>
      </c>
      <c r="E97" s="72">
        <v>30325</v>
      </c>
      <c r="F97" s="72">
        <v>30375</v>
      </c>
      <c r="G97" s="72">
        <v>0</v>
      </c>
      <c r="H97" s="73">
        <f t="shared" ref="H97" si="49">SUM(F97-E97)*C97</f>
        <v>5000</v>
      </c>
      <c r="I97" s="73">
        <v>0</v>
      </c>
      <c r="J97" s="73">
        <f t="shared" si="37"/>
        <v>5000</v>
      </c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</row>
    <row r="99" spans="1:18" ht="15.75">
      <c r="A99" s="74"/>
      <c r="B99" s="74"/>
      <c r="C99" s="74"/>
      <c r="D99" s="74"/>
      <c r="E99" s="74"/>
      <c r="F99" s="74"/>
      <c r="G99" s="74"/>
      <c r="H99" s="75">
        <f>SUM(H83:H97)</f>
        <v>22500</v>
      </c>
      <c r="I99" s="76"/>
      <c r="J99" s="75">
        <f>SUM(J83:J97)</f>
        <v>41500</v>
      </c>
      <c r="K99" s="1"/>
      <c r="L99" s="1"/>
      <c r="M99" s="1"/>
      <c r="N99" s="1"/>
      <c r="O99" s="1"/>
      <c r="P99" s="1"/>
      <c r="Q99" s="1"/>
      <c r="R99" s="1"/>
    </row>
    <row r="100" spans="1:18" ht="15.75">
      <c r="A100" s="77"/>
      <c r="B100" s="78"/>
      <c r="C100" s="78"/>
      <c r="D100" s="79"/>
      <c r="E100" s="80">
        <v>43739</v>
      </c>
      <c r="F100" s="78"/>
      <c r="G100" s="78"/>
      <c r="H100" s="81"/>
      <c r="I100" s="81"/>
      <c r="J100" s="8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71">
        <v>43769</v>
      </c>
      <c r="B102" s="72" t="s">
        <v>17</v>
      </c>
      <c r="C102" s="72">
        <v>100</v>
      </c>
      <c r="D102" s="72" t="s">
        <v>9</v>
      </c>
      <c r="E102" s="72">
        <v>30250</v>
      </c>
      <c r="F102" s="72">
        <v>30150</v>
      </c>
      <c r="G102" s="72">
        <v>0</v>
      </c>
      <c r="H102" s="73">
        <f t="shared" ref="H102" si="50">SUM(F102-E102)*C102</f>
        <v>-10000</v>
      </c>
      <c r="I102" s="73">
        <v>0</v>
      </c>
      <c r="J102" s="73">
        <f t="shared" ref="J102:J116" si="51">SUM(H102:I102)</f>
        <v>-10000</v>
      </c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71">
        <v>43768</v>
      </c>
      <c r="B103" s="72" t="s">
        <v>17</v>
      </c>
      <c r="C103" s="72">
        <v>100</v>
      </c>
      <c r="D103" s="72" t="s">
        <v>9</v>
      </c>
      <c r="E103" s="72">
        <v>29940</v>
      </c>
      <c r="F103" s="72">
        <v>30040</v>
      </c>
      <c r="G103" s="72">
        <v>30150</v>
      </c>
      <c r="H103" s="73">
        <f t="shared" ref="H103" si="52">SUM(F103-E103)*C103</f>
        <v>10000</v>
      </c>
      <c r="I103" s="73">
        <f>SUM(G103-F103)*C103</f>
        <v>11000</v>
      </c>
      <c r="J103" s="73">
        <f t="shared" si="51"/>
        <v>21000</v>
      </c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71">
        <v>43767</v>
      </c>
      <c r="B104" s="72" t="s">
        <v>17</v>
      </c>
      <c r="C104" s="72">
        <v>100</v>
      </c>
      <c r="D104" s="72" t="s">
        <v>9</v>
      </c>
      <c r="E104" s="72">
        <v>29830</v>
      </c>
      <c r="F104" s="72">
        <v>29930</v>
      </c>
      <c r="G104" s="72">
        <v>0</v>
      </c>
      <c r="H104" s="73">
        <f t="shared" ref="H104" si="53">SUM(F104-E104)*C104</f>
        <v>10000</v>
      </c>
      <c r="I104" s="73">
        <v>0</v>
      </c>
      <c r="J104" s="73">
        <f t="shared" si="51"/>
        <v>10000</v>
      </c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71">
        <v>43763</v>
      </c>
      <c r="B105" s="72" t="s">
        <v>17</v>
      </c>
      <c r="C105" s="72">
        <v>100</v>
      </c>
      <c r="D105" s="72" t="s">
        <v>9</v>
      </c>
      <c r="E105" s="72">
        <v>29300</v>
      </c>
      <c r="F105" s="72">
        <v>29400</v>
      </c>
      <c r="G105" s="72">
        <v>29500</v>
      </c>
      <c r="H105" s="73">
        <f t="shared" ref="H105" si="54">SUM(F105-E105)*C105</f>
        <v>10000</v>
      </c>
      <c r="I105" s="73">
        <f>SUM(G105-F105)*C105</f>
        <v>10000</v>
      </c>
      <c r="J105" s="73">
        <f t="shared" si="51"/>
        <v>20000</v>
      </c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71">
        <v>43761</v>
      </c>
      <c r="B106" s="72" t="s">
        <v>17</v>
      </c>
      <c r="C106" s="72">
        <v>100</v>
      </c>
      <c r="D106" s="72" t="s">
        <v>9</v>
      </c>
      <c r="E106" s="72">
        <v>29600</v>
      </c>
      <c r="F106" s="72">
        <v>29700</v>
      </c>
      <c r="G106" s="72">
        <v>0</v>
      </c>
      <c r="H106" s="73">
        <f t="shared" ref="H106" si="55">SUM(F106-E106)*C106</f>
        <v>10000</v>
      </c>
      <c r="I106" s="73">
        <v>0</v>
      </c>
      <c r="J106" s="73">
        <f t="shared" si="51"/>
        <v>10000</v>
      </c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71">
        <v>43760</v>
      </c>
      <c r="B107" s="72" t="s">
        <v>17</v>
      </c>
      <c r="C107" s="72">
        <v>100</v>
      </c>
      <c r="D107" s="72" t="s">
        <v>9</v>
      </c>
      <c r="E107" s="72">
        <v>29450</v>
      </c>
      <c r="F107" s="72">
        <v>29550</v>
      </c>
      <c r="G107" s="72">
        <v>29650</v>
      </c>
      <c r="H107" s="73">
        <f t="shared" ref="H107" si="56">SUM(F107-E107)*C107</f>
        <v>10000</v>
      </c>
      <c r="I107" s="73">
        <f>SUM(G107-F107)*C107</f>
        <v>10000</v>
      </c>
      <c r="J107" s="73">
        <f t="shared" si="51"/>
        <v>20000</v>
      </c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71">
        <v>43756</v>
      </c>
      <c r="B108" s="72" t="s">
        <v>17</v>
      </c>
      <c r="C108" s="72">
        <v>100</v>
      </c>
      <c r="D108" s="72" t="s">
        <v>9</v>
      </c>
      <c r="E108" s="72">
        <v>29100</v>
      </c>
      <c r="F108" s="72">
        <v>29200</v>
      </c>
      <c r="G108" s="72">
        <v>29299</v>
      </c>
      <c r="H108" s="73">
        <f t="shared" ref="H108" si="57">SUM(F108-E108)*C108</f>
        <v>10000</v>
      </c>
      <c r="I108" s="73">
        <f>SUM(G108-F108)*C108</f>
        <v>9900</v>
      </c>
      <c r="J108" s="73">
        <f t="shared" si="51"/>
        <v>19900</v>
      </c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71">
        <v>43755</v>
      </c>
      <c r="B109" s="72" t="s">
        <v>17</v>
      </c>
      <c r="C109" s="72">
        <v>100</v>
      </c>
      <c r="D109" s="72" t="s">
        <v>9</v>
      </c>
      <c r="E109" s="72">
        <v>28850</v>
      </c>
      <c r="F109" s="72">
        <v>28950</v>
      </c>
      <c r="G109" s="72">
        <v>29050</v>
      </c>
      <c r="H109" s="73">
        <f t="shared" ref="H109" si="58">SUM(F109-E109)*C109</f>
        <v>10000</v>
      </c>
      <c r="I109" s="73">
        <f>SUM(G109-F109)*C109</f>
        <v>10000</v>
      </c>
      <c r="J109" s="73">
        <f t="shared" si="51"/>
        <v>20000</v>
      </c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71">
        <v>43753</v>
      </c>
      <c r="B110" s="72" t="s">
        <v>17</v>
      </c>
      <c r="C110" s="72">
        <v>100</v>
      </c>
      <c r="D110" s="72" t="s">
        <v>9</v>
      </c>
      <c r="E110" s="72">
        <v>28550</v>
      </c>
      <c r="F110" s="72">
        <v>28650</v>
      </c>
      <c r="G110" s="72">
        <v>0</v>
      </c>
      <c r="H110" s="73">
        <f t="shared" ref="H110" si="59">SUM(F110-E110)*C110</f>
        <v>10000</v>
      </c>
      <c r="I110" s="73">
        <v>0</v>
      </c>
      <c r="J110" s="73">
        <f t="shared" si="51"/>
        <v>10000</v>
      </c>
      <c r="K110" s="1"/>
      <c r="L110" s="1"/>
      <c r="M110" s="1"/>
      <c r="N110" s="1"/>
      <c r="O110" s="1"/>
      <c r="P110" s="1"/>
      <c r="Q110" s="1"/>
      <c r="R110" s="1"/>
    </row>
    <row r="111" spans="1:18" ht="15.75">
      <c r="A111" s="71">
        <v>43752</v>
      </c>
      <c r="B111" s="72" t="s">
        <v>17</v>
      </c>
      <c r="C111" s="72">
        <v>100</v>
      </c>
      <c r="D111" s="72" t="s">
        <v>9</v>
      </c>
      <c r="E111" s="72">
        <v>28400</v>
      </c>
      <c r="F111" s="72">
        <v>28500</v>
      </c>
      <c r="G111" s="72">
        <v>0</v>
      </c>
      <c r="H111" s="73">
        <f t="shared" ref="H111" si="60">SUM(F111-E111)*C111</f>
        <v>10000</v>
      </c>
      <c r="I111" s="73">
        <v>0</v>
      </c>
      <c r="J111" s="73">
        <f t="shared" si="51"/>
        <v>10000</v>
      </c>
      <c r="K111" s="1"/>
      <c r="L111" s="1"/>
      <c r="M111" s="1"/>
      <c r="N111" s="1"/>
      <c r="O111" s="1"/>
      <c r="P111" s="1"/>
      <c r="Q111" s="1"/>
      <c r="R111" s="1"/>
    </row>
    <row r="112" spans="1:18" ht="15.75">
      <c r="A112" s="71">
        <v>43749</v>
      </c>
      <c r="B112" s="72" t="s">
        <v>17</v>
      </c>
      <c r="C112" s="72">
        <v>100</v>
      </c>
      <c r="D112" s="72" t="s">
        <v>9</v>
      </c>
      <c r="E112" s="72">
        <v>28150</v>
      </c>
      <c r="F112" s="72">
        <v>28225</v>
      </c>
      <c r="G112" s="72">
        <v>0</v>
      </c>
      <c r="H112" s="73">
        <f t="shared" ref="H112" si="61">SUM(F112-E112)*C112</f>
        <v>7500</v>
      </c>
      <c r="I112" s="73">
        <v>0</v>
      </c>
      <c r="J112" s="73">
        <f t="shared" si="51"/>
        <v>7500</v>
      </c>
      <c r="K112" s="1"/>
      <c r="L112" s="1"/>
      <c r="M112" s="1"/>
      <c r="N112" s="1"/>
      <c r="O112" s="1"/>
      <c r="P112" s="1"/>
      <c r="Q112" s="1"/>
      <c r="R112" s="1"/>
    </row>
    <row r="113" spans="1:18" ht="15.75">
      <c r="A113" s="71">
        <v>43748</v>
      </c>
      <c r="B113" s="72" t="s">
        <v>17</v>
      </c>
      <c r="C113" s="72">
        <v>100</v>
      </c>
      <c r="D113" s="72" t="s">
        <v>9</v>
      </c>
      <c r="E113" s="72">
        <v>28450</v>
      </c>
      <c r="F113" s="72">
        <v>28350</v>
      </c>
      <c r="G113" s="72">
        <v>0</v>
      </c>
      <c r="H113" s="73">
        <f t="shared" ref="H113" si="62">SUM(F113-E113)*C113</f>
        <v>-10000</v>
      </c>
      <c r="I113" s="73">
        <v>0</v>
      </c>
      <c r="J113" s="73">
        <f t="shared" si="51"/>
        <v>-10000</v>
      </c>
      <c r="K113" s="1"/>
      <c r="L113" s="1"/>
      <c r="M113" s="1"/>
      <c r="N113" s="1"/>
      <c r="O113" s="1"/>
      <c r="P113" s="1"/>
      <c r="Q113" s="1"/>
      <c r="R113" s="1"/>
    </row>
    <row r="114" spans="1:18" ht="15.75">
      <c r="A114" s="71">
        <v>43748</v>
      </c>
      <c r="B114" s="72" t="s">
        <v>17</v>
      </c>
      <c r="C114" s="72">
        <v>100</v>
      </c>
      <c r="D114" s="72" t="s">
        <v>9</v>
      </c>
      <c r="E114" s="72">
        <v>28600</v>
      </c>
      <c r="F114" s="72">
        <v>28490</v>
      </c>
      <c r="G114" s="72">
        <v>0</v>
      </c>
      <c r="H114" s="73">
        <f t="shared" ref="H114" si="63">SUM(F114-E114)*C114</f>
        <v>-11000</v>
      </c>
      <c r="I114" s="73">
        <v>0</v>
      </c>
      <c r="J114" s="73">
        <f t="shared" si="51"/>
        <v>-11000</v>
      </c>
      <c r="K114" s="1"/>
      <c r="L114" s="1"/>
      <c r="M114" s="1"/>
      <c r="N114" s="1"/>
      <c r="O114" s="1"/>
      <c r="P114" s="1"/>
      <c r="Q114" s="1"/>
      <c r="R114" s="1"/>
    </row>
    <row r="115" spans="1:18" ht="15.75">
      <c r="A115" s="71">
        <v>43747</v>
      </c>
      <c r="B115" s="72" t="s">
        <v>17</v>
      </c>
      <c r="C115" s="72">
        <v>100</v>
      </c>
      <c r="D115" s="72" t="s">
        <v>11</v>
      </c>
      <c r="E115" s="72">
        <v>27880</v>
      </c>
      <c r="F115" s="72">
        <v>27780</v>
      </c>
      <c r="G115" s="72">
        <v>0</v>
      </c>
      <c r="H115" s="73">
        <f>SUM(E115-F115)*C115</f>
        <v>10000</v>
      </c>
      <c r="I115" s="73">
        <v>0</v>
      </c>
      <c r="J115" s="73">
        <f t="shared" si="51"/>
        <v>10000</v>
      </c>
      <c r="K115" s="1"/>
      <c r="L115" s="1"/>
      <c r="M115" s="1"/>
      <c r="N115" s="1"/>
      <c r="O115" s="1"/>
      <c r="P115" s="1"/>
      <c r="Q115" s="1"/>
      <c r="R115" s="1"/>
    </row>
    <row r="116" spans="1:18" ht="15.75">
      <c r="A116" s="71">
        <v>43745</v>
      </c>
      <c r="B116" s="72" t="s">
        <v>17</v>
      </c>
      <c r="C116" s="72">
        <v>100</v>
      </c>
      <c r="D116" s="72" t="s">
        <v>11</v>
      </c>
      <c r="E116" s="72">
        <v>28130</v>
      </c>
      <c r="F116" s="72">
        <v>28030</v>
      </c>
      <c r="G116" s="72">
        <v>27930</v>
      </c>
      <c r="H116" s="73">
        <f>SUM(E116-F116)*C116</f>
        <v>10000</v>
      </c>
      <c r="I116" s="73">
        <v>0</v>
      </c>
      <c r="J116" s="73">
        <f t="shared" si="51"/>
        <v>10000</v>
      </c>
      <c r="K116" s="1"/>
      <c r="L116" s="1"/>
      <c r="M116" s="1"/>
      <c r="N116" s="1"/>
      <c r="O116" s="1"/>
      <c r="P116" s="1"/>
      <c r="Q116" s="1"/>
      <c r="R116" s="1"/>
    </row>
    <row r="117" spans="1:18" ht="15.75">
      <c r="A117" s="74"/>
      <c r="B117" s="74"/>
      <c r="C117" s="74"/>
      <c r="D117" s="74"/>
      <c r="E117" s="74"/>
      <c r="F117" s="74"/>
      <c r="G117" s="74"/>
      <c r="H117" s="75">
        <f>SUM(H102:H116)</f>
        <v>86500</v>
      </c>
      <c r="I117" s="76"/>
      <c r="J117" s="75">
        <f>SUM(J102:J116)</f>
        <v>137400</v>
      </c>
      <c r="K117" s="1"/>
      <c r="L117" s="1"/>
      <c r="M117" s="1"/>
      <c r="N117" s="1"/>
      <c r="O117" s="1"/>
      <c r="P117" s="1"/>
      <c r="Q117" s="1"/>
      <c r="R117" s="1"/>
    </row>
    <row r="118" spans="1:18" ht="15.75">
      <c r="A118" s="77"/>
      <c r="B118" s="78"/>
      <c r="C118" s="78"/>
      <c r="D118" s="79"/>
      <c r="E118" s="80">
        <v>43709</v>
      </c>
      <c r="F118" s="78"/>
      <c r="G118" s="78"/>
      <c r="H118" s="81"/>
      <c r="I118" s="81"/>
      <c r="J118" s="81"/>
      <c r="K118" s="1"/>
      <c r="L118" s="1"/>
      <c r="M118" s="1"/>
      <c r="N118" s="1"/>
      <c r="O118" s="1"/>
      <c r="P118" s="1"/>
      <c r="Q118" s="1"/>
      <c r="R118" s="1"/>
    </row>
    <row r="119" spans="1:18" ht="15.75">
      <c r="K119" s="1"/>
      <c r="L119" s="1"/>
      <c r="M119" s="1"/>
      <c r="N119" s="1"/>
      <c r="O119" s="1"/>
      <c r="P119" s="1"/>
      <c r="Q119" s="1"/>
      <c r="R119" s="1"/>
    </row>
    <row r="120" spans="1:18" ht="15.75">
      <c r="A120" s="71">
        <v>43738</v>
      </c>
      <c r="B120" s="72" t="s">
        <v>17</v>
      </c>
      <c r="C120" s="72">
        <v>100</v>
      </c>
      <c r="D120" s="72" t="s">
        <v>9</v>
      </c>
      <c r="E120" s="72">
        <v>29450</v>
      </c>
      <c r="F120" s="72">
        <v>29550</v>
      </c>
      <c r="G120" s="72">
        <v>0</v>
      </c>
      <c r="H120" s="73">
        <f t="shared" ref="H120" si="64">SUM(F120-E120)*C120</f>
        <v>10000</v>
      </c>
      <c r="I120" s="73">
        <v>0</v>
      </c>
      <c r="J120" s="73">
        <f t="shared" ref="J120:J135" si="65">SUM(H120:I120)</f>
        <v>10000</v>
      </c>
      <c r="K120" s="1"/>
      <c r="L120" s="1"/>
      <c r="M120" s="1"/>
      <c r="N120" s="1"/>
      <c r="O120" s="1"/>
      <c r="P120" s="1"/>
      <c r="Q120" s="1"/>
      <c r="R120" s="1"/>
    </row>
    <row r="121" spans="1:18" ht="15.75">
      <c r="A121" s="71">
        <v>43735</v>
      </c>
      <c r="B121" s="72" t="s">
        <v>17</v>
      </c>
      <c r="C121" s="72">
        <v>100</v>
      </c>
      <c r="D121" s="72" t="s">
        <v>9</v>
      </c>
      <c r="E121" s="72">
        <v>30100</v>
      </c>
      <c r="F121" s="72">
        <v>30200</v>
      </c>
      <c r="G121" s="72">
        <v>30300</v>
      </c>
      <c r="H121" s="73">
        <f t="shared" ref="H121" si="66">SUM(F121-E121)*C121</f>
        <v>10000</v>
      </c>
      <c r="I121" s="73">
        <f>SUM(G121-F121)*C121</f>
        <v>10000</v>
      </c>
      <c r="J121" s="73">
        <f t="shared" si="65"/>
        <v>20000</v>
      </c>
      <c r="K121" s="1"/>
      <c r="L121" s="1"/>
      <c r="M121" s="1"/>
      <c r="N121" s="1"/>
      <c r="O121" s="1"/>
      <c r="P121" s="1"/>
      <c r="Q121" s="1"/>
      <c r="R121" s="1"/>
    </row>
    <row r="122" spans="1:18" ht="15.75">
      <c r="A122" s="71">
        <v>43734</v>
      </c>
      <c r="B122" s="72" t="s">
        <v>12</v>
      </c>
      <c r="C122" s="72">
        <v>100</v>
      </c>
      <c r="D122" s="72" t="s">
        <v>9</v>
      </c>
      <c r="E122" s="72">
        <v>30000</v>
      </c>
      <c r="F122" s="72">
        <v>30100</v>
      </c>
      <c r="G122" s="72">
        <v>0</v>
      </c>
      <c r="H122" s="73">
        <f t="shared" ref="H122" si="67">SUM(F122-E122)*C122</f>
        <v>10000</v>
      </c>
      <c r="I122" s="73">
        <v>0</v>
      </c>
      <c r="J122" s="73">
        <f t="shared" si="65"/>
        <v>10000</v>
      </c>
      <c r="K122" s="1"/>
      <c r="L122" s="1"/>
      <c r="M122" s="1"/>
      <c r="N122" s="1"/>
      <c r="O122" s="1"/>
      <c r="P122" s="1"/>
      <c r="Q122" s="1"/>
      <c r="R122" s="1"/>
    </row>
    <row r="123" spans="1:18" ht="15.75">
      <c r="A123" s="71">
        <v>43733</v>
      </c>
      <c r="B123" s="72" t="s">
        <v>17</v>
      </c>
      <c r="C123" s="72">
        <v>100</v>
      </c>
      <c r="D123" s="72" t="s">
        <v>9</v>
      </c>
      <c r="E123" s="72">
        <v>29800</v>
      </c>
      <c r="F123" s="72">
        <v>29900</v>
      </c>
      <c r="G123" s="72">
        <v>0</v>
      </c>
      <c r="H123" s="73">
        <f t="shared" ref="H123" si="68">SUM(F123-E123)*C123</f>
        <v>10000</v>
      </c>
      <c r="I123" s="73">
        <v>0</v>
      </c>
      <c r="J123" s="73">
        <f t="shared" si="65"/>
        <v>10000</v>
      </c>
      <c r="K123" s="1"/>
      <c r="L123" s="1"/>
      <c r="M123" s="1"/>
      <c r="N123" s="1"/>
      <c r="O123" s="1"/>
      <c r="P123" s="1"/>
      <c r="Q123" s="1"/>
      <c r="R123" s="1"/>
    </row>
    <row r="124" spans="1:18" ht="15.75">
      <c r="A124" s="71">
        <v>43732</v>
      </c>
      <c r="B124" s="72" t="s">
        <v>17</v>
      </c>
      <c r="C124" s="72">
        <v>100</v>
      </c>
      <c r="D124" s="72" t="s">
        <v>9</v>
      </c>
      <c r="E124" s="72">
        <v>30030</v>
      </c>
      <c r="F124" s="72">
        <v>30130</v>
      </c>
      <c r="G124" s="72">
        <v>30230</v>
      </c>
      <c r="H124" s="73">
        <f t="shared" ref="H124" si="69">SUM(F124-E124)*C124</f>
        <v>10000</v>
      </c>
      <c r="I124" s="73">
        <f>SUM(G124-F124)*C124</f>
        <v>10000</v>
      </c>
      <c r="J124" s="73">
        <f t="shared" si="65"/>
        <v>20000</v>
      </c>
      <c r="K124" s="1"/>
      <c r="L124" s="1"/>
      <c r="M124" s="1"/>
      <c r="N124" s="1"/>
      <c r="O124" s="1"/>
      <c r="P124" s="1"/>
      <c r="Q124" s="1"/>
      <c r="R124" s="1"/>
    </row>
    <row r="125" spans="1:18" ht="15.75">
      <c r="A125" s="71">
        <v>43731</v>
      </c>
      <c r="B125" s="72" t="s">
        <v>17</v>
      </c>
      <c r="C125" s="72">
        <v>100</v>
      </c>
      <c r="D125" s="72" t="s">
        <v>9</v>
      </c>
      <c r="E125" s="72">
        <v>30600</v>
      </c>
      <c r="F125" s="72">
        <v>30480</v>
      </c>
      <c r="G125" s="72">
        <v>0</v>
      </c>
      <c r="H125" s="73">
        <f t="shared" ref="H125" si="70">SUM(F125-E125)*C125</f>
        <v>-12000</v>
      </c>
      <c r="I125" s="73">
        <v>0</v>
      </c>
      <c r="J125" s="73">
        <f t="shared" si="65"/>
        <v>-12000</v>
      </c>
      <c r="K125" s="1"/>
      <c r="L125" s="1"/>
      <c r="M125" s="1"/>
      <c r="N125" s="1"/>
      <c r="O125" s="1"/>
      <c r="P125" s="1"/>
      <c r="Q125" s="1"/>
      <c r="R125" s="1"/>
    </row>
    <row r="126" spans="1:18" ht="15.75">
      <c r="A126" s="71">
        <v>43727</v>
      </c>
      <c r="B126" s="72" t="s">
        <v>17</v>
      </c>
      <c r="C126" s="72">
        <v>100</v>
      </c>
      <c r="D126" s="72" t="s">
        <v>9</v>
      </c>
      <c r="E126" s="72">
        <v>26900</v>
      </c>
      <c r="F126" s="72">
        <v>26800</v>
      </c>
      <c r="G126" s="72">
        <v>0</v>
      </c>
      <c r="H126" s="73">
        <f t="shared" ref="H126" si="71">SUM(F126-E126)*C126</f>
        <v>-10000</v>
      </c>
      <c r="I126" s="73">
        <v>0</v>
      </c>
      <c r="J126" s="73">
        <f t="shared" si="65"/>
        <v>-10000</v>
      </c>
      <c r="K126" s="1"/>
      <c r="L126" s="1"/>
      <c r="M126" s="1"/>
      <c r="N126" s="1"/>
      <c r="O126" s="1"/>
      <c r="P126" s="1"/>
      <c r="Q126" s="1"/>
      <c r="R126" s="1"/>
    </row>
    <row r="127" spans="1:18" ht="15.75">
      <c r="A127" s="71">
        <v>43726</v>
      </c>
      <c r="B127" s="72" t="s">
        <v>17</v>
      </c>
      <c r="C127" s="72">
        <v>100</v>
      </c>
      <c r="D127" s="72" t="s">
        <v>11</v>
      </c>
      <c r="E127" s="72">
        <v>27200</v>
      </c>
      <c r="F127" s="72">
        <v>27150</v>
      </c>
      <c r="G127" s="72">
        <v>0</v>
      </c>
      <c r="H127" s="73">
        <f>SUM(E127-F127)*C127</f>
        <v>5000</v>
      </c>
      <c r="I127" s="73">
        <v>0</v>
      </c>
      <c r="J127" s="73">
        <f t="shared" si="65"/>
        <v>5000</v>
      </c>
      <c r="K127" s="1"/>
      <c r="L127" s="1"/>
      <c r="M127" s="1"/>
      <c r="N127" s="1"/>
      <c r="O127" s="1"/>
      <c r="P127" s="1"/>
      <c r="Q127" s="1"/>
      <c r="R127" s="1"/>
    </row>
    <row r="128" spans="1:18" ht="15.75">
      <c r="A128" s="71">
        <v>43725</v>
      </c>
      <c r="B128" s="72" t="s">
        <v>17</v>
      </c>
      <c r="C128" s="72">
        <v>100</v>
      </c>
      <c r="D128" s="72" t="s">
        <v>11</v>
      </c>
      <c r="E128" s="72">
        <v>27600</v>
      </c>
      <c r="F128" s="72">
        <v>27500</v>
      </c>
      <c r="G128" s="72">
        <v>27400</v>
      </c>
      <c r="H128" s="73">
        <f>SUM(E128-F128)*C128</f>
        <v>10000</v>
      </c>
      <c r="I128" s="73">
        <f>SUM(F128-G128)*C128</f>
        <v>10000</v>
      </c>
      <c r="J128" s="73">
        <f t="shared" si="65"/>
        <v>20000</v>
      </c>
      <c r="K128" s="1"/>
      <c r="L128" s="1"/>
      <c r="M128" s="1"/>
      <c r="N128" s="1"/>
      <c r="O128" s="1"/>
      <c r="P128" s="1"/>
      <c r="Q128" s="1"/>
      <c r="R128" s="1"/>
    </row>
    <row r="129" spans="1:18" ht="15.75">
      <c r="A129" s="71">
        <v>43720</v>
      </c>
      <c r="B129" s="72" t="s">
        <v>17</v>
      </c>
      <c r="C129" s="72">
        <v>100</v>
      </c>
      <c r="D129" s="72" t="s">
        <v>9</v>
      </c>
      <c r="E129" s="72">
        <v>28020</v>
      </c>
      <c r="F129" s="72">
        <v>27920</v>
      </c>
      <c r="G129" s="72">
        <v>0</v>
      </c>
      <c r="H129" s="73">
        <f t="shared" ref="H129" si="72">SUM(F129-E129)*C129</f>
        <v>-10000</v>
      </c>
      <c r="I129" s="73">
        <v>0</v>
      </c>
      <c r="J129" s="73">
        <f t="shared" si="65"/>
        <v>-10000</v>
      </c>
      <c r="K129" s="1"/>
      <c r="L129" s="1"/>
      <c r="M129" s="1"/>
      <c r="N129" s="1"/>
      <c r="O129" s="1"/>
      <c r="P129" s="1"/>
      <c r="Q129" s="1"/>
      <c r="R129" s="1"/>
    </row>
    <row r="130" spans="1:18" ht="15.75">
      <c r="A130" s="71">
        <v>43719</v>
      </c>
      <c r="B130" s="72" t="s">
        <v>17</v>
      </c>
      <c r="C130" s="72">
        <v>100</v>
      </c>
      <c r="D130" s="72" t="s">
        <v>9</v>
      </c>
      <c r="E130" s="72">
        <v>27720</v>
      </c>
      <c r="F130" s="72">
        <v>27800</v>
      </c>
      <c r="G130" s="72">
        <v>27896</v>
      </c>
      <c r="H130" s="73">
        <f t="shared" ref="H130" si="73">SUM(F130-E130)*C130</f>
        <v>8000</v>
      </c>
      <c r="I130" s="73">
        <f>SUM(G130-F130)*C130</f>
        <v>9600</v>
      </c>
      <c r="J130" s="73">
        <f t="shared" si="65"/>
        <v>17600</v>
      </c>
      <c r="K130" s="1"/>
      <c r="L130" s="1"/>
      <c r="M130" s="1"/>
      <c r="N130" s="1"/>
      <c r="O130" s="1"/>
      <c r="P130" s="1"/>
      <c r="Q130" s="1"/>
      <c r="R130" s="1"/>
    </row>
    <row r="131" spans="1:18" ht="15.75">
      <c r="A131" s="71">
        <v>43717</v>
      </c>
      <c r="B131" s="72" t="s">
        <v>17</v>
      </c>
      <c r="C131" s="72">
        <v>100</v>
      </c>
      <c r="D131" s="72" t="s">
        <v>9</v>
      </c>
      <c r="E131" s="72">
        <v>27550</v>
      </c>
      <c r="F131" s="72">
        <v>27550</v>
      </c>
      <c r="G131" s="72">
        <v>0</v>
      </c>
      <c r="H131" s="73">
        <f t="shared" ref="H131" si="74">SUM(F131-E131)*C131</f>
        <v>0</v>
      </c>
      <c r="I131" s="73">
        <v>0</v>
      </c>
      <c r="J131" s="73">
        <f t="shared" si="65"/>
        <v>0</v>
      </c>
      <c r="K131" s="1"/>
      <c r="L131" s="1"/>
      <c r="M131" s="1"/>
      <c r="N131" s="1"/>
      <c r="O131" s="1"/>
      <c r="P131" s="1"/>
      <c r="Q131" s="1"/>
      <c r="R131" s="1"/>
    </row>
    <row r="132" spans="1:18" ht="15.75">
      <c r="A132" s="71">
        <v>43714</v>
      </c>
      <c r="B132" s="72" t="s">
        <v>17</v>
      </c>
      <c r="C132" s="72">
        <v>100</v>
      </c>
      <c r="D132" s="72" t="s">
        <v>9</v>
      </c>
      <c r="E132" s="72">
        <v>27240</v>
      </c>
      <c r="F132" s="72">
        <v>27340</v>
      </c>
      <c r="G132" s="72">
        <v>0</v>
      </c>
      <c r="H132" s="73">
        <f t="shared" ref="H132" si="75">SUM(F132-E132)*C132</f>
        <v>10000</v>
      </c>
      <c r="I132" s="73">
        <v>0</v>
      </c>
      <c r="J132" s="73">
        <f t="shared" si="65"/>
        <v>10000</v>
      </c>
      <c r="K132" s="1"/>
      <c r="L132" s="1"/>
      <c r="M132" s="1"/>
      <c r="N132" s="1"/>
      <c r="O132" s="1"/>
      <c r="P132" s="1"/>
      <c r="Q132" s="1"/>
      <c r="R132" s="1"/>
    </row>
    <row r="133" spans="1:18" ht="15.75">
      <c r="A133" s="71">
        <v>43713</v>
      </c>
      <c r="B133" s="72" t="s">
        <v>17</v>
      </c>
      <c r="C133" s="72">
        <v>100</v>
      </c>
      <c r="D133" s="72" t="s">
        <v>9</v>
      </c>
      <c r="E133" s="72">
        <v>27050</v>
      </c>
      <c r="F133" s="72">
        <v>27150</v>
      </c>
      <c r="G133" s="72">
        <v>0</v>
      </c>
      <c r="H133" s="73">
        <f t="shared" ref="H133" si="76">SUM(F133-E133)*C133</f>
        <v>10000</v>
      </c>
      <c r="I133" s="73">
        <v>0</v>
      </c>
      <c r="J133" s="73">
        <f t="shared" si="65"/>
        <v>10000</v>
      </c>
      <c r="K133" s="1"/>
      <c r="L133" s="1"/>
      <c r="M133" s="1"/>
      <c r="N133" s="1"/>
      <c r="O133" s="1"/>
      <c r="P133" s="1"/>
      <c r="Q133" s="1"/>
      <c r="R133" s="1"/>
    </row>
    <row r="134" spans="1:18" ht="15.75">
      <c r="A134" s="71">
        <v>43712</v>
      </c>
      <c r="B134" s="72" t="s">
        <v>18</v>
      </c>
      <c r="C134" s="72">
        <v>150</v>
      </c>
      <c r="D134" s="72" t="s">
        <v>9</v>
      </c>
      <c r="E134" s="72">
        <v>10870</v>
      </c>
      <c r="F134" s="72">
        <v>10895</v>
      </c>
      <c r="G134" s="72">
        <v>0</v>
      </c>
      <c r="H134" s="73">
        <f t="shared" ref="H134" si="77">SUM(F134-E134)*C134</f>
        <v>3750</v>
      </c>
      <c r="I134" s="73">
        <v>0</v>
      </c>
      <c r="J134" s="73">
        <f t="shared" si="65"/>
        <v>3750</v>
      </c>
      <c r="K134" s="1"/>
      <c r="L134" s="1"/>
      <c r="M134" s="1"/>
      <c r="N134" s="1"/>
      <c r="O134" s="1"/>
      <c r="P134" s="1"/>
      <c r="Q134" s="1"/>
      <c r="R134" s="1"/>
    </row>
    <row r="135" spans="1:18" ht="15.75">
      <c r="A135" s="71">
        <v>43711</v>
      </c>
      <c r="B135" s="72" t="s">
        <v>17</v>
      </c>
      <c r="C135" s="72">
        <v>100</v>
      </c>
      <c r="D135" s="72" t="s">
        <v>9</v>
      </c>
      <c r="E135" s="72">
        <v>27135</v>
      </c>
      <c r="F135" s="72">
        <v>27035</v>
      </c>
      <c r="G135" s="72">
        <v>27570</v>
      </c>
      <c r="H135" s="73">
        <f t="shared" ref="H135" si="78">SUM(F135-E135)*C135</f>
        <v>-10000</v>
      </c>
      <c r="I135" s="73">
        <v>0</v>
      </c>
      <c r="J135" s="73">
        <f t="shared" si="65"/>
        <v>-10000</v>
      </c>
      <c r="K135" s="1"/>
      <c r="L135" s="1"/>
      <c r="M135" s="1"/>
      <c r="N135" s="1"/>
      <c r="O135" s="1"/>
      <c r="P135" s="1"/>
      <c r="Q135" s="1"/>
      <c r="R135" s="1"/>
    </row>
    <row r="136" spans="1:18" ht="15.75">
      <c r="A136" s="74"/>
      <c r="B136" s="74"/>
      <c r="C136" s="74"/>
      <c r="D136" s="74"/>
      <c r="E136" s="74"/>
      <c r="F136" s="74"/>
      <c r="G136" s="74"/>
      <c r="H136" s="75">
        <f>SUM(H120:H135)</f>
        <v>54750</v>
      </c>
      <c r="I136" s="76"/>
      <c r="J136" s="75">
        <f>SUM(J120:J135)</f>
        <v>94350</v>
      </c>
      <c r="K136" s="1"/>
      <c r="L136" s="1"/>
      <c r="M136" s="1"/>
      <c r="N136" s="1"/>
      <c r="O136" s="1"/>
      <c r="P136" s="1"/>
      <c r="Q136" s="1"/>
      <c r="R136" s="1"/>
    </row>
    <row r="137" spans="1:18" ht="15.75">
      <c r="K137" s="1"/>
      <c r="L137" s="1"/>
      <c r="M137" s="1"/>
      <c r="N137" s="1"/>
      <c r="O137" s="1"/>
      <c r="P137" s="1"/>
      <c r="Q137" s="1"/>
      <c r="R137" s="1"/>
    </row>
    <row r="138" spans="1:18" ht="15.75">
      <c r="A138" s="77"/>
      <c r="B138" s="78"/>
      <c r="C138" s="78"/>
      <c r="D138" s="79"/>
      <c r="E138" s="80">
        <v>43678</v>
      </c>
      <c r="F138" s="78"/>
      <c r="G138" s="78"/>
      <c r="H138" s="81"/>
      <c r="I138" s="81"/>
      <c r="J138" s="81"/>
      <c r="K138" s="1"/>
      <c r="L138" s="1"/>
      <c r="M138" s="1"/>
      <c r="N138" s="1"/>
      <c r="O138" s="1"/>
      <c r="P138" s="1"/>
      <c r="Q138" s="1"/>
      <c r="R138" s="1"/>
    </row>
    <row r="139" spans="1:18" ht="15.75">
      <c r="K139" s="1"/>
      <c r="L139" s="1"/>
      <c r="M139" s="1"/>
      <c r="N139" s="1"/>
      <c r="O139" s="1"/>
      <c r="P139" s="1"/>
      <c r="Q139" s="1"/>
      <c r="R139" s="1"/>
    </row>
    <row r="140" spans="1:18" ht="15.75">
      <c r="A140" s="71">
        <v>43707</v>
      </c>
      <c r="B140" s="72" t="s">
        <v>17</v>
      </c>
      <c r="C140" s="72">
        <v>100</v>
      </c>
      <c r="D140" s="72" t="s">
        <v>9</v>
      </c>
      <c r="E140" s="72">
        <v>27400</v>
      </c>
      <c r="F140" s="72">
        <v>27500</v>
      </c>
      <c r="G140" s="72">
        <v>27570</v>
      </c>
      <c r="H140" s="73">
        <f t="shared" ref="H140" si="79">SUM(F140-E140)*C140</f>
        <v>10000</v>
      </c>
      <c r="I140" s="73">
        <f>SUM(G140-F140)*C140</f>
        <v>7000</v>
      </c>
      <c r="J140" s="73">
        <f t="shared" ref="J140:J152" si="80">SUM(H140:I140)</f>
        <v>17000</v>
      </c>
      <c r="K140" s="1"/>
      <c r="L140" s="1"/>
      <c r="M140" s="1"/>
      <c r="N140" s="1"/>
      <c r="O140" s="1"/>
      <c r="P140" s="1"/>
      <c r="Q140" s="1"/>
      <c r="R140" s="1"/>
    </row>
    <row r="141" spans="1:18" ht="15.75">
      <c r="A141" s="71">
        <v>43705</v>
      </c>
      <c r="B141" s="72" t="s">
        <v>17</v>
      </c>
      <c r="C141" s="72">
        <v>100</v>
      </c>
      <c r="D141" s="72" t="s">
        <v>11</v>
      </c>
      <c r="E141" s="72">
        <v>28050</v>
      </c>
      <c r="F141" s="72">
        <v>28150</v>
      </c>
      <c r="G141" s="72">
        <v>0</v>
      </c>
      <c r="H141" s="73">
        <f t="shared" ref="H141" si="81">SUM(F141-E141)*C141</f>
        <v>10000</v>
      </c>
      <c r="I141" s="73">
        <v>0</v>
      </c>
      <c r="J141" s="73">
        <f t="shared" si="80"/>
        <v>10000</v>
      </c>
      <c r="K141" s="1"/>
      <c r="L141" s="1"/>
      <c r="M141" s="1"/>
      <c r="N141" s="1"/>
      <c r="O141" s="1"/>
      <c r="P141" s="1"/>
      <c r="Q141" s="1"/>
      <c r="R141" s="1"/>
    </row>
    <row r="142" spans="1:18" ht="15.75">
      <c r="A142" s="71">
        <v>43704</v>
      </c>
      <c r="B142" s="72" t="s">
        <v>17</v>
      </c>
      <c r="C142" s="72">
        <v>100</v>
      </c>
      <c r="D142" s="72" t="s">
        <v>11</v>
      </c>
      <c r="E142" s="72">
        <v>28050</v>
      </c>
      <c r="F142" s="72">
        <v>28150</v>
      </c>
      <c r="G142" s="72">
        <v>0</v>
      </c>
      <c r="H142" s="73">
        <f t="shared" ref="H142" si="82">SUM(F142-E142)*C142</f>
        <v>10000</v>
      </c>
      <c r="I142" s="73">
        <v>0</v>
      </c>
      <c r="J142" s="73">
        <f t="shared" si="80"/>
        <v>10000</v>
      </c>
      <c r="K142" s="1"/>
      <c r="L142" s="1"/>
      <c r="M142" s="1"/>
      <c r="N142" s="1"/>
      <c r="O142" s="1"/>
      <c r="P142" s="1"/>
      <c r="Q142" s="1"/>
      <c r="R142" s="1"/>
    </row>
    <row r="143" spans="1:18" ht="15.75">
      <c r="A143" s="71">
        <v>43700</v>
      </c>
      <c r="B143" s="72" t="s">
        <v>17</v>
      </c>
      <c r="C143" s="72">
        <v>100</v>
      </c>
      <c r="D143" s="72" t="s">
        <v>11</v>
      </c>
      <c r="E143" s="72">
        <v>27000</v>
      </c>
      <c r="F143" s="72">
        <v>26900</v>
      </c>
      <c r="G143" s="72">
        <v>0</v>
      </c>
      <c r="H143" s="73">
        <f t="shared" ref="H143" si="83">SUM(F143-E143)*C143</f>
        <v>-10000</v>
      </c>
      <c r="I143" s="73">
        <v>0</v>
      </c>
      <c r="J143" s="73">
        <f t="shared" si="80"/>
        <v>-10000</v>
      </c>
      <c r="K143" s="1"/>
      <c r="L143" s="1"/>
      <c r="M143" s="1"/>
      <c r="N143" s="1"/>
      <c r="O143" s="1"/>
      <c r="P143" s="1"/>
      <c r="Q143" s="1"/>
      <c r="R143" s="1"/>
    </row>
    <row r="144" spans="1:18" ht="15.75">
      <c r="A144" s="71">
        <v>43699</v>
      </c>
      <c r="B144" s="72" t="s">
        <v>17</v>
      </c>
      <c r="C144" s="72">
        <v>100</v>
      </c>
      <c r="D144" s="72" t="s">
        <v>11</v>
      </c>
      <c r="E144" s="72">
        <v>27500</v>
      </c>
      <c r="F144" s="72">
        <v>27400</v>
      </c>
      <c r="G144" s="72">
        <v>27300</v>
      </c>
      <c r="H144" s="73">
        <f>SUM(E144-F144)*C144</f>
        <v>10000</v>
      </c>
      <c r="I144" s="73">
        <f>SUM(F144-G144)*C144</f>
        <v>10000</v>
      </c>
      <c r="J144" s="73">
        <f t="shared" si="80"/>
        <v>20000</v>
      </c>
      <c r="K144" s="1"/>
      <c r="L144" s="1"/>
      <c r="M144" s="1"/>
      <c r="N144" s="1"/>
      <c r="O144" s="1"/>
      <c r="P144" s="1"/>
      <c r="Q144" s="1"/>
      <c r="R144" s="1"/>
    </row>
    <row r="145" spans="1:18" ht="15.75">
      <c r="A145" s="71">
        <v>43698</v>
      </c>
      <c r="B145" s="72" t="s">
        <v>17</v>
      </c>
      <c r="C145" s="72">
        <v>100</v>
      </c>
      <c r="D145" s="72" t="s">
        <v>11</v>
      </c>
      <c r="E145" s="72">
        <v>27800</v>
      </c>
      <c r="F145" s="72">
        <v>27700</v>
      </c>
      <c r="G145" s="72">
        <v>0</v>
      </c>
      <c r="H145" s="73">
        <f>SUM(E145-F145)*C145</f>
        <v>10000</v>
      </c>
      <c r="I145" s="73">
        <v>0</v>
      </c>
      <c r="J145" s="73">
        <f t="shared" si="80"/>
        <v>10000</v>
      </c>
      <c r="K145" s="1"/>
      <c r="L145" s="1"/>
      <c r="M145" s="1"/>
      <c r="N145" s="1"/>
      <c r="O145" s="1"/>
      <c r="P145" s="1"/>
      <c r="Q145" s="1"/>
      <c r="R145" s="1"/>
    </row>
    <row r="146" spans="1:18" ht="15.75">
      <c r="A146" s="71">
        <v>43697</v>
      </c>
      <c r="B146" s="72" t="s">
        <v>17</v>
      </c>
      <c r="C146" s="72">
        <v>100</v>
      </c>
      <c r="D146" s="72" t="s">
        <v>9</v>
      </c>
      <c r="E146" s="72">
        <v>27900</v>
      </c>
      <c r="F146" s="72">
        <v>28000</v>
      </c>
      <c r="G146" s="72">
        <v>0</v>
      </c>
      <c r="H146" s="73">
        <f t="shared" ref="H146" si="84">SUM(F146-E146)*C146</f>
        <v>10000</v>
      </c>
      <c r="I146" s="73">
        <v>0</v>
      </c>
      <c r="J146" s="73">
        <f t="shared" si="80"/>
        <v>10000</v>
      </c>
      <c r="K146" s="1"/>
      <c r="L146" s="1"/>
      <c r="M146" s="1"/>
      <c r="N146" s="1"/>
      <c r="O146" s="1"/>
      <c r="P146" s="1"/>
      <c r="Q146" s="1"/>
      <c r="R146" s="1"/>
    </row>
    <row r="147" spans="1:18" ht="15.75">
      <c r="A147" s="71">
        <v>43696</v>
      </c>
      <c r="B147" s="72" t="s">
        <v>17</v>
      </c>
      <c r="C147" s="72">
        <v>100</v>
      </c>
      <c r="D147" s="72" t="s">
        <v>9</v>
      </c>
      <c r="E147" s="72">
        <v>28450</v>
      </c>
      <c r="F147" s="72">
        <v>28450</v>
      </c>
      <c r="G147" s="72">
        <v>0</v>
      </c>
      <c r="H147" s="73">
        <f t="shared" ref="H147" si="85">SUM(F147-E147)*C147</f>
        <v>0</v>
      </c>
      <c r="I147" s="73">
        <v>0</v>
      </c>
      <c r="J147" s="73">
        <f t="shared" si="80"/>
        <v>0</v>
      </c>
      <c r="K147" s="1"/>
      <c r="L147" s="1"/>
      <c r="M147" s="1"/>
      <c r="N147" s="1"/>
      <c r="O147" s="1"/>
      <c r="P147" s="1"/>
      <c r="Q147" s="1"/>
      <c r="R147" s="1"/>
    </row>
    <row r="148" spans="1:18" ht="15.75">
      <c r="A148" s="71">
        <v>43693</v>
      </c>
      <c r="B148" s="72" t="s">
        <v>17</v>
      </c>
      <c r="C148" s="72">
        <v>100</v>
      </c>
      <c r="D148" s="72" t="s">
        <v>9</v>
      </c>
      <c r="E148" s="72">
        <v>28150</v>
      </c>
      <c r="F148" s="72">
        <v>28250</v>
      </c>
      <c r="G148" s="72">
        <v>28310</v>
      </c>
      <c r="H148" s="73">
        <f t="shared" ref="H148" si="86">SUM(F148-E148)*C148</f>
        <v>10000</v>
      </c>
      <c r="I148" s="73">
        <f>SUM(G148-F148)*C148</f>
        <v>6000</v>
      </c>
      <c r="J148" s="73">
        <f t="shared" si="80"/>
        <v>16000</v>
      </c>
      <c r="K148" s="1"/>
      <c r="L148" s="1"/>
      <c r="M148" s="1"/>
      <c r="N148" s="1"/>
      <c r="O148" s="1"/>
      <c r="P148" s="1"/>
      <c r="Q148" s="1"/>
      <c r="R148" s="1"/>
    </row>
    <row r="149" spans="1:18" ht="15.75">
      <c r="A149" s="71">
        <v>43691</v>
      </c>
      <c r="B149" s="72" t="s">
        <v>17</v>
      </c>
      <c r="C149" s="72">
        <v>100</v>
      </c>
      <c r="D149" s="72" t="s">
        <v>9</v>
      </c>
      <c r="E149" s="72">
        <v>28100</v>
      </c>
      <c r="F149" s="72">
        <v>28000</v>
      </c>
      <c r="G149" s="72">
        <v>0</v>
      </c>
      <c r="H149" s="73">
        <f t="shared" ref="H149" si="87">SUM(F149-E149)*C149</f>
        <v>-10000</v>
      </c>
      <c r="I149" s="73">
        <v>0</v>
      </c>
      <c r="J149" s="73">
        <f t="shared" si="80"/>
        <v>-10000</v>
      </c>
      <c r="K149" s="1"/>
      <c r="L149" s="1"/>
      <c r="M149" s="1"/>
      <c r="N149" s="1"/>
      <c r="O149" s="1"/>
      <c r="P149" s="1"/>
      <c r="Q149" s="1"/>
      <c r="R149" s="1"/>
    </row>
    <row r="150" spans="1:18" ht="15.75">
      <c r="A150" s="71">
        <v>43690</v>
      </c>
      <c r="B150" s="72" t="s">
        <v>17</v>
      </c>
      <c r="C150" s="72">
        <v>100</v>
      </c>
      <c r="D150" s="72" t="s">
        <v>11</v>
      </c>
      <c r="E150" s="72">
        <v>28200</v>
      </c>
      <c r="F150" s="72">
        <v>28100</v>
      </c>
      <c r="G150" s="72">
        <v>28000</v>
      </c>
      <c r="H150" s="73">
        <f>SUM(E150-F150)*C150</f>
        <v>10000</v>
      </c>
      <c r="I150" s="73">
        <f>SUM(F150-G150)*C150</f>
        <v>10000</v>
      </c>
      <c r="J150" s="73">
        <f t="shared" si="80"/>
        <v>20000</v>
      </c>
      <c r="K150" s="1"/>
      <c r="L150" s="1"/>
      <c r="M150" s="1"/>
      <c r="N150" s="1"/>
      <c r="O150" s="1"/>
      <c r="P150" s="1"/>
      <c r="Q150" s="1"/>
      <c r="R150" s="1"/>
    </row>
    <row r="151" spans="1:18" ht="15.75">
      <c r="A151" s="71">
        <v>43682</v>
      </c>
      <c r="B151" s="72" t="s">
        <v>17</v>
      </c>
      <c r="C151" s="72">
        <v>100</v>
      </c>
      <c r="D151" s="72" t="s">
        <v>11</v>
      </c>
      <c r="E151" s="72">
        <v>27900</v>
      </c>
      <c r="F151" s="72">
        <v>28025</v>
      </c>
      <c r="G151" s="72">
        <v>0</v>
      </c>
      <c r="H151" s="73">
        <f>SUM(E151-F151)*C151</f>
        <v>-12500</v>
      </c>
      <c r="I151" s="73">
        <v>0</v>
      </c>
      <c r="J151" s="73">
        <f t="shared" si="80"/>
        <v>-12500</v>
      </c>
      <c r="K151" s="1"/>
      <c r="L151" s="1"/>
      <c r="M151" s="1"/>
      <c r="N151" s="1"/>
      <c r="O151" s="1"/>
      <c r="P151" s="1"/>
      <c r="Q151" s="1"/>
      <c r="R151" s="1"/>
    </row>
    <row r="152" spans="1:18" ht="15.75">
      <c r="A152" s="71">
        <v>43679</v>
      </c>
      <c r="B152" s="72" t="s">
        <v>17</v>
      </c>
      <c r="C152" s="72">
        <v>100</v>
      </c>
      <c r="D152" s="72" t="s">
        <v>11</v>
      </c>
      <c r="E152" s="72">
        <v>28150</v>
      </c>
      <c r="F152" s="72">
        <v>28225</v>
      </c>
      <c r="G152" s="72">
        <v>0</v>
      </c>
      <c r="H152" s="73">
        <f>SUM(E152-F152)*C152</f>
        <v>-7500</v>
      </c>
      <c r="I152" s="73">
        <v>0</v>
      </c>
      <c r="J152" s="73">
        <f t="shared" si="80"/>
        <v>-7500</v>
      </c>
      <c r="K152" s="1"/>
      <c r="L152" s="1"/>
      <c r="M152" s="1"/>
      <c r="N152" s="1"/>
      <c r="O152" s="1"/>
      <c r="P152" s="1"/>
      <c r="Q152" s="1"/>
      <c r="R152" s="1"/>
    </row>
    <row r="153" spans="1:18" ht="15.75">
      <c r="A153" s="74"/>
      <c r="B153" s="74"/>
      <c r="C153" s="74"/>
      <c r="D153" s="74"/>
      <c r="E153" s="74"/>
      <c r="F153" s="74"/>
      <c r="G153" s="74"/>
      <c r="H153" s="75">
        <f>SUM(H140:H152)</f>
        <v>40000</v>
      </c>
      <c r="I153" s="76"/>
      <c r="J153" s="75">
        <f>SUM(J140:J152)</f>
        <v>73000</v>
      </c>
      <c r="K153" s="1"/>
      <c r="L153" s="1"/>
      <c r="M153" s="1"/>
      <c r="N153" s="1"/>
      <c r="O153" s="1"/>
      <c r="P153" s="1"/>
      <c r="Q153" s="1"/>
      <c r="R153" s="1"/>
    </row>
    <row r="154" spans="1:18" ht="15.75">
      <c r="K154" s="1"/>
      <c r="L154" s="1"/>
      <c r="M154" s="1"/>
      <c r="N154" s="1"/>
      <c r="O154" s="1"/>
      <c r="P154" s="1"/>
      <c r="Q154" s="1"/>
      <c r="R154" s="1"/>
    </row>
    <row r="155" spans="1:18" ht="15.75">
      <c r="A155" s="77"/>
      <c r="B155" s="78"/>
      <c r="C155" s="78"/>
      <c r="D155" s="79"/>
      <c r="E155" s="80">
        <v>43647</v>
      </c>
      <c r="F155" s="78"/>
      <c r="G155" s="78"/>
      <c r="H155" s="81"/>
      <c r="I155" s="81"/>
      <c r="J155" s="81"/>
      <c r="K155" s="1"/>
      <c r="L155" s="1"/>
      <c r="M155" s="1"/>
      <c r="N155" s="1"/>
      <c r="O155" s="1"/>
      <c r="P155" s="1"/>
      <c r="Q155" s="1"/>
      <c r="R155" s="1"/>
    </row>
    <row r="156" spans="1:18" ht="15.75">
      <c r="A156" s="71">
        <v>43676</v>
      </c>
      <c r="B156" s="72" t="s">
        <v>12</v>
      </c>
      <c r="C156" s="72">
        <v>100</v>
      </c>
      <c r="D156" s="72" t="s">
        <v>9</v>
      </c>
      <c r="E156" s="72">
        <v>29450</v>
      </c>
      <c r="F156" s="72">
        <v>29350</v>
      </c>
      <c r="G156" s="72">
        <v>0</v>
      </c>
      <c r="H156" s="73">
        <f t="shared" ref="H156" si="88">SUM(F156-E156)*C156</f>
        <v>-10000</v>
      </c>
      <c r="I156" s="73">
        <v>0</v>
      </c>
      <c r="J156" s="73">
        <f t="shared" ref="J156:J174" si="89">SUM(H156:I156)</f>
        <v>-10000</v>
      </c>
      <c r="K156" s="1"/>
      <c r="L156" s="1"/>
      <c r="M156" s="1"/>
      <c r="N156" s="1"/>
      <c r="O156" s="1"/>
      <c r="P156" s="1"/>
      <c r="Q156" s="1"/>
      <c r="R156" s="1"/>
    </row>
    <row r="157" spans="1:18" ht="15.75">
      <c r="A157" s="71">
        <v>43675</v>
      </c>
      <c r="B157" s="72" t="s">
        <v>18</v>
      </c>
      <c r="C157" s="72">
        <v>150</v>
      </c>
      <c r="D157" s="72" t="s">
        <v>9</v>
      </c>
      <c r="E157" s="72">
        <v>11200</v>
      </c>
      <c r="F157" s="72">
        <v>11190</v>
      </c>
      <c r="G157" s="72">
        <v>0</v>
      </c>
      <c r="H157" s="73">
        <f t="shared" ref="H157" si="90">SUM(F157-E157)*C157</f>
        <v>-1500</v>
      </c>
      <c r="I157" s="73">
        <v>0</v>
      </c>
      <c r="J157" s="73">
        <f t="shared" si="89"/>
        <v>-1500</v>
      </c>
      <c r="K157" s="1"/>
      <c r="L157" s="1"/>
      <c r="M157" s="1"/>
      <c r="N157" s="1"/>
      <c r="O157" s="1"/>
      <c r="P157" s="1"/>
      <c r="Q157" s="1"/>
      <c r="R157" s="1"/>
    </row>
    <row r="158" spans="1:18" ht="15.75">
      <c r="A158" s="71">
        <v>43672</v>
      </c>
      <c r="B158" s="72" t="s">
        <v>17</v>
      </c>
      <c r="C158" s="72">
        <v>100</v>
      </c>
      <c r="D158" s="72" t="s">
        <v>9</v>
      </c>
      <c r="E158" s="72">
        <v>29300</v>
      </c>
      <c r="F158" s="72">
        <v>29400</v>
      </c>
      <c r="G158" s="72">
        <v>29500</v>
      </c>
      <c r="H158" s="73">
        <f t="shared" ref="H158" si="91">SUM(F158-E158)*C158</f>
        <v>10000</v>
      </c>
      <c r="I158" s="73">
        <f>SUM(G158-F158)*C158</f>
        <v>10000</v>
      </c>
      <c r="J158" s="73">
        <f t="shared" si="89"/>
        <v>20000</v>
      </c>
      <c r="K158" s="1"/>
      <c r="L158" s="1"/>
      <c r="M158" s="1"/>
      <c r="N158" s="1"/>
      <c r="O158" s="1"/>
      <c r="P158" s="1"/>
      <c r="Q158" s="1"/>
      <c r="R158" s="1"/>
    </row>
    <row r="159" spans="1:18" ht="15.75">
      <c r="A159" s="71">
        <v>43671</v>
      </c>
      <c r="B159" s="72" t="s">
        <v>17</v>
      </c>
      <c r="C159" s="72">
        <v>100</v>
      </c>
      <c r="D159" s="72" t="s">
        <v>9</v>
      </c>
      <c r="E159" s="72">
        <v>29200</v>
      </c>
      <c r="F159" s="72">
        <v>29100</v>
      </c>
      <c r="G159" s="72">
        <v>0</v>
      </c>
      <c r="H159" s="73">
        <f t="shared" ref="H159" si="92">SUM(F159-E159)*C159</f>
        <v>-10000</v>
      </c>
      <c r="I159" s="73">
        <v>0</v>
      </c>
      <c r="J159" s="73">
        <f t="shared" si="89"/>
        <v>-10000</v>
      </c>
      <c r="K159" s="1"/>
      <c r="L159" s="1"/>
      <c r="M159" s="1"/>
      <c r="N159" s="1"/>
      <c r="O159" s="1"/>
      <c r="P159" s="1"/>
      <c r="Q159" s="1"/>
      <c r="R159" s="1"/>
    </row>
    <row r="160" spans="1:18" ht="15.75">
      <c r="A160" s="71">
        <v>43670</v>
      </c>
      <c r="B160" s="72" t="s">
        <v>17</v>
      </c>
      <c r="C160" s="72">
        <v>100</v>
      </c>
      <c r="D160" s="72" t="s">
        <v>9</v>
      </c>
      <c r="E160" s="72">
        <v>29000</v>
      </c>
      <c r="F160" s="72">
        <v>29050</v>
      </c>
      <c r="G160" s="72">
        <v>29100</v>
      </c>
      <c r="H160" s="73">
        <f t="shared" ref="H160" si="93">SUM(F160-E160)*C160</f>
        <v>5000</v>
      </c>
      <c r="I160" s="73">
        <f>SUM(G160-F160)*C160</f>
        <v>5000</v>
      </c>
      <c r="J160" s="73">
        <f t="shared" si="89"/>
        <v>10000</v>
      </c>
      <c r="K160" s="1"/>
      <c r="L160" s="1"/>
      <c r="M160" s="1"/>
      <c r="N160" s="1"/>
      <c r="O160" s="1"/>
      <c r="P160" s="1"/>
      <c r="Q160" s="1"/>
      <c r="R160" s="1"/>
    </row>
    <row r="161" spans="1:18" ht="15.75">
      <c r="A161" s="71">
        <v>43669</v>
      </c>
      <c r="B161" s="72" t="s">
        <v>17</v>
      </c>
      <c r="C161" s="72">
        <v>100</v>
      </c>
      <c r="D161" s="72" t="s">
        <v>9</v>
      </c>
      <c r="E161" s="72">
        <v>23400</v>
      </c>
      <c r="F161" s="72">
        <v>23290</v>
      </c>
      <c r="G161" s="72">
        <v>0</v>
      </c>
      <c r="H161" s="73">
        <f t="shared" ref="H161" si="94">SUM(F161-E161)*C161</f>
        <v>-11000</v>
      </c>
      <c r="I161" s="73">
        <v>0</v>
      </c>
      <c r="J161" s="73">
        <f t="shared" si="89"/>
        <v>-11000</v>
      </c>
      <c r="K161" s="1"/>
      <c r="L161" s="1"/>
      <c r="M161" s="1"/>
      <c r="N161" s="1"/>
      <c r="O161" s="1"/>
      <c r="P161" s="1"/>
      <c r="Q161" s="1"/>
      <c r="R161" s="1"/>
    </row>
    <row r="162" spans="1:18" ht="15.75">
      <c r="A162" s="71">
        <v>43668</v>
      </c>
      <c r="B162" s="72" t="s">
        <v>17</v>
      </c>
      <c r="C162" s="72">
        <v>100</v>
      </c>
      <c r="D162" s="72" t="s">
        <v>9</v>
      </c>
      <c r="E162" s="72">
        <v>23400</v>
      </c>
      <c r="F162" s="72">
        <v>23300</v>
      </c>
      <c r="G162" s="72">
        <v>0</v>
      </c>
      <c r="H162" s="73">
        <f t="shared" ref="H162" si="95">SUM(F162-E162)*C162</f>
        <v>-10000</v>
      </c>
      <c r="I162" s="73">
        <v>0</v>
      </c>
      <c r="J162" s="73">
        <f t="shared" si="89"/>
        <v>-10000</v>
      </c>
      <c r="K162" s="1"/>
      <c r="L162" s="1"/>
      <c r="M162" s="1"/>
      <c r="N162" s="1"/>
      <c r="O162" s="1"/>
      <c r="P162" s="1"/>
      <c r="Q162" s="1"/>
      <c r="R162" s="1"/>
    </row>
    <row r="163" spans="1:18" ht="15.75">
      <c r="A163" s="71">
        <v>43664</v>
      </c>
      <c r="B163" s="72" t="s">
        <v>12</v>
      </c>
      <c r="C163" s="72">
        <v>100</v>
      </c>
      <c r="D163" s="72" t="s">
        <v>9</v>
      </c>
      <c r="E163" s="72">
        <v>30570</v>
      </c>
      <c r="F163" s="72">
        <v>30470</v>
      </c>
      <c r="G163" s="72">
        <v>0</v>
      </c>
      <c r="H163" s="73">
        <f t="shared" ref="H163" si="96">SUM(F163-E163)*C163</f>
        <v>-10000</v>
      </c>
      <c r="I163" s="73">
        <v>0</v>
      </c>
      <c r="J163" s="73">
        <f t="shared" si="89"/>
        <v>-10000</v>
      </c>
      <c r="K163" s="1"/>
      <c r="L163" s="1"/>
      <c r="M163" s="1"/>
      <c r="N163" s="1"/>
      <c r="O163" s="1"/>
      <c r="P163" s="1"/>
      <c r="Q163" s="1"/>
      <c r="R163" s="1"/>
    </row>
    <row r="164" spans="1:18" ht="15.75">
      <c r="A164" s="71">
        <v>43663</v>
      </c>
      <c r="B164" s="72" t="s">
        <v>12</v>
      </c>
      <c r="C164" s="72">
        <v>100</v>
      </c>
      <c r="D164" s="72" t="s">
        <v>9</v>
      </c>
      <c r="E164" s="72">
        <v>30660</v>
      </c>
      <c r="F164" s="72">
        <v>30760</v>
      </c>
      <c r="G164" s="72">
        <v>0</v>
      </c>
      <c r="H164" s="73">
        <f t="shared" ref="H164" si="97">SUM(F164-E164)*C164</f>
        <v>10000</v>
      </c>
      <c r="I164" s="73">
        <v>0</v>
      </c>
      <c r="J164" s="73">
        <f t="shared" si="89"/>
        <v>10000</v>
      </c>
      <c r="K164" s="1"/>
      <c r="L164" s="1"/>
      <c r="M164" s="1"/>
      <c r="N164" s="1"/>
      <c r="O164" s="1"/>
      <c r="P164" s="1"/>
      <c r="Q164" s="1"/>
      <c r="R164" s="1"/>
    </row>
    <row r="165" spans="1:18" ht="15.75">
      <c r="A165" s="71">
        <v>43661</v>
      </c>
      <c r="B165" s="72" t="s">
        <v>18</v>
      </c>
      <c r="C165" s="72">
        <v>150</v>
      </c>
      <c r="D165" s="72" t="s">
        <v>9</v>
      </c>
      <c r="E165" s="72">
        <v>11565</v>
      </c>
      <c r="F165" s="72">
        <v>11585</v>
      </c>
      <c r="G165" s="72">
        <v>0</v>
      </c>
      <c r="H165" s="73">
        <f t="shared" ref="H165" si="98">SUM(F165-E165)*C165</f>
        <v>3000</v>
      </c>
      <c r="I165" s="73">
        <v>0</v>
      </c>
      <c r="J165" s="73">
        <f t="shared" si="89"/>
        <v>3000</v>
      </c>
      <c r="K165" s="1"/>
      <c r="L165" s="1"/>
      <c r="M165" s="1"/>
      <c r="N165" s="1"/>
      <c r="O165" s="1"/>
      <c r="P165" s="1"/>
      <c r="Q165" s="1"/>
      <c r="R165" s="1"/>
    </row>
    <row r="166" spans="1:18" ht="15.75">
      <c r="A166" s="71">
        <v>43658</v>
      </c>
      <c r="B166" s="72" t="s">
        <v>17</v>
      </c>
      <c r="C166" s="72">
        <v>100</v>
      </c>
      <c r="D166" s="72" t="s">
        <v>9</v>
      </c>
      <c r="E166" s="72">
        <v>30620</v>
      </c>
      <c r="F166" s="72">
        <v>30720</v>
      </c>
      <c r="G166" s="72">
        <v>30820</v>
      </c>
      <c r="H166" s="73">
        <f t="shared" ref="H166:H174" si="99">SUM(F166-E166)*C166</f>
        <v>10000</v>
      </c>
      <c r="I166" s="73">
        <f>SUM(G166-F166)*C166</f>
        <v>10000</v>
      </c>
      <c r="J166" s="73">
        <f t="shared" si="89"/>
        <v>20000</v>
      </c>
      <c r="K166" s="1"/>
      <c r="L166" s="1"/>
      <c r="M166" s="1"/>
      <c r="N166" s="1"/>
      <c r="O166" s="1"/>
      <c r="P166" s="1"/>
      <c r="Q166" s="1"/>
      <c r="R166" s="1"/>
    </row>
    <row r="167" spans="1:18" ht="15.75">
      <c r="A167" s="71">
        <v>43657</v>
      </c>
      <c r="B167" s="72" t="s">
        <v>17</v>
      </c>
      <c r="C167" s="72">
        <v>100</v>
      </c>
      <c r="D167" s="72" t="s">
        <v>9</v>
      </c>
      <c r="E167" s="72">
        <v>30723</v>
      </c>
      <c r="F167" s="72">
        <v>30800</v>
      </c>
      <c r="G167" s="72">
        <v>0</v>
      </c>
      <c r="H167" s="73">
        <f t="shared" si="99"/>
        <v>7700</v>
      </c>
      <c r="I167" s="73">
        <v>0</v>
      </c>
      <c r="J167" s="73">
        <f t="shared" si="89"/>
        <v>7700</v>
      </c>
      <c r="K167" s="1"/>
      <c r="L167" s="1"/>
      <c r="M167" s="1"/>
      <c r="N167" s="1"/>
      <c r="O167" s="1"/>
      <c r="P167" s="1"/>
      <c r="Q167" s="1"/>
      <c r="R167" s="1"/>
    </row>
    <row r="168" spans="1:18" ht="15.75">
      <c r="A168" s="71">
        <v>43656</v>
      </c>
      <c r="B168" s="72" t="s">
        <v>18</v>
      </c>
      <c r="C168" s="72">
        <v>150</v>
      </c>
      <c r="D168" s="72" t="s">
        <v>9</v>
      </c>
      <c r="E168" s="72">
        <v>11580</v>
      </c>
      <c r="F168" s="72">
        <v>11540</v>
      </c>
      <c r="G168" s="72">
        <v>0</v>
      </c>
      <c r="H168" s="73">
        <f t="shared" si="99"/>
        <v>-6000</v>
      </c>
      <c r="I168" s="73">
        <v>0</v>
      </c>
      <c r="J168" s="73">
        <f t="shared" si="89"/>
        <v>-6000</v>
      </c>
      <c r="K168" s="1"/>
      <c r="L168" s="1"/>
      <c r="M168" s="1"/>
      <c r="N168" s="1"/>
      <c r="O168" s="1"/>
      <c r="P168" s="1"/>
      <c r="Q168" s="1"/>
      <c r="R168" s="1"/>
    </row>
    <row r="169" spans="1:18" ht="15.75">
      <c r="A169" s="71">
        <v>43655</v>
      </c>
      <c r="B169" s="72" t="s">
        <v>56</v>
      </c>
      <c r="C169" s="72">
        <v>100</v>
      </c>
      <c r="D169" s="72" t="s">
        <v>9</v>
      </c>
      <c r="E169" s="72">
        <v>30700</v>
      </c>
      <c r="F169" s="72">
        <v>30790</v>
      </c>
      <c r="G169" s="72">
        <v>0</v>
      </c>
      <c r="H169" s="73">
        <f t="shared" si="99"/>
        <v>9000</v>
      </c>
      <c r="I169" s="73">
        <v>0</v>
      </c>
      <c r="J169" s="73">
        <f t="shared" si="89"/>
        <v>9000</v>
      </c>
      <c r="K169" s="1"/>
      <c r="L169" s="1"/>
      <c r="M169" s="1"/>
      <c r="N169" s="1"/>
      <c r="O169" s="1"/>
      <c r="P169" s="1"/>
      <c r="Q169" s="1"/>
      <c r="R169" s="1"/>
    </row>
    <row r="170" spans="1:18">
      <c r="A170" s="71">
        <v>43651</v>
      </c>
      <c r="B170" s="72" t="s">
        <v>18</v>
      </c>
      <c r="C170" s="72">
        <v>150</v>
      </c>
      <c r="D170" s="72" t="s">
        <v>9</v>
      </c>
      <c r="E170" s="72">
        <v>11920</v>
      </c>
      <c r="F170" s="72">
        <v>11960</v>
      </c>
      <c r="G170" s="72">
        <v>0</v>
      </c>
      <c r="H170" s="73">
        <f t="shared" si="99"/>
        <v>6000</v>
      </c>
      <c r="I170" s="73">
        <v>0</v>
      </c>
      <c r="J170" s="73">
        <f t="shared" si="89"/>
        <v>6000</v>
      </c>
      <c r="K170" s="88"/>
      <c r="L170" s="88"/>
      <c r="M170" s="88"/>
      <c r="N170" s="88"/>
      <c r="O170" s="88"/>
      <c r="P170" s="88"/>
      <c r="Q170" s="88"/>
      <c r="R170" s="88"/>
    </row>
    <row r="171" spans="1:18">
      <c r="A171" s="71">
        <v>43650</v>
      </c>
      <c r="B171" s="72" t="s">
        <v>17</v>
      </c>
      <c r="C171" s="72">
        <v>100</v>
      </c>
      <c r="D171" s="72" t="s">
        <v>9</v>
      </c>
      <c r="E171" s="72">
        <v>31660</v>
      </c>
      <c r="F171" s="72">
        <v>31550</v>
      </c>
      <c r="G171" s="72">
        <v>0</v>
      </c>
      <c r="H171" s="73">
        <f t="shared" si="99"/>
        <v>-11000</v>
      </c>
      <c r="I171" s="73">
        <v>0</v>
      </c>
      <c r="J171" s="73">
        <f t="shared" si="89"/>
        <v>-11000</v>
      </c>
      <c r="K171" s="88"/>
      <c r="L171" s="88"/>
      <c r="M171" s="88"/>
      <c r="N171" s="88"/>
      <c r="O171" s="88"/>
      <c r="P171" s="88"/>
      <c r="Q171" s="88"/>
      <c r="R171" s="88"/>
    </row>
    <row r="172" spans="1:18">
      <c r="A172" s="71">
        <v>43649</v>
      </c>
      <c r="B172" s="72" t="s">
        <v>17</v>
      </c>
      <c r="C172" s="72">
        <v>100</v>
      </c>
      <c r="D172" s="72" t="s">
        <v>9</v>
      </c>
      <c r="E172" s="72">
        <v>31480</v>
      </c>
      <c r="F172" s="72">
        <v>31555</v>
      </c>
      <c r="G172" s="72">
        <v>0</v>
      </c>
      <c r="H172" s="73">
        <f t="shared" si="99"/>
        <v>7500</v>
      </c>
      <c r="I172" s="73">
        <v>0</v>
      </c>
      <c r="J172" s="73">
        <f t="shared" si="89"/>
        <v>7500</v>
      </c>
      <c r="K172" s="88"/>
      <c r="L172" s="88"/>
      <c r="M172" s="88"/>
      <c r="N172" s="88"/>
      <c r="O172" s="88"/>
      <c r="P172" s="88"/>
      <c r="Q172" s="88"/>
      <c r="R172" s="88"/>
    </row>
    <row r="173" spans="1:18">
      <c r="A173" s="71">
        <v>43648</v>
      </c>
      <c r="B173" s="72" t="s">
        <v>17</v>
      </c>
      <c r="C173" s="72">
        <v>100</v>
      </c>
      <c r="D173" s="72" t="s">
        <v>9</v>
      </c>
      <c r="E173" s="72">
        <v>31300</v>
      </c>
      <c r="F173" s="72">
        <v>31180</v>
      </c>
      <c r="G173" s="72">
        <v>0</v>
      </c>
      <c r="H173" s="73">
        <f t="shared" si="99"/>
        <v>-12000</v>
      </c>
      <c r="I173" s="73">
        <v>0</v>
      </c>
      <c r="J173" s="73">
        <f t="shared" si="89"/>
        <v>-12000</v>
      </c>
      <c r="K173" s="88"/>
      <c r="L173" s="88"/>
      <c r="M173" s="88"/>
      <c r="N173" s="88"/>
      <c r="O173" s="88"/>
      <c r="P173" s="88"/>
      <c r="Q173" s="88"/>
      <c r="R173" s="88"/>
    </row>
    <row r="174" spans="1:18">
      <c r="A174" s="71">
        <v>43647</v>
      </c>
      <c r="B174" s="72" t="s">
        <v>17</v>
      </c>
      <c r="C174" s="72">
        <v>100</v>
      </c>
      <c r="D174" s="72" t="s">
        <v>9</v>
      </c>
      <c r="E174" s="72">
        <v>31450</v>
      </c>
      <c r="F174" s="72">
        <v>31540</v>
      </c>
      <c r="G174" s="72">
        <v>0</v>
      </c>
      <c r="H174" s="73">
        <f t="shared" si="99"/>
        <v>9000</v>
      </c>
      <c r="I174" s="73">
        <v>0</v>
      </c>
      <c r="J174" s="73">
        <f t="shared" si="89"/>
        <v>9000</v>
      </c>
      <c r="K174" s="88"/>
      <c r="L174" s="88"/>
      <c r="M174" s="88"/>
      <c r="N174" s="88"/>
      <c r="O174" s="88"/>
      <c r="P174" s="88"/>
      <c r="Q174" s="88"/>
      <c r="R174" s="88"/>
    </row>
    <row r="175" spans="1:18">
      <c r="A175" s="74"/>
      <c r="B175" s="74"/>
      <c r="C175" s="74"/>
      <c r="D175" s="74"/>
      <c r="E175" s="74"/>
      <c r="F175" s="74"/>
      <c r="G175" s="74"/>
      <c r="H175" s="75"/>
      <c r="I175" s="76"/>
      <c r="J175" s="75">
        <f>SUM(J156:J174)</f>
        <v>20700</v>
      </c>
      <c r="K175" s="88"/>
      <c r="L175" s="88"/>
      <c r="M175" s="88"/>
      <c r="N175" s="88"/>
      <c r="O175" s="88"/>
      <c r="P175" s="88"/>
      <c r="Q175" s="88"/>
      <c r="R175" s="88"/>
    </row>
    <row r="176" spans="1:18">
      <c r="A176" s="88"/>
      <c r="B176" s="88"/>
      <c r="C176" s="88"/>
      <c r="D176" s="88"/>
      <c r="E176" s="88"/>
      <c r="F176" s="88"/>
      <c r="G176" s="88"/>
      <c r="H176" s="73"/>
      <c r="I176" s="73"/>
      <c r="J176" s="73"/>
      <c r="K176" s="88"/>
      <c r="L176" s="88"/>
      <c r="M176" s="88"/>
      <c r="N176" s="88"/>
      <c r="O176" s="88"/>
      <c r="P176" s="88"/>
      <c r="Q176" s="88"/>
      <c r="R176" s="88"/>
    </row>
    <row r="177" spans="1:18">
      <c r="A177" s="77"/>
      <c r="B177" s="78"/>
      <c r="C177" s="78"/>
      <c r="D177" s="79"/>
      <c r="E177" s="80">
        <v>43617</v>
      </c>
      <c r="F177" s="78"/>
      <c r="G177" s="78"/>
      <c r="H177" s="81"/>
      <c r="I177" s="81"/>
      <c r="J177" s="81"/>
      <c r="K177" s="88"/>
      <c r="L177" s="88"/>
      <c r="M177" s="88"/>
      <c r="N177" s="88"/>
      <c r="O177" s="88"/>
      <c r="P177" s="88"/>
      <c r="Q177" s="88"/>
      <c r="R177" s="88"/>
    </row>
    <row r="178" spans="1:18">
      <c r="A178" s="71">
        <v>43644</v>
      </c>
      <c r="B178" s="72" t="s">
        <v>18</v>
      </c>
      <c r="C178" s="72">
        <v>150</v>
      </c>
      <c r="D178" s="72" t="s">
        <v>9</v>
      </c>
      <c r="E178" s="72">
        <v>11865</v>
      </c>
      <c r="F178" s="72">
        <v>11890</v>
      </c>
      <c r="G178" s="72">
        <v>0</v>
      </c>
      <c r="H178" s="73">
        <f>SUM(F178-E178)*C178</f>
        <v>3750</v>
      </c>
      <c r="I178" s="73">
        <v>0</v>
      </c>
      <c r="J178" s="73">
        <f t="shared" ref="J178:J194" si="100">SUM(H178:I178)</f>
        <v>3750</v>
      </c>
      <c r="K178" s="88"/>
      <c r="L178" s="88"/>
      <c r="M178" s="88"/>
      <c r="N178" s="88"/>
      <c r="O178" s="88"/>
      <c r="P178" s="88"/>
      <c r="Q178" s="88"/>
      <c r="R178" s="88"/>
    </row>
    <row r="179" spans="1:18">
      <c r="A179" s="71">
        <v>43643</v>
      </c>
      <c r="B179" s="72" t="s">
        <v>18</v>
      </c>
      <c r="C179" s="72">
        <v>150</v>
      </c>
      <c r="D179" s="72" t="s">
        <v>9</v>
      </c>
      <c r="E179" s="72">
        <v>11878</v>
      </c>
      <c r="F179" s="72">
        <v>11910</v>
      </c>
      <c r="G179" s="72">
        <v>0</v>
      </c>
      <c r="H179" s="73">
        <f>SUM(F179-E179)*C179</f>
        <v>4800</v>
      </c>
      <c r="I179" s="73">
        <v>0</v>
      </c>
      <c r="J179" s="73">
        <f t="shared" si="100"/>
        <v>4800</v>
      </c>
      <c r="K179" s="88"/>
      <c r="L179" s="88"/>
      <c r="M179" s="88"/>
      <c r="N179" s="88"/>
      <c r="O179" s="88"/>
      <c r="P179" s="88"/>
      <c r="Q179" s="88"/>
      <c r="R179" s="88"/>
    </row>
    <row r="180" spans="1:18">
      <c r="A180" s="71">
        <v>43642</v>
      </c>
      <c r="B180" s="72" t="s">
        <v>18</v>
      </c>
      <c r="C180" s="72">
        <v>150</v>
      </c>
      <c r="D180" s="72" t="s">
        <v>9</v>
      </c>
      <c r="E180" s="72">
        <v>11811</v>
      </c>
      <c r="F180" s="72">
        <v>11840</v>
      </c>
      <c r="G180" s="72">
        <v>11880</v>
      </c>
      <c r="H180" s="73">
        <f>SUM(F180-E180)*C180</f>
        <v>4350</v>
      </c>
      <c r="I180" s="73">
        <f>SUM(G180-F180)*C180</f>
        <v>6000</v>
      </c>
      <c r="J180" s="73">
        <f t="shared" si="100"/>
        <v>10350</v>
      </c>
      <c r="K180" s="88"/>
      <c r="L180" s="88"/>
      <c r="M180" s="88"/>
      <c r="N180" s="88"/>
      <c r="O180" s="88"/>
      <c r="P180" s="88"/>
      <c r="Q180" s="88"/>
      <c r="R180" s="88"/>
    </row>
    <row r="181" spans="1:18">
      <c r="A181" s="71">
        <v>43641</v>
      </c>
      <c r="B181" s="72" t="s">
        <v>17</v>
      </c>
      <c r="C181" s="72">
        <v>100</v>
      </c>
      <c r="D181" s="72" t="s">
        <v>9</v>
      </c>
      <c r="E181" s="72">
        <v>30770</v>
      </c>
      <c r="F181" s="72">
        <v>30870</v>
      </c>
      <c r="G181" s="72">
        <v>30950</v>
      </c>
      <c r="H181" s="73">
        <f>SUM(F181-E181)*C181</f>
        <v>10000</v>
      </c>
      <c r="I181" s="73">
        <f>SUM(G181-F181)*C181</f>
        <v>8000</v>
      </c>
      <c r="J181" s="73">
        <f t="shared" si="100"/>
        <v>18000</v>
      </c>
      <c r="K181" s="88"/>
      <c r="L181" s="88"/>
      <c r="M181" s="88"/>
      <c r="N181" s="88"/>
      <c r="O181" s="88"/>
      <c r="P181" s="88"/>
      <c r="Q181" s="88"/>
      <c r="R181" s="88"/>
    </row>
    <row r="182" spans="1:18">
      <c r="A182" s="71">
        <v>43640</v>
      </c>
      <c r="B182" s="72" t="s">
        <v>17</v>
      </c>
      <c r="C182" s="72">
        <v>100</v>
      </c>
      <c r="D182" s="72" t="s">
        <v>9</v>
      </c>
      <c r="E182" s="72">
        <v>30700</v>
      </c>
      <c r="F182" s="72">
        <v>30580</v>
      </c>
      <c r="G182" s="72">
        <v>0</v>
      </c>
      <c r="H182" s="73">
        <f>SUM(F182-E182)*C182</f>
        <v>-12000</v>
      </c>
      <c r="I182" s="73">
        <v>0</v>
      </c>
      <c r="J182" s="73">
        <f t="shared" si="100"/>
        <v>-12000</v>
      </c>
      <c r="K182" s="88"/>
      <c r="L182" s="88"/>
      <c r="M182" s="88"/>
      <c r="N182" s="88"/>
      <c r="O182" s="88"/>
      <c r="P182" s="88"/>
      <c r="Q182" s="88"/>
      <c r="R182" s="88"/>
    </row>
    <row r="183" spans="1:18">
      <c r="A183" s="71">
        <v>43640</v>
      </c>
      <c r="B183" s="72" t="s">
        <v>17</v>
      </c>
      <c r="C183" s="72">
        <v>150</v>
      </c>
      <c r="D183" s="72" t="s">
        <v>11</v>
      </c>
      <c r="E183" s="72">
        <v>11722</v>
      </c>
      <c r="F183" s="72">
        <v>11690</v>
      </c>
      <c r="G183" s="72">
        <v>0</v>
      </c>
      <c r="H183" s="73">
        <f>SUM(E183-F183)*C183</f>
        <v>4800</v>
      </c>
      <c r="I183" s="73">
        <v>0</v>
      </c>
      <c r="J183" s="73">
        <f t="shared" si="100"/>
        <v>4800</v>
      </c>
      <c r="K183" s="88"/>
      <c r="L183" s="88"/>
      <c r="M183" s="88"/>
      <c r="N183" s="88"/>
      <c r="O183" s="88"/>
      <c r="P183" s="88"/>
      <c r="Q183" s="88"/>
      <c r="R183" s="88"/>
    </row>
    <row r="184" spans="1:18">
      <c r="A184" s="71">
        <v>43636</v>
      </c>
      <c r="B184" s="72" t="s">
        <v>17</v>
      </c>
      <c r="C184" s="72">
        <v>100</v>
      </c>
      <c r="D184" s="72" t="s">
        <v>9</v>
      </c>
      <c r="E184" s="72">
        <v>30600</v>
      </c>
      <c r="F184" s="72">
        <v>30500</v>
      </c>
      <c r="G184" s="72">
        <v>0</v>
      </c>
      <c r="H184" s="73">
        <f>SUM(F184-E184)*C184</f>
        <v>-10000</v>
      </c>
      <c r="I184" s="73">
        <v>0</v>
      </c>
      <c r="J184" s="73">
        <f t="shared" si="100"/>
        <v>-10000</v>
      </c>
      <c r="K184" s="88"/>
      <c r="L184" s="88"/>
      <c r="M184" s="88"/>
      <c r="N184" s="88"/>
      <c r="O184" s="88"/>
      <c r="P184" s="88"/>
      <c r="Q184" s="88"/>
      <c r="R184" s="88"/>
    </row>
    <row r="185" spans="1:18">
      <c r="A185" s="71">
        <v>43635</v>
      </c>
      <c r="B185" s="72" t="s">
        <v>18</v>
      </c>
      <c r="C185" s="72">
        <v>150</v>
      </c>
      <c r="D185" s="72" t="s">
        <v>11</v>
      </c>
      <c r="E185" s="72">
        <v>11775</v>
      </c>
      <c r="F185" s="72">
        <v>11750</v>
      </c>
      <c r="G185" s="72">
        <v>11700</v>
      </c>
      <c r="H185" s="73">
        <f>SUM(E185-F185)*C185</f>
        <v>3750</v>
      </c>
      <c r="I185" s="73">
        <f>SUM(F185-G185)*C185</f>
        <v>7500</v>
      </c>
      <c r="J185" s="73">
        <f t="shared" si="100"/>
        <v>11250</v>
      </c>
      <c r="K185" s="88"/>
      <c r="L185" s="88"/>
      <c r="M185" s="88"/>
      <c r="N185" s="88"/>
      <c r="O185" s="88"/>
      <c r="P185" s="88"/>
      <c r="Q185" s="88"/>
      <c r="R185" s="88"/>
    </row>
    <row r="186" spans="1:18">
      <c r="A186" s="71">
        <v>43634</v>
      </c>
      <c r="B186" s="72" t="s">
        <v>17</v>
      </c>
      <c r="C186" s="72">
        <v>100</v>
      </c>
      <c r="D186" s="72" t="s">
        <v>11</v>
      </c>
      <c r="E186" s="72">
        <v>30360</v>
      </c>
      <c r="F186" s="72">
        <v>30460</v>
      </c>
      <c r="G186" s="72">
        <v>0</v>
      </c>
      <c r="H186" s="73">
        <f>SUM(E186-F186)*C186</f>
        <v>-10000</v>
      </c>
      <c r="I186" s="73">
        <v>0</v>
      </c>
      <c r="J186" s="73">
        <f t="shared" si="100"/>
        <v>-10000</v>
      </c>
      <c r="K186" s="88"/>
      <c r="L186" s="88"/>
      <c r="M186" s="88"/>
      <c r="N186" s="88"/>
      <c r="O186" s="88"/>
      <c r="P186" s="88"/>
      <c r="Q186" s="88"/>
      <c r="R186" s="88"/>
    </row>
    <row r="187" spans="1:18">
      <c r="A187" s="71">
        <v>43633</v>
      </c>
      <c r="B187" s="72" t="s">
        <v>17</v>
      </c>
      <c r="C187" s="72">
        <v>100</v>
      </c>
      <c r="D187" s="72" t="s">
        <v>11</v>
      </c>
      <c r="E187" s="72">
        <v>30450</v>
      </c>
      <c r="F187" s="72">
        <v>30550</v>
      </c>
      <c r="G187" s="72">
        <v>0</v>
      </c>
      <c r="H187" s="73">
        <f>SUM(E187-F187)*C187</f>
        <v>-10000</v>
      </c>
      <c r="I187" s="73">
        <v>0</v>
      </c>
      <c r="J187" s="73">
        <f t="shared" si="100"/>
        <v>-10000</v>
      </c>
      <c r="K187" s="88"/>
      <c r="L187" s="88"/>
      <c r="M187" s="88"/>
      <c r="N187" s="88"/>
      <c r="O187" s="88"/>
      <c r="P187" s="88"/>
      <c r="Q187" s="88"/>
      <c r="R187" s="88"/>
    </row>
    <row r="188" spans="1:18">
      <c r="A188" s="71">
        <v>43630</v>
      </c>
      <c r="B188" s="72" t="s">
        <v>12</v>
      </c>
      <c r="C188" s="72">
        <v>100</v>
      </c>
      <c r="D188" s="72" t="s">
        <v>9</v>
      </c>
      <c r="E188" s="72">
        <v>30870</v>
      </c>
      <c r="F188" s="72">
        <v>30770</v>
      </c>
      <c r="G188" s="72">
        <v>0</v>
      </c>
      <c r="H188" s="73">
        <f>SUM(F188-E188)*C188</f>
        <v>-10000</v>
      </c>
      <c r="I188" s="73">
        <v>0</v>
      </c>
      <c r="J188" s="73">
        <f t="shared" si="100"/>
        <v>-10000</v>
      </c>
      <c r="K188" s="88"/>
      <c r="L188" s="88"/>
      <c r="M188" s="88"/>
      <c r="N188" s="88"/>
      <c r="O188" s="88"/>
      <c r="P188" s="88"/>
      <c r="Q188" s="88"/>
      <c r="R188" s="88"/>
    </row>
    <row r="189" spans="1:18">
      <c r="A189" s="71">
        <v>43629</v>
      </c>
      <c r="B189" s="72" t="s">
        <v>17</v>
      </c>
      <c r="C189" s="72">
        <v>100</v>
      </c>
      <c r="D189" s="72" t="s">
        <v>11</v>
      </c>
      <c r="E189" s="72">
        <v>30780</v>
      </c>
      <c r="F189" s="72">
        <v>30680</v>
      </c>
      <c r="G189" s="72">
        <v>0</v>
      </c>
      <c r="H189" s="73">
        <f>SUM(E189-F189)*C189</f>
        <v>10000</v>
      </c>
      <c r="I189" s="73">
        <v>0</v>
      </c>
      <c r="J189" s="73">
        <f t="shared" si="100"/>
        <v>10000</v>
      </c>
      <c r="K189" s="88"/>
      <c r="L189" s="88"/>
      <c r="M189" s="88"/>
      <c r="N189" s="88"/>
      <c r="O189" s="88"/>
      <c r="P189" s="88"/>
      <c r="Q189" s="88"/>
      <c r="R189" s="88"/>
    </row>
    <row r="190" spans="1:18">
      <c r="A190" s="71">
        <v>43627</v>
      </c>
      <c r="B190" s="72" t="s">
        <v>18</v>
      </c>
      <c r="C190" s="72">
        <v>150</v>
      </c>
      <c r="D190" s="72" t="s">
        <v>9</v>
      </c>
      <c r="E190" s="72">
        <v>11965</v>
      </c>
      <c r="F190" s="72">
        <v>12000</v>
      </c>
      <c r="G190" s="72">
        <v>0</v>
      </c>
      <c r="H190" s="73">
        <f t="shared" ref="H190" si="101">SUM(F190-E190)*C190</f>
        <v>5250</v>
      </c>
      <c r="I190" s="73">
        <v>0</v>
      </c>
      <c r="J190" s="73">
        <f t="shared" si="100"/>
        <v>5250</v>
      </c>
      <c r="K190" s="88"/>
      <c r="L190" s="88"/>
      <c r="M190" s="88"/>
      <c r="N190" s="88"/>
      <c r="O190" s="88"/>
      <c r="P190" s="88"/>
      <c r="Q190" s="88"/>
      <c r="R190" s="88"/>
    </row>
    <row r="191" spans="1:18">
      <c r="A191" s="71">
        <v>43626</v>
      </c>
      <c r="B191" s="72" t="s">
        <v>17</v>
      </c>
      <c r="C191" s="72">
        <v>100</v>
      </c>
      <c r="D191" s="72" t="s">
        <v>9</v>
      </c>
      <c r="E191" s="72">
        <v>31250</v>
      </c>
      <c r="F191" s="72">
        <v>31150</v>
      </c>
      <c r="G191" s="72">
        <v>0</v>
      </c>
      <c r="H191" s="73">
        <f t="shared" ref="H191" si="102">SUM(F191-E191)*C191</f>
        <v>-10000</v>
      </c>
      <c r="I191" s="73">
        <v>0</v>
      </c>
      <c r="J191" s="73">
        <f t="shared" si="100"/>
        <v>-10000</v>
      </c>
      <c r="K191" s="88"/>
      <c r="L191" s="88"/>
      <c r="M191" s="88"/>
      <c r="N191" s="88"/>
      <c r="O191" s="88"/>
      <c r="P191" s="88"/>
      <c r="Q191" s="88"/>
      <c r="R191" s="88"/>
    </row>
    <row r="192" spans="1:18">
      <c r="A192" s="71">
        <v>43623</v>
      </c>
      <c r="B192" s="72" t="s">
        <v>17</v>
      </c>
      <c r="C192" s="72">
        <v>100</v>
      </c>
      <c r="D192" s="72" t="s">
        <v>9</v>
      </c>
      <c r="E192" s="72">
        <v>31050</v>
      </c>
      <c r="F192" s="72">
        <v>31125</v>
      </c>
      <c r="G192" s="72">
        <v>0</v>
      </c>
      <c r="H192" s="73">
        <f t="shared" ref="H192" si="103">SUM(F192-E192)*C192</f>
        <v>7500</v>
      </c>
      <c r="I192" s="73">
        <v>0</v>
      </c>
      <c r="J192" s="73">
        <f t="shared" si="100"/>
        <v>7500</v>
      </c>
      <c r="K192" s="88"/>
      <c r="L192" s="88"/>
      <c r="M192" s="88"/>
      <c r="N192" s="88"/>
      <c r="O192" s="88"/>
      <c r="P192" s="88"/>
      <c r="Q192" s="88"/>
      <c r="R192" s="88"/>
    </row>
    <row r="193" spans="1:18">
      <c r="A193" s="71">
        <v>43619</v>
      </c>
      <c r="B193" s="72" t="s">
        <v>17</v>
      </c>
      <c r="C193" s="72">
        <v>100</v>
      </c>
      <c r="D193" s="72" t="s">
        <v>9</v>
      </c>
      <c r="E193" s="72">
        <v>31650</v>
      </c>
      <c r="F193" s="72">
        <v>31730</v>
      </c>
      <c r="G193" s="72">
        <v>31793</v>
      </c>
      <c r="H193" s="73">
        <f t="shared" ref="H193" si="104">SUM(F193-E193)*C193</f>
        <v>8000</v>
      </c>
      <c r="I193" s="73">
        <f>SUM(G193-F193)*C193</f>
        <v>6300</v>
      </c>
      <c r="J193" s="73">
        <f t="shared" si="100"/>
        <v>14300</v>
      </c>
      <c r="K193" s="88"/>
      <c r="L193" s="88"/>
      <c r="M193" s="88"/>
      <c r="N193" s="88"/>
      <c r="O193" s="88"/>
      <c r="P193" s="88"/>
      <c r="Q193" s="88"/>
      <c r="R193" s="88"/>
    </row>
    <row r="194" spans="1:18">
      <c r="A194" s="71">
        <v>43619</v>
      </c>
      <c r="B194" s="72" t="s">
        <v>17</v>
      </c>
      <c r="C194" s="72">
        <v>100</v>
      </c>
      <c r="D194" s="72" t="s">
        <v>9</v>
      </c>
      <c r="E194" s="72">
        <v>31400</v>
      </c>
      <c r="F194" s="72">
        <v>31470</v>
      </c>
      <c r="G194" s="72">
        <v>31570</v>
      </c>
      <c r="H194" s="73">
        <f t="shared" ref="H194" si="105">SUM(F194-E194)*C194</f>
        <v>7000</v>
      </c>
      <c r="I194" s="73">
        <f>SUM(G194-F194)*C194</f>
        <v>10000</v>
      </c>
      <c r="J194" s="73">
        <f t="shared" si="100"/>
        <v>17000</v>
      </c>
      <c r="K194" s="88"/>
      <c r="L194" s="88"/>
      <c r="M194" s="88"/>
      <c r="N194" s="88"/>
      <c r="O194" s="88"/>
      <c r="P194" s="88"/>
      <c r="Q194" s="88"/>
      <c r="R194" s="88"/>
    </row>
    <row r="195" spans="1:18">
      <c r="A195" s="71"/>
      <c r="B195" s="72"/>
      <c r="C195" s="72"/>
      <c r="D195" s="72"/>
      <c r="E195" s="72"/>
      <c r="F195" s="72"/>
      <c r="G195" s="72"/>
      <c r="H195" s="73"/>
      <c r="I195" s="73"/>
      <c r="J195" s="73"/>
      <c r="K195" s="88"/>
      <c r="L195" s="88"/>
      <c r="M195" s="88"/>
      <c r="N195" s="88"/>
      <c r="O195" s="88"/>
      <c r="P195" s="88"/>
      <c r="Q195" s="88"/>
      <c r="R195" s="88"/>
    </row>
    <row r="196" spans="1:18">
      <c r="A196" s="74"/>
      <c r="B196" s="74"/>
      <c r="C196" s="74"/>
      <c r="D196" s="74"/>
      <c r="E196" s="74"/>
      <c r="F196" s="74"/>
      <c r="G196" s="74"/>
      <c r="H196" s="75">
        <f>SUM(H75:H195)</f>
        <v>448750</v>
      </c>
      <c r="I196" s="76"/>
      <c r="J196" s="75">
        <f>SUM(J75:J195)</f>
        <v>837250</v>
      </c>
      <c r="K196" s="88"/>
      <c r="L196" s="88"/>
      <c r="M196" s="88"/>
      <c r="N196" s="88"/>
      <c r="O196" s="88"/>
      <c r="P196" s="88"/>
      <c r="Q196" s="88"/>
      <c r="R196" s="88"/>
    </row>
    <row r="197" spans="1:18">
      <c r="A197" s="88"/>
      <c r="B197" s="88"/>
      <c r="C197" s="88"/>
      <c r="D197" s="88"/>
      <c r="E197" s="88"/>
      <c r="F197" s="88"/>
      <c r="G197" s="88"/>
      <c r="H197" s="73"/>
      <c r="I197" s="73"/>
      <c r="J197" s="73"/>
      <c r="K197" s="88"/>
      <c r="L197" s="88"/>
      <c r="M197" s="88"/>
      <c r="N197" s="88"/>
      <c r="O197" s="88"/>
      <c r="P197" s="88"/>
      <c r="Q197" s="88"/>
      <c r="R197" s="88"/>
    </row>
    <row r="198" spans="1:18">
      <c r="A198" s="77"/>
      <c r="B198" s="78"/>
      <c r="C198" s="78"/>
      <c r="D198" s="79"/>
      <c r="E198" s="80">
        <v>43586</v>
      </c>
      <c r="F198" s="78"/>
      <c r="G198" s="78"/>
      <c r="H198" s="81"/>
      <c r="I198" s="81"/>
      <c r="J198" s="81"/>
      <c r="K198" s="88"/>
      <c r="L198" s="88"/>
      <c r="M198" s="88"/>
      <c r="N198" s="88"/>
      <c r="O198" s="88"/>
      <c r="P198" s="88"/>
      <c r="Q198" s="88"/>
      <c r="R198" s="88"/>
    </row>
    <row r="199" spans="1:18">
      <c r="A199" s="88"/>
      <c r="B199" s="88"/>
      <c r="C199" s="88"/>
      <c r="D199" s="88"/>
      <c r="E199" s="88"/>
      <c r="F199" s="88"/>
      <c r="G199" s="88"/>
      <c r="H199" s="73"/>
      <c r="I199" s="73"/>
      <c r="J199" s="73"/>
      <c r="K199" s="88"/>
      <c r="L199" s="88"/>
      <c r="M199" s="88"/>
      <c r="N199" s="88"/>
      <c r="O199" s="88"/>
      <c r="P199" s="88"/>
      <c r="Q199" s="88"/>
      <c r="R199" s="88"/>
    </row>
    <row r="200" spans="1:18">
      <c r="A200" s="71">
        <v>43607</v>
      </c>
      <c r="B200" s="72" t="s">
        <v>17</v>
      </c>
      <c r="C200" s="72">
        <v>100</v>
      </c>
      <c r="D200" s="72" t="s">
        <v>9</v>
      </c>
      <c r="E200" s="72">
        <v>31460</v>
      </c>
      <c r="F200" s="72">
        <v>31360</v>
      </c>
      <c r="G200" s="72">
        <v>0</v>
      </c>
      <c r="H200" s="73">
        <f t="shared" ref="H200" si="106">SUM(F200-E200)*C200</f>
        <v>-10000</v>
      </c>
      <c r="I200" s="73">
        <v>0</v>
      </c>
      <c r="J200" s="73">
        <f t="shared" ref="J200:J210" si="107">SUM(H200:I200)</f>
        <v>-10000</v>
      </c>
      <c r="K200" s="88"/>
      <c r="L200" s="88"/>
      <c r="M200" s="88"/>
      <c r="N200" s="88"/>
      <c r="O200" s="88"/>
      <c r="P200" s="88"/>
      <c r="Q200" s="88"/>
      <c r="R200" s="88"/>
    </row>
    <row r="201" spans="1:18">
      <c r="A201" s="71">
        <v>43607</v>
      </c>
      <c r="B201" s="72" t="s">
        <v>17</v>
      </c>
      <c r="C201" s="72">
        <v>100</v>
      </c>
      <c r="D201" s="72" t="s">
        <v>9</v>
      </c>
      <c r="E201" s="72">
        <v>30530</v>
      </c>
      <c r="F201" s="72">
        <v>30618</v>
      </c>
      <c r="G201" s="72">
        <v>0</v>
      </c>
      <c r="H201" s="73">
        <f t="shared" ref="H201" si="108">SUM(F201-E201)*C201</f>
        <v>8800</v>
      </c>
      <c r="I201" s="73">
        <v>0</v>
      </c>
      <c r="J201" s="73">
        <f t="shared" si="107"/>
        <v>8800</v>
      </c>
      <c r="K201" s="88"/>
      <c r="L201" s="88"/>
      <c r="M201" s="88"/>
      <c r="N201" s="88"/>
      <c r="O201" s="88"/>
      <c r="P201" s="88"/>
      <c r="Q201" s="88"/>
      <c r="R201" s="88"/>
    </row>
    <row r="202" spans="1:18">
      <c r="A202" s="71">
        <v>43606</v>
      </c>
      <c r="B202" s="72" t="s">
        <v>17</v>
      </c>
      <c r="C202" s="72">
        <v>100</v>
      </c>
      <c r="D202" s="72" t="s">
        <v>9</v>
      </c>
      <c r="E202" s="72">
        <v>30400</v>
      </c>
      <c r="F202" s="72">
        <v>30400</v>
      </c>
      <c r="G202" s="72">
        <v>0</v>
      </c>
      <c r="H202" s="73">
        <f t="shared" ref="H202" si="109">SUM(F202-E202)*C202</f>
        <v>0</v>
      </c>
      <c r="I202" s="73">
        <v>0</v>
      </c>
      <c r="J202" s="73">
        <f t="shared" si="107"/>
        <v>0</v>
      </c>
      <c r="K202" s="88"/>
      <c r="L202" s="88"/>
      <c r="M202" s="88"/>
      <c r="N202" s="88"/>
      <c r="O202" s="88"/>
      <c r="P202" s="88"/>
      <c r="Q202" s="88"/>
      <c r="R202" s="88"/>
    </row>
    <row r="203" spans="1:18">
      <c r="A203" s="71">
        <v>43605</v>
      </c>
      <c r="B203" s="72" t="s">
        <v>17</v>
      </c>
      <c r="C203" s="72">
        <v>100</v>
      </c>
      <c r="D203" s="72" t="s">
        <v>9</v>
      </c>
      <c r="E203" s="72">
        <v>30490</v>
      </c>
      <c r="F203" s="72">
        <v>30560</v>
      </c>
      <c r="G203" s="72">
        <v>30690</v>
      </c>
      <c r="H203" s="73">
        <f t="shared" ref="H203" si="110">SUM(F203-E203)*C203</f>
        <v>7000</v>
      </c>
      <c r="I203" s="73">
        <f>SUM(G203-F203)*C203</f>
        <v>13000</v>
      </c>
      <c r="J203" s="73">
        <f t="shared" si="107"/>
        <v>20000</v>
      </c>
      <c r="K203" s="88"/>
      <c r="L203" s="88"/>
      <c r="M203" s="88"/>
      <c r="N203" s="88"/>
      <c r="O203" s="88"/>
      <c r="P203" s="88"/>
      <c r="Q203" s="88"/>
      <c r="R203" s="88"/>
    </row>
    <row r="204" spans="1:18">
      <c r="A204" s="71">
        <v>43601</v>
      </c>
      <c r="B204" s="72" t="s">
        <v>17</v>
      </c>
      <c r="C204" s="72">
        <v>100</v>
      </c>
      <c r="D204" s="72" t="s">
        <v>9</v>
      </c>
      <c r="E204" s="72">
        <v>28680</v>
      </c>
      <c r="F204" s="72">
        <v>28580</v>
      </c>
      <c r="G204" s="72">
        <v>0</v>
      </c>
      <c r="H204" s="73">
        <f t="shared" ref="H204" si="111">SUM(F204-E204)*C204</f>
        <v>-10000</v>
      </c>
      <c r="I204" s="73">
        <v>0</v>
      </c>
      <c r="J204" s="73">
        <f t="shared" si="107"/>
        <v>-10000</v>
      </c>
      <c r="K204" s="88"/>
      <c r="L204" s="88"/>
      <c r="M204" s="88"/>
      <c r="N204" s="88"/>
      <c r="O204" s="88"/>
      <c r="P204" s="88"/>
      <c r="Q204" s="88"/>
      <c r="R204" s="88"/>
    </row>
    <row r="205" spans="1:18">
      <c r="A205" s="71">
        <v>43594</v>
      </c>
      <c r="B205" s="72" t="s">
        <v>17</v>
      </c>
      <c r="C205" s="72">
        <v>100</v>
      </c>
      <c r="D205" s="72" t="s">
        <v>9</v>
      </c>
      <c r="E205" s="72">
        <v>29175</v>
      </c>
      <c r="F205" s="72">
        <v>29075</v>
      </c>
      <c r="G205" s="72">
        <v>0</v>
      </c>
      <c r="H205" s="73">
        <f t="shared" ref="H205:H210" si="112">SUM(F205-E205)*C205</f>
        <v>-10000</v>
      </c>
      <c r="I205" s="73">
        <v>0</v>
      </c>
      <c r="J205" s="73">
        <f t="shared" si="107"/>
        <v>-10000</v>
      </c>
      <c r="K205" s="88"/>
      <c r="L205" s="88"/>
      <c r="M205" s="88"/>
      <c r="N205" s="88"/>
      <c r="O205" s="88"/>
      <c r="P205" s="88"/>
      <c r="Q205" s="88"/>
      <c r="R205" s="88"/>
    </row>
    <row r="206" spans="1:18">
      <c r="A206" s="71">
        <v>43594</v>
      </c>
      <c r="B206" s="72" t="s">
        <v>17</v>
      </c>
      <c r="C206" s="72">
        <v>100</v>
      </c>
      <c r="D206" s="72" t="s">
        <v>9</v>
      </c>
      <c r="E206" s="72">
        <v>29085</v>
      </c>
      <c r="F206" s="72">
        <v>29150</v>
      </c>
      <c r="G206" s="72">
        <v>0</v>
      </c>
      <c r="H206" s="73">
        <f t="shared" si="112"/>
        <v>6500</v>
      </c>
      <c r="I206" s="73">
        <v>0</v>
      </c>
      <c r="J206" s="73">
        <f t="shared" si="107"/>
        <v>6500</v>
      </c>
      <c r="K206" s="88"/>
      <c r="L206" s="88"/>
      <c r="M206" s="88"/>
      <c r="N206" s="88"/>
      <c r="O206" s="88"/>
      <c r="P206" s="88"/>
      <c r="Q206" s="88"/>
      <c r="R206" s="88"/>
    </row>
    <row r="207" spans="1:18">
      <c r="A207" s="71">
        <v>43592</v>
      </c>
      <c r="B207" s="72" t="s">
        <v>17</v>
      </c>
      <c r="C207" s="72">
        <v>100</v>
      </c>
      <c r="D207" s="72" t="s">
        <v>9</v>
      </c>
      <c r="E207" s="72">
        <v>29880</v>
      </c>
      <c r="F207" s="72">
        <v>29780</v>
      </c>
      <c r="G207" s="72">
        <v>0</v>
      </c>
      <c r="H207" s="73">
        <f t="shared" si="112"/>
        <v>-10000</v>
      </c>
      <c r="I207" s="73">
        <v>0</v>
      </c>
      <c r="J207" s="73">
        <f t="shared" si="107"/>
        <v>-10000</v>
      </c>
      <c r="K207" s="88"/>
      <c r="L207" s="88"/>
      <c r="M207" s="88"/>
      <c r="N207" s="88"/>
      <c r="O207" s="88"/>
      <c r="P207" s="88"/>
      <c r="Q207" s="88"/>
      <c r="R207" s="88"/>
    </row>
    <row r="208" spans="1:18">
      <c r="A208" s="71">
        <v>43591</v>
      </c>
      <c r="B208" s="72" t="s">
        <v>17</v>
      </c>
      <c r="C208" s="72">
        <v>100</v>
      </c>
      <c r="D208" s="72" t="s">
        <v>9</v>
      </c>
      <c r="E208" s="72">
        <v>29800</v>
      </c>
      <c r="F208" s="72">
        <v>29880</v>
      </c>
      <c r="G208" s="72">
        <v>0</v>
      </c>
      <c r="H208" s="73">
        <f t="shared" si="112"/>
        <v>8000</v>
      </c>
      <c r="I208" s="73">
        <v>0</v>
      </c>
      <c r="J208" s="73">
        <f t="shared" si="107"/>
        <v>8000</v>
      </c>
      <c r="K208" s="88"/>
      <c r="L208" s="88"/>
      <c r="M208" s="88"/>
      <c r="N208" s="88"/>
      <c r="O208" s="88"/>
      <c r="P208" s="88"/>
      <c r="Q208" s="88"/>
      <c r="R208" s="88"/>
    </row>
    <row r="209" spans="1:18">
      <c r="A209" s="71">
        <v>43588</v>
      </c>
      <c r="B209" s="72" t="s">
        <v>17</v>
      </c>
      <c r="C209" s="72">
        <v>100</v>
      </c>
      <c r="D209" s="72" t="s">
        <v>9</v>
      </c>
      <c r="E209" s="72">
        <v>29960</v>
      </c>
      <c r="F209" s="72">
        <v>30050</v>
      </c>
      <c r="G209" s="72">
        <v>30150</v>
      </c>
      <c r="H209" s="73">
        <f t="shared" si="112"/>
        <v>9000</v>
      </c>
      <c r="I209" s="73">
        <f>SUM(G209-F209)*C209</f>
        <v>10000</v>
      </c>
      <c r="J209" s="73">
        <f t="shared" si="107"/>
        <v>19000</v>
      </c>
      <c r="K209" s="88"/>
      <c r="L209" s="88"/>
      <c r="M209" s="88"/>
      <c r="N209" s="88"/>
      <c r="O209" s="88"/>
      <c r="P209" s="88"/>
      <c r="Q209" s="88"/>
      <c r="R209" s="88"/>
    </row>
    <row r="210" spans="1:18">
      <c r="A210" s="71">
        <v>43587</v>
      </c>
      <c r="B210" s="72" t="s">
        <v>17</v>
      </c>
      <c r="C210" s="72">
        <v>100</v>
      </c>
      <c r="D210" s="72" t="s">
        <v>9</v>
      </c>
      <c r="E210" s="72">
        <v>29815</v>
      </c>
      <c r="F210" s="72">
        <v>29900</v>
      </c>
      <c r="G210" s="72">
        <v>0</v>
      </c>
      <c r="H210" s="73">
        <f t="shared" si="112"/>
        <v>8500</v>
      </c>
      <c r="I210" s="73">
        <v>0</v>
      </c>
      <c r="J210" s="73">
        <f t="shared" si="107"/>
        <v>8500</v>
      </c>
      <c r="K210" s="88"/>
      <c r="L210" s="88"/>
      <c r="M210" s="88"/>
      <c r="N210" s="88"/>
      <c r="O210" s="88"/>
      <c r="P210" s="88"/>
      <c r="Q210" s="88"/>
      <c r="R210" s="88"/>
    </row>
    <row r="211" spans="1:18">
      <c r="A211" s="74"/>
      <c r="B211" s="74"/>
      <c r="C211" s="74"/>
      <c r="D211" s="74"/>
      <c r="E211" s="74"/>
      <c r="F211" s="74"/>
      <c r="G211" s="74"/>
      <c r="H211" s="75">
        <f>SUM(H201:H210)</f>
        <v>17800</v>
      </c>
      <c r="I211" s="76"/>
      <c r="J211" s="75">
        <f>SUM(J201:J210)</f>
        <v>40800</v>
      </c>
      <c r="K211" s="88"/>
      <c r="L211" s="88"/>
      <c r="M211" s="88"/>
      <c r="N211" s="88"/>
      <c r="O211" s="88"/>
      <c r="P211" s="88"/>
      <c r="Q211" s="88"/>
      <c r="R211" s="88"/>
    </row>
    <row r="212" spans="1:18">
      <c r="A212" s="71"/>
      <c r="B212" s="72"/>
      <c r="C212" s="72"/>
      <c r="D212" s="72"/>
      <c r="E212" s="72"/>
      <c r="F212" s="72"/>
      <c r="G212" s="72"/>
      <c r="H212" s="73"/>
      <c r="I212" s="73"/>
      <c r="J212" s="73"/>
      <c r="K212" s="88"/>
      <c r="L212" s="88"/>
      <c r="M212" s="88"/>
      <c r="N212" s="88"/>
      <c r="O212" s="88"/>
      <c r="P212" s="88"/>
      <c r="Q212" s="88"/>
      <c r="R212" s="88"/>
    </row>
    <row r="213" spans="1:18">
      <c r="A213" s="77"/>
      <c r="B213" s="78"/>
      <c r="C213" s="78"/>
      <c r="D213" s="79"/>
      <c r="E213" s="80">
        <v>43556</v>
      </c>
      <c r="F213" s="78"/>
      <c r="G213" s="78"/>
      <c r="H213" s="81"/>
      <c r="I213" s="81"/>
      <c r="J213" s="81"/>
      <c r="K213" s="88"/>
      <c r="L213" s="88"/>
      <c r="M213" s="88"/>
      <c r="N213" s="88"/>
      <c r="O213" s="88"/>
      <c r="P213" s="88"/>
      <c r="Q213" s="88"/>
      <c r="R213" s="88"/>
    </row>
    <row r="214" spans="1:18">
      <c r="A214" s="71">
        <v>43581</v>
      </c>
      <c r="B214" s="72" t="s">
        <v>17</v>
      </c>
      <c r="C214" s="72">
        <v>150</v>
      </c>
      <c r="D214" s="72" t="s">
        <v>9</v>
      </c>
      <c r="E214" s="72">
        <v>29800</v>
      </c>
      <c r="F214" s="72">
        <v>29870</v>
      </c>
      <c r="G214" s="72">
        <v>29970</v>
      </c>
      <c r="H214" s="73">
        <f>SUM(F214-E214)*C214</f>
        <v>10500</v>
      </c>
      <c r="I214" s="73">
        <f>SUM(G214-F214)*C214</f>
        <v>15000</v>
      </c>
      <c r="J214" s="73">
        <f t="shared" ref="J214:J227" si="113">SUM(H214:I214)</f>
        <v>25500</v>
      </c>
      <c r="K214" s="88"/>
      <c r="L214" s="88"/>
      <c r="M214" s="88"/>
      <c r="N214" s="88"/>
      <c r="O214" s="88"/>
      <c r="P214" s="88"/>
      <c r="Q214" s="88"/>
      <c r="R214" s="88"/>
    </row>
    <row r="215" spans="1:18">
      <c r="A215" s="71">
        <v>43579</v>
      </c>
      <c r="B215" s="72" t="s">
        <v>18</v>
      </c>
      <c r="C215" s="72">
        <v>150</v>
      </c>
      <c r="D215" s="72" t="s">
        <v>9</v>
      </c>
      <c r="E215" s="72">
        <v>11618</v>
      </c>
      <c r="F215" s="72">
        <v>11643</v>
      </c>
      <c r="G215" s="72">
        <v>11675</v>
      </c>
      <c r="H215" s="73">
        <f>SUM(F215-E215)*C215</f>
        <v>3750</v>
      </c>
      <c r="I215" s="73">
        <f>SUM(G215-F215)*C215</f>
        <v>4800</v>
      </c>
      <c r="J215" s="73">
        <f t="shared" si="113"/>
        <v>8550</v>
      </c>
      <c r="K215" s="88"/>
      <c r="L215" s="88"/>
      <c r="M215" s="88"/>
      <c r="N215" s="88"/>
      <c r="O215" s="88"/>
      <c r="P215" s="88"/>
      <c r="Q215" s="88"/>
      <c r="R215" s="88"/>
    </row>
    <row r="216" spans="1:18">
      <c r="A216" s="71">
        <v>43579</v>
      </c>
      <c r="B216" s="72" t="s">
        <v>17</v>
      </c>
      <c r="C216" s="72">
        <v>100</v>
      </c>
      <c r="D216" s="72" t="s">
        <v>9</v>
      </c>
      <c r="E216" s="72">
        <v>29500</v>
      </c>
      <c r="F216" s="72">
        <v>29600</v>
      </c>
      <c r="G216" s="72">
        <v>29700</v>
      </c>
      <c r="H216" s="73">
        <f>SUM(F216-E216)*C216</f>
        <v>10000</v>
      </c>
      <c r="I216" s="73">
        <f>SUM(G216-F216)*C216</f>
        <v>10000</v>
      </c>
      <c r="J216" s="73">
        <f t="shared" si="113"/>
        <v>20000</v>
      </c>
      <c r="K216" s="88"/>
      <c r="L216" s="88"/>
      <c r="M216" s="88"/>
      <c r="N216" s="88"/>
      <c r="O216" s="88"/>
      <c r="P216" s="88"/>
      <c r="Q216" s="88"/>
      <c r="R216" s="88"/>
    </row>
    <row r="217" spans="1:18">
      <c r="A217" s="71">
        <v>43578</v>
      </c>
      <c r="B217" s="72" t="s">
        <v>17</v>
      </c>
      <c r="C217" s="72">
        <v>100</v>
      </c>
      <c r="D217" s="72" t="s">
        <v>11</v>
      </c>
      <c r="E217" s="72">
        <v>29850</v>
      </c>
      <c r="F217" s="72">
        <v>29780</v>
      </c>
      <c r="G217" s="72">
        <v>29680</v>
      </c>
      <c r="H217" s="73">
        <f>SUM(E217-F217)*C217</f>
        <v>7000</v>
      </c>
      <c r="I217" s="73">
        <f>SUM(F217-G217)*C217</f>
        <v>10000</v>
      </c>
      <c r="J217" s="73">
        <f t="shared" si="113"/>
        <v>17000</v>
      </c>
      <c r="K217" s="88"/>
      <c r="L217" s="88"/>
      <c r="M217" s="88"/>
      <c r="N217" s="88"/>
      <c r="O217" s="88"/>
      <c r="P217" s="88"/>
      <c r="Q217" s="88"/>
      <c r="R217" s="88"/>
    </row>
    <row r="218" spans="1:18">
      <c r="A218" s="71">
        <v>43577</v>
      </c>
      <c r="B218" s="72" t="s">
        <v>17</v>
      </c>
      <c r="C218" s="72">
        <v>100</v>
      </c>
      <c r="D218" s="72" t="s">
        <v>9</v>
      </c>
      <c r="E218" s="72">
        <v>30000</v>
      </c>
      <c r="F218" s="72">
        <v>30050</v>
      </c>
      <c r="G218" s="72">
        <v>0</v>
      </c>
      <c r="H218" s="73">
        <f>SUM(F218-E218)*C218</f>
        <v>5000</v>
      </c>
      <c r="I218" s="73">
        <v>0</v>
      </c>
      <c r="J218" s="73">
        <f t="shared" si="113"/>
        <v>5000</v>
      </c>
      <c r="K218" s="88"/>
      <c r="L218" s="88"/>
      <c r="M218" s="88"/>
      <c r="N218" s="88"/>
      <c r="O218" s="88"/>
      <c r="P218" s="88"/>
      <c r="Q218" s="88"/>
      <c r="R218" s="88"/>
    </row>
    <row r="219" spans="1:18">
      <c r="A219" s="71">
        <v>43568</v>
      </c>
      <c r="B219" s="72" t="s">
        <v>17</v>
      </c>
      <c r="C219" s="72">
        <v>100</v>
      </c>
      <c r="D219" s="72" t="s">
        <v>9</v>
      </c>
      <c r="E219" s="72">
        <v>30200</v>
      </c>
      <c r="F219" s="72">
        <v>30200</v>
      </c>
      <c r="G219" s="72">
        <v>0</v>
      </c>
      <c r="H219" s="73">
        <f>SUM(F219-E219)*C219</f>
        <v>0</v>
      </c>
      <c r="I219" s="73">
        <v>0</v>
      </c>
      <c r="J219" s="73">
        <f t="shared" si="113"/>
        <v>0</v>
      </c>
      <c r="K219" s="88"/>
      <c r="L219" s="88"/>
      <c r="M219" s="88"/>
      <c r="N219" s="88"/>
      <c r="O219" s="88"/>
      <c r="P219" s="88"/>
      <c r="Q219" s="88"/>
      <c r="R219" s="88"/>
    </row>
    <row r="220" spans="1:18">
      <c r="A220" s="71">
        <v>43567</v>
      </c>
      <c r="B220" s="72" t="s">
        <v>17</v>
      </c>
      <c r="C220" s="72">
        <v>100</v>
      </c>
      <c r="D220" s="72" t="s">
        <v>9</v>
      </c>
      <c r="E220" s="72">
        <v>30000</v>
      </c>
      <c r="F220" s="72">
        <v>30100</v>
      </c>
      <c r="G220" s="72">
        <v>0</v>
      </c>
      <c r="H220" s="73">
        <f>SUM(F220-E220)*C220</f>
        <v>10000</v>
      </c>
      <c r="I220" s="73">
        <v>0</v>
      </c>
      <c r="J220" s="73">
        <f t="shared" si="113"/>
        <v>10000</v>
      </c>
      <c r="K220" s="88"/>
      <c r="L220" s="88"/>
      <c r="M220" s="88"/>
      <c r="N220" s="88"/>
      <c r="O220" s="88"/>
      <c r="P220" s="88"/>
      <c r="Q220" s="88"/>
      <c r="R220" s="88"/>
    </row>
    <row r="221" spans="1:18">
      <c r="A221" s="71">
        <v>43566</v>
      </c>
      <c r="B221" s="72" t="s">
        <v>17</v>
      </c>
      <c r="C221" s="72">
        <v>100</v>
      </c>
      <c r="D221" s="72" t="s">
        <v>9</v>
      </c>
      <c r="E221" s="72">
        <v>29950</v>
      </c>
      <c r="F221" s="72">
        <v>29850</v>
      </c>
      <c r="G221" s="72">
        <v>0</v>
      </c>
      <c r="H221" s="73">
        <f>SUM(F221-E221)*C221</f>
        <v>-10000</v>
      </c>
      <c r="I221" s="73">
        <v>0</v>
      </c>
      <c r="J221" s="73">
        <f t="shared" si="113"/>
        <v>-10000</v>
      </c>
      <c r="K221" s="88"/>
      <c r="L221" s="88"/>
      <c r="M221" s="88"/>
      <c r="N221" s="88"/>
      <c r="O221" s="88"/>
      <c r="P221" s="88"/>
      <c r="Q221" s="88"/>
      <c r="R221" s="88"/>
    </row>
    <row r="222" spans="1:18">
      <c r="A222" s="71">
        <v>43565</v>
      </c>
      <c r="B222" s="72" t="s">
        <v>17</v>
      </c>
      <c r="C222" s="72">
        <v>100</v>
      </c>
      <c r="D222" s="72" t="s">
        <v>9</v>
      </c>
      <c r="E222" s="72">
        <v>30300</v>
      </c>
      <c r="F222" s="72">
        <v>30200</v>
      </c>
      <c r="G222" s="72">
        <v>0</v>
      </c>
      <c r="H222" s="73">
        <f>SUM(F222-E222)*C222</f>
        <v>-10000</v>
      </c>
      <c r="I222" s="73">
        <v>0</v>
      </c>
      <c r="J222" s="73">
        <f t="shared" si="113"/>
        <v>-10000</v>
      </c>
      <c r="K222" s="88"/>
      <c r="L222" s="88"/>
      <c r="M222" s="88"/>
      <c r="N222" s="88"/>
      <c r="O222" s="88"/>
      <c r="P222" s="88"/>
      <c r="Q222" s="88"/>
      <c r="R222" s="88"/>
    </row>
    <row r="223" spans="1:18">
      <c r="A223" s="71">
        <v>43564</v>
      </c>
      <c r="B223" s="72" t="s">
        <v>18</v>
      </c>
      <c r="C223" s="72">
        <v>150</v>
      </c>
      <c r="D223" s="72" t="s">
        <v>11</v>
      </c>
      <c r="E223" s="72">
        <v>11660</v>
      </c>
      <c r="F223" s="72">
        <v>11630</v>
      </c>
      <c r="G223" s="72">
        <v>0</v>
      </c>
      <c r="H223" s="73">
        <f>SUM(E223-F223)*C223</f>
        <v>4500</v>
      </c>
      <c r="I223" s="73">
        <v>0</v>
      </c>
      <c r="J223" s="73">
        <f t="shared" si="113"/>
        <v>4500</v>
      </c>
      <c r="K223" s="88"/>
      <c r="L223" s="88"/>
      <c r="M223" s="88"/>
      <c r="N223" s="88"/>
      <c r="O223" s="88"/>
      <c r="P223" s="88"/>
      <c r="Q223" s="88"/>
      <c r="R223" s="88"/>
    </row>
    <row r="224" spans="1:18">
      <c r="A224" s="71">
        <v>43563</v>
      </c>
      <c r="B224" s="72" t="s">
        <v>17</v>
      </c>
      <c r="C224" s="72">
        <v>100</v>
      </c>
      <c r="D224" s="72" t="s">
        <v>9</v>
      </c>
      <c r="E224" s="72">
        <v>30000</v>
      </c>
      <c r="F224" s="72">
        <v>29900</v>
      </c>
      <c r="G224" s="72">
        <v>0</v>
      </c>
      <c r="H224" s="73">
        <f t="shared" ref="H224" si="114">SUM(F224-E224)*C224</f>
        <v>-10000</v>
      </c>
      <c r="I224" s="73">
        <v>0</v>
      </c>
      <c r="J224" s="73">
        <f t="shared" si="113"/>
        <v>-10000</v>
      </c>
      <c r="K224" s="88"/>
      <c r="L224" s="88"/>
      <c r="M224" s="88"/>
      <c r="N224" s="88"/>
      <c r="O224" s="88"/>
      <c r="P224" s="88"/>
      <c r="Q224" s="88"/>
      <c r="R224" s="88"/>
    </row>
    <row r="225" spans="1:18">
      <c r="A225" s="71">
        <v>43558</v>
      </c>
      <c r="B225" s="72" t="s">
        <v>17</v>
      </c>
      <c r="C225" s="72">
        <v>100</v>
      </c>
      <c r="D225" s="72" t="s">
        <v>9</v>
      </c>
      <c r="E225" s="72">
        <v>30550</v>
      </c>
      <c r="F225" s="72">
        <v>30450</v>
      </c>
      <c r="G225" s="72">
        <v>0</v>
      </c>
      <c r="H225" s="73">
        <f t="shared" ref="H225" si="115">SUM(F225-E225)*C225</f>
        <v>-10000</v>
      </c>
      <c r="I225" s="73">
        <v>0</v>
      </c>
      <c r="J225" s="73">
        <f t="shared" si="113"/>
        <v>-10000</v>
      </c>
      <c r="K225" s="88"/>
      <c r="L225" s="88"/>
      <c r="M225" s="88"/>
      <c r="N225" s="88"/>
      <c r="O225" s="88"/>
      <c r="P225" s="88"/>
      <c r="Q225" s="88"/>
      <c r="R225" s="88"/>
    </row>
    <row r="226" spans="1:18">
      <c r="A226" s="71">
        <v>43557</v>
      </c>
      <c r="B226" s="72" t="s">
        <v>17</v>
      </c>
      <c r="C226" s="72">
        <v>100</v>
      </c>
      <c r="D226" s="72" t="s">
        <v>9</v>
      </c>
      <c r="E226" s="72">
        <v>30400</v>
      </c>
      <c r="F226" s="72">
        <v>30470</v>
      </c>
      <c r="G226" s="72">
        <v>30570</v>
      </c>
      <c r="H226" s="73">
        <f t="shared" ref="H226" si="116">SUM(F226-E226)*C226</f>
        <v>7000</v>
      </c>
      <c r="I226" s="73">
        <f>SUM(G226-F226)*C226</f>
        <v>10000</v>
      </c>
      <c r="J226" s="73">
        <f t="shared" si="113"/>
        <v>17000</v>
      </c>
      <c r="K226" s="88"/>
      <c r="L226" s="88"/>
      <c r="M226" s="88"/>
      <c r="N226" s="88"/>
      <c r="O226" s="88"/>
      <c r="P226" s="88"/>
      <c r="Q226" s="88"/>
      <c r="R226" s="88"/>
    </row>
    <row r="227" spans="1:18">
      <c r="A227" s="71">
        <v>43556</v>
      </c>
      <c r="B227" s="72" t="s">
        <v>17</v>
      </c>
      <c r="C227" s="72">
        <v>100</v>
      </c>
      <c r="D227" s="72" t="s">
        <v>9</v>
      </c>
      <c r="E227" s="72">
        <v>30660</v>
      </c>
      <c r="F227" s="72">
        <v>30730</v>
      </c>
      <c r="G227" s="72">
        <v>30800</v>
      </c>
      <c r="H227" s="73">
        <f t="shared" ref="H227" si="117">SUM(F227-E227)*C227</f>
        <v>7000</v>
      </c>
      <c r="I227" s="73">
        <f>SUM(G227-F227)*C227</f>
        <v>7000</v>
      </c>
      <c r="J227" s="73">
        <f t="shared" si="113"/>
        <v>14000</v>
      </c>
      <c r="K227" s="88"/>
      <c r="L227" s="88"/>
      <c r="M227" s="88"/>
      <c r="N227" s="88"/>
      <c r="O227" s="88"/>
      <c r="P227" s="88"/>
      <c r="Q227" s="88"/>
      <c r="R227" s="88"/>
    </row>
    <row r="228" spans="1:18">
      <c r="A228" s="88"/>
      <c r="B228" s="88"/>
      <c r="C228" s="88"/>
      <c r="D228" s="88"/>
      <c r="E228" s="88"/>
      <c r="F228" s="88"/>
      <c r="G228" s="88"/>
      <c r="H228" s="73"/>
      <c r="I228" s="73"/>
      <c r="J228" s="73"/>
      <c r="K228" s="88"/>
      <c r="L228" s="88"/>
      <c r="M228" s="88"/>
      <c r="N228" s="88"/>
      <c r="O228" s="88"/>
      <c r="P228" s="88"/>
      <c r="Q228" s="88"/>
      <c r="R228" s="88"/>
    </row>
    <row r="229" spans="1:18">
      <c r="A229" s="74"/>
      <c r="B229" s="74"/>
      <c r="C229" s="74"/>
      <c r="D229" s="74"/>
      <c r="E229" s="74"/>
      <c r="F229" s="74"/>
      <c r="G229" s="74"/>
      <c r="H229" s="75">
        <f>SUM(H214:H227)</f>
        <v>24750</v>
      </c>
      <c r="I229" s="76"/>
      <c r="J229" s="75">
        <f>SUM(J214:J227)</f>
        <v>81550</v>
      </c>
      <c r="K229" s="88"/>
      <c r="L229" s="88"/>
      <c r="M229" s="88"/>
      <c r="N229" s="88"/>
      <c r="O229" s="88"/>
      <c r="P229" s="88"/>
      <c r="Q229" s="88"/>
      <c r="R229" s="88"/>
    </row>
    <row r="230" spans="1:18">
      <c r="A230" s="71"/>
      <c r="B230" s="72"/>
      <c r="C230" s="72"/>
      <c r="D230" s="72"/>
      <c r="E230" s="72"/>
      <c r="F230" s="72"/>
      <c r="G230" s="72"/>
      <c r="H230" s="73"/>
      <c r="I230" s="73"/>
      <c r="J230" s="73"/>
      <c r="K230" s="88"/>
      <c r="L230" s="88"/>
      <c r="M230" s="88"/>
      <c r="N230" s="88"/>
      <c r="O230" s="88"/>
      <c r="P230" s="88"/>
      <c r="Q230" s="88"/>
      <c r="R230" s="88"/>
    </row>
    <row r="231" spans="1:18">
      <c r="A231" s="102" t="s">
        <v>49</v>
      </c>
      <c r="B231" s="103" t="s">
        <v>50</v>
      </c>
      <c r="C231" s="87" t="s">
        <v>51</v>
      </c>
      <c r="D231" s="104" t="s">
        <v>52</v>
      </c>
      <c r="E231" s="104" t="s">
        <v>53</v>
      </c>
      <c r="F231" s="87" t="s">
        <v>48</v>
      </c>
      <c r="G231" s="72"/>
      <c r="H231" s="73"/>
      <c r="I231" s="73"/>
      <c r="J231" s="73"/>
      <c r="K231" s="88"/>
      <c r="L231" s="88"/>
      <c r="M231" s="88"/>
      <c r="N231" s="88"/>
      <c r="O231" s="88"/>
      <c r="P231" s="88"/>
      <c r="Q231" s="88"/>
      <c r="R231" s="88"/>
    </row>
    <row r="232" spans="1:18">
      <c r="A232" s="82" t="s">
        <v>54</v>
      </c>
      <c r="B232" s="83">
        <v>1</v>
      </c>
      <c r="C232" s="84">
        <f>SUM(A232-B232)</f>
        <v>13</v>
      </c>
      <c r="D232" s="85">
        <v>4</v>
      </c>
      <c r="E232" s="84">
        <f>SUM(C232-D232)</f>
        <v>9</v>
      </c>
      <c r="F232" s="84">
        <f>E232*100/C232</f>
        <v>69.230769230769226</v>
      </c>
      <c r="G232" s="72"/>
      <c r="H232" s="73"/>
      <c r="I232" s="73"/>
      <c r="J232" s="73"/>
      <c r="K232" s="88"/>
      <c r="L232" s="88"/>
      <c r="M232" s="88"/>
      <c r="N232" s="88"/>
      <c r="O232" s="88"/>
      <c r="P232" s="88"/>
      <c r="Q232" s="88"/>
      <c r="R232" s="88"/>
    </row>
    <row r="233" spans="1:18">
      <c r="A233" s="86"/>
      <c r="B233" s="86"/>
      <c r="C233" s="86"/>
      <c r="D233" s="86"/>
      <c r="E233" s="86"/>
      <c r="F233" s="86"/>
      <c r="G233" s="72"/>
      <c r="H233" s="73"/>
      <c r="I233" s="73"/>
      <c r="J233" s="73"/>
      <c r="K233" s="88"/>
      <c r="L233" s="88"/>
      <c r="M233" s="88"/>
      <c r="N233" s="88"/>
      <c r="O233" s="88"/>
      <c r="P233" s="88"/>
      <c r="Q233" s="88"/>
      <c r="R233" s="88"/>
    </row>
    <row r="234" spans="1:18">
      <c r="A234" s="77"/>
      <c r="B234" s="78"/>
      <c r="C234" s="78"/>
      <c r="D234" s="79"/>
      <c r="E234" s="80">
        <v>43525</v>
      </c>
      <c r="F234" s="78"/>
      <c r="G234" s="78"/>
      <c r="H234" s="81"/>
      <c r="I234" s="81"/>
      <c r="J234" s="81"/>
      <c r="K234" s="88"/>
      <c r="L234" s="88"/>
      <c r="M234" s="88"/>
      <c r="N234" s="88"/>
      <c r="O234" s="88"/>
      <c r="P234" s="88"/>
      <c r="Q234" s="88"/>
      <c r="R234" s="88"/>
    </row>
    <row r="235" spans="1:18">
      <c r="A235" s="86"/>
      <c r="B235" s="86"/>
      <c r="C235" s="86"/>
      <c r="D235" s="86"/>
      <c r="E235" s="86"/>
      <c r="F235" s="86"/>
      <c r="G235" s="86"/>
      <c r="H235" s="86"/>
      <c r="I235" s="86"/>
      <c r="J235" s="105">
        <v>0.88</v>
      </c>
      <c r="K235" s="88"/>
      <c r="L235" s="88"/>
      <c r="M235" s="88"/>
      <c r="N235" s="88"/>
      <c r="O235" s="88"/>
      <c r="P235" s="88"/>
      <c r="Q235" s="88"/>
      <c r="R235" s="88"/>
    </row>
    <row r="236" spans="1:18">
      <c r="A236" s="71">
        <v>43553</v>
      </c>
      <c r="B236" s="72" t="s">
        <v>17</v>
      </c>
      <c r="C236" s="72">
        <v>100</v>
      </c>
      <c r="D236" s="72" t="s">
        <v>9</v>
      </c>
      <c r="E236" s="72">
        <v>30500</v>
      </c>
      <c r="F236" s="72">
        <v>30570</v>
      </c>
      <c r="G236" s="72">
        <v>30670</v>
      </c>
      <c r="H236" s="73">
        <f t="shared" ref="H236" si="118">SUM(F236-E236)*C236</f>
        <v>7000</v>
      </c>
      <c r="I236" s="73">
        <f>SUM(G236-F236)*C236</f>
        <v>10000</v>
      </c>
      <c r="J236" s="73">
        <f t="shared" ref="J236:J253" si="119">SUM(H236:I236)</f>
        <v>17000</v>
      </c>
      <c r="K236" s="88"/>
      <c r="L236" s="88"/>
      <c r="M236" s="88"/>
      <c r="N236" s="88"/>
      <c r="O236" s="88"/>
      <c r="P236" s="88"/>
      <c r="Q236" s="88"/>
      <c r="R236" s="88"/>
    </row>
    <row r="237" spans="1:18">
      <c r="A237" s="71">
        <v>43552</v>
      </c>
      <c r="B237" s="72" t="s">
        <v>17</v>
      </c>
      <c r="C237" s="72">
        <v>100</v>
      </c>
      <c r="D237" s="72" t="s">
        <v>9</v>
      </c>
      <c r="E237" s="72">
        <v>30150</v>
      </c>
      <c r="F237" s="72">
        <v>30230</v>
      </c>
      <c r="G237" s="72">
        <v>30300</v>
      </c>
      <c r="H237" s="73">
        <f t="shared" ref="H237" si="120">SUM(F237-E237)*C237</f>
        <v>8000</v>
      </c>
      <c r="I237" s="73">
        <f>SUM(G237-F237)*C237</f>
        <v>7000</v>
      </c>
      <c r="J237" s="73">
        <f t="shared" si="119"/>
        <v>15000</v>
      </c>
      <c r="K237" s="88"/>
      <c r="L237" s="88"/>
      <c r="M237" s="88"/>
      <c r="N237" s="88"/>
      <c r="O237" s="88"/>
      <c r="P237" s="88"/>
      <c r="Q237" s="88"/>
      <c r="R237" s="88"/>
    </row>
    <row r="238" spans="1:18">
      <c r="A238" s="71">
        <v>43551</v>
      </c>
      <c r="B238" s="72" t="s">
        <v>17</v>
      </c>
      <c r="C238" s="72">
        <v>100</v>
      </c>
      <c r="D238" s="72" t="s">
        <v>9</v>
      </c>
      <c r="E238" s="72">
        <v>30150</v>
      </c>
      <c r="F238" s="72">
        <v>30230</v>
      </c>
      <c r="G238" s="72">
        <v>0</v>
      </c>
      <c r="H238" s="73">
        <f t="shared" ref="H238" si="121">SUM(F238-E238)*C238</f>
        <v>8000</v>
      </c>
      <c r="I238" s="73">
        <v>0</v>
      </c>
      <c r="J238" s="73">
        <f t="shared" si="119"/>
        <v>8000</v>
      </c>
      <c r="K238" s="88"/>
      <c r="L238" s="88"/>
      <c r="M238" s="88"/>
      <c r="N238" s="88"/>
      <c r="O238" s="88"/>
      <c r="P238" s="88"/>
      <c r="Q238" s="88"/>
      <c r="R238" s="88"/>
    </row>
    <row r="239" spans="1:18">
      <c r="A239" s="71">
        <v>43550</v>
      </c>
      <c r="B239" s="72" t="s">
        <v>17</v>
      </c>
      <c r="C239" s="72">
        <v>100</v>
      </c>
      <c r="D239" s="72" t="s">
        <v>9</v>
      </c>
      <c r="E239" s="72">
        <v>29520</v>
      </c>
      <c r="F239" s="72">
        <v>29600</v>
      </c>
      <c r="G239" s="72">
        <v>29700</v>
      </c>
      <c r="H239" s="73">
        <f t="shared" ref="H239" si="122">SUM(F239-E239)*C239</f>
        <v>8000</v>
      </c>
      <c r="I239" s="73">
        <f>SUM(G239-F239)*C239</f>
        <v>10000</v>
      </c>
      <c r="J239" s="73">
        <f t="shared" si="119"/>
        <v>18000</v>
      </c>
      <c r="K239" s="88"/>
      <c r="L239" s="88"/>
      <c r="M239" s="88"/>
      <c r="N239" s="88"/>
      <c r="O239" s="88"/>
      <c r="P239" s="88"/>
      <c r="Q239" s="88"/>
      <c r="R239" s="88"/>
    </row>
    <row r="240" spans="1:18">
      <c r="A240" s="71">
        <v>43546</v>
      </c>
      <c r="B240" s="72" t="s">
        <v>17</v>
      </c>
      <c r="C240" s="72">
        <v>100</v>
      </c>
      <c r="D240" s="72" t="s">
        <v>9</v>
      </c>
      <c r="E240" s="72">
        <v>29850</v>
      </c>
      <c r="F240" s="72">
        <v>29750</v>
      </c>
      <c r="G240" s="72">
        <v>0</v>
      </c>
      <c r="H240" s="73">
        <f t="shared" ref="H240" si="123">SUM(F240-E240)*C240</f>
        <v>-10000</v>
      </c>
      <c r="I240" s="73">
        <v>0</v>
      </c>
      <c r="J240" s="73">
        <f t="shared" si="119"/>
        <v>-10000</v>
      </c>
      <c r="K240" s="88"/>
      <c r="L240" s="88"/>
      <c r="M240" s="88"/>
      <c r="N240" s="88"/>
      <c r="O240" s="88"/>
      <c r="P240" s="88"/>
      <c r="Q240" s="88"/>
      <c r="R240" s="88"/>
    </row>
    <row r="241" spans="1:18">
      <c r="A241" s="71">
        <v>43544</v>
      </c>
      <c r="B241" s="72" t="s">
        <v>17</v>
      </c>
      <c r="C241" s="72">
        <v>100</v>
      </c>
      <c r="D241" s="72" t="s">
        <v>9</v>
      </c>
      <c r="E241" s="72">
        <v>29800</v>
      </c>
      <c r="F241" s="72">
        <v>29900</v>
      </c>
      <c r="G241" s="72">
        <v>29985</v>
      </c>
      <c r="H241" s="73">
        <f t="shared" ref="H241" si="124">SUM(F241-E241)*C241</f>
        <v>10000</v>
      </c>
      <c r="I241" s="73">
        <f>SUM(G241-F241)*C241</f>
        <v>8500</v>
      </c>
      <c r="J241" s="73">
        <f t="shared" si="119"/>
        <v>18500</v>
      </c>
      <c r="K241" s="88"/>
      <c r="L241" s="88"/>
      <c r="M241" s="88"/>
      <c r="N241" s="88"/>
      <c r="O241" s="88"/>
      <c r="P241" s="88"/>
      <c r="Q241" s="88"/>
      <c r="R241" s="88"/>
    </row>
    <row r="242" spans="1:18">
      <c r="A242" s="71">
        <v>43543</v>
      </c>
      <c r="B242" s="72" t="s">
        <v>17</v>
      </c>
      <c r="C242" s="72">
        <v>100</v>
      </c>
      <c r="D242" s="72" t="s">
        <v>9</v>
      </c>
      <c r="E242" s="72">
        <v>29700</v>
      </c>
      <c r="F242" s="72">
        <v>29800</v>
      </c>
      <c r="G242" s="72">
        <v>29900</v>
      </c>
      <c r="H242" s="73">
        <f t="shared" ref="H242" si="125">SUM(F242-E242)*C242</f>
        <v>10000</v>
      </c>
      <c r="I242" s="73">
        <f>SUM(G242-F242)*C242</f>
        <v>10000</v>
      </c>
      <c r="J242" s="73">
        <f t="shared" si="119"/>
        <v>20000</v>
      </c>
      <c r="K242" s="86"/>
      <c r="L242" s="86"/>
      <c r="M242" s="86"/>
      <c r="N242" s="86"/>
      <c r="O242" s="86"/>
      <c r="P242" s="86"/>
      <c r="Q242" s="86"/>
      <c r="R242" s="86"/>
    </row>
    <row r="243" spans="1:18">
      <c r="A243" s="71">
        <v>43542</v>
      </c>
      <c r="B243" s="72" t="s">
        <v>17</v>
      </c>
      <c r="C243" s="72">
        <v>100</v>
      </c>
      <c r="D243" s="72" t="s">
        <v>9</v>
      </c>
      <c r="E243" s="72">
        <v>29400</v>
      </c>
      <c r="F243" s="72">
        <v>29500</v>
      </c>
      <c r="G243" s="72">
        <v>29600</v>
      </c>
      <c r="H243" s="73">
        <f t="shared" ref="H243" si="126">SUM(F243-E243)*C243</f>
        <v>10000</v>
      </c>
      <c r="I243" s="73">
        <f>SUM(G243-F243)*C243</f>
        <v>10000</v>
      </c>
      <c r="J243" s="73">
        <f t="shared" si="119"/>
        <v>20000</v>
      </c>
      <c r="K243" s="88"/>
      <c r="L243" s="88"/>
      <c r="M243" s="88"/>
      <c r="N243" s="88"/>
      <c r="O243" s="88"/>
      <c r="P243" s="88"/>
      <c r="Q243" s="88"/>
      <c r="R243" s="88"/>
    </row>
    <row r="244" spans="1:18">
      <c r="A244" s="71">
        <v>43539</v>
      </c>
      <c r="B244" s="72" t="s">
        <v>17</v>
      </c>
      <c r="C244" s="72">
        <v>100</v>
      </c>
      <c r="D244" s="72" t="s">
        <v>9</v>
      </c>
      <c r="E244" s="72">
        <v>29400</v>
      </c>
      <c r="F244" s="72">
        <v>29470</v>
      </c>
      <c r="G244" s="72">
        <v>0</v>
      </c>
      <c r="H244" s="73">
        <f t="shared" ref="H244" si="127">SUM(F244-E244)*C244</f>
        <v>7000</v>
      </c>
      <c r="I244" s="73">
        <v>0</v>
      </c>
      <c r="J244" s="73">
        <f t="shared" si="119"/>
        <v>7000</v>
      </c>
      <c r="K244" s="88"/>
      <c r="L244" s="88"/>
      <c r="M244" s="88"/>
      <c r="N244" s="88"/>
      <c r="O244" s="88"/>
      <c r="P244" s="88"/>
      <c r="Q244" s="88"/>
      <c r="R244" s="88"/>
    </row>
    <row r="245" spans="1:18">
      <c r="A245" s="71">
        <v>43538</v>
      </c>
      <c r="B245" s="72" t="s">
        <v>17</v>
      </c>
      <c r="C245" s="72">
        <v>100</v>
      </c>
      <c r="D245" s="72" t="s">
        <v>9</v>
      </c>
      <c r="E245" s="72">
        <v>28920</v>
      </c>
      <c r="F245" s="72">
        <v>28970</v>
      </c>
      <c r="G245" s="72">
        <v>0</v>
      </c>
      <c r="H245" s="73">
        <f t="shared" ref="H245" si="128">SUM(F245-E245)*C245</f>
        <v>5000</v>
      </c>
      <c r="I245" s="73">
        <v>0</v>
      </c>
      <c r="J245" s="73">
        <f t="shared" si="119"/>
        <v>5000</v>
      </c>
      <c r="K245" s="88"/>
      <c r="L245" s="88"/>
      <c r="M245" s="88"/>
      <c r="N245" s="88"/>
      <c r="O245" s="88"/>
      <c r="P245" s="88"/>
      <c r="Q245" s="88"/>
      <c r="R245" s="88"/>
    </row>
    <row r="246" spans="1:18">
      <c r="A246" s="71">
        <v>43537</v>
      </c>
      <c r="B246" s="72" t="s">
        <v>17</v>
      </c>
      <c r="C246" s="72">
        <v>100</v>
      </c>
      <c r="D246" s="72" t="s">
        <v>9</v>
      </c>
      <c r="E246" s="72">
        <v>28660</v>
      </c>
      <c r="F246" s="72">
        <v>28730</v>
      </c>
      <c r="G246" s="72">
        <v>28830</v>
      </c>
      <c r="H246" s="73">
        <f t="shared" ref="H246" si="129">SUM(F246-E246)*C246</f>
        <v>7000</v>
      </c>
      <c r="I246" s="73">
        <f>SUM(G246-F246)*C246</f>
        <v>10000</v>
      </c>
      <c r="J246" s="73">
        <f t="shared" si="119"/>
        <v>17000</v>
      </c>
      <c r="K246" s="88"/>
      <c r="L246" s="88"/>
      <c r="M246" s="88"/>
      <c r="N246" s="88"/>
      <c r="O246" s="88"/>
      <c r="P246" s="88"/>
      <c r="Q246" s="88"/>
      <c r="R246" s="88"/>
    </row>
    <row r="247" spans="1:18">
      <c r="A247" s="71">
        <v>43536</v>
      </c>
      <c r="B247" s="72" t="s">
        <v>17</v>
      </c>
      <c r="C247" s="72">
        <v>100</v>
      </c>
      <c r="D247" s="72" t="s">
        <v>9</v>
      </c>
      <c r="E247" s="72">
        <v>28375</v>
      </c>
      <c r="F247" s="72">
        <v>28425</v>
      </c>
      <c r="G247" s="72">
        <v>0</v>
      </c>
      <c r="H247" s="73">
        <f t="shared" ref="H247" si="130">SUM(F247-E247)*C247</f>
        <v>5000</v>
      </c>
      <c r="I247" s="73">
        <v>0</v>
      </c>
      <c r="J247" s="73">
        <f t="shared" si="119"/>
        <v>5000</v>
      </c>
      <c r="K247" s="88"/>
      <c r="L247" s="88"/>
      <c r="M247" s="88"/>
      <c r="N247" s="88"/>
      <c r="O247" s="88"/>
      <c r="P247" s="88"/>
      <c r="Q247" s="88"/>
      <c r="R247" s="88"/>
    </row>
    <row r="248" spans="1:18">
      <c r="A248" s="71">
        <v>43535</v>
      </c>
      <c r="B248" s="72" t="s">
        <v>17</v>
      </c>
      <c r="C248" s="72">
        <v>100</v>
      </c>
      <c r="D248" s="72" t="s">
        <v>9</v>
      </c>
      <c r="E248" s="72">
        <v>28100</v>
      </c>
      <c r="F248" s="72">
        <v>28080</v>
      </c>
      <c r="G248" s="72">
        <v>0</v>
      </c>
      <c r="H248" s="73">
        <f t="shared" ref="H248:H253" si="131">SUM(F248-E248)*C248</f>
        <v>-2000</v>
      </c>
      <c r="I248" s="73">
        <v>0</v>
      </c>
      <c r="J248" s="73">
        <f t="shared" si="119"/>
        <v>-2000</v>
      </c>
      <c r="K248" s="88"/>
      <c r="L248" s="88"/>
      <c r="M248" s="88"/>
      <c r="N248" s="88"/>
      <c r="O248" s="88"/>
      <c r="P248" s="88"/>
      <c r="Q248" s="88"/>
      <c r="R248" s="88"/>
    </row>
    <row r="249" spans="1:18">
      <c r="A249" s="71">
        <v>43532</v>
      </c>
      <c r="B249" s="72" t="s">
        <v>17</v>
      </c>
      <c r="C249" s="72">
        <v>100</v>
      </c>
      <c r="D249" s="72" t="s">
        <v>9</v>
      </c>
      <c r="E249" s="72">
        <v>27780</v>
      </c>
      <c r="F249" s="72">
        <v>27850</v>
      </c>
      <c r="G249" s="72">
        <v>27920</v>
      </c>
      <c r="H249" s="73">
        <f t="shared" si="131"/>
        <v>7000</v>
      </c>
      <c r="I249" s="73">
        <f>SUM(G249-F249)*C249</f>
        <v>7000</v>
      </c>
      <c r="J249" s="73">
        <f t="shared" si="119"/>
        <v>14000</v>
      </c>
      <c r="K249" s="88"/>
      <c r="L249" s="88"/>
      <c r="M249" s="88"/>
      <c r="N249" s="88"/>
      <c r="O249" s="88"/>
      <c r="P249" s="88"/>
      <c r="Q249" s="88"/>
      <c r="R249" s="88"/>
    </row>
    <row r="250" spans="1:18">
      <c r="A250" s="71">
        <v>43531</v>
      </c>
      <c r="B250" s="72" t="s">
        <v>17</v>
      </c>
      <c r="C250" s="72">
        <v>100</v>
      </c>
      <c r="D250" s="72" t="s">
        <v>9</v>
      </c>
      <c r="E250" s="72">
        <v>27700</v>
      </c>
      <c r="F250" s="72">
        <v>27770</v>
      </c>
      <c r="G250" s="72">
        <v>27850</v>
      </c>
      <c r="H250" s="73">
        <f t="shared" si="131"/>
        <v>7000</v>
      </c>
      <c r="I250" s="73">
        <f>SUM(G250-F250)*C250</f>
        <v>8000</v>
      </c>
      <c r="J250" s="73">
        <f t="shared" si="119"/>
        <v>15000</v>
      </c>
      <c r="K250" s="88"/>
      <c r="L250" s="88"/>
      <c r="M250" s="88"/>
      <c r="N250" s="88"/>
      <c r="O250" s="88"/>
      <c r="P250" s="88"/>
      <c r="Q250" s="88"/>
      <c r="R250" s="88"/>
    </row>
    <row r="251" spans="1:18">
      <c r="A251" s="71">
        <v>43529</v>
      </c>
      <c r="B251" s="72" t="s">
        <v>12</v>
      </c>
      <c r="C251" s="72">
        <v>100</v>
      </c>
      <c r="D251" s="72" t="s">
        <v>9</v>
      </c>
      <c r="E251" s="72">
        <v>27350</v>
      </c>
      <c r="F251" s="72">
        <v>27420</v>
      </c>
      <c r="G251" s="72">
        <v>27500</v>
      </c>
      <c r="H251" s="73">
        <f t="shared" si="131"/>
        <v>7000</v>
      </c>
      <c r="I251" s="73">
        <f>SUM(G251-F251)*C251</f>
        <v>8000</v>
      </c>
      <c r="J251" s="73">
        <f t="shared" si="119"/>
        <v>15000</v>
      </c>
      <c r="K251" s="88"/>
      <c r="L251" s="88"/>
      <c r="M251" s="88"/>
      <c r="N251" s="88"/>
      <c r="O251" s="88"/>
      <c r="P251" s="88"/>
      <c r="Q251" s="88"/>
      <c r="R251" s="88"/>
    </row>
    <row r="252" spans="1:18">
      <c r="A252" s="71">
        <v>43529</v>
      </c>
      <c r="B252" s="72" t="s">
        <v>10</v>
      </c>
      <c r="C252" s="72">
        <v>150</v>
      </c>
      <c r="D252" s="72" t="s">
        <v>9</v>
      </c>
      <c r="E252" s="72">
        <v>10930</v>
      </c>
      <c r="F252" s="72">
        <v>10960</v>
      </c>
      <c r="G252" s="72">
        <v>10990</v>
      </c>
      <c r="H252" s="73">
        <f t="shared" si="131"/>
        <v>4500</v>
      </c>
      <c r="I252" s="73">
        <f>SUM(G252-F252)*C252</f>
        <v>4500</v>
      </c>
      <c r="J252" s="73">
        <f t="shared" si="119"/>
        <v>9000</v>
      </c>
      <c r="K252" s="88"/>
      <c r="L252" s="88"/>
      <c r="M252" s="88"/>
      <c r="N252" s="88"/>
      <c r="O252" s="88"/>
      <c r="P252" s="88"/>
      <c r="Q252" s="88"/>
      <c r="R252" s="88"/>
    </row>
    <row r="253" spans="1:18">
      <c r="A253" s="71">
        <v>43525</v>
      </c>
      <c r="B253" s="72" t="s">
        <v>10</v>
      </c>
      <c r="C253" s="72">
        <v>150</v>
      </c>
      <c r="D253" s="72" t="s">
        <v>9</v>
      </c>
      <c r="E253" s="72">
        <v>10900</v>
      </c>
      <c r="F253" s="72">
        <v>10929</v>
      </c>
      <c r="G253" s="72">
        <v>0</v>
      </c>
      <c r="H253" s="73">
        <f t="shared" si="131"/>
        <v>4350</v>
      </c>
      <c r="I253" s="73">
        <v>0</v>
      </c>
      <c r="J253" s="73">
        <f t="shared" si="119"/>
        <v>4350</v>
      </c>
      <c r="K253" s="88"/>
      <c r="L253" s="88"/>
      <c r="M253" s="88"/>
      <c r="N253" s="88"/>
      <c r="O253" s="88"/>
      <c r="P253" s="88"/>
      <c r="Q253" s="88"/>
      <c r="R253" s="88"/>
    </row>
    <row r="254" spans="1:18">
      <c r="A254" s="74"/>
      <c r="B254" s="74"/>
      <c r="C254" s="74"/>
      <c r="D254" s="74"/>
      <c r="E254" s="74"/>
      <c r="F254" s="74"/>
      <c r="G254" s="74"/>
      <c r="H254" s="75">
        <f>SUM(H236:H253)</f>
        <v>102850</v>
      </c>
      <c r="I254" s="76"/>
      <c r="J254" s="75">
        <f>SUM(J238:J253)</f>
        <v>163850</v>
      </c>
      <c r="K254" s="88"/>
      <c r="L254" s="88"/>
      <c r="M254" s="88"/>
      <c r="N254" s="88"/>
      <c r="O254" s="88"/>
      <c r="P254" s="88"/>
      <c r="Q254" s="88"/>
      <c r="R254" s="88"/>
    </row>
    <row r="255" spans="1:18">
      <c r="A255" s="71"/>
      <c r="B255" s="72"/>
      <c r="C255" s="72"/>
      <c r="D255" s="72"/>
      <c r="E255" s="72"/>
      <c r="F255" s="72"/>
      <c r="G255" s="72"/>
      <c r="H255" s="73"/>
      <c r="I255" s="73"/>
      <c r="J255" s="73"/>
      <c r="K255" s="86"/>
      <c r="L255" s="86"/>
      <c r="M255" s="86"/>
      <c r="N255" s="86"/>
      <c r="O255" s="86"/>
      <c r="P255" s="86"/>
      <c r="Q255" s="86"/>
      <c r="R255" s="86"/>
    </row>
    <row r="256" spans="1:18">
      <c r="A256" s="77"/>
      <c r="B256" s="78"/>
      <c r="C256" s="78"/>
      <c r="D256" s="79"/>
      <c r="E256" s="80">
        <v>43497</v>
      </c>
      <c r="F256" s="78"/>
      <c r="G256" s="78"/>
      <c r="H256" s="81"/>
      <c r="I256" s="81"/>
      <c r="J256" s="81"/>
      <c r="K256" s="86"/>
      <c r="L256" s="86"/>
      <c r="M256" s="86"/>
      <c r="N256" s="86"/>
      <c r="O256" s="86"/>
      <c r="P256" s="86"/>
      <c r="Q256" s="86"/>
      <c r="R256" s="86"/>
    </row>
    <row r="257" spans="1:18">
      <c r="A257" s="86"/>
      <c r="B257" s="86"/>
      <c r="C257" s="86"/>
      <c r="D257" s="86"/>
      <c r="E257" s="86"/>
      <c r="F257" s="86"/>
      <c r="G257" s="86"/>
      <c r="H257" s="86"/>
      <c r="I257" s="86"/>
      <c r="J257" s="105">
        <v>0.9</v>
      </c>
      <c r="K257" s="86"/>
      <c r="L257" s="86"/>
      <c r="M257" s="86"/>
      <c r="N257" s="86"/>
      <c r="O257" s="86"/>
      <c r="P257" s="86"/>
      <c r="Q257" s="86"/>
      <c r="R257" s="86"/>
    </row>
    <row r="258" spans="1:18">
      <c r="A258" s="71">
        <v>43523</v>
      </c>
      <c r="B258" s="72" t="s">
        <v>17</v>
      </c>
      <c r="C258" s="72">
        <v>150</v>
      </c>
      <c r="D258" s="72" t="s">
        <v>9</v>
      </c>
      <c r="E258" s="72">
        <v>26800</v>
      </c>
      <c r="F258" s="72">
        <v>26870</v>
      </c>
      <c r="G258" s="72">
        <v>0</v>
      </c>
      <c r="H258" s="73">
        <v>10500</v>
      </c>
      <c r="I258" s="73">
        <v>0</v>
      </c>
      <c r="J258" s="73">
        <v>10500</v>
      </c>
      <c r="K258" s="86"/>
      <c r="L258" s="86"/>
      <c r="M258" s="86"/>
      <c r="N258" s="86"/>
      <c r="O258" s="86"/>
      <c r="P258" s="86"/>
      <c r="Q258" s="86"/>
      <c r="R258" s="86"/>
    </row>
    <row r="259" spans="1:18">
      <c r="A259" s="71">
        <v>43521</v>
      </c>
      <c r="B259" s="72" t="s">
        <v>17</v>
      </c>
      <c r="C259" s="72">
        <v>100</v>
      </c>
      <c r="D259" s="72" t="s">
        <v>9</v>
      </c>
      <c r="E259" s="72">
        <v>27050</v>
      </c>
      <c r="F259" s="72">
        <v>27150</v>
      </c>
      <c r="G259" s="72">
        <v>0</v>
      </c>
      <c r="H259" s="73">
        <v>15000</v>
      </c>
      <c r="I259" s="73">
        <v>0</v>
      </c>
      <c r="J259" s="73">
        <v>15000</v>
      </c>
      <c r="K259" s="86"/>
      <c r="L259" s="86"/>
      <c r="M259" s="86"/>
      <c r="N259" s="86"/>
      <c r="O259" s="86"/>
      <c r="P259" s="86"/>
      <c r="Q259" s="86"/>
      <c r="R259" s="86"/>
    </row>
    <row r="260" spans="1:18">
      <c r="A260" s="71">
        <v>43518</v>
      </c>
      <c r="B260" s="72" t="s">
        <v>18</v>
      </c>
      <c r="C260" s="72">
        <v>150</v>
      </c>
      <c r="D260" s="72" t="s">
        <v>9</v>
      </c>
      <c r="E260" s="72">
        <v>10800</v>
      </c>
      <c r="F260" s="72">
        <v>10820</v>
      </c>
      <c r="G260" s="72">
        <v>0</v>
      </c>
      <c r="H260" s="73">
        <v>3000</v>
      </c>
      <c r="I260" s="73">
        <v>0</v>
      </c>
      <c r="J260" s="73">
        <v>3000</v>
      </c>
      <c r="K260" s="86"/>
      <c r="L260" s="86"/>
      <c r="M260" s="86"/>
      <c r="N260" s="86"/>
      <c r="O260" s="86"/>
      <c r="P260" s="86"/>
      <c r="Q260" s="86"/>
      <c r="R260" s="86"/>
    </row>
    <row r="261" spans="1:18">
      <c r="A261" s="71">
        <v>43516</v>
      </c>
      <c r="B261" s="72" t="s">
        <v>17</v>
      </c>
      <c r="C261" s="72">
        <v>100</v>
      </c>
      <c r="D261" s="72" t="s">
        <v>9</v>
      </c>
      <c r="E261" s="72">
        <v>26950</v>
      </c>
      <c r="F261" s="72">
        <v>26850</v>
      </c>
      <c r="G261" s="72">
        <v>0</v>
      </c>
      <c r="H261" s="73">
        <v>-12000</v>
      </c>
      <c r="I261" s="73">
        <v>0</v>
      </c>
      <c r="J261" s="73">
        <v>-12000</v>
      </c>
      <c r="K261" s="86"/>
      <c r="L261" s="86"/>
      <c r="M261" s="86"/>
      <c r="N261" s="86"/>
      <c r="O261" s="86"/>
      <c r="P261" s="86"/>
      <c r="Q261" s="86"/>
      <c r="R261" s="86"/>
    </row>
    <row r="262" spans="1:18">
      <c r="A262" s="71">
        <v>43515</v>
      </c>
      <c r="B262" s="72" t="s">
        <v>17</v>
      </c>
      <c r="C262" s="72">
        <v>100</v>
      </c>
      <c r="D262" s="72" t="s">
        <v>9</v>
      </c>
      <c r="E262" s="72">
        <v>26950</v>
      </c>
      <c r="F262" s="72">
        <v>27050</v>
      </c>
      <c r="G262" s="72">
        <v>0</v>
      </c>
      <c r="H262" s="73">
        <v>12000</v>
      </c>
      <c r="I262" s="73">
        <v>0</v>
      </c>
      <c r="J262" s="73">
        <v>12000</v>
      </c>
      <c r="K262" s="74"/>
      <c r="L262" s="86"/>
      <c r="M262" s="86"/>
      <c r="N262" s="86"/>
      <c r="O262" s="86"/>
      <c r="P262" s="86"/>
      <c r="Q262" s="86"/>
      <c r="R262" s="86"/>
    </row>
    <row r="263" spans="1:18">
      <c r="A263" s="71">
        <v>43511</v>
      </c>
      <c r="B263" s="72" t="s">
        <v>18</v>
      </c>
      <c r="C263" s="72">
        <v>150</v>
      </c>
      <c r="D263" s="72" t="s">
        <v>9</v>
      </c>
      <c r="E263" s="72">
        <v>10715</v>
      </c>
      <c r="F263" s="72">
        <v>10750</v>
      </c>
      <c r="G263" s="72">
        <v>0</v>
      </c>
      <c r="H263" s="73">
        <v>5250</v>
      </c>
      <c r="I263" s="73">
        <v>0</v>
      </c>
      <c r="J263" s="73">
        <v>5250</v>
      </c>
      <c r="K263" s="106" t="s">
        <v>30</v>
      </c>
      <c r="L263" s="86"/>
      <c r="M263" s="86"/>
      <c r="N263" s="86"/>
      <c r="O263" s="86"/>
      <c r="P263" s="86"/>
      <c r="Q263" s="86"/>
      <c r="R263" s="86"/>
    </row>
    <row r="264" spans="1:18">
      <c r="A264" s="71">
        <v>43510</v>
      </c>
      <c r="B264" s="72" t="s">
        <v>17</v>
      </c>
      <c r="C264" s="72">
        <v>100</v>
      </c>
      <c r="D264" s="72" t="s">
        <v>9</v>
      </c>
      <c r="E264" s="72">
        <v>27060</v>
      </c>
      <c r="F264" s="72">
        <v>27160</v>
      </c>
      <c r="G264" s="72">
        <v>0</v>
      </c>
      <c r="H264" s="73">
        <v>12000</v>
      </c>
      <c r="I264" s="73">
        <v>0</v>
      </c>
      <c r="J264" s="73">
        <v>12000</v>
      </c>
      <c r="K264" s="105">
        <v>0.56999999999999995</v>
      </c>
      <c r="L264" s="86"/>
      <c r="M264" s="86"/>
      <c r="N264" s="86"/>
      <c r="O264" s="86"/>
      <c r="P264" s="86"/>
      <c r="Q264" s="86"/>
      <c r="R264" s="86"/>
    </row>
    <row r="265" spans="1:18">
      <c r="A265" s="71">
        <v>43503</v>
      </c>
      <c r="B265" s="72" t="s">
        <v>18</v>
      </c>
      <c r="C265" s="72">
        <v>150</v>
      </c>
      <c r="D265" s="72" t="s">
        <v>9</v>
      </c>
      <c r="E265" s="72">
        <v>10780</v>
      </c>
      <c r="F265" s="72">
        <v>10780</v>
      </c>
      <c r="G265" s="72">
        <v>0</v>
      </c>
      <c r="H265" s="73">
        <v>0</v>
      </c>
      <c r="I265" s="73">
        <v>0</v>
      </c>
      <c r="J265" s="73">
        <v>0</v>
      </c>
      <c r="K265" s="91" t="e">
        <f t="shared" ref="K265:K286" si="132">J276*C276</f>
        <v>#REF!</v>
      </c>
      <c r="L265" s="86"/>
      <c r="M265" s="86"/>
      <c r="N265" s="86"/>
      <c r="O265" s="86"/>
      <c r="P265" s="86"/>
      <c r="Q265" s="86"/>
      <c r="R265" s="86"/>
    </row>
    <row r="266" spans="1:18">
      <c r="A266" s="71">
        <v>43503</v>
      </c>
      <c r="B266" s="72" t="s">
        <v>18</v>
      </c>
      <c r="C266" s="72">
        <v>150</v>
      </c>
      <c r="D266" s="72" t="s">
        <v>9</v>
      </c>
      <c r="E266" s="72">
        <v>10900</v>
      </c>
      <c r="F266" s="72">
        <v>10930</v>
      </c>
      <c r="G266" s="72">
        <v>0</v>
      </c>
      <c r="H266" s="73">
        <v>4500</v>
      </c>
      <c r="I266" s="73">
        <v>0</v>
      </c>
      <c r="J266" s="73">
        <v>4500</v>
      </c>
      <c r="K266" s="91" t="e">
        <f t="shared" si="132"/>
        <v>#REF!</v>
      </c>
      <c r="L266" s="86"/>
      <c r="M266" s="86"/>
      <c r="N266" s="86"/>
      <c r="O266" s="86"/>
      <c r="P266" s="86"/>
      <c r="Q266" s="86"/>
      <c r="R266" s="86"/>
    </row>
    <row r="267" spans="1:18">
      <c r="A267" s="71">
        <v>43503</v>
      </c>
      <c r="B267" s="72" t="s">
        <v>17</v>
      </c>
      <c r="C267" s="72">
        <v>100</v>
      </c>
      <c r="D267" s="72" t="s">
        <v>9</v>
      </c>
      <c r="E267" s="72">
        <v>27500</v>
      </c>
      <c r="F267" s="72">
        <v>27600</v>
      </c>
      <c r="G267" s="72">
        <v>0</v>
      </c>
      <c r="H267" s="73">
        <v>12000</v>
      </c>
      <c r="I267" s="73">
        <v>0</v>
      </c>
      <c r="J267" s="73">
        <v>12000</v>
      </c>
      <c r="K267" s="91" t="e">
        <f t="shared" si="132"/>
        <v>#REF!</v>
      </c>
      <c r="L267" s="86"/>
      <c r="M267" s="86"/>
      <c r="N267" s="86"/>
      <c r="O267" s="86"/>
      <c r="P267" s="86"/>
      <c r="Q267" s="86"/>
      <c r="R267" s="86"/>
    </row>
    <row r="268" spans="1:18">
      <c r="A268" s="71">
        <v>43502</v>
      </c>
      <c r="B268" s="72" t="s">
        <v>18</v>
      </c>
      <c r="C268" s="72">
        <v>150</v>
      </c>
      <c r="D268" s="72" t="s">
        <v>9</v>
      </c>
      <c r="E268" s="72">
        <v>11020</v>
      </c>
      <c r="F268" s="72">
        <v>11070</v>
      </c>
      <c r="G268" s="72">
        <v>0</v>
      </c>
      <c r="H268" s="73">
        <v>7500</v>
      </c>
      <c r="I268" s="73">
        <v>0</v>
      </c>
      <c r="J268" s="73">
        <v>7500</v>
      </c>
      <c r="K268" s="96" t="e">
        <f t="shared" si="132"/>
        <v>#REF!</v>
      </c>
      <c r="L268" s="86"/>
      <c r="M268" s="86"/>
      <c r="N268" s="86"/>
      <c r="O268" s="86"/>
      <c r="P268" s="86"/>
      <c r="Q268" s="86"/>
      <c r="R268" s="86"/>
    </row>
    <row r="269" spans="1:18">
      <c r="A269" s="71">
        <v>43500</v>
      </c>
      <c r="B269" s="72" t="s">
        <v>17</v>
      </c>
      <c r="C269" s="72">
        <v>100</v>
      </c>
      <c r="D269" s="72" t="s">
        <v>9</v>
      </c>
      <c r="E269" s="72">
        <v>27000</v>
      </c>
      <c r="F269" s="72">
        <v>27100</v>
      </c>
      <c r="G269" s="72">
        <v>27200</v>
      </c>
      <c r="H269" s="73">
        <v>12000</v>
      </c>
      <c r="I269" s="73">
        <v>0</v>
      </c>
      <c r="J269" s="73">
        <v>12000</v>
      </c>
      <c r="K269" s="91" t="e">
        <f t="shared" si="132"/>
        <v>#REF!</v>
      </c>
      <c r="L269" s="86"/>
      <c r="M269" s="86"/>
      <c r="N269" s="86"/>
      <c r="O269" s="86"/>
      <c r="P269" s="86"/>
      <c r="Q269" s="86"/>
      <c r="R269" s="86"/>
    </row>
    <row r="270" spans="1:18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91" t="e">
        <f t="shared" si="132"/>
        <v>#REF!</v>
      </c>
      <c r="L270" s="86"/>
      <c r="M270" s="86"/>
      <c r="N270" s="86"/>
      <c r="O270" s="86"/>
      <c r="P270" s="86"/>
      <c r="Q270" s="86"/>
      <c r="R270" s="86"/>
    </row>
    <row r="271" spans="1:18">
      <c r="A271" s="74"/>
      <c r="B271" s="74"/>
      <c r="C271" s="74"/>
      <c r="D271" s="74"/>
      <c r="E271" s="74"/>
      <c r="F271" s="74"/>
      <c r="G271" s="74"/>
      <c r="H271" s="89">
        <f>SUM(H258:H269)</f>
        <v>81750</v>
      </c>
      <c r="I271" s="74"/>
      <c r="J271" s="75">
        <f>SUM(J258:J269)</f>
        <v>81750</v>
      </c>
      <c r="K271" s="91" t="e">
        <f t="shared" si="132"/>
        <v>#REF!</v>
      </c>
      <c r="L271" s="86"/>
      <c r="M271" s="86"/>
      <c r="N271" s="86"/>
      <c r="O271" s="86"/>
      <c r="P271" s="86"/>
      <c r="Q271" s="86"/>
      <c r="R271" s="86"/>
    </row>
    <row r="272" spans="1:18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91" t="e">
        <f t="shared" si="132"/>
        <v>#REF!</v>
      </c>
      <c r="L272" s="86"/>
      <c r="M272" s="86"/>
      <c r="N272" s="86"/>
      <c r="O272" s="86"/>
      <c r="P272" s="86"/>
      <c r="Q272" s="86"/>
      <c r="R272" s="86"/>
    </row>
    <row r="273" spans="1:18">
      <c r="A273" s="74"/>
      <c r="B273" s="74"/>
      <c r="C273" s="74"/>
      <c r="D273" s="74"/>
      <c r="E273" s="74"/>
      <c r="F273" s="74"/>
      <c r="G273" s="90">
        <v>43466</v>
      </c>
      <c r="H273" s="74"/>
      <c r="I273" s="74"/>
      <c r="J273" s="74"/>
      <c r="K273" s="91" t="e">
        <f t="shared" si="132"/>
        <v>#REF!</v>
      </c>
      <c r="L273" s="86"/>
      <c r="M273" s="86"/>
      <c r="N273" s="86"/>
      <c r="O273" s="86"/>
      <c r="P273" s="86"/>
      <c r="Q273" s="86"/>
      <c r="R273" s="86"/>
    </row>
    <row r="274" spans="1:18">
      <c r="A274" s="107" t="s">
        <v>0</v>
      </c>
      <c r="B274" s="106" t="s">
        <v>13</v>
      </c>
      <c r="C274" s="106" t="s">
        <v>22</v>
      </c>
      <c r="D274" s="106" t="s">
        <v>23</v>
      </c>
      <c r="E274" s="106" t="s">
        <v>24</v>
      </c>
      <c r="F274" s="106" t="s">
        <v>25</v>
      </c>
      <c r="G274" s="106" t="s">
        <v>26</v>
      </c>
      <c r="H274" s="122" t="s">
        <v>28</v>
      </c>
      <c r="I274" s="123"/>
      <c r="J274" s="108" t="s">
        <v>29</v>
      </c>
      <c r="K274" s="91" t="e">
        <f t="shared" si="132"/>
        <v>#REF!</v>
      </c>
      <c r="L274" s="86"/>
      <c r="M274" s="86"/>
      <c r="N274" s="86"/>
      <c r="O274" s="86"/>
      <c r="P274" s="86"/>
      <c r="Q274" s="86"/>
      <c r="R274" s="86"/>
    </row>
    <row r="275" spans="1:18">
      <c r="A275" s="86"/>
      <c r="B275" s="86"/>
      <c r="C275" s="86"/>
      <c r="D275" s="86"/>
      <c r="E275" s="86"/>
      <c r="F275" s="86"/>
      <c r="G275" s="86"/>
      <c r="H275" s="86"/>
      <c r="I275" s="86"/>
      <c r="J275" s="87" t="s">
        <v>48</v>
      </c>
      <c r="K275" s="91" t="e">
        <f t="shared" si="132"/>
        <v>#REF!</v>
      </c>
      <c r="L275" s="86"/>
      <c r="M275" s="86"/>
      <c r="N275" s="86"/>
      <c r="O275" s="86"/>
      <c r="P275" s="86"/>
      <c r="Q275" s="86"/>
      <c r="R275" s="86"/>
    </row>
    <row r="276" spans="1:18">
      <c r="A276" s="92">
        <v>43495</v>
      </c>
      <c r="B276" s="93" t="s">
        <v>10</v>
      </c>
      <c r="C276" s="93">
        <v>225</v>
      </c>
      <c r="D276" s="93" t="s">
        <v>11</v>
      </c>
      <c r="E276" s="93">
        <v>10638</v>
      </c>
      <c r="F276" s="93">
        <v>10613</v>
      </c>
      <c r="G276" s="93"/>
      <c r="H276" s="94">
        <f>(IF(D276="SHORT",E276-F276,IF(D276="LONG",F276-E276)))*C276</f>
        <v>5625</v>
      </c>
      <c r="I276" s="95"/>
      <c r="J276" s="95" t="e">
        <f>(I276+H276+#REF!)/C276</f>
        <v>#REF!</v>
      </c>
      <c r="K276" s="96" t="e">
        <f t="shared" si="132"/>
        <v>#REF!</v>
      </c>
      <c r="L276" s="86"/>
      <c r="M276" s="86"/>
      <c r="N276" s="86"/>
      <c r="O276" s="86"/>
      <c r="P276" s="86"/>
      <c r="Q276" s="86"/>
      <c r="R276" s="86"/>
    </row>
    <row r="277" spans="1:18">
      <c r="A277" s="92">
        <v>43489</v>
      </c>
      <c r="B277" s="93" t="s">
        <v>12</v>
      </c>
      <c r="C277" s="93">
        <v>100</v>
      </c>
      <c r="D277" s="93" t="s">
        <v>11</v>
      </c>
      <c r="E277" s="93">
        <v>27243</v>
      </c>
      <c r="F277" s="93">
        <v>27187</v>
      </c>
      <c r="G277" s="93"/>
      <c r="H277" s="94">
        <f t="shared" ref="H277:H297" si="133">(IF(D277="SHORT",E277-F277,IF(D277="LONG",F277-E277)))*C277</f>
        <v>5600</v>
      </c>
      <c r="I277" s="95"/>
      <c r="J277" s="95" t="e">
        <f>(I277+H277+#REF!)/C277</f>
        <v>#REF!</v>
      </c>
      <c r="K277" s="91" t="e">
        <f t="shared" si="132"/>
        <v>#REF!</v>
      </c>
      <c r="L277" s="86"/>
      <c r="M277" s="86"/>
      <c r="N277" s="86"/>
      <c r="O277" s="86"/>
      <c r="P277" s="86"/>
      <c r="Q277" s="86"/>
      <c r="R277" s="86"/>
    </row>
    <row r="278" spans="1:18">
      <c r="A278" s="92">
        <v>43489</v>
      </c>
      <c r="B278" s="93" t="s">
        <v>10</v>
      </c>
      <c r="C278" s="93">
        <v>225</v>
      </c>
      <c r="D278" s="93" t="s">
        <v>11</v>
      </c>
      <c r="E278" s="93">
        <v>10847</v>
      </c>
      <c r="F278" s="93">
        <v>10822</v>
      </c>
      <c r="G278" s="93"/>
      <c r="H278" s="94">
        <f t="shared" si="133"/>
        <v>5625</v>
      </c>
      <c r="I278" s="95"/>
      <c r="J278" s="95" t="e">
        <f>(I278+H278+#REF!)/C278</f>
        <v>#REF!</v>
      </c>
      <c r="K278" s="91" t="e">
        <f t="shared" si="132"/>
        <v>#REF!</v>
      </c>
      <c r="L278" s="86"/>
      <c r="M278" s="86"/>
      <c r="N278" s="86"/>
      <c r="O278" s="86"/>
      <c r="P278" s="86"/>
      <c r="Q278" s="86"/>
      <c r="R278" s="86"/>
    </row>
    <row r="279" spans="1:18">
      <c r="A279" s="97">
        <v>43488</v>
      </c>
      <c r="B279" s="98" t="s">
        <v>10</v>
      </c>
      <c r="C279" s="98">
        <v>225</v>
      </c>
      <c r="D279" s="98" t="s">
        <v>11</v>
      </c>
      <c r="E279" s="98">
        <v>10939</v>
      </c>
      <c r="F279" s="98">
        <v>10913</v>
      </c>
      <c r="G279" s="98">
        <v>10882</v>
      </c>
      <c r="H279" s="99">
        <f t="shared" si="133"/>
        <v>5850</v>
      </c>
      <c r="I279" s="100">
        <f>(IF(D279="SHORT",IF(G279="",0,F279-G279),IF(D279="LONG",IF(G279="",0,G279-F279))))*C279</f>
        <v>6975</v>
      </c>
      <c r="J279" s="100" t="e">
        <f>(I279+H279+#REF!)/C279</f>
        <v>#REF!</v>
      </c>
      <c r="K279" s="91" t="e">
        <f t="shared" si="132"/>
        <v>#REF!</v>
      </c>
      <c r="L279" s="86"/>
      <c r="M279" s="86"/>
      <c r="N279" s="86"/>
      <c r="O279" s="86"/>
      <c r="P279" s="86"/>
      <c r="Q279" s="86"/>
      <c r="R279" s="86"/>
    </row>
    <row r="280" spans="1:18">
      <c r="A280" s="92">
        <v>43487</v>
      </c>
      <c r="B280" s="93" t="s">
        <v>10</v>
      </c>
      <c r="C280" s="93">
        <v>225</v>
      </c>
      <c r="D280" s="93" t="s">
        <v>11</v>
      </c>
      <c r="E280" s="93">
        <v>10917</v>
      </c>
      <c r="F280" s="93">
        <v>10891</v>
      </c>
      <c r="G280" s="93"/>
      <c r="H280" s="94">
        <f t="shared" si="133"/>
        <v>5850</v>
      </c>
      <c r="I280" s="95"/>
      <c r="J280" s="95" t="e">
        <f>(I280+H280+#REF!)/C280</f>
        <v>#REF!</v>
      </c>
      <c r="K280" s="91" t="e">
        <f t="shared" si="132"/>
        <v>#REF!</v>
      </c>
      <c r="L280" s="86"/>
      <c r="M280" s="86"/>
      <c r="N280" s="86"/>
      <c r="O280" s="86"/>
      <c r="P280" s="86"/>
      <c r="Q280" s="86"/>
      <c r="R280" s="86"/>
    </row>
    <row r="281" spans="1:18">
      <c r="A281" s="92">
        <v>43484</v>
      </c>
      <c r="B281" s="93" t="s">
        <v>10</v>
      </c>
      <c r="C281" s="93">
        <v>225</v>
      </c>
      <c r="D281" s="93" t="s">
        <v>9</v>
      </c>
      <c r="E281" s="93">
        <v>10977</v>
      </c>
      <c r="F281" s="93">
        <v>10953</v>
      </c>
      <c r="G281" s="93"/>
      <c r="H281" s="94">
        <f t="shared" si="133"/>
        <v>-5400</v>
      </c>
      <c r="I281" s="95"/>
      <c r="J281" s="95" t="e">
        <f>(I281+H281+#REF!)/C281</f>
        <v>#REF!</v>
      </c>
      <c r="K281" s="91" t="e">
        <f t="shared" si="132"/>
        <v>#REF!</v>
      </c>
      <c r="L281" s="86"/>
      <c r="M281" s="86"/>
      <c r="N281" s="86"/>
      <c r="O281" s="86"/>
      <c r="P281" s="86"/>
      <c r="Q281" s="86"/>
      <c r="R281" s="86"/>
    </row>
    <row r="282" spans="1:18">
      <c r="A282" s="92">
        <v>43483</v>
      </c>
      <c r="B282" s="93" t="s">
        <v>12</v>
      </c>
      <c r="C282" s="93">
        <v>100</v>
      </c>
      <c r="D282" s="93" t="s">
        <v>11</v>
      </c>
      <c r="E282" s="93">
        <v>27541</v>
      </c>
      <c r="F282" s="93">
        <v>27604</v>
      </c>
      <c r="G282" s="93"/>
      <c r="H282" s="94">
        <f t="shared" si="133"/>
        <v>-6300</v>
      </c>
      <c r="I282" s="95"/>
      <c r="J282" s="95" t="e">
        <f>(I282+H282+#REF!)/C282</f>
        <v>#REF!</v>
      </c>
      <c r="K282" s="96" t="e">
        <f t="shared" si="132"/>
        <v>#REF!</v>
      </c>
      <c r="L282" s="86"/>
      <c r="M282" s="86"/>
      <c r="N282" s="86"/>
      <c r="O282" s="86"/>
      <c r="P282" s="86"/>
      <c r="Q282" s="86"/>
      <c r="R282" s="86"/>
    </row>
    <row r="283" spans="1:18">
      <c r="A283" s="92">
        <v>43483</v>
      </c>
      <c r="B283" s="93" t="s">
        <v>10</v>
      </c>
      <c r="C283" s="93">
        <v>225</v>
      </c>
      <c r="D283" s="93" t="s">
        <v>11</v>
      </c>
      <c r="E283" s="93">
        <v>10925</v>
      </c>
      <c r="F283" s="93">
        <v>10899</v>
      </c>
      <c r="G283" s="93"/>
      <c r="H283" s="94">
        <f t="shared" si="133"/>
        <v>5850</v>
      </c>
      <c r="I283" s="95"/>
      <c r="J283" s="95" t="e">
        <f>(I283+H283+#REF!)/C283</f>
        <v>#REF!</v>
      </c>
      <c r="K283" s="91" t="e">
        <f t="shared" si="132"/>
        <v>#REF!</v>
      </c>
      <c r="L283" s="86"/>
      <c r="M283" s="86"/>
      <c r="N283" s="86"/>
      <c r="O283" s="86"/>
      <c r="P283" s="86"/>
      <c r="Q283" s="86"/>
      <c r="R283" s="86"/>
    </row>
    <row r="284" spans="1:18">
      <c r="A284" s="92">
        <v>43482</v>
      </c>
      <c r="B284" s="93" t="s">
        <v>12</v>
      </c>
      <c r="C284" s="93">
        <v>100</v>
      </c>
      <c r="D284" s="93" t="s">
        <v>11</v>
      </c>
      <c r="E284" s="93">
        <v>27494</v>
      </c>
      <c r="F284" s="93">
        <v>27425</v>
      </c>
      <c r="G284" s="93"/>
      <c r="H284" s="94">
        <f t="shared" si="133"/>
        <v>6900</v>
      </c>
      <c r="I284" s="95"/>
      <c r="J284" s="95" t="e">
        <f>(I284+H284+#REF!)/C284</f>
        <v>#REF!</v>
      </c>
      <c r="K284" s="91" t="e">
        <f t="shared" si="132"/>
        <v>#REF!</v>
      </c>
      <c r="L284" s="86"/>
      <c r="M284" s="86"/>
      <c r="N284" s="86"/>
      <c r="O284" s="86"/>
      <c r="P284" s="86"/>
      <c r="Q284" s="86"/>
      <c r="R284" s="86"/>
    </row>
    <row r="285" spans="1:18">
      <c r="A285" s="92">
        <v>43482</v>
      </c>
      <c r="B285" s="93" t="s">
        <v>10</v>
      </c>
      <c r="C285" s="93">
        <v>225</v>
      </c>
      <c r="D285" s="93" t="s">
        <v>11</v>
      </c>
      <c r="E285" s="93">
        <v>10914</v>
      </c>
      <c r="F285" s="93">
        <v>10888</v>
      </c>
      <c r="G285" s="93"/>
      <c r="H285" s="94">
        <f t="shared" si="133"/>
        <v>5850</v>
      </c>
      <c r="I285" s="95"/>
      <c r="J285" s="95" t="e">
        <f>(I285+H285+#REF!)/C285</f>
        <v>#REF!</v>
      </c>
      <c r="K285" s="91" t="e">
        <f t="shared" si="132"/>
        <v>#REF!</v>
      </c>
      <c r="L285" s="86"/>
      <c r="M285" s="86"/>
      <c r="N285" s="86"/>
      <c r="O285" s="86"/>
      <c r="P285" s="86"/>
      <c r="Q285" s="86"/>
      <c r="R285" s="86"/>
    </row>
    <row r="286" spans="1:18">
      <c r="A286" s="92">
        <v>43481</v>
      </c>
      <c r="B286" s="93" t="s">
        <v>10</v>
      </c>
      <c r="C286" s="93">
        <v>225</v>
      </c>
      <c r="D286" s="93" t="s">
        <v>9</v>
      </c>
      <c r="E286" s="93">
        <v>10943</v>
      </c>
      <c r="F286" s="93">
        <v>10920</v>
      </c>
      <c r="G286" s="93"/>
      <c r="H286" s="94">
        <f t="shared" si="133"/>
        <v>-5175</v>
      </c>
      <c r="I286" s="95"/>
      <c r="J286" s="95" t="e">
        <f>(I286+H286+#REF!)/C286</f>
        <v>#REF!</v>
      </c>
      <c r="K286" s="96" t="e">
        <f t="shared" si="132"/>
        <v>#REF!</v>
      </c>
      <c r="L286" s="86"/>
      <c r="M286" s="86"/>
      <c r="N286" s="86"/>
      <c r="O286" s="86"/>
      <c r="P286" s="86"/>
      <c r="Q286" s="86"/>
      <c r="R286" s="86"/>
    </row>
    <row r="287" spans="1:18">
      <c r="A287" s="97">
        <v>43480</v>
      </c>
      <c r="B287" s="98" t="s">
        <v>10</v>
      </c>
      <c r="C287" s="98">
        <v>225</v>
      </c>
      <c r="D287" s="98" t="s">
        <v>9</v>
      </c>
      <c r="E287" s="98">
        <v>10877</v>
      </c>
      <c r="F287" s="98">
        <v>10902</v>
      </c>
      <c r="G287" s="98">
        <v>10933</v>
      </c>
      <c r="H287" s="99">
        <f t="shared" si="133"/>
        <v>5625</v>
      </c>
      <c r="I287" s="100">
        <f>(IF(D287="SHORT",IF(G287="",0,F287-G287),IF(D287="LONG",IF(G287="",0,G287-F287))))*C287</f>
        <v>6975</v>
      </c>
      <c r="J287" s="100" t="e">
        <f>(I287+H287+#REF!)/C287</f>
        <v>#REF!</v>
      </c>
      <c r="K287" s="86"/>
      <c r="L287" s="86"/>
      <c r="M287" s="86"/>
      <c r="N287" s="86"/>
      <c r="O287" s="86"/>
      <c r="P287" s="86"/>
      <c r="Q287" s="86"/>
      <c r="R287" s="86"/>
    </row>
    <row r="288" spans="1:18">
      <c r="A288" s="92">
        <v>43479</v>
      </c>
      <c r="B288" s="93" t="s">
        <v>10</v>
      </c>
      <c r="C288" s="93">
        <v>225</v>
      </c>
      <c r="D288" s="93" t="s">
        <v>11</v>
      </c>
      <c r="E288" s="93">
        <v>10745</v>
      </c>
      <c r="F288" s="93">
        <v>10767</v>
      </c>
      <c r="G288" s="93"/>
      <c r="H288" s="94">
        <f t="shared" si="133"/>
        <v>-4950</v>
      </c>
      <c r="I288" s="95"/>
      <c r="J288" s="95" t="e">
        <f>(I288+H288+#REF!)/C288</f>
        <v>#REF!</v>
      </c>
      <c r="K288" s="75" t="e">
        <f>SUM(K265:K286)</f>
        <v>#REF!</v>
      </c>
      <c r="L288" s="86"/>
      <c r="M288" s="86"/>
      <c r="N288" s="86"/>
      <c r="O288" s="86"/>
      <c r="P288" s="86"/>
      <c r="Q288" s="86"/>
      <c r="R288" s="86"/>
    </row>
    <row r="289" spans="1:18">
      <c r="A289" s="92">
        <v>43479</v>
      </c>
      <c r="B289" s="93" t="s">
        <v>12</v>
      </c>
      <c r="C289" s="93">
        <v>100</v>
      </c>
      <c r="D289" s="93" t="s">
        <v>11</v>
      </c>
      <c r="E289" s="93">
        <v>27326</v>
      </c>
      <c r="F289" s="93">
        <v>27388</v>
      </c>
      <c r="G289" s="93"/>
      <c r="H289" s="94">
        <f t="shared" si="133"/>
        <v>-6200</v>
      </c>
      <c r="I289" s="95"/>
      <c r="J289" s="95" t="e">
        <f>(I289+H289+#REF!)/C289</f>
        <v>#REF!</v>
      </c>
      <c r="K289" s="86"/>
      <c r="L289" s="86"/>
      <c r="M289" s="86"/>
      <c r="N289" s="86"/>
      <c r="O289" s="86"/>
      <c r="P289" s="86"/>
      <c r="Q289" s="86"/>
      <c r="R289" s="86"/>
    </row>
    <row r="290" spans="1:18">
      <c r="A290" s="92">
        <v>43476</v>
      </c>
      <c r="B290" s="93" t="s">
        <v>10</v>
      </c>
      <c r="C290" s="93">
        <v>225</v>
      </c>
      <c r="D290" s="93" t="s">
        <v>11</v>
      </c>
      <c r="E290" s="93">
        <v>10803</v>
      </c>
      <c r="F290" s="93">
        <v>10778</v>
      </c>
      <c r="G290" s="93"/>
      <c r="H290" s="94">
        <f t="shared" si="133"/>
        <v>5625</v>
      </c>
      <c r="I290" s="95"/>
      <c r="J290" s="95" t="e">
        <f>(I290+H290+#REF!)/C290</f>
        <v>#REF!</v>
      </c>
    </row>
    <row r="291" spans="1:18">
      <c r="A291" s="92">
        <v>43475</v>
      </c>
      <c r="B291" s="93" t="s">
        <v>10</v>
      </c>
      <c r="C291" s="93">
        <v>225</v>
      </c>
      <c r="D291" s="93" t="s">
        <v>9</v>
      </c>
      <c r="E291" s="93">
        <v>10875</v>
      </c>
      <c r="F291" s="93">
        <v>10852</v>
      </c>
      <c r="G291" s="93"/>
      <c r="H291" s="94">
        <f t="shared" si="133"/>
        <v>-5175</v>
      </c>
      <c r="I291" s="95"/>
      <c r="J291" s="95" t="e">
        <f>(I291+H291+#REF!)/C291</f>
        <v>#REF!</v>
      </c>
    </row>
    <row r="292" spans="1:18">
      <c r="A292" s="92">
        <v>43474</v>
      </c>
      <c r="B292" s="93" t="s">
        <v>10</v>
      </c>
      <c r="C292" s="93">
        <v>225</v>
      </c>
      <c r="D292" s="93" t="s">
        <v>9</v>
      </c>
      <c r="E292" s="93">
        <v>10885</v>
      </c>
      <c r="F292" s="93">
        <v>10862</v>
      </c>
      <c r="G292" s="93"/>
      <c r="H292" s="94">
        <f t="shared" si="133"/>
        <v>-5175</v>
      </c>
      <c r="I292" s="95"/>
      <c r="J292" s="95" t="e">
        <f>(I292+H292+#REF!)/C292</f>
        <v>#REF!</v>
      </c>
    </row>
    <row r="293" spans="1:18">
      <c r="A293" s="97">
        <v>43473</v>
      </c>
      <c r="B293" s="98" t="s">
        <v>12</v>
      </c>
      <c r="C293" s="98">
        <v>100</v>
      </c>
      <c r="D293" s="98" t="s">
        <v>9</v>
      </c>
      <c r="E293" s="98">
        <v>27427</v>
      </c>
      <c r="F293" s="98">
        <v>27495</v>
      </c>
      <c r="G293" s="98">
        <v>27578</v>
      </c>
      <c r="H293" s="99">
        <f t="shared" si="133"/>
        <v>6800</v>
      </c>
      <c r="I293" s="100">
        <f>(IF(D293="SHORT",IF(G293="",0,F293-G293),IF(D293="LONG",IF(G293="",0,G293-F293))))*C293</f>
        <v>8300</v>
      </c>
      <c r="J293" s="100" t="e">
        <f>(I293+H293+#REF!)/C293</f>
        <v>#REF!</v>
      </c>
    </row>
    <row r="294" spans="1:18">
      <c r="A294" s="92">
        <v>43472</v>
      </c>
      <c r="B294" s="93" t="s">
        <v>10</v>
      </c>
      <c r="C294" s="93">
        <v>225</v>
      </c>
      <c r="D294" s="93" t="s">
        <v>11</v>
      </c>
      <c r="E294" s="93">
        <v>10809</v>
      </c>
      <c r="F294" s="93">
        <v>10784</v>
      </c>
      <c r="G294" s="93"/>
      <c r="H294" s="94">
        <f t="shared" si="133"/>
        <v>5625</v>
      </c>
      <c r="I294" s="95"/>
      <c r="J294" s="95" t="e">
        <f>(I294+H294+#REF!)/C294</f>
        <v>#REF!</v>
      </c>
    </row>
    <row r="295" spans="1:18">
      <c r="A295" s="92">
        <v>43469</v>
      </c>
      <c r="B295" s="93" t="s">
        <v>10</v>
      </c>
      <c r="C295" s="93">
        <v>225</v>
      </c>
      <c r="D295" s="93" t="s">
        <v>9</v>
      </c>
      <c r="E295" s="93">
        <v>10777</v>
      </c>
      <c r="F295" s="93">
        <v>10754</v>
      </c>
      <c r="G295" s="93"/>
      <c r="H295" s="94">
        <f t="shared" si="133"/>
        <v>-5175</v>
      </c>
      <c r="I295" s="95"/>
      <c r="J295" s="95" t="e">
        <f>(I295+H295+#REF!)/C295</f>
        <v>#REF!</v>
      </c>
    </row>
    <row r="296" spans="1:18">
      <c r="A296" s="92">
        <v>43468</v>
      </c>
      <c r="B296" s="93" t="s">
        <v>12</v>
      </c>
      <c r="C296" s="93">
        <v>100</v>
      </c>
      <c r="D296" s="93" t="s">
        <v>11</v>
      </c>
      <c r="E296" s="93">
        <v>27154</v>
      </c>
      <c r="F296" s="93">
        <v>27216</v>
      </c>
      <c r="G296" s="93"/>
      <c r="H296" s="94">
        <f t="shared" si="133"/>
        <v>-6200</v>
      </c>
      <c r="I296" s="95"/>
      <c r="J296" s="95" t="e">
        <f>(I296+H296+#REF!)/C296</f>
        <v>#REF!</v>
      </c>
    </row>
    <row r="297" spans="1:18">
      <c r="A297" s="97">
        <v>43467</v>
      </c>
      <c r="B297" s="98" t="s">
        <v>10</v>
      </c>
      <c r="C297" s="98">
        <v>225</v>
      </c>
      <c r="D297" s="98" t="s">
        <v>11</v>
      </c>
      <c r="E297" s="98">
        <v>10838</v>
      </c>
      <c r="F297" s="98">
        <v>10813</v>
      </c>
      <c r="G297" s="98">
        <v>10781</v>
      </c>
      <c r="H297" s="99">
        <f t="shared" si="133"/>
        <v>5625</v>
      </c>
      <c r="I297" s="100">
        <f>(IF(D297="SHORT",IF(G297="",0,F297-G297),IF(D297="LONG",IF(G297="",0,G297-F297))))*C297</f>
        <v>7200</v>
      </c>
      <c r="J297" s="100" t="e">
        <f>(I297+H297+#REF!)/C297</f>
        <v>#REF!</v>
      </c>
    </row>
    <row r="298" spans="1:18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</row>
    <row r="299" spans="1:18">
      <c r="A299" s="74"/>
      <c r="B299" s="74"/>
      <c r="C299" s="74"/>
      <c r="D299" s="74"/>
      <c r="E299" s="74"/>
      <c r="F299" s="74"/>
      <c r="G299" s="74"/>
      <c r="H299" s="75">
        <f>SUM(H276:H297)</f>
        <v>26700</v>
      </c>
      <c r="I299" s="76"/>
      <c r="J299" s="75" t="e">
        <f>SUM(J286:J297)</f>
        <v>#REF!</v>
      </c>
    </row>
  </sheetData>
  <mergeCells count="5">
    <mergeCell ref="A1:R5"/>
    <mergeCell ref="H6:I6"/>
    <mergeCell ref="J6:J7"/>
    <mergeCell ref="A8:J8"/>
    <mergeCell ref="H274:I2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5"/>
  <sheetViews>
    <sheetView topLeftCell="A22" workbookViewId="0">
      <selection activeCell="A37" sqref="A37:XFD37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127" t="s">
        <v>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21">
      <c r="A2" s="128" t="s">
        <v>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7.75" customHeight="1">
      <c r="A3" s="130" t="s">
        <v>20</v>
      </c>
      <c r="B3" s="131"/>
      <c r="C3" s="132" t="s">
        <v>21</v>
      </c>
      <c r="D3" s="133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124" t="s">
        <v>28</v>
      </c>
      <c r="J4" s="125"/>
      <c r="K4" s="126"/>
      <c r="L4" s="26" t="s">
        <v>29</v>
      </c>
      <c r="M4" s="25" t="s">
        <v>30</v>
      </c>
    </row>
    <row r="5" spans="1:13" s="38" customFormat="1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>
      <c r="A10" s="61">
        <v>43458</v>
      </c>
      <c r="B10" s="62" t="s">
        <v>10</v>
      </c>
      <c r="C10" s="62">
        <v>150</v>
      </c>
      <c r="D10" s="62" t="s">
        <v>9</v>
      </c>
      <c r="E10" s="62">
        <v>10703</v>
      </c>
      <c r="F10" s="62">
        <v>10905</v>
      </c>
      <c r="G10" s="62"/>
      <c r="H10" s="62"/>
      <c r="I10" s="63">
        <f t="shared" si="9"/>
        <v>30300</v>
      </c>
      <c r="J10" s="64"/>
      <c r="K10" s="64"/>
      <c r="L10" s="64">
        <f t="shared" si="11"/>
        <v>202</v>
      </c>
      <c r="M10" s="65">
        <f t="shared" si="12"/>
        <v>30300</v>
      </c>
    </row>
    <row r="11" spans="1:13" s="38" customFormat="1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115" t="s">
        <v>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0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</row>
    <row r="5" spans="1:20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7" t="s">
        <v>7</v>
      </c>
      <c r="J6" s="117"/>
      <c r="K6" s="117"/>
      <c r="L6" s="118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118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9" t="s">
        <v>15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34" t="s">
        <v>32</v>
      </c>
      <c r="B1" s="135"/>
      <c r="C1" s="135"/>
      <c r="D1" s="135"/>
      <c r="E1" s="67"/>
      <c r="F1" s="67"/>
    </row>
    <row r="2" spans="1:6" ht="15.75">
      <c r="A2" s="58" t="s">
        <v>33</v>
      </c>
      <c r="B2" s="58" t="s">
        <v>34</v>
      </c>
      <c r="C2" s="58" t="s">
        <v>35</v>
      </c>
      <c r="D2" s="58" t="s">
        <v>36</v>
      </c>
      <c r="E2" s="58" t="s">
        <v>33</v>
      </c>
      <c r="F2" s="58" t="s">
        <v>48</v>
      </c>
    </row>
    <row r="3" spans="1:6" ht="15.75">
      <c r="A3" s="59" t="s">
        <v>37</v>
      </c>
      <c r="B3" s="60">
        <v>100000</v>
      </c>
      <c r="C3" s="59">
        <v>172357</v>
      </c>
      <c r="D3" s="68">
        <f t="shared" ref="D3:D5" si="0">C3/B3</f>
        <v>1.72357</v>
      </c>
      <c r="E3" s="59" t="s">
        <v>45</v>
      </c>
      <c r="F3" s="69">
        <v>0.56999999999999995</v>
      </c>
    </row>
    <row r="4" spans="1:6" ht="15.75">
      <c r="A4" s="59" t="s">
        <v>38</v>
      </c>
      <c r="B4" s="60">
        <v>100000</v>
      </c>
      <c r="C4" s="59">
        <v>173565</v>
      </c>
      <c r="D4" s="68">
        <f t="shared" si="0"/>
        <v>1.7356499999999999</v>
      </c>
      <c r="E4" s="59" t="s">
        <v>46</v>
      </c>
      <c r="F4" s="69">
        <v>0.9</v>
      </c>
    </row>
    <row r="5" spans="1:6" ht="15.75">
      <c r="A5" s="59" t="s">
        <v>39</v>
      </c>
      <c r="B5" s="60">
        <v>100000</v>
      </c>
      <c r="C5" s="59">
        <v>154755</v>
      </c>
      <c r="D5" s="68">
        <f t="shared" si="0"/>
        <v>1.54755</v>
      </c>
      <c r="E5" s="59" t="s">
        <v>47</v>
      </c>
      <c r="F5" s="69">
        <v>0.88</v>
      </c>
    </row>
    <row r="6" spans="1:6" ht="15.75">
      <c r="A6" s="59" t="s">
        <v>40</v>
      </c>
      <c r="B6" s="60">
        <v>100000</v>
      </c>
      <c r="C6" s="59">
        <v>135705</v>
      </c>
      <c r="D6" s="68">
        <f t="shared" ref="D6:D13" si="1">C6/B6</f>
        <v>1.3570500000000001</v>
      </c>
      <c r="E6" s="59" t="s">
        <v>55</v>
      </c>
      <c r="F6" s="69">
        <v>0.69</v>
      </c>
    </row>
    <row r="7" spans="1:6" ht="15.75">
      <c r="A7" s="59" t="s">
        <v>41</v>
      </c>
      <c r="B7" s="60">
        <v>100000</v>
      </c>
      <c r="C7" s="59">
        <v>372639</v>
      </c>
      <c r="D7" s="68">
        <f t="shared" si="1"/>
        <v>3.7263899999999999</v>
      </c>
      <c r="E7" s="70"/>
      <c r="F7" s="70"/>
    </row>
    <row r="8" spans="1:6" ht="15.75">
      <c r="A8" s="59" t="s">
        <v>42</v>
      </c>
      <c r="B8" s="60">
        <v>100000</v>
      </c>
      <c r="C8" s="59">
        <v>145925</v>
      </c>
      <c r="D8" s="68">
        <f t="shared" si="1"/>
        <v>1.4592499999999999</v>
      </c>
      <c r="E8" s="70"/>
      <c r="F8" s="70"/>
    </row>
    <row r="9" spans="1:6" ht="15.75">
      <c r="A9" s="59" t="s">
        <v>43</v>
      </c>
      <c r="B9" s="60">
        <v>100000</v>
      </c>
      <c r="C9" s="59">
        <v>168357</v>
      </c>
      <c r="D9" s="68">
        <f t="shared" si="1"/>
        <v>1.68357</v>
      </c>
      <c r="E9" s="70"/>
      <c r="F9" s="70"/>
    </row>
    <row r="10" spans="1:6" ht="15.75">
      <c r="A10" s="59" t="s">
        <v>45</v>
      </c>
      <c r="B10" s="60">
        <v>100000</v>
      </c>
      <c r="C10" s="59">
        <v>16385</v>
      </c>
      <c r="D10" s="68">
        <f t="shared" si="1"/>
        <v>0.16385</v>
      </c>
      <c r="E10" s="70"/>
      <c r="F10" s="70"/>
    </row>
    <row r="11" spans="1:6" ht="15.75">
      <c r="A11" s="59" t="s">
        <v>46</v>
      </c>
      <c r="B11" s="60">
        <v>100000</v>
      </c>
      <c r="C11" s="59">
        <v>81750</v>
      </c>
      <c r="D11" s="68">
        <f t="shared" si="1"/>
        <v>0.8175</v>
      </c>
      <c r="E11" s="70"/>
      <c r="F11" s="70"/>
    </row>
    <row r="12" spans="1:6" ht="15.75">
      <c r="A12" s="59" t="s">
        <v>47</v>
      </c>
      <c r="B12" s="60">
        <v>100000</v>
      </c>
      <c r="C12" s="59">
        <v>102850</v>
      </c>
      <c r="D12" s="68">
        <f t="shared" si="1"/>
        <v>1.0285</v>
      </c>
      <c r="E12" s="70"/>
      <c r="F12" s="70"/>
    </row>
    <row r="13" spans="1:6" ht="15.75">
      <c r="A13" s="59" t="s">
        <v>55</v>
      </c>
      <c r="B13" s="60">
        <v>100000</v>
      </c>
      <c r="C13" s="59">
        <v>136550</v>
      </c>
      <c r="D13" s="68">
        <f t="shared" si="1"/>
        <v>1.3654999999999999</v>
      </c>
      <c r="E13" s="70"/>
      <c r="F13" s="70"/>
    </row>
    <row r="14" spans="1:6">
      <c r="A14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admin</cp:lastModifiedBy>
  <cp:lastPrinted>2014-11-07T10:10:47Z</cp:lastPrinted>
  <dcterms:created xsi:type="dcterms:W3CDTF">2010-09-13T11:31:08Z</dcterms:created>
  <dcterms:modified xsi:type="dcterms:W3CDTF">2020-09-08T10:10:14Z</dcterms:modified>
</cp:coreProperties>
</file>