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5600" windowHeight="8445"/>
  </bookViews>
  <sheets>
    <sheet name="2019" sheetId="5" r:id="rId1"/>
    <sheet name="ROI Statement" sheetId="3" r:id="rId2"/>
    <sheet name="2018" sheetId="2" r:id="rId3"/>
    <sheet name="Till Feb-18" sheetId="1" r:id="rId4"/>
  </sheets>
  <definedNames>
    <definedName name="_xlnm._FilterDatabase" localSheetId="3" hidden="1">'Till Feb-18'!$A$16:$M$1622</definedName>
  </definedNames>
  <calcPr calcId="144525"/>
</workbook>
</file>

<file path=xl/calcChain.xml><?xml version="1.0" encoding="utf-8"?>
<calcChain xmlns="http://schemas.openxmlformats.org/spreadsheetml/2006/main">
  <c r="L35" i="5" l="1"/>
  <c r="K10" i="5"/>
  <c r="J10" i="5"/>
  <c r="I10" i="5"/>
  <c r="L10" i="5" s="1"/>
  <c r="J11" i="5"/>
  <c r="K11" i="5"/>
  <c r="I11" i="5"/>
  <c r="L11" i="5" l="1"/>
  <c r="K12" i="5"/>
  <c r="I12" i="5"/>
  <c r="L12" i="5" s="1"/>
  <c r="K13" i="5"/>
  <c r="I13" i="5"/>
  <c r="L13" i="5" s="1"/>
  <c r="J14" i="5"/>
  <c r="I14" i="5"/>
  <c r="L14" i="5" l="1"/>
  <c r="I356" i="5"/>
  <c r="L198" i="5"/>
  <c r="I198" i="5"/>
  <c r="I19" i="5"/>
  <c r="L19" i="5" s="1"/>
  <c r="I18" i="5"/>
  <c r="L18" i="5" s="1"/>
  <c r="I17" i="5"/>
  <c r="L17" i="5" s="1"/>
  <c r="I16" i="5"/>
  <c r="J15" i="5"/>
  <c r="I15" i="5"/>
  <c r="L16" i="5" l="1"/>
  <c r="L15" i="5"/>
  <c r="K20" i="5"/>
  <c r="J20" i="5"/>
  <c r="I20" i="5"/>
  <c r="J21" i="5"/>
  <c r="I21" i="5"/>
  <c r="L20" i="5" l="1"/>
  <c r="L21" i="5"/>
  <c r="L89" i="5"/>
  <c r="I89" i="5"/>
  <c r="L141" i="5"/>
  <c r="I141" i="5"/>
  <c r="J22" i="5"/>
  <c r="K22" i="5"/>
  <c r="I22" i="5"/>
  <c r="K23" i="5"/>
  <c r="I23" i="5"/>
  <c r="L22" i="5" l="1"/>
  <c r="L23" i="5"/>
  <c r="K24" i="5"/>
  <c r="I24" i="5"/>
  <c r="L24" i="5" s="1"/>
  <c r="K25" i="5" l="1"/>
  <c r="I25" i="5"/>
  <c r="K26" i="5"/>
  <c r="I26" i="5"/>
  <c r="L25" i="5" l="1"/>
  <c r="L26" i="5"/>
  <c r="K27" i="5"/>
  <c r="J27" i="5"/>
  <c r="I27" i="5"/>
  <c r="L27" i="5" l="1"/>
  <c r="K29" i="5"/>
  <c r="I29" i="5"/>
  <c r="K28" i="5"/>
  <c r="J28" i="5"/>
  <c r="I28" i="5"/>
  <c r="L29" i="5" l="1"/>
  <c r="L28" i="5"/>
  <c r="I30" i="5"/>
  <c r="I31" i="5"/>
  <c r="L31" i="5" s="1"/>
  <c r="L30" i="5" l="1"/>
  <c r="K32" i="5"/>
  <c r="J32" i="5"/>
  <c r="I32" i="5"/>
  <c r="C38" i="5"/>
  <c r="E38" i="5" s="1"/>
  <c r="F38" i="5" s="1"/>
  <c r="L32" i="5" l="1"/>
  <c r="I40" i="5"/>
  <c r="I41" i="5"/>
  <c r="L40" i="5" l="1"/>
  <c r="L41" i="5"/>
  <c r="I44" i="5"/>
  <c r="J43" i="5"/>
  <c r="I43" i="5"/>
  <c r="K42" i="5"/>
  <c r="J42" i="5"/>
  <c r="I42" i="5"/>
  <c r="L44" i="5" l="1"/>
  <c r="L43" i="5"/>
  <c r="L42" i="5"/>
  <c r="K47" i="5"/>
  <c r="I47" i="5"/>
  <c r="K46" i="5"/>
  <c r="J46" i="5"/>
  <c r="I46" i="5"/>
  <c r="K45" i="5"/>
  <c r="J45" i="5"/>
  <c r="I45" i="5"/>
  <c r="L47" i="5" l="1"/>
  <c r="L46" i="5"/>
  <c r="L45" i="5"/>
  <c r="K48" i="5"/>
  <c r="J48" i="5"/>
  <c r="I48" i="5"/>
  <c r="I49" i="5"/>
  <c r="L49" i="5" s="1"/>
  <c r="L48" i="5" l="1"/>
  <c r="I54" i="5" l="1"/>
  <c r="L54" i="5" s="1"/>
  <c r="I53" i="5"/>
  <c r="L53" i="5" s="1"/>
  <c r="I52" i="5"/>
  <c r="L52" i="5" s="1"/>
  <c r="I51" i="5"/>
  <c r="L51" i="5" s="1"/>
  <c r="I50" i="5"/>
  <c r="L50" i="5" l="1"/>
  <c r="K55" i="5"/>
  <c r="J55" i="5"/>
  <c r="I55" i="5"/>
  <c r="J56" i="5"/>
  <c r="I56" i="5"/>
  <c r="K57" i="5"/>
  <c r="I57" i="5"/>
  <c r="K58" i="5"/>
  <c r="I58" i="5"/>
  <c r="K59" i="5"/>
  <c r="I59" i="5"/>
  <c r="K60" i="5"/>
  <c r="I60" i="5"/>
  <c r="K61" i="5"/>
  <c r="J61" i="5"/>
  <c r="I61" i="5"/>
  <c r="K62" i="5"/>
  <c r="I62" i="5"/>
  <c r="J63" i="5"/>
  <c r="I63" i="5"/>
  <c r="J64" i="5"/>
  <c r="I64" i="5"/>
  <c r="D37" i="3"/>
  <c r="D14" i="3"/>
  <c r="C92" i="5"/>
  <c r="E92" i="5" s="1"/>
  <c r="F92" i="5" s="1"/>
  <c r="K65" i="5"/>
  <c r="I65" i="5"/>
  <c r="K66" i="5"/>
  <c r="I66" i="5"/>
  <c r="J68" i="5"/>
  <c r="I68" i="5"/>
  <c r="K67" i="5"/>
  <c r="J67" i="5"/>
  <c r="I67" i="5"/>
  <c r="J69" i="5"/>
  <c r="K69" i="5"/>
  <c r="I69" i="5"/>
  <c r="K70" i="5"/>
  <c r="I70" i="5"/>
  <c r="K71" i="5"/>
  <c r="I71" i="5"/>
  <c r="J72" i="5"/>
  <c r="K72" i="5"/>
  <c r="I72" i="5"/>
  <c r="K73" i="5"/>
  <c r="I73" i="5"/>
  <c r="K74" i="5"/>
  <c r="I74" i="5"/>
  <c r="K78" i="5"/>
  <c r="I78" i="5"/>
  <c r="K75" i="5"/>
  <c r="J75" i="5"/>
  <c r="I75" i="5"/>
  <c r="K77" i="5"/>
  <c r="I77" i="5"/>
  <c r="K76" i="5"/>
  <c r="J76" i="5"/>
  <c r="I76" i="5"/>
  <c r="I79" i="5"/>
  <c r="L79" i="5" s="1"/>
  <c r="I80" i="5"/>
  <c r="L80" i="5" s="1"/>
  <c r="I81" i="5"/>
  <c r="L81" i="5" s="1"/>
  <c r="I82" i="5"/>
  <c r="L82" i="5" s="1"/>
  <c r="I83" i="5"/>
  <c r="L55" i="5" l="1"/>
  <c r="L56" i="5"/>
  <c r="L58" i="5"/>
  <c r="L57" i="5"/>
  <c r="L61" i="5"/>
  <c r="L59" i="5"/>
  <c r="L60" i="5"/>
  <c r="L62" i="5"/>
  <c r="L63" i="5"/>
  <c r="L64" i="5"/>
  <c r="L73" i="5"/>
  <c r="L65" i="5"/>
  <c r="L66" i="5"/>
  <c r="L68" i="5"/>
  <c r="L67" i="5"/>
  <c r="L69" i="5"/>
  <c r="L70" i="5"/>
  <c r="L71" i="5"/>
  <c r="L72" i="5"/>
  <c r="L74" i="5"/>
  <c r="L78" i="5"/>
  <c r="L75" i="5"/>
  <c r="L77" i="5"/>
  <c r="L76" i="5"/>
  <c r="L83" i="5"/>
  <c r="K87" i="5"/>
  <c r="I87" i="5"/>
  <c r="J84" i="5"/>
  <c r="I84" i="5"/>
  <c r="K86" i="5"/>
  <c r="J86" i="5"/>
  <c r="I86" i="5"/>
  <c r="J85" i="5"/>
  <c r="K85" i="5"/>
  <c r="I85" i="5"/>
  <c r="K95" i="5"/>
  <c r="I95" i="5"/>
  <c r="K96" i="5"/>
  <c r="I96" i="5"/>
  <c r="K97" i="5"/>
  <c r="I97" i="5"/>
  <c r="J98" i="5"/>
  <c r="K98" i="5"/>
  <c r="I98" i="5"/>
  <c r="K99" i="5"/>
  <c r="I99" i="5"/>
  <c r="K100" i="5"/>
  <c r="I100" i="5"/>
  <c r="K102" i="5"/>
  <c r="J102" i="5"/>
  <c r="I102" i="5"/>
  <c r="J101" i="5"/>
  <c r="K101" i="5"/>
  <c r="I101" i="5"/>
  <c r="I140" i="5"/>
  <c r="K140" i="5"/>
  <c r="K103" i="5"/>
  <c r="I103" i="5"/>
  <c r="I104" i="5"/>
  <c r="I105" i="5"/>
  <c r="K105" i="5"/>
  <c r="K104" i="5"/>
  <c r="K106" i="5"/>
  <c r="J106" i="5"/>
  <c r="I106" i="5"/>
  <c r="K107" i="5"/>
  <c r="J107" i="5"/>
  <c r="I107" i="5"/>
  <c r="I108" i="5"/>
  <c r="L108" i="5" s="1"/>
  <c r="I109" i="5"/>
  <c r="L109" i="5" s="1"/>
  <c r="I110" i="5"/>
  <c r="L110" i="5" s="1"/>
  <c r="I111" i="5"/>
  <c r="J112" i="5"/>
  <c r="I112" i="5"/>
  <c r="K113" i="5"/>
  <c r="J113" i="5"/>
  <c r="I113" i="5"/>
  <c r="I114" i="5"/>
  <c r="J115" i="5"/>
  <c r="I115" i="5"/>
  <c r="J117" i="5"/>
  <c r="K117" i="5"/>
  <c r="I117" i="5"/>
  <c r="K118" i="5"/>
  <c r="I118" i="5"/>
  <c r="K116" i="5"/>
  <c r="J116" i="5"/>
  <c r="I116" i="5"/>
  <c r="I119" i="5"/>
  <c r="L119" i="5" s="1"/>
  <c r="I120" i="5"/>
  <c r="I123" i="5"/>
  <c r="I122" i="5"/>
  <c r="L122" i="5" s="1"/>
  <c r="J121" i="5"/>
  <c r="I121" i="5"/>
  <c r="J124" i="5"/>
  <c r="K124" i="5"/>
  <c r="I124" i="5"/>
  <c r="K125" i="5"/>
  <c r="I125" i="5"/>
  <c r="K126" i="5"/>
  <c r="J126" i="5"/>
  <c r="I126" i="5"/>
  <c r="J127" i="5"/>
  <c r="I127" i="5"/>
  <c r="K128" i="5"/>
  <c r="I128" i="5"/>
  <c r="K129" i="5"/>
  <c r="I129" i="5"/>
  <c r="K130" i="5"/>
  <c r="I130" i="5"/>
  <c r="K131" i="5"/>
  <c r="I131" i="5"/>
  <c r="L87" i="5" l="1"/>
  <c r="L140" i="5"/>
  <c r="L99" i="5"/>
  <c r="L86" i="5"/>
  <c r="L84" i="5"/>
  <c r="L85" i="5"/>
  <c r="L105" i="5"/>
  <c r="L103" i="5"/>
  <c r="L95" i="5"/>
  <c r="L96" i="5"/>
  <c r="L102" i="5"/>
  <c r="L97" i="5"/>
  <c r="L98" i="5"/>
  <c r="L100" i="5"/>
  <c r="L101" i="5"/>
  <c r="L104" i="5"/>
  <c r="L106" i="5"/>
  <c r="L107" i="5"/>
  <c r="L111" i="5"/>
  <c r="L112" i="5"/>
  <c r="L113" i="5"/>
  <c r="L114" i="5"/>
  <c r="L115" i="5"/>
  <c r="L117" i="5"/>
  <c r="L118" i="5"/>
  <c r="L116" i="5"/>
  <c r="L120" i="5"/>
  <c r="L131" i="5"/>
  <c r="L130" i="5"/>
  <c r="L128" i="5"/>
  <c r="L123" i="5"/>
  <c r="L121" i="5"/>
  <c r="L124" i="5"/>
  <c r="L125" i="5"/>
  <c r="L126" i="5"/>
  <c r="L127" i="5"/>
  <c r="L129" i="5"/>
  <c r="K132" i="5"/>
  <c r="I132" i="5"/>
  <c r="K133" i="5"/>
  <c r="I133" i="5"/>
  <c r="K134" i="5"/>
  <c r="I134" i="5"/>
  <c r="K135" i="5"/>
  <c r="I135" i="5"/>
  <c r="D36" i="3"/>
  <c r="D13" i="3"/>
  <c r="K136" i="5"/>
  <c r="I136" i="5"/>
  <c r="J137" i="5"/>
  <c r="K137" i="5"/>
  <c r="I137" i="5"/>
  <c r="K139" i="5"/>
  <c r="I139" i="5"/>
  <c r="K138" i="5"/>
  <c r="I138" i="5"/>
  <c r="K147" i="5"/>
  <c r="J147" i="5"/>
  <c r="I147" i="5"/>
  <c r="K148" i="5"/>
  <c r="J148" i="5"/>
  <c r="I148" i="5"/>
  <c r="C144" i="5"/>
  <c r="K151" i="5"/>
  <c r="I151" i="5"/>
  <c r="K150" i="5"/>
  <c r="I150" i="5"/>
  <c r="K149" i="5"/>
  <c r="J149" i="5"/>
  <c r="I149" i="5"/>
  <c r="K154" i="5"/>
  <c r="I154" i="5"/>
  <c r="K152" i="5"/>
  <c r="J152" i="5"/>
  <c r="I152" i="5"/>
  <c r="K153" i="5"/>
  <c r="J153" i="5"/>
  <c r="I153" i="5"/>
  <c r="J155" i="5"/>
  <c r="K155" i="5"/>
  <c r="I155" i="5"/>
  <c r="K156" i="5"/>
  <c r="I156" i="5"/>
  <c r="K157" i="5"/>
  <c r="I157" i="5"/>
  <c r="K160" i="5"/>
  <c r="I160" i="5"/>
  <c r="K159" i="5"/>
  <c r="I159" i="5"/>
  <c r="K158" i="5"/>
  <c r="J158" i="5"/>
  <c r="I158" i="5"/>
  <c r="I161" i="5"/>
  <c r="J161" i="5"/>
  <c r="I162" i="5"/>
  <c r="L162" i="5" s="1"/>
  <c r="I163" i="5"/>
  <c r="L163" i="5" s="1"/>
  <c r="L139" i="5" l="1"/>
  <c r="L135" i="5"/>
  <c r="L134" i="5"/>
  <c r="L133" i="5"/>
  <c r="L132" i="5"/>
  <c r="L136" i="5"/>
  <c r="E144" i="5"/>
  <c r="F144" i="5" s="1"/>
  <c r="L137" i="5"/>
  <c r="L138" i="5"/>
  <c r="L147" i="5"/>
  <c r="L161" i="5"/>
  <c r="L148" i="5"/>
  <c r="L160" i="5"/>
  <c r="L151" i="5"/>
  <c r="L150" i="5"/>
  <c r="L149" i="5"/>
  <c r="L154" i="5"/>
  <c r="L152" i="5"/>
  <c r="L153" i="5"/>
  <c r="L155" i="5"/>
  <c r="L156" i="5"/>
  <c r="L157" i="5"/>
  <c r="L159" i="5"/>
  <c r="L158" i="5"/>
  <c r="I164" i="5"/>
  <c r="I165" i="5"/>
  <c r="J166" i="5"/>
  <c r="I168" i="5"/>
  <c r="L168" i="5" s="1"/>
  <c r="I166" i="5"/>
  <c r="J167" i="5"/>
  <c r="I167" i="5"/>
  <c r="I169" i="5"/>
  <c r="L169" i="5" s="1"/>
  <c r="I170" i="5"/>
  <c r="J171" i="5"/>
  <c r="I171" i="5"/>
  <c r="D33" i="3"/>
  <c r="D35" i="3"/>
  <c r="D34" i="3"/>
  <c r="L164" i="5" l="1"/>
  <c r="L165" i="5"/>
  <c r="L166" i="5"/>
  <c r="L167" i="5"/>
  <c r="L170" i="5"/>
  <c r="L171" i="5"/>
  <c r="I172" i="5"/>
  <c r="L172" i="5" s="1"/>
  <c r="I173" i="5"/>
  <c r="L173" i="5" s="1"/>
  <c r="I174" i="5"/>
  <c r="K175" i="5"/>
  <c r="J175" i="5"/>
  <c r="I175" i="5"/>
  <c r="K176" i="5"/>
  <c r="J176" i="5"/>
  <c r="I176" i="5"/>
  <c r="K178" i="5"/>
  <c r="I177" i="5"/>
  <c r="J178" i="5"/>
  <c r="I178" i="5"/>
  <c r="J179" i="5"/>
  <c r="I179" i="5"/>
  <c r="I180" i="5"/>
  <c r="L180" i="5" s="1"/>
  <c r="I181" i="5"/>
  <c r="J182" i="5"/>
  <c r="I182" i="5"/>
  <c r="I185" i="5"/>
  <c r="J183" i="5"/>
  <c r="I183" i="5"/>
  <c r="J184" i="5"/>
  <c r="I184" i="5"/>
  <c r="J186" i="5"/>
  <c r="K187" i="5"/>
  <c r="I187" i="5"/>
  <c r="K186" i="5"/>
  <c r="I186" i="5"/>
  <c r="K191" i="5"/>
  <c r="I191" i="5"/>
  <c r="I192" i="5"/>
  <c r="K192" i="5"/>
  <c r="K190" i="5"/>
  <c r="I190" i="5"/>
  <c r="K189" i="5"/>
  <c r="I189" i="5"/>
  <c r="K188" i="5"/>
  <c r="I188" i="5"/>
  <c r="K193" i="5"/>
  <c r="I193" i="5"/>
  <c r="K194" i="5"/>
  <c r="J194" i="5"/>
  <c r="I194" i="5"/>
  <c r="D12" i="3"/>
  <c r="D11" i="3"/>
  <c r="D10" i="3"/>
  <c r="L174" i="5" l="1"/>
  <c r="L182" i="5"/>
  <c r="L175" i="5"/>
  <c r="L176" i="5"/>
  <c r="L177" i="5"/>
  <c r="L178" i="5"/>
  <c r="L179" i="5"/>
  <c r="L181" i="5"/>
  <c r="L188" i="5"/>
  <c r="L189" i="5"/>
  <c r="L190" i="5"/>
  <c r="L192" i="5"/>
  <c r="L191" i="5"/>
  <c r="L187" i="5"/>
  <c r="L185" i="5"/>
  <c r="L183" i="5"/>
  <c r="L184" i="5"/>
  <c r="L186" i="5"/>
  <c r="L193" i="5"/>
  <c r="L194" i="5"/>
  <c r="K197" i="5"/>
  <c r="J197" i="5"/>
  <c r="I197" i="5"/>
  <c r="K196" i="5"/>
  <c r="J196" i="5"/>
  <c r="I196" i="5"/>
  <c r="K195" i="5"/>
  <c r="J195" i="5"/>
  <c r="I195" i="5"/>
  <c r="K202" i="5"/>
  <c r="J202" i="5"/>
  <c r="I202" i="5"/>
  <c r="K204" i="5"/>
  <c r="J204" i="5"/>
  <c r="I204" i="5"/>
  <c r="K203" i="5"/>
  <c r="J203" i="5"/>
  <c r="I203" i="5"/>
  <c r="D3" i="3"/>
  <c r="J206" i="5"/>
  <c r="I206" i="5"/>
  <c r="K205" i="5"/>
  <c r="J205" i="5"/>
  <c r="I205" i="5"/>
  <c r="K209" i="5"/>
  <c r="I209" i="5"/>
  <c r="J207" i="5"/>
  <c r="I207" i="5"/>
  <c r="K208" i="5"/>
  <c r="I208" i="5"/>
  <c r="J210" i="5"/>
  <c r="K210" i="5"/>
  <c r="I210" i="5"/>
  <c r="K211" i="5"/>
  <c r="I211" i="5"/>
  <c r="I213" i="5"/>
  <c r="L213" i="5" s="1"/>
  <c r="K212" i="5"/>
  <c r="J212" i="5"/>
  <c r="I212" i="5"/>
  <c r="J214" i="5"/>
  <c r="K214" i="5"/>
  <c r="I214" i="5"/>
  <c r="I215" i="5"/>
  <c r="L215" i="5" s="1"/>
  <c r="K217" i="5"/>
  <c r="J217" i="5"/>
  <c r="I217" i="5"/>
  <c r="K216" i="5"/>
  <c r="J216" i="5"/>
  <c r="I216" i="5"/>
  <c r="K219" i="5"/>
  <c r="J219" i="5"/>
  <c r="I219" i="5"/>
  <c r="K218" i="5"/>
  <c r="J218" i="5"/>
  <c r="I218" i="5"/>
  <c r="K224" i="5"/>
  <c r="I224" i="5"/>
  <c r="K223" i="5"/>
  <c r="I223" i="5"/>
  <c r="K220" i="5"/>
  <c r="J220" i="5"/>
  <c r="I220" i="5"/>
  <c r="K221" i="5"/>
  <c r="J221" i="5"/>
  <c r="I221" i="5"/>
  <c r="K222" i="5"/>
  <c r="J222" i="5"/>
  <c r="I222" i="5"/>
  <c r="K225" i="5"/>
  <c r="J225" i="5"/>
  <c r="I225" i="5"/>
  <c r="K226" i="5"/>
  <c r="J226" i="5"/>
  <c r="I226" i="5"/>
  <c r="K227" i="5"/>
  <c r="I227" i="5"/>
  <c r="K230" i="5"/>
  <c r="I230" i="5"/>
  <c r="K229" i="5"/>
  <c r="I229" i="5"/>
  <c r="J228" i="5"/>
  <c r="K228" i="5"/>
  <c r="I228" i="5"/>
  <c r="K231" i="5"/>
  <c r="I231" i="5"/>
  <c r="K232" i="5"/>
  <c r="I232" i="5"/>
  <c r="K234" i="5"/>
  <c r="I234" i="5"/>
  <c r="K233" i="5"/>
  <c r="I233" i="5"/>
  <c r="K237" i="5"/>
  <c r="J237" i="5"/>
  <c r="I237" i="5"/>
  <c r="K236" i="5"/>
  <c r="J236" i="5"/>
  <c r="I236" i="5"/>
  <c r="K235" i="5"/>
  <c r="J235" i="5"/>
  <c r="I235" i="5"/>
  <c r="L206" i="5" l="1"/>
  <c r="L195" i="5"/>
  <c r="L197" i="5"/>
  <c r="L196" i="5"/>
  <c r="L227" i="5"/>
  <c r="L208" i="5"/>
  <c r="L203" i="5"/>
  <c r="L202" i="5"/>
  <c r="L204" i="5"/>
  <c r="L209" i="5"/>
  <c r="L205" i="5"/>
  <c r="L211" i="5"/>
  <c r="L207" i="5"/>
  <c r="L210" i="5"/>
  <c r="L212" i="5"/>
  <c r="L224" i="5"/>
  <c r="L216" i="5"/>
  <c r="L214" i="5"/>
  <c r="L217" i="5"/>
  <c r="L226" i="5"/>
  <c r="L219" i="5"/>
  <c r="L218" i="5"/>
  <c r="L234" i="5"/>
  <c r="L232" i="5"/>
  <c r="L223" i="5"/>
  <c r="L220" i="5"/>
  <c r="L221" i="5"/>
  <c r="L222" i="5"/>
  <c r="L231" i="5"/>
  <c r="L225" i="5"/>
  <c r="L230" i="5"/>
  <c r="L229" i="5"/>
  <c r="L228" i="5"/>
  <c r="L233" i="5"/>
  <c r="L237" i="5"/>
  <c r="L236" i="5"/>
  <c r="L235" i="5"/>
  <c r="K241" i="5"/>
  <c r="I241" i="5"/>
  <c r="K238" i="5"/>
  <c r="J238" i="5"/>
  <c r="I238" i="5"/>
  <c r="K239" i="5"/>
  <c r="J239" i="5"/>
  <c r="I239" i="5"/>
  <c r="K240" i="5"/>
  <c r="J240" i="5"/>
  <c r="I240" i="5"/>
  <c r="I242" i="5"/>
  <c r="L242" i="5" s="1"/>
  <c r="I243" i="5"/>
  <c r="L243" i="5" s="1"/>
  <c r="K245" i="5"/>
  <c r="I245" i="5"/>
  <c r="K244" i="5"/>
  <c r="J244" i="5"/>
  <c r="I244" i="5"/>
  <c r="K248" i="5"/>
  <c r="I248" i="5"/>
  <c r="K246" i="5"/>
  <c r="J246" i="5"/>
  <c r="I246" i="5"/>
  <c r="K247" i="5"/>
  <c r="J247" i="5"/>
  <c r="I247" i="5"/>
  <c r="J250" i="5"/>
  <c r="K250" i="5"/>
  <c r="I250" i="5"/>
  <c r="K252" i="5"/>
  <c r="I252" i="5"/>
  <c r="K251" i="5"/>
  <c r="J251" i="5"/>
  <c r="I251" i="5"/>
  <c r="K249" i="5"/>
  <c r="J249" i="5"/>
  <c r="I249" i="5"/>
  <c r="K307" i="5"/>
  <c r="K306" i="5"/>
  <c r="K292" i="5"/>
  <c r="K291" i="5"/>
  <c r="K288" i="5"/>
  <c r="K286" i="5"/>
  <c r="J309" i="5"/>
  <c r="J307" i="5"/>
  <c r="J306" i="5"/>
  <c r="J292" i="5"/>
  <c r="J291" i="5"/>
  <c r="J288" i="5"/>
  <c r="J287" i="5"/>
  <c r="J286" i="5"/>
  <c r="I283" i="5"/>
  <c r="I284" i="5"/>
  <c r="I285" i="5"/>
  <c r="L285" i="5" s="1"/>
  <c r="I286" i="5"/>
  <c r="I287" i="5"/>
  <c r="I288" i="5"/>
  <c r="I289" i="5"/>
  <c r="L289" i="5" s="1"/>
  <c r="I290" i="5"/>
  <c r="L290" i="5" s="1"/>
  <c r="I291" i="5"/>
  <c r="I292" i="5"/>
  <c r="I293" i="5"/>
  <c r="L293" i="5" s="1"/>
  <c r="I294" i="5"/>
  <c r="L294" i="5" s="1"/>
  <c r="I295" i="5"/>
  <c r="L295" i="5" s="1"/>
  <c r="I296" i="5"/>
  <c r="L296" i="5" s="1"/>
  <c r="I297" i="5"/>
  <c r="L297" i="5" s="1"/>
  <c r="I298" i="5"/>
  <c r="L298" i="5" s="1"/>
  <c r="I299" i="5"/>
  <c r="L299" i="5" s="1"/>
  <c r="I300" i="5"/>
  <c r="L300" i="5" s="1"/>
  <c r="I301" i="5"/>
  <c r="L301" i="5" s="1"/>
  <c r="I302" i="5"/>
  <c r="L302" i="5" s="1"/>
  <c r="I303" i="5"/>
  <c r="L303" i="5" s="1"/>
  <c r="I304" i="5"/>
  <c r="L304" i="5" s="1"/>
  <c r="I305" i="5"/>
  <c r="L305" i="5" s="1"/>
  <c r="I306" i="5"/>
  <c r="I307" i="5"/>
  <c r="I308" i="5"/>
  <c r="L308" i="5" s="1"/>
  <c r="I309" i="5"/>
  <c r="L309" i="5" s="1"/>
  <c r="I354" i="5"/>
  <c r="L354" i="5" s="1"/>
  <c r="I353" i="5"/>
  <c r="M353" i="5" s="1"/>
  <c r="I352" i="5"/>
  <c r="L352" i="5" s="1"/>
  <c r="K351" i="5"/>
  <c r="J351" i="5"/>
  <c r="I351" i="5"/>
  <c r="I350" i="5"/>
  <c r="L350" i="5" s="1"/>
  <c r="I349" i="5"/>
  <c r="M349" i="5" s="1"/>
  <c r="I348" i="5"/>
  <c r="L348" i="5" s="1"/>
  <c r="I347" i="5"/>
  <c r="M347" i="5" s="1"/>
  <c r="I346" i="5"/>
  <c r="L346" i="5" s="1"/>
  <c r="K345" i="5"/>
  <c r="J345" i="5"/>
  <c r="I345" i="5"/>
  <c r="I344" i="5"/>
  <c r="L344" i="5" s="1"/>
  <c r="I343" i="5"/>
  <c r="M343" i="5" s="1"/>
  <c r="I342" i="5"/>
  <c r="L342" i="5" s="1"/>
  <c r="I341" i="5"/>
  <c r="M341" i="5" s="1"/>
  <c r="K340" i="5"/>
  <c r="J340" i="5"/>
  <c r="I340" i="5"/>
  <c r="I339" i="5"/>
  <c r="M339" i="5" s="1"/>
  <c r="J338" i="5"/>
  <c r="I338" i="5"/>
  <c r="K337" i="5"/>
  <c r="J337" i="5"/>
  <c r="I337" i="5"/>
  <c r="I336" i="5"/>
  <c r="M336" i="5" s="1"/>
  <c r="I335" i="5"/>
  <c r="L335" i="5" s="1"/>
  <c r="K334" i="5"/>
  <c r="J334" i="5"/>
  <c r="I334" i="5"/>
  <c r="I333" i="5"/>
  <c r="L333" i="5" s="1"/>
  <c r="K332" i="5"/>
  <c r="J332" i="5"/>
  <c r="I332" i="5"/>
  <c r="I331" i="5"/>
  <c r="L331" i="5" s="1"/>
  <c r="I330" i="5"/>
  <c r="M330" i="5" s="1"/>
  <c r="I329" i="5"/>
  <c r="L329" i="5" s="1"/>
  <c r="J328" i="5"/>
  <c r="I328" i="5"/>
  <c r="I327" i="5"/>
  <c r="M327" i="5" s="1"/>
  <c r="I326" i="5"/>
  <c r="L326" i="5" s="1"/>
  <c r="J325" i="5"/>
  <c r="I325" i="5"/>
  <c r="I324" i="5"/>
  <c r="M324" i="5" s="1"/>
  <c r="I323" i="5"/>
  <c r="L323" i="5" s="1"/>
  <c r="I322" i="5"/>
  <c r="M322" i="5" s="1"/>
  <c r="K321" i="5"/>
  <c r="J321" i="5"/>
  <c r="I321" i="5"/>
  <c r="I320" i="5"/>
  <c r="M320" i="5" s="1"/>
  <c r="I319" i="5"/>
  <c r="L319" i="5" s="1"/>
  <c r="I318" i="5"/>
  <c r="M318" i="5" s="1"/>
  <c r="I317" i="5"/>
  <c r="L317" i="5" s="1"/>
  <c r="K316" i="5"/>
  <c r="J316" i="5"/>
  <c r="I316" i="5"/>
  <c r="K287" i="5"/>
  <c r="I256" i="5"/>
  <c r="L256" i="5" s="1"/>
  <c r="I255" i="5"/>
  <c r="L255" i="5" s="1"/>
  <c r="I254" i="5"/>
  <c r="L254" i="5" s="1"/>
  <c r="J253" i="5"/>
  <c r="I253" i="5"/>
  <c r="K262" i="5"/>
  <c r="I262" i="5"/>
  <c r="K265" i="5"/>
  <c r="K266" i="5"/>
  <c r="K267" i="5"/>
  <c r="K268" i="5"/>
  <c r="K269" i="5"/>
  <c r="K270" i="5"/>
  <c r="K272" i="5"/>
  <c r="K273" i="5"/>
  <c r="K274" i="5"/>
  <c r="K275" i="5"/>
  <c r="K276" i="5"/>
  <c r="K277" i="5"/>
  <c r="K279" i="5"/>
  <c r="K280" i="5"/>
  <c r="K281" i="5"/>
  <c r="K282" i="5"/>
  <c r="K283" i="5"/>
  <c r="K284" i="5"/>
  <c r="K261" i="5"/>
  <c r="J263" i="5"/>
  <c r="J264" i="5"/>
  <c r="J265" i="5"/>
  <c r="J266" i="5"/>
  <c r="J267" i="5"/>
  <c r="J268" i="5"/>
  <c r="J271" i="5"/>
  <c r="J272" i="5"/>
  <c r="J275" i="5"/>
  <c r="J276" i="5"/>
  <c r="J278" i="5"/>
  <c r="J280" i="5"/>
  <c r="J261" i="5"/>
  <c r="I263" i="5"/>
  <c r="I264" i="5"/>
  <c r="I265" i="5"/>
  <c r="I266" i="5"/>
  <c r="I267" i="5"/>
  <c r="I268" i="5"/>
  <c r="I269" i="5"/>
  <c r="L269" i="5" s="1"/>
  <c r="I270" i="5"/>
  <c r="L270" i="5" s="1"/>
  <c r="I271" i="5"/>
  <c r="I272" i="5"/>
  <c r="I273" i="5"/>
  <c r="I274" i="5"/>
  <c r="I275" i="5"/>
  <c r="I276" i="5"/>
  <c r="I277" i="5"/>
  <c r="I278" i="5"/>
  <c r="L278" i="5" s="1"/>
  <c r="I279" i="5"/>
  <c r="L279" i="5" s="1"/>
  <c r="I280" i="5"/>
  <c r="I281" i="5"/>
  <c r="L281" i="5" s="1"/>
  <c r="I282" i="5"/>
  <c r="L282" i="5" s="1"/>
  <c r="I261" i="5"/>
  <c r="I257" i="5" l="1"/>
  <c r="L261" i="5"/>
  <c r="L277" i="5"/>
  <c r="L275" i="5"/>
  <c r="L273" i="5"/>
  <c r="L271" i="5"/>
  <c r="L267" i="5"/>
  <c r="L265" i="5"/>
  <c r="L263" i="5"/>
  <c r="L321" i="5"/>
  <c r="L252" i="5"/>
  <c r="L241" i="5"/>
  <c r="L238" i="5"/>
  <c r="L239" i="5"/>
  <c r="L240" i="5"/>
  <c r="L247" i="5"/>
  <c r="L248" i="5"/>
  <c r="L245" i="5"/>
  <c r="L244" i="5"/>
  <c r="L246" i="5"/>
  <c r="L332" i="5"/>
  <c r="L337" i="5"/>
  <c r="L340" i="5"/>
  <c r="L306" i="5"/>
  <c r="L280" i="5"/>
  <c r="L276" i="5"/>
  <c r="L274" i="5"/>
  <c r="L272" i="5"/>
  <c r="L268" i="5"/>
  <c r="L266" i="5"/>
  <c r="L264" i="5"/>
  <c r="L262" i="5"/>
  <c r="L253" i="5"/>
  <c r="M334" i="5"/>
  <c r="M345" i="5"/>
  <c r="M351" i="5"/>
  <c r="I311" i="5"/>
  <c r="L251" i="5"/>
  <c r="L250" i="5"/>
  <c r="L249" i="5"/>
  <c r="M316" i="5"/>
  <c r="L349" i="5"/>
  <c r="L283" i="5"/>
  <c r="M325" i="5"/>
  <c r="L327" i="5"/>
  <c r="L338" i="5"/>
  <c r="L284" i="5"/>
  <c r="L287" i="5"/>
  <c r="L286" i="5"/>
  <c r="L307" i="5"/>
  <c r="L292" i="5"/>
  <c r="L291" i="5"/>
  <c r="L288" i="5"/>
  <c r="L320" i="5"/>
  <c r="L324" i="5"/>
  <c r="M328" i="5"/>
  <c r="L330" i="5"/>
  <c r="M332" i="5"/>
  <c r="M338" i="5"/>
  <c r="L339" i="5"/>
  <c r="L343" i="5"/>
  <c r="L316" i="5"/>
  <c r="L318" i="5"/>
  <c r="L322" i="5"/>
  <c r="L334" i="5"/>
  <c r="L336" i="5"/>
  <c r="L341" i="5"/>
  <c r="L345" i="5"/>
  <c r="L347" i="5"/>
  <c r="L351" i="5"/>
  <c r="L353" i="5"/>
  <c r="M317" i="5"/>
  <c r="M319" i="5"/>
  <c r="M321" i="5"/>
  <c r="M323" i="5"/>
  <c r="L325" i="5"/>
  <c r="M326" i="5"/>
  <c r="L328" i="5"/>
  <c r="M329" i="5"/>
  <c r="M331" i="5"/>
  <c r="M333" i="5"/>
  <c r="M335" i="5"/>
  <c r="M337" i="5"/>
  <c r="M340" i="5"/>
  <c r="M342" i="5"/>
  <c r="M344" i="5"/>
  <c r="M346" i="5"/>
  <c r="M348" i="5"/>
  <c r="M350" i="5"/>
  <c r="M352" i="5"/>
  <c r="M354" i="5"/>
  <c r="D8" i="3"/>
  <c r="I7" i="2"/>
  <c r="M7" i="2" s="1"/>
  <c r="I6" i="2"/>
  <c r="L6" i="2" s="1"/>
  <c r="K8" i="2"/>
  <c r="J8" i="2"/>
  <c r="I8" i="2"/>
  <c r="M8" i="2" s="1"/>
  <c r="I9" i="2"/>
  <c r="M9" i="2" s="1"/>
  <c r="I13" i="2"/>
  <c r="K12" i="2"/>
  <c r="J12" i="2"/>
  <c r="I12" i="2"/>
  <c r="K11" i="2"/>
  <c r="J11" i="2"/>
  <c r="I11" i="2"/>
  <c r="I10" i="2"/>
  <c r="I16" i="2"/>
  <c r="I15" i="2"/>
  <c r="M15" i="2" s="1"/>
  <c r="I14" i="2"/>
  <c r="L14" i="2" s="1"/>
  <c r="I18" i="2"/>
  <c r="J17" i="2"/>
  <c r="I17" i="2"/>
  <c r="I19" i="2"/>
  <c r="L19" i="2" s="1"/>
  <c r="I22" i="2"/>
  <c r="L22" i="2" s="1"/>
  <c r="I21" i="2"/>
  <c r="M21" i="2" s="1"/>
  <c r="I20" i="2"/>
  <c r="L20" i="2" s="1"/>
  <c r="I25" i="2"/>
  <c r="L25" i="2" s="1"/>
  <c r="I24" i="2"/>
  <c r="M24" i="2" s="1"/>
  <c r="I23" i="2"/>
  <c r="L23" i="2" s="1"/>
  <c r="L28" i="2"/>
  <c r="I28" i="2"/>
  <c r="M28" i="2" s="1"/>
  <c r="I27" i="2"/>
  <c r="M27" i="2" s="1"/>
  <c r="I26" i="2"/>
  <c r="L26" i="2" s="1"/>
  <c r="I30" i="2"/>
  <c r="L30" i="2" s="1"/>
  <c r="I29" i="2"/>
  <c r="M29" i="2" s="1"/>
  <c r="I32" i="2"/>
  <c r="L32" i="2" s="1"/>
  <c r="I31" i="2"/>
  <c r="M31" i="2" s="1"/>
  <c r="L35" i="2"/>
  <c r="I35" i="2"/>
  <c r="M35" i="2" s="1"/>
  <c r="I34" i="2"/>
  <c r="M34" i="2" s="1"/>
  <c r="I33" i="2"/>
  <c r="L33" i="2" s="1"/>
  <c r="I38" i="2"/>
  <c r="K37" i="2"/>
  <c r="J37" i="2"/>
  <c r="I37" i="2"/>
  <c r="I36" i="2"/>
  <c r="K41" i="2"/>
  <c r="J41" i="2"/>
  <c r="L41" i="2" s="1"/>
  <c r="I41" i="2"/>
  <c r="I40" i="2"/>
  <c r="I39" i="2"/>
  <c r="L43" i="2"/>
  <c r="I43" i="2"/>
  <c r="M43" i="2" s="1"/>
  <c r="I42" i="2"/>
  <c r="L42" i="2" s="1"/>
  <c r="K47" i="2"/>
  <c r="J47" i="2"/>
  <c r="I47" i="2"/>
  <c r="I46" i="2"/>
  <c r="M46" i="2" s="1"/>
  <c r="I45" i="2"/>
  <c r="M45" i="2" s="1"/>
  <c r="I44" i="2"/>
  <c r="M44" i="2" s="1"/>
  <c r="K49" i="2"/>
  <c r="J49" i="2"/>
  <c r="I49" i="2"/>
  <c r="I48" i="2"/>
  <c r="J51" i="2"/>
  <c r="I51" i="2"/>
  <c r="M51" i="2" s="1"/>
  <c r="I50" i="2"/>
  <c r="L50" i="2" s="1"/>
  <c r="K56" i="2"/>
  <c r="J56" i="2"/>
  <c r="I56" i="2"/>
  <c r="J54" i="2"/>
  <c r="I54" i="2"/>
  <c r="I53" i="2"/>
  <c r="I52" i="2"/>
  <c r="K57" i="2"/>
  <c r="J57" i="2"/>
  <c r="I57" i="2"/>
  <c r="I59" i="2"/>
  <c r="M59" i="2" s="1"/>
  <c r="I58" i="2"/>
  <c r="M58" i="2" s="1"/>
  <c r="I60" i="2"/>
  <c r="M60" i="2" s="1"/>
  <c r="I62" i="2"/>
  <c r="M62" i="2" s="1"/>
  <c r="I61" i="2"/>
  <c r="M61" i="2" s="1"/>
  <c r="I64" i="2"/>
  <c r="M64" i="2" s="1"/>
  <c r="I63" i="2"/>
  <c r="M63" i="2" s="1"/>
  <c r="I66" i="2"/>
  <c r="L66" i="2" s="1"/>
  <c r="I65" i="2"/>
  <c r="M65" i="2" s="1"/>
  <c r="I67" i="2"/>
  <c r="L67" i="2" s="1"/>
  <c r="I68" i="2"/>
  <c r="M68" i="2" s="1"/>
  <c r="I69" i="2"/>
  <c r="L69" i="2" s="1"/>
  <c r="I72" i="2"/>
  <c r="K71" i="2"/>
  <c r="J71" i="2"/>
  <c r="I71" i="2"/>
  <c r="I70" i="2"/>
  <c r="I74" i="2"/>
  <c r="M74" i="2" s="1"/>
  <c r="I73" i="2"/>
  <c r="L73" i="2" s="1"/>
  <c r="I75" i="2"/>
  <c r="M75" i="2" s="1"/>
  <c r="D7" i="3"/>
  <c r="I79" i="2"/>
  <c r="L79" i="2" s="1"/>
  <c r="I78" i="2"/>
  <c r="L78" i="2" s="1"/>
  <c r="I77" i="2"/>
  <c r="M77" i="2" s="1"/>
  <c r="I76" i="2"/>
  <c r="L76" i="2" s="1"/>
  <c r="I81" i="2"/>
  <c r="M81" i="2" s="1"/>
  <c r="I80" i="2"/>
  <c r="M80" i="2" s="1"/>
  <c r="K85" i="2"/>
  <c r="J85" i="2"/>
  <c r="I85" i="2"/>
  <c r="I84" i="2"/>
  <c r="M84" i="2" s="1"/>
  <c r="I83" i="2"/>
  <c r="M83" i="2" s="1"/>
  <c r="I82" i="2"/>
  <c r="L82" i="2" s="1"/>
  <c r="I87" i="2"/>
  <c r="L87" i="2" s="1"/>
  <c r="I86" i="2"/>
  <c r="L86" i="2" s="1"/>
  <c r="I88" i="2"/>
  <c r="L88" i="2" s="1"/>
  <c r="I89" i="2"/>
  <c r="M89" i="2" s="1"/>
  <c r="I91" i="2"/>
  <c r="L91" i="2" s="1"/>
  <c r="J92" i="2"/>
  <c r="I92" i="2"/>
  <c r="I95" i="2"/>
  <c r="K94" i="2"/>
  <c r="J94" i="2"/>
  <c r="I94" i="2"/>
  <c r="J93" i="2"/>
  <c r="I93" i="2"/>
  <c r="K98" i="2"/>
  <c r="J98" i="2"/>
  <c r="I98" i="2"/>
  <c r="I97" i="2"/>
  <c r="K96" i="2"/>
  <c r="J96" i="2"/>
  <c r="I96" i="2"/>
  <c r="I99" i="2"/>
  <c r="L99" i="2" s="1"/>
  <c r="J101" i="2"/>
  <c r="I101" i="2"/>
  <c r="I100" i="2"/>
  <c r="L100" i="2" s="1"/>
  <c r="J103" i="2"/>
  <c r="I103" i="2"/>
  <c r="I102" i="2"/>
  <c r="I105" i="2"/>
  <c r="L105" i="2" s="1"/>
  <c r="I104" i="2"/>
  <c r="M104" i="2" s="1"/>
  <c r="I108" i="2"/>
  <c r="L108" i="2" s="1"/>
  <c r="I107" i="2"/>
  <c r="M107" i="2" s="1"/>
  <c r="I106" i="2"/>
  <c r="L106" i="2" s="1"/>
  <c r="I110" i="2"/>
  <c r="K109" i="2"/>
  <c r="J109" i="2"/>
  <c r="I109" i="2"/>
  <c r="K112" i="2"/>
  <c r="J112" i="2"/>
  <c r="I112" i="2"/>
  <c r="I111" i="2"/>
  <c r="K114" i="2"/>
  <c r="J114" i="2"/>
  <c r="I114" i="2"/>
  <c r="I113" i="2"/>
  <c r="I116" i="2"/>
  <c r="L116" i="2" s="1"/>
  <c r="I115" i="2"/>
  <c r="M115" i="2" s="1"/>
  <c r="I119" i="2"/>
  <c r="L119" i="2" s="1"/>
  <c r="I118" i="2"/>
  <c r="M118" i="2" s="1"/>
  <c r="I117" i="2"/>
  <c r="L117" i="2" s="1"/>
  <c r="I122" i="2"/>
  <c r="M122" i="2" s="1"/>
  <c r="I121" i="2"/>
  <c r="M121" i="2" s="1"/>
  <c r="I120" i="2"/>
  <c r="L120" i="2" s="1"/>
  <c r="J123" i="2"/>
  <c r="I123" i="2"/>
  <c r="I124" i="2"/>
  <c r="L124" i="2" s="1"/>
  <c r="I126" i="2"/>
  <c r="M126" i="2" s="1"/>
  <c r="I125" i="2"/>
  <c r="M125" i="2" s="1"/>
  <c r="D9" i="3"/>
  <c r="J130" i="2"/>
  <c r="I130" i="2"/>
  <c r="K129" i="2"/>
  <c r="J129" i="2"/>
  <c r="I129" i="2"/>
  <c r="K128" i="2"/>
  <c r="J128" i="2"/>
  <c r="I128" i="2"/>
  <c r="I127" i="2"/>
  <c r="K131" i="2"/>
  <c r="J131" i="2"/>
  <c r="I131" i="2"/>
  <c r="I133" i="2"/>
  <c r="J132" i="2"/>
  <c r="I132" i="2"/>
  <c r="K135" i="2"/>
  <c r="J135" i="2"/>
  <c r="I135" i="2"/>
  <c r="K134" i="2"/>
  <c r="J134" i="2"/>
  <c r="I134" i="2"/>
  <c r="I158" i="2"/>
  <c r="M158" i="2" s="1"/>
  <c r="I160" i="2"/>
  <c r="M160" i="2" s="1"/>
  <c r="I159" i="2"/>
  <c r="M159" i="2" s="1"/>
  <c r="I155" i="2"/>
  <c r="I154" i="2"/>
  <c r="I153" i="2"/>
  <c r="I152" i="2"/>
  <c r="I151" i="2"/>
  <c r="I150" i="2"/>
  <c r="I149" i="2"/>
  <c r="I148" i="2"/>
  <c r="I147" i="2"/>
  <c r="I137" i="2"/>
  <c r="M137" i="2" s="1"/>
  <c r="I140" i="2"/>
  <c r="J139" i="2"/>
  <c r="I139" i="2"/>
  <c r="I138" i="2"/>
  <c r="I141" i="2"/>
  <c r="L141" i="2" s="1"/>
  <c r="I157" i="2"/>
  <c r="I156" i="2"/>
  <c r="K146" i="2"/>
  <c r="J146" i="2"/>
  <c r="I146" i="2"/>
  <c r="I145" i="2"/>
  <c r="I144" i="2"/>
  <c r="J143" i="2"/>
  <c r="I143" i="2"/>
  <c r="I142" i="2"/>
  <c r="K162" i="2"/>
  <c r="J162" i="2"/>
  <c r="I162" i="2"/>
  <c r="I161" i="2"/>
  <c r="D6" i="3"/>
  <c r="J165" i="2"/>
  <c r="I165" i="2"/>
  <c r="K164" i="2"/>
  <c r="J164" i="2"/>
  <c r="I164" i="2"/>
  <c r="I163" i="2"/>
  <c r="J167" i="2"/>
  <c r="I167" i="2"/>
  <c r="J166" i="2"/>
  <c r="I166" i="2"/>
  <c r="I168" i="2"/>
  <c r="M168" i="2" s="1"/>
  <c r="I170" i="2"/>
  <c r="M170" i="2" s="1"/>
  <c r="I169" i="2"/>
  <c r="M169" i="2" s="1"/>
  <c r="I172" i="2"/>
  <c r="M172" i="2" s="1"/>
  <c r="I171" i="2"/>
  <c r="M171" i="2" s="1"/>
  <c r="J177" i="2"/>
  <c r="I177" i="2"/>
  <c r="I176" i="2"/>
  <c r="M176" i="2" s="1"/>
  <c r="I175" i="2"/>
  <c r="L175" i="2" s="1"/>
  <c r="I174" i="2"/>
  <c r="M174" i="2" s="1"/>
  <c r="J179" i="2"/>
  <c r="I179" i="2"/>
  <c r="I178" i="2"/>
  <c r="J180" i="2"/>
  <c r="I180" i="2"/>
  <c r="I182" i="2"/>
  <c r="J181" i="2"/>
  <c r="I181" i="2"/>
  <c r="I185" i="2"/>
  <c r="M185" i="2" s="1"/>
  <c r="I184" i="2"/>
  <c r="L184" i="2" s="1"/>
  <c r="I183" i="2"/>
  <c r="L183" i="2" s="1"/>
  <c r="I186" i="2"/>
  <c r="K187" i="2"/>
  <c r="J187" i="2"/>
  <c r="I187" i="2"/>
  <c r="I190" i="2"/>
  <c r="J189" i="2"/>
  <c r="I189" i="2"/>
  <c r="I188" i="2"/>
  <c r="I191" i="2"/>
  <c r="M191" i="2" s="1"/>
  <c r="I192" i="2"/>
  <c r="M192" i="2" s="1"/>
  <c r="I193" i="2"/>
  <c r="M193" i="2" s="1"/>
  <c r="I195" i="2"/>
  <c r="L195" i="2" s="1"/>
  <c r="I194" i="2"/>
  <c r="M194" i="2" s="1"/>
  <c r="K197" i="2"/>
  <c r="J197" i="2"/>
  <c r="I197" i="2"/>
  <c r="I196" i="2"/>
  <c r="K198" i="2"/>
  <c r="J198" i="2"/>
  <c r="I198" i="2"/>
  <c r="J199" i="2"/>
  <c r="I199" i="2"/>
  <c r="I200" i="2"/>
  <c r="M200" i="2" s="1"/>
  <c r="I203" i="2"/>
  <c r="J202" i="2"/>
  <c r="I202" i="2"/>
  <c r="I201" i="2"/>
  <c r="D4" i="3"/>
  <c r="D5" i="3"/>
  <c r="I206" i="2"/>
  <c r="M206" i="2" s="1"/>
  <c r="I205" i="2"/>
  <c r="L205" i="2" s="1"/>
  <c r="I204" i="2"/>
  <c r="M204" i="2" s="1"/>
  <c r="I208" i="2"/>
  <c r="M208" i="2" s="1"/>
  <c r="I207" i="2"/>
  <c r="M207" i="2" s="1"/>
  <c r="I212" i="2"/>
  <c r="I211" i="2"/>
  <c r="I210" i="2"/>
  <c r="K209" i="2"/>
  <c r="J209" i="2"/>
  <c r="I209" i="2"/>
  <c r="J213" i="2"/>
  <c r="I213" i="2"/>
  <c r="I218" i="2"/>
  <c r="M218" i="2" s="1"/>
  <c r="I217" i="2"/>
  <c r="K216" i="2"/>
  <c r="J216" i="2"/>
  <c r="I216" i="2"/>
  <c r="I215" i="2"/>
  <c r="I214" i="2"/>
  <c r="I222" i="2"/>
  <c r="M222" i="2" s="1"/>
  <c r="I221" i="2"/>
  <c r="M221" i="2" s="1"/>
  <c r="I220" i="2"/>
  <c r="M220" i="2" s="1"/>
  <c r="I219" i="2"/>
  <c r="L219" i="2" s="1"/>
  <c r="I224" i="2"/>
  <c r="M224" i="2" s="1"/>
  <c r="I223" i="2"/>
  <c r="L223" i="2" s="1"/>
  <c r="I227" i="2"/>
  <c r="K226" i="2"/>
  <c r="J226" i="2"/>
  <c r="I226" i="2"/>
  <c r="I229" i="2"/>
  <c r="L229" i="2" s="1"/>
  <c r="I228" i="2"/>
  <c r="L228" i="2" s="1"/>
  <c r="J230" i="2"/>
  <c r="I230" i="2"/>
  <c r="M25" i="2" l="1"/>
  <c r="L31" i="2"/>
  <c r="L21" i="2"/>
  <c r="L9" i="2"/>
  <c r="L257" i="5"/>
  <c r="L311" i="5"/>
  <c r="L7" i="2"/>
  <c r="M6" i="2"/>
  <c r="L8" i="2"/>
  <c r="L10" i="2"/>
  <c r="L11" i="2"/>
  <c r="M11" i="2"/>
  <c r="M12" i="2"/>
  <c r="L12" i="2"/>
  <c r="L13" i="2"/>
  <c r="M10" i="2"/>
  <c r="M13" i="2"/>
  <c r="M16" i="2"/>
  <c r="L16" i="2"/>
  <c r="L15" i="2"/>
  <c r="M14" i="2"/>
  <c r="L17" i="2"/>
  <c r="L18" i="2"/>
  <c r="M17" i="2"/>
  <c r="M18" i="2"/>
  <c r="M19" i="2"/>
  <c r="M22" i="2"/>
  <c r="M20" i="2"/>
  <c r="L24" i="2"/>
  <c r="M23" i="2"/>
  <c r="L27" i="2"/>
  <c r="M26" i="2"/>
  <c r="M30" i="2"/>
  <c r="L29" i="2"/>
  <c r="M32" i="2"/>
  <c r="L34" i="2"/>
  <c r="M33" i="2"/>
  <c r="L36" i="2"/>
  <c r="L37" i="2"/>
  <c r="M38" i="2"/>
  <c r="L38" i="2"/>
  <c r="M37" i="2"/>
  <c r="M36" i="2"/>
  <c r="L39" i="2"/>
  <c r="L40" i="2"/>
  <c r="M41" i="2"/>
  <c r="M40" i="2"/>
  <c r="M39" i="2"/>
  <c r="M42" i="2"/>
  <c r="L56" i="2"/>
  <c r="M47" i="2"/>
  <c r="L47" i="2"/>
  <c r="L44" i="2"/>
  <c r="L46" i="2"/>
  <c r="L45" i="2"/>
  <c r="L48" i="2"/>
  <c r="L49" i="2"/>
  <c r="M49" i="2"/>
  <c r="M48" i="2"/>
  <c r="M86" i="2"/>
  <c r="M50" i="2"/>
  <c r="L51" i="2"/>
  <c r="M56" i="2"/>
  <c r="L52" i="2"/>
  <c r="L53" i="2"/>
  <c r="M53" i="2"/>
  <c r="M54" i="2"/>
  <c r="L54" i="2"/>
  <c r="M52" i="2"/>
  <c r="L57" i="2"/>
  <c r="L80" i="2"/>
  <c r="M66" i="2"/>
  <c r="M57" i="2"/>
  <c r="L58" i="2"/>
  <c r="L59" i="2"/>
  <c r="L60" i="2"/>
  <c r="L62" i="2"/>
  <c r="L61" i="2"/>
  <c r="L64" i="2"/>
  <c r="L63" i="2"/>
  <c r="L65" i="2"/>
  <c r="M67" i="2"/>
  <c r="L68" i="2"/>
  <c r="M79" i="2"/>
  <c r="M69" i="2"/>
  <c r="M91" i="2"/>
  <c r="L104" i="2"/>
  <c r="L103" i="2"/>
  <c r="L204" i="2"/>
  <c r="M99" i="2"/>
  <c r="L122" i="2"/>
  <c r="M105" i="2"/>
  <c r="L84" i="2"/>
  <c r="L70" i="2"/>
  <c r="M71" i="2"/>
  <c r="L71" i="2"/>
  <c r="M72" i="2"/>
  <c r="L72" i="2"/>
  <c r="M70" i="2"/>
  <c r="L74" i="2"/>
  <c r="M73" i="2"/>
  <c r="L75" i="2"/>
  <c r="M78" i="2"/>
  <c r="L77" i="2"/>
  <c r="M76" i="2"/>
  <c r="L81" i="2"/>
  <c r="L85" i="2"/>
  <c r="M85" i="2"/>
  <c r="L83" i="2"/>
  <c r="M82" i="2"/>
  <c r="M87" i="2"/>
  <c r="M88" i="2"/>
  <c r="L89" i="2"/>
  <c r="L92" i="2"/>
  <c r="M92" i="2"/>
  <c r="L93" i="2"/>
  <c r="M94" i="2"/>
  <c r="L94" i="2"/>
  <c r="L95" i="2"/>
  <c r="M93" i="2"/>
  <c r="M95" i="2"/>
  <c r="M96" i="2"/>
  <c r="L96" i="2"/>
  <c r="L97" i="2"/>
  <c r="L98" i="2"/>
  <c r="M98" i="2"/>
  <c r="M97" i="2"/>
  <c r="L101" i="2"/>
  <c r="M100" i="2"/>
  <c r="M101" i="2"/>
  <c r="M124" i="2"/>
  <c r="L107" i="2"/>
  <c r="M102" i="2"/>
  <c r="L102" i="2"/>
  <c r="M103" i="2"/>
  <c r="M108" i="2"/>
  <c r="M106" i="2"/>
  <c r="M109" i="2"/>
  <c r="L109" i="2"/>
  <c r="L110" i="2"/>
  <c r="M110" i="2"/>
  <c r="M131" i="2"/>
  <c r="M128" i="2"/>
  <c r="L126" i="2"/>
  <c r="L111" i="2"/>
  <c r="M111" i="2"/>
  <c r="L112" i="2"/>
  <c r="M112" i="2"/>
  <c r="L113" i="2"/>
  <c r="L114" i="2"/>
  <c r="M114" i="2"/>
  <c r="M113" i="2"/>
  <c r="L115" i="2"/>
  <c r="M116" i="2"/>
  <c r="L118" i="2"/>
  <c r="M119" i="2"/>
  <c r="M117" i="2"/>
  <c r="L121" i="2"/>
  <c r="M120" i="2"/>
  <c r="L123" i="2"/>
  <c r="M123" i="2"/>
  <c r="L125" i="2"/>
  <c r="M127" i="2"/>
  <c r="L128" i="2"/>
  <c r="L129" i="2"/>
  <c r="L130" i="2"/>
  <c r="L127" i="2"/>
  <c r="M130" i="2"/>
  <c r="M129" i="2"/>
  <c r="L131" i="2"/>
  <c r="L137" i="2"/>
  <c r="L160" i="2"/>
  <c r="M132" i="2"/>
  <c r="L132" i="2"/>
  <c r="M133" i="2"/>
  <c r="L133" i="2"/>
  <c r="L134" i="2"/>
  <c r="L135" i="2"/>
  <c r="M135" i="2"/>
  <c r="M134" i="2"/>
  <c r="L158" i="2"/>
  <c r="L159" i="2"/>
  <c r="M179" i="2"/>
  <c r="L222" i="2"/>
  <c r="M195" i="2"/>
  <c r="L191" i="2"/>
  <c r="M177" i="2"/>
  <c r="L153" i="2"/>
  <c r="L206" i="2"/>
  <c r="L199" i="2"/>
  <c r="L170" i="2"/>
  <c r="M151" i="2"/>
  <c r="M147" i="2"/>
  <c r="M148" i="2"/>
  <c r="L148" i="2"/>
  <c r="L149" i="2"/>
  <c r="L150" i="2"/>
  <c r="M152" i="2"/>
  <c r="L152" i="2"/>
  <c r="L154" i="2"/>
  <c r="L155" i="2"/>
  <c r="M155" i="2"/>
  <c r="L147" i="2"/>
  <c r="M150" i="2"/>
  <c r="L151" i="2"/>
  <c r="M154" i="2"/>
  <c r="M149" i="2"/>
  <c r="M153" i="2"/>
  <c r="L138" i="2"/>
  <c r="L139" i="2"/>
  <c r="L140" i="2"/>
  <c r="M138" i="2"/>
  <c r="M139" i="2"/>
  <c r="M140" i="2"/>
  <c r="M141" i="2"/>
  <c r="L142" i="2"/>
  <c r="L143" i="2"/>
  <c r="L144" i="2"/>
  <c r="M145" i="2"/>
  <c r="L145" i="2"/>
  <c r="L146" i="2"/>
  <c r="L156" i="2"/>
  <c r="L157" i="2"/>
  <c r="M144" i="2"/>
  <c r="M143" i="2"/>
  <c r="M156" i="2"/>
  <c r="M142" i="2"/>
  <c r="M146" i="2"/>
  <c r="M157" i="2"/>
  <c r="L177" i="2"/>
  <c r="L207" i="2"/>
  <c r="M184" i="2"/>
  <c r="L174" i="2"/>
  <c r="L161" i="2"/>
  <c r="L162" i="2"/>
  <c r="M162" i="2"/>
  <c r="M161" i="2"/>
  <c r="L163" i="2"/>
  <c r="L164" i="2"/>
  <c r="L165" i="2"/>
  <c r="M165" i="2"/>
  <c r="M164" i="2"/>
  <c r="M163" i="2"/>
  <c r="M166" i="2"/>
  <c r="L167" i="2"/>
  <c r="M167" i="2"/>
  <c r="L166" i="2"/>
  <c r="L168" i="2"/>
  <c r="L169" i="2"/>
  <c r="L172" i="2"/>
  <c r="L171" i="2"/>
  <c r="L176" i="2"/>
  <c r="M175" i="2"/>
  <c r="L178" i="2"/>
  <c r="M178" i="2"/>
  <c r="L179" i="2"/>
  <c r="L180" i="2"/>
  <c r="M180" i="2"/>
  <c r="L181" i="2"/>
  <c r="M181" i="2"/>
  <c r="M182" i="2"/>
  <c r="L182" i="2"/>
  <c r="M187" i="2"/>
  <c r="L208" i="2"/>
  <c r="L194" i="2"/>
  <c r="L185" i="2"/>
  <c r="M183" i="2"/>
  <c r="L186" i="2"/>
  <c r="M186" i="2"/>
  <c r="L187" i="2"/>
  <c r="L188" i="2"/>
  <c r="L189" i="2"/>
  <c r="L190" i="2"/>
  <c r="M188" i="2"/>
  <c r="M189" i="2"/>
  <c r="M190" i="2"/>
  <c r="L192" i="2"/>
  <c r="L193" i="2"/>
  <c r="L196" i="2"/>
  <c r="M196" i="2"/>
  <c r="L197" i="2"/>
  <c r="M197" i="2"/>
  <c r="L198" i="2"/>
  <c r="M198" i="2"/>
  <c r="L200" i="2"/>
  <c r="M199" i="2"/>
  <c r="M201" i="2"/>
  <c r="L201" i="2"/>
  <c r="M202" i="2"/>
  <c r="L202" i="2"/>
  <c r="M203" i="2"/>
  <c r="L203" i="2"/>
  <c r="M205" i="2"/>
  <c r="L212" i="2"/>
  <c r="M212" i="2"/>
  <c r="L209" i="2"/>
  <c r="M210" i="2"/>
  <c r="L210" i="2"/>
  <c r="L211" i="2"/>
  <c r="M209" i="2"/>
  <c r="M211" i="2"/>
  <c r="L213" i="2"/>
  <c r="M213" i="2"/>
  <c r="L218" i="2"/>
  <c r="L214" i="2"/>
  <c r="L215" i="2"/>
  <c r="L216" i="2"/>
  <c r="M217" i="2"/>
  <c r="L217" i="2"/>
  <c r="M216" i="2"/>
  <c r="M215" i="2"/>
  <c r="M214" i="2"/>
  <c r="L220" i="2"/>
  <c r="L221" i="2"/>
  <c r="M219" i="2"/>
  <c r="L224" i="2"/>
  <c r="M223" i="2"/>
  <c r="L226" i="2"/>
  <c r="M227" i="2"/>
  <c r="L227" i="2"/>
  <c r="M226" i="2"/>
  <c r="M228" i="2"/>
  <c r="M229" i="2"/>
  <c r="L230" i="2"/>
  <c r="M230" i="2"/>
  <c r="I232" i="2"/>
  <c r="K231" i="2"/>
  <c r="J231" i="2"/>
  <c r="I231" i="2"/>
  <c r="K235" i="2"/>
  <c r="J235" i="2"/>
  <c r="I235" i="2"/>
  <c r="I234" i="2"/>
  <c r="I233" i="2"/>
  <c r="J239" i="2"/>
  <c r="I239" i="2"/>
  <c r="K238" i="2"/>
  <c r="J238" i="2"/>
  <c r="I238" i="2"/>
  <c r="K237" i="2"/>
  <c r="J237" i="2"/>
  <c r="I237" i="2"/>
  <c r="K236" i="2"/>
  <c r="J236" i="2"/>
  <c r="I236" i="2"/>
  <c r="I240" i="2"/>
  <c r="M240" i="2" s="1"/>
  <c r="J242" i="2"/>
  <c r="I242" i="2"/>
  <c r="I241" i="2"/>
  <c r="I245" i="2"/>
  <c r="I244" i="2"/>
  <c r="J243" i="2"/>
  <c r="I243" i="2"/>
  <c r="I248" i="2"/>
  <c r="K247" i="2"/>
  <c r="J247" i="2"/>
  <c r="I247" i="2"/>
  <c r="K246" i="2"/>
  <c r="J246" i="2"/>
  <c r="I246" i="2"/>
  <c r="K250" i="2"/>
  <c r="J250" i="2"/>
  <c r="I250" i="2"/>
  <c r="I249" i="2"/>
  <c r="I252" i="2"/>
  <c r="M252" i="2" s="1"/>
  <c r="I251" i="2"/>
  <c r="M251" i="2" s="1"/>
  <c r="I254" i="2"/>
  <c r="M254" i="2" s="1"/>
  <c r="I253" i="2"/>
  <c r="L253" i="2" s="1"/>
  <c r="I258" i="2"/>
  <c r="I257" i="2"/>
  <c r="J256" i="2"/>
  <c r="I256" i="2"/>
  <c r="I255" i="2"/>
  <c r="K259" i="2"/>
  <c r="J259" i="2"/>
  <c r="I259" i="2"/>
  <c r="I260" i="2"/>
  <c r="M260" i="2" s="1"/>
  <c r="I262" i="2"/>
  <c r="M262" i="2" s="1"/>
  <c r="I261" i="2"/>
  <c r="L261" i="2" s="1"/>
  <c r="I263" i="2"/>
  <c r="J264" i="2"/>
  <c r="I264" i="2"/>
  <c r="I265" i="2"/>
  <c r="M265" i="2" s="1"/>
  <c r="K268" i="2"/>
  <c r="J268" i="2"/>
  <c r="I268" i="2"/>
  <c r="I267" i="2"/>
  <c r="I266" i="2"/>
  <c r="J273" i="2"/>
  <c r="I273" i="2"/>
  <c r="I272" i="2"/>
  <c r="M272" i="2" s="1"/>
  <c r="I271" i="2"/>
  <c r="M271" i="2" s="1"/>
  <c r="I270" i="2"/>
  <c r="M270" i="2" s="1"/>
  <c r="I274" i="2"/>
  <c r="I276" i="2"/>
  <c r="I275" i="2"/>
  <c r="I280" i="2"/>
  <c r="K279" i="2"/>
  <c r="J279" i="2"/>
  <c r="I279" i="2"/>
  <c r="I278" i="2"/>
  <c r="J277" i="2"/>
  <c r="I277" i="2"/>
  <c r="K283" i="2"/>
  <c r="J283" i="2"/>
  <c r="I283" i="2"/>
  <c r="I282" i="2"/>
  <c r="M282" i="2" s="1"/>
  <c r="I281" i="2"/>
  <c r="L281" i="2" s="1"/>
  <c r="I284" i="2"/>
  <c r="M284" i="2" s="1"/>
  <c r="I286" i="2"/>
  <c r="I285" i="2"/>
  <c r="L270" i="2" l="1"/>
  <c r="L252" i="2"/>
  <c r="L272" i="2"/>
  <c r="L268" i="2"/>
  <c r="L260" i="2"/>
  <c r="L231" i="2"/>
  <c r="L232" i="2"/>
  <c r="M232" i="2"/>
  <c r="M231" i="2"/>
  <c r="L233" i="2"/>
  <c r="L234" i="2"/>
  <c r="M235" i="2"/>
  <c r="L235" i="2"/>
  <c r="M234" i="2"/>
  <c r="M233" i="2"/>
  <c r="M239" i="2"/>
  <c r="L239" i="2"/>
  <c r="M236" i="2"/>
  <c r="L236" i="2"/>
  <c r="L237" i="2"/>
  <c r="L238" i="2"/>
  <c r="M238" i="2"/>
  <c r="M237" i="2"/>
  <c r="L256" i="2"/>
  <c r="L254" i="2"/>
  <c r="L240" i="2"/>
  <c r="L241" i="2"/>
  <c r="L242" i="2"/>
  <c r="M241" i="2"/>
  <c r="M242" i="2"/>
  <c r="M243" i="2"/>
  <c r="L243" i="2"/>
  <c r="M244" i="2"/>
  <c r="L244" i="2"/>
  <c r="L245" i="2"/>
  <c r="M245" i="2"/>
  <c r="L246" i="2"/>
  <c r="L247" i="2"/>
  <c r="M248" i="2"/>
  <c r="L248" i="2"/>
  <c r="M247" i="2"/>
  <c r="M246" i="2"/>
  <c r="L249" i="2"/>
  <c r="M250" i="2"/>
  <c r="M249" i="2"/>
  <c r="L250" i="2"/>
  <c r="L251" i="2"/>
  <c r="M253" i="2"/>
  <c r="L255" i="2"/>
  <c r="L257" i="2"/>
  <c r="L258" i="2"/>
  <c r="M255" i="2"/>
  <c r="M256" i="2"/>
  <c r="M257" i="2"/>
  <c r="M258" i="2"/>
  <c r="L259" i="2"/>
  <c r="M259" i="2"/>
  <c r="L262" i="2"/>
  <c r="M261" i="2"/>
  <c r="L263" i="2"/>
  <c r="M263" i="2"/>
  <c r="L264" i="2"/>
  <c r="M264" i="2"/>
  <c r="L265" i="2"/>
  <c r="M268" i="2"/>
  <c r="L266" i="2"/>
  <c r="M266" i="2"/>
  <c r="L267" i="2"/>
  <c r="M267" i="2"/>
  <c r="L273" i="2"/>
  <c r="M273" i="2"/>
  <c r="L271" i="2"/>
  <c r="L274" i="2"/>
  <c r="M274" i="2"/>
  <c r="L275" i="2"/>
  <c r="M275" i="2"/>
  <c r="L276" i="2"/>
  <c r="M276" i="2"/>
  <c r="M283" i="2"/>
  <c r="L277" i="2"/>
  <c r="L283" i="2"/>
  <c r="L278" i="2"/>
  <c r="L279" i="2"/>
  <c r="M279" i="2"/>
  <c r="M280" i="2"/>
  <c r="L280" i="2"/>
  <c r="M278" i="2"/>
  <c r="M277" i="2"/>
  <c r="L282" i="2"/>
  <c r="M281" i="2"/>
  <c r="L284" i="2"/>
  <c r="L285" i="2"/>
  <c r="L286" i="2"/>
  <c r="M285" i="2"/>
  <c r="M286" i="2"/>
  <c r="I289" i="2"/>
  <c r="M289" i="2" s="1"/>
  <c r="I288" i="2"/>
  <c r="J287" i="2"/>
  <c r="I287" i="2"/>
  <c r="I291" i="2"/>
  <c r="M291" i="2" s="1"/>
  <c r="I290" i="2"/>
  <c r="L290" i="2" s="1"/>
  <c r="I293" i="2"/>
  <c r="M293" i="2" s="1"/>
  <c r="I292" i="2"/>
  <c r="M292" i="2" s="1"/>
  <c r="I294" i="2"/>
  <c r="J295" i="2"/>
  <c r="I295" i="2"/>
  <c r="I296" i="2"/>
  <c r="M296" i="2" s="1"/>
  <c r="J299" i="2"/>
  <c r="I299" i="2"/>
  <c r="I298" i="2"/>
  <c r="L298" i="2" s="1"/>
  <c r="I297" i="2"/>
  <c r="I302" i="2"/>
  <c r="M302" i="2" s="1"/>
  <c r="I301" i="2"/>
  <c r="M301" i="2" s="1"/>
  <c r="I300" i="2"/>
  <c r="L300" i="2" s="1"/>
  <c r="I304" i="2"/>
  <c r="M304" i="2" s="1"/>
  <c r="I303" i="2"/>
  <c r="M303" i="2" s="1"/>
  <c r="I305" i="2"/>
  <c r="M305" i="2" s="1"/>
  <c r="I306" i="2"/>
  <c r="M306" i="2" s="1"/>
  <c r="I307" i="2"/>
  <c r="M307" i="2" s="1"/>
  <c r="I309" i="2"/>
  <c r="M309" i="2" s="1"/>
  <c r="I308" i="2"/>
  <c r="L308" i="2" s="1"/>
  <c r="I311" i="2"/>
  <c r="K310" i="2"/>
  <c r="J310" i="2"/>
  <c r="I310" i="2"/>
  <c r="J314" i="2"/>
  <c r="I314" i="2"/>
  <c r="I313" i="2"/>
  <c r="I312" i="2"/>
  <c r="I315" i="2"/>
  <c r="J317" i="2"/>
  <c r="I317" i="2"/>
  <c r="J316" i="2"/>
  <c r="I316" i="2"/>
  <c r="I319" i="2"/>
  <c r="L319" i="2" s="1"/>
  <c r="I320" i="2"/>
  <c r="M320" i="2" s="1"/>
  <c r="I322" i="2"/>
  <c r="I321" i="2"/>
  <c r="L321" i="2" s="1"/>
  <c r="K324" i="2"/>
  <c r="J324" i="2"/>
  <c r="I324" i="2"/>
  <c r="J323" i="2"/>
  <c r="I323" i="2"/>
  <c r="I325" i="2"/>
  <c r="M325" i="2" s="1"/>
  <c r="I329" i="2"/>
  <c r="I328" i="2"/>
  <c r="I327" i="2"/>
  <c r="L327" i="2" s="1"/>
  <c r="I326" i="2"/>
  <c r="J330" i="2"/>
  <c r="I330" i="2"/>
  <c r="K333" i="2"/>
  <c r="J333" i="2"/>
  <c r="I333" i="2"/>
  <c r="K332" i="2"/>
  <c r="J332" i="2"/>
  <c r="I332" i="2"/>
  <c r="I331" i="2"/>
  <c r="I336" i="2"/>
  <c r="I335" i="2"/>
  <c r="K334" i="2"/>
  <c r="J334" i="2"/>
  <c r="I334" i="2"/>
  <c r="K338" i="2"/>
  <c r="J338" i="2"/>
  <c r="I338" i="2"/>
  <c r="J337" i="2"/>
  <c r="I337" i="2"/>
  <c r="J341" i="2"/>
  <c r="I341" i="2"/>
  <c r="J340" i="2"/>
  <c r="I340" i="2"/>
  <c r="J339" i="2"/>
  <c r="I339" i="2"/>
  <c r="I343" i="2"/>
  <c r="J342" i="2"/>
  <c r="I342" i="2"/>
  <c r="K346" i="2"/>
  <c r="J346" i="2"/>
  <c r="I346" i="2"/>
  <c r="I345" i="2"/>
  <c r="I344" i="2"/>
  <c r="J347" i="2"/>
  <c r="I347" i="2"/>
  <c r="I348" i="2"/>
  <c r="M348" i="2" s="1"/>
  <c r="I350" i="2"/>
  <c r="L350" i="2" s="1"/>
  <c r="I349" i="2"/>
  <c r="K351" i="2"/>
  <c r="J351" i="2"/>
  <c r="I351" i="2"/>
  <c r="J353" i="2"/>
  <c r="I353" i="2"/>
  <c r="J352" i="2"/>
  <c r="I352" i="2"/>
  <c r="I356" i="2"/>
  <c r="K355" i="2"/>
  <c r="J355" i="2"/>
  <c r="I355" i="2"/>
  <c r="K354" i="2"/>
  <c r="J354" i="2"/>
  <c r="I354" i="2"/>
  <c r="J358" i="2"/>
  <c r="I358" i="2"/>
  <c r="J357" i="2"/>
  <c r="I357" i="2"/>
  <c r="I360" i="2"/>
  <c r="I359" i="2"/>
  <c r="J363" i="2"/>
  <c r="I363" i="2"/>
  <c r="I362" i="2"/>
  <c r="L362" i="2" s="1"/>
  <c r="J361" i="2"/>
  <c r="I361" i="2"/>
  <c r="K365" i="2"/>
  <c r="J365" i="2"/>
  <c r="I365" i="2"/>
  <c r="J368" i="2"/>
  <c r="I368" i="2"/>
  <c r="I366" i="2"/>
  <c r="L366" i="2" s="1"/>
  <c r="J367" i="2"/>
  <c r="I367" i="2"/>
  <c r="I370" i="2"/>
  <c r="M370" i="2" s="1"/>
  <c r="I369" i="2"/>
  <c r="L369" i="2" s="1"/>
  <c r="I371" i="2"/>
  <c r="M371" i="2" s="1"/>
  <c r="K372" i="2"/>
  <c r="J372" i="2"/>
  <c r="I372" i="2"/>
  <c r="K373" i="2"/>
  <c r="J373" i="2"/>
  <c r="I373" i="2"/>
  <c r="I374" i="2"/>
  <c r="M374" i="2" s="1"/>
  <c r="I375" i="2"/>
  <c r="M375" i="2" s="1"/>
  <c r="I378" i="2"/>
  <c r="L378" i="2" s="1"/>
  <c r="I377" i="2"/>
  <c r="M377" i="2" s="1"/>
  <c r="I376" i="2"/>
  <c r="L376" i="2" s="1"/>
  <c r="I380" i="2"/>
  <c r="M380" i="2" s="1"/>
  <c r="I379" i="2"/>
  <c r="L379" i="2" s="1"/>
  <c r="I383" i="2"/>
  <c r="M383" i="2" s="1"/>
  <c r="I382" i="2"/>
  <c r="L382" i="2" s="1"/>
  <c r="I381" i="2"/>
  <c r="L381" i="2" s="1"/>
  <c r="I385" i="2"/>
  <c r="M385" i="2" s="1"/>
  <c r="I384" i="2"/>
  <c r="L384" i="2" s="1"/>
  <c r="I386" i="2"/>
  <c r="M386" i="2" s="1"/>
  <c r="I389" i="2"/>
  <c r="M389" i="2" s="1"/>
  <c r="I388" i="2"/>
  <c r="I387" i="2"/>
  <c r="I391" i="2"/>
  <c r="J390" i="2"/>
  <c r="I390" i="2"/>
  <c r="J392" i="2"/>
  <c r="I392" i="2"/>
  <c r="I393" i="2"/>
  <c r="L393" i="2" s="1"/>
  <c r="I394" i="2"/>
  <c r="M394" i="2" s="1"/>
  <c r="I396" i="2"/>
  <c r="L396" i="2" s="1"/>
  <c r="J395" i="2"/>
  <c r="I395" i="2"/>
  <c r="I421" i="2"/>
  <c r="L421" i="2" s="1"/>
  <c r="I420" i="2"/>
  <c r="L420" i="2" s="1"/>
  <c r="K419" i="2"/>
  <c r="J419" i="2"/>
  <c r="I419" i="2"/>
  <c r="J418" i="2"/>
  <c r="I418" i="2"/>
  <c r="I417" i="2"/>
  <c r="M417" i="2" s="1"/>
  <c r="I416" i="2"/>
  <c r="L416" i="2" s="1"/>
  <c r="I415" i="2"/>
  <c r="L415" i="2" s="1"/>
  <c r="I414" i="2"/>
  <c r="L414" i="2" s="1"/>
  <c r="I413" i="2"/>
  <c r="M413" i="2" s="1"/>
  <c r="I412" i="2"/>
  <c r="L412" i="2" s="1"/>
  <c r="K404" i="2"/>
  <c r="J404" i="2"/>
  <c r="I404" i="2"/>
  <c r="I400" i="2"/>
  <c r="M400" i="2" s="1"/>
  <c r="I399" i="2"/>
  <c r="M399" i="2" s="1"/>
  <c r="I398" i="2"/>
  <c r="M398" i="2" s="1"/>
  <c r="I401" i="2"/>
  <c r="M401" i="2" s="1"/>
  <c r="I402" i="2"/>
  <c r="M402" i="2" s="1"/>
  <c r="I403" i="2"/>
  <c r="M403" i="2" s="1"/>
  <c r="K409" i="2"/>
  <c r="J409" i="2"/>
  <c r="I409" i="2"/>
  <c r="K408" i="2"/>
  <c r="J408" i="2"/>
  <c r="I408" i="2"/>
  <c r="J410" i="2"/>
  <c r="I410" i="2"/>
  <c r="I411" i="2"/>
  <c r="M411" i="2" s="1"/>
  <c r="I407" i="2"/>
  <c r="J407" i="2"/>
  <c r="I405" i="2"/>
  <c r="L405" i="2" s="1"/>
  <c r="I406" i="2"/>
  <c r="L406" i="2" s="1"/>
  <c r="L296" i="2" l="1"/>
  <c r="L330" i="2"/>
  <c r="L314" i="2"/>
  <c r="L287" i="2"/>
  <c r="M287" i="2"/>
  <c r="L288" i="2"/>
  <c r="M288" i="2"/>
  <c r="L289" i="2"/>
  <c r="L291" i="2"/>
  <c r="M290" i="2"/>
  <c r="L293" i="2"/>
  <c r="L292" i="2"/>
  <c r="M294" i="2"/>
  <c r="L294" i="2"/>
  <c r="M295" i="2"/>
  <c r="L295" i="2"/>
  <c r="L297" i="2"/>
  <c r="L299" i="2"/>
  <c r="M297" i="2"/>
  <c r="M298" i="2"/>
  <c r="M299" i="2"/>
  <c r="M300" i="2"/>
  <c r="L302" i="2"/>
  <c r="L301" i="2"/>
  <c r="L304" i="2"/>
  <c r="L303" i="2"/>
  <c r="L309" i="2"/>
  <c r="L305" i="2"/>
  <c r="L306" i="2"/>
  <c r="L307" i="2"/>
  <c r="M308" i="2"/>
  <c r="L310" i="2"/>
  <c r="L311" i="2"/>
  <c r="M311" i="2"/>
  <c r="M310" i="2"/>
  <c r="L312" i="2"/>
  <c r="M312" i="2"/>
  <c r="L313" i="2"/>
  <c r="M313" i="2"/>
  <c r="M314" i="2"/>
  <c r="L315" i="2"/>
  <c r="M315" i="2"/>
  <c r="M316" i="2"/>
  <c r="L316" i="2"/>
  <c r="L317" i="2"/>
  <c r="M317" i="2"/>
  <c r="M319" i="2"/>
  <c r="L320" i="2"/>
  <c r="M321" i="2"/>
  <c r="L322" i="2"/>
  <c r="M322" i="2"/>
  <c r="L323" i="2"/>
  <c r="L324" i="2"/>
  <c r="M324" i="2"/>
  <c r="M323" i="2"/>
  <c r="L325" i="2"/>
  <c r="L367" i="2"/>
  <c r="L352" i="2"/>
  <c r="L418" i="2"/>
  <c r="M326" i="2"/>
  <c r="L326" i="2"/>
  <c r="M327" i="2"/>
  <c r="M328" i="2"/>
  <c r="L328" i="2"/>
  <c r="M329" i="2"/>
  <c r="L329" i="2"/>
  <c r="M330" i="2"/>
  <c r="L331" i="2"/>
  <c r="L332" i="2"/>
  <c r="M333" i="2"/>
  <c r="L333" i="2"/>
  <c r="M332" i="2"/>
  <c r="M331" i="2"/>
  <c r="L334" i="2"/>
  <c r="L335" i="2"/>
  <c r="M335" i="2"/>
  <c r="M336" i="2"/>
  <c r="L336" i="2"/>
  <c r="M334" i="2"/>
  <c r="L337" i="2"/>
  <c r="L338" i="2"/>
  <c r="M338" i="2"/>
  <c r="M337" i="2"/>
  <c r="M339" i="2"/>
  <c r="L339" i="2"/>
  <c r="L340" i="2"/>
  <c r="L341" i="2"/>
  <c r="M341" i="2"/>
  <c r="M340" i="2"/>
  <c r="L342" i="2"/>
  <c r="M342" i="2"/>
  <c r="M343" i="2"/>
  <c r="L343" i="2"/>
  <c r="M344" i="2"/>
  <c r="L344" i="2"/>
  <c r="L345" i="2"/>
  <c r="M345" i="2"/>
  <c r="M346" i="2"/>
  <c r="L346" i="2"/>
  <c r="L347" i="2"/>
  <c r="M347" i="2"/>
  <c r="L348" i="2"/>
  <c r="M349" i="2"/>
  <c r="L349" i="2"/>
  <c r="M350" i="2"/>
  <c r="L351" i="2"/>
  <c r="M351" i="2"/>
  <c r="L353" i="2"/>
  <c r="M352" i="2"/>
  <c r="M353" i="2"/>
  <c r="M354" i="2"/>
  <c r="L354" i="2"/>
  <c r="L355" i="2"/>
  <c r="L356" i="2"/>
  <c r="M356" i="2"/>
  <c r="M355" i="2"/>
  <c r="L357" i="2"/>
  <c r="L358" i="2"/>
  <c r="M357" i="2"/>
  <c r="M358" i="2"/>
  <c r="L359" i="2"/>
  <c r="L360" i="2"/>
  <c r="M359" i="2"/>
  <c r="M360" i="2"/>
  <c r="L419" i="2"/>
  <c r="L375" i="2"/>
  <c r="L361" i="2"/>
  <c r="M361" i="2"/>
  <c r="M362" i="2"/>
  <c r="M363" i="2"/>
  <c r="L363" i="2"/>
  <c r="M365" i="2"/>
  <c r="L365" i="2"/>
  <c r="M368" i="2"/>
  <c r="L368" i="2"/>
  <c r="L374" i="2"/>
  <c r="L371" i="2"/>
  <c r="L398" i="2"/>
  <c r="L413" i="2"/>
  <c r="L377" i="2"/>
  <c r="M366" i="2"/>
  <c r="M367" i="2"/>
  <c r="L370" i="2"/>
  <c r="M369" i="2"/>
  <c r="M372" i="2"/>
  <c r="L372" i="2"/>
  <c r="M373" i="2"/>
  <c r="L373" i="2"/>
  <c r="M418" i="2"/>
  <c r="M393" i="2"/>
  <c r="M378" i="2"/>
  <c r="M414" i="2"/>
  <c r="L417" i="2"/>
  <c r="L386" i="2"/>
  <c r="M376" i="2"/>
  <c r="L380" i="2"/>
  <c r="M379" i="2"/>
  <c r="M381" i="2"/>
  <c r="L383" i="2"/>
  <c r="M382" i="2"/>
  <c r="L385" i="2"/>
  <c r="M384" i="2"/>
  <c r="M387" i="2"/>
  <c r="L387" i="2"/>
  <c r="L388" i="2"/>
  <c r="M388" i="2"/>
  <c r="L389" i="2"/>
  <c r="M390" i="2"/>
  <c r="L390" i="2"/>
  <c r="M391" i="2"/>
  <c r="L391" i="2"/>
  <c r="L392" i="2"/>
  <c r="M392" i="2"/>
  <c r="L394" i="2"/>
  <c r="L404" i="2"/>
  <c r="M420" i="2"/>
  <c r="L395" i="2"/>
  <c r="M419" i="2"/>
  <c r="M421" i="2"/>
  <c r="M395" i="2"/>
  <c r="M396" i="2"/>
  <c r="M404" i="2"/>
  <c r="M415" i="2"/>
  <c r="M412" i="2"/>
  <c r="M416" i="2"/>
  <c r="L400" i="2"/>
  <c r="L399" i="2"/>
  <c r="L402" i="2"/>
  <c r="L401" i="2"/>
  <c r="M407" i="2"/>
  <c r="L411" i="2"/>
  <c r="L403" i="2"/>
  <c r="L407" i="2"/>
  <c r="M405" i="2"/>
  <c r="L408" i="2"/>
  <c r="L409" i="2"/>
  <c r="M409" i="2"/>
  <c r="M408" i="2"/>
  <c r="M410" i="2"/>
  <c r="L410" i="2"/>
  <c r="M406" i="2"/>
  <c r="I6" i="1" l="1"/>
  <c r="L6" i="1" s="1"/>
  <c r="I5" i="1"/>
  <c r="L5" i="1" s="1"/>
  <c r="I7" i="1"/>
  <c r="L7" i="1" s="1"/>
  <c r="K8" i="1"/>
  <c r="J8" i="1"/>
  <c r="I8" i="1"/>
  <c r="I10" i="1"/>
  <c r="L10" i="1" s="1"/>
  <c r="L9" i="1"/>
  <c r="I9" i="1"/>
  <c r="I12" i="1"/>
  <c r="L12" i="1" s="1"/>
  <c r="I11" i="1"/>
  <c r="L11" i="1" s="1"/>
  <c r="I13" i="1"/>
  <c r="L13" i="1" s="1"/>
  <c r="I15" i="1"/>
  <c r="L15" i="1" s="1"/>
  <c r="I14" i="1"/>
  <c r="L14" i="1" s="1"/>
  <c r="J35" i="1"/>
  <c r="J33" i="1"/>
  <c r="J31" i="1"/>
  <c r="J30" i="1"/>
  <c r="J24" i="1"/>
  <c r="J22" i="1"/>
  <c r="J20" i="1"/>
  <c r="J19" i="1"/>
  <c r="J18" i="1"/>
  <c r="L8" i="1" l="1"/>
  <c r="I19" i="1"/>
  <c r="I18" i="1"/>
  <c r="I17" i="1"/>
  <c r="I16" i="1"/>
  <c r="K22" i="1"/>
  <c r="I22" i="1"/>
  <c r="I26" i="1"/>
  <c r="L26" i="1" s="1"/>
  <c r="I25" i="1"/>
  <c r="L25" i="1" s="1"/>
  <c r="I35" i="1"/>
  <c r="L18" i="1" l="1"/>
  <c r="L16" i="1"/>
  <c r="L17" i="1"/>
  <c r="L19" i="1"/>
  <c r="L22" i="1"/>
  <c r="L35" i="1"/>
  <c r="J36" i="1" l="1"/>
  <c r="I36" i="1"/>
  <c r="L36" i="1" l="1"/>
  <c r="I23" i="1"/>
  <c r="L23" i="1" s="1"/>
  <c r="K20" i="1"/>
  <c r="I21" i="1"/>
  <c r="I20" i="1"/>
  <c r="I28" i="1"/>
  <c r="L28" i="1" s="1"/>
  <c r="I29" i="1"/>
  <c r="L29" i="1" s="1"/>
  <c r="I27" i="1"/>
  <c r="I24" i="1"/>
  <c r="I32" i="1"/>
  <c r="I31" i="1"/>
  <c r="I30" i="1"/>
  <c r="K34" i="1"/>
  <c r="I34" i="1"/>
  <c r="K33" i="1"/>
  <c r="I33" i="1"/>
  <c r="K41" i="1"/>
  <c r="I41" i="1"/>
  <c r="K40" i="1"/>
  <c r="I40" i="1"/>
  <c r="K39" i="1"/>
  <c r="J39" i="1"/>
  <c r="I39" i="1"/>
  <c r="K38" i="1"/>
  <c r="J38" i="1"/>
  <c r="I38" i="1"/>
  <c r="K37" i="1"/>
  <c r="J37" i="1"/>
  <c r="I37" i="1"/>
  <c r="K44" i="1"/>
  <c r="I44" i="1"/>
  <c r="K43" i="1"/>
  <c r="I43" i="1"/>
  <c r="L20" i="1" l="1"/>
  <c r="L21" i="1"/>
  <c r="L27" i="1"/>
  <c r="L24" i="1"/>
  <c r="L32" i="1"/>
  <c r="L31" i="1"/>
  <c r="L30" i="1"/>
  <c r="L34" i="1"/>
  <c r="L33" i="1"/>
  <c r="L41" i="1"/>
  <c r="L40" i="1"/>
  <c r="L39" i="1"/>
  <c r="L38" i="1"/>
  <c r="L37" i="1"/>
  <c r="L44" i="1"/>
  <c r="L43" i="1"/>
  <c r="K42" i="1" l="1"/>
  <c r="J42" i="1"/>
  <c r="I42" i="1"/>
  <c r="K47" i="1"/>
  <c r="I47" i="1"/>
  <c r="K46" i="1"/>
  <c r="J46" i="1"/>
  <c r="I46" i="1"/>
  <c r="K45" i="1"/>
  <c r="J45" i="1"/>
  <c r="I45" i="1"/>
  <c r="K50" i="1"/>
  <c r="I50" i="1"/>
  <c r="J48" i="1"/>
  <c r="K48" i="1"/>
  <c r="I48" i="1"/>
  <c r="K49" i="1"/>
  <c r="I49" i="1"/>
  <c r="K52" i="1"/>
  <c r="J52" i="1"/>
  <c r="I52" i="1"/>
  <c r="K51" i="1"/>
  <c r="J51" i="1"/>
  <c r="I51" i="1"/>
  <c r="I53" i="1"/>
  <c r="L53" i="1" s="1"/>
  <c r="J54" i="1"/>
  <c r="I54" i="1"/>
  <c r="L50" i="1" l="1"/>
  <c r="L42" i="1"/>
  <c r="L47" i="1"/>
  <c r="L46" i="1"/>
  <c r="L45" i="1"/>
  <c r="L48" i="1"/>
  <c r="L49" i="1"/>
  <c r="L52" i="1"/>
  <c r="L51" i="1"/>
  <c r="L54" i="1"/>
  <c r="K55" i="1" l="1"/>
  <c r="I55" i="1"/>
  <c r="I62" i="1"/>
  <c r="L62" i="1" s="1"/>
  <c r="K59" i="1"/>
  <c r="J59" i="1"/>
  <c r="I59" i="1"/>
  <c r="K58" i="1"/>
  <c r="J58" i="1"/>
  <c r="I58" i="1"/>
  <c r="I61" i="1"/>
  <c r="L61" i="1" s="1"/>
  <c r="I60" i="1"/>
  <c r="K65" i="1"/>
  <c r="I65" i="1"/>
  <c r="K64" i="1"/>
  <c r="I64" i="1"/>
  <c r="K63" i="1"/>
  <c r="I63" i="1"/>
  <c r="K72" i="1"/>
  <c r="I72" i="1"/>
  <c r="K71" i="1"/>
  <c r="I71" i="1"/>
  <c r="K70" i="1"/>
  <c r="I70" i="1"/>
  <c r="K69" i="1"/>
  <c r="I69" i="1"/>
  <c r="K68" i="1"/>
  <c r="J68" i="1"/>
  <c r="I68" i="1"/>
  <c r="K67" i="1"/>
  <c r="J67" i="1"/>
  <c r="I67" i="1"/>
  <c r="J66" i="1"/>
  <c r="K66" i="1"/>
  <c r="I66" i="1"/>
  <c r="I73" i="1"/>
  <c r="K74" i="1"/>
  <c r="I74" i="1"/>
  <c r="K73" i="1"/>
  <c r="K77" i="1"/>
  <c r="J77" i="1"/>
  <c r="I77" i="1"/>
  <c r="K76" i="1"/>
  <c r="J76" i="1"/>
  <c r="I76" i="1"/>
  <c r="K75" i="1"/>
  <c r="J75" i="1"/>
  <c r="I75" i="1"/>
  <c r="K78" i="1"/>
  <c r="J78" i="1"/>
  <c r="I78" i="1"/>
  <c r="J79" i="1"/>
  <c r="K79" i="1"/>
  <c r="I79" i="1"/>
  <c r="K81" i="1"/>
  <c r="I81" i="1"/>
  <c r="K83" i="1"/>
  <c r="I83" i="1"/>
  <c r="K82" i="1"/>
  <c r="I82" i="1"/>
  <c r="K80" i="1"/>
  <c r="J80" i="1"/>
  <c r="I80" i="1"/>
  <c r="K84" i="1"/>
  <c r="J84" i="1"/>
  <c r="I84" i="1"/>
  <c r="J85" i="1"/>
  <c r="K85" i="1"/>
  <c r="I85" i="1"/>
  <c r="K89" i="1"/>
  <c r="I89" i="1"/>
  <c r="J86" i="1"/>
  <c r="K86" i="1"/>
  <c r="I86" i="1"/>
  <c r="K88" i="1"/>
  <c r="I88" i="1"/>
  <c r="K87" i="1"/>
  <c r="J87" i="1"/>
  <c r="I87" i="1"/>
  <c r="I96" i="1"/>
  <c r="L96" i="1" s="1"/>
  <c r="I95" i="1"/>
  <c r="L95" i="1" s="1"/>
  <c r="I94" i="1"/>
  <c r="L94" i="1" s="1"/>
  <c r="K91" i="1"/>
  <c r="J91" i="1"/>
  <c r="I91" i="1"/>
  <c r="I93" i="1"/>
  <c r="J92" i="1"/>
  <c r="I92" i="1"/>
  <c r="K90" i="1"/>
  <c r="J90" i="1"/>
  <c r="I90" i="1"/>
  <c r="K99" i="1"/>
  <c r="I99" i="1"/>
  <c r="J97" i="1"/>
  <c r="I97" i="1"/>
  <c r="K98" i="1"/>
  <c r="I98" i="1"/>
  <c r="K102" i="1"/>
  <c r="I102" i="1"/>
  <c r="J100" i="1"/>
  <c r="K100" i="1"/>
  <c r="I100" i="1"/>
  <c r="K101" i="1"/>
  <c r="I101" i="1"/>
  <c r="K105" i="1"/>
  <c r="I105" i="1"/>
  <c r="J103" i="1"/>
  <c r="K104" i="1"/>
  <c r="I104" i="1"/>
  <c r="K103" i="1"/>
  <c r="I103" i="1"/>
  <c r="K107" i="1"/>
  <c r="I107" i="1"/>
  <c r="I106" i="1"/>
  <c r="K106" i="1"/>
  <c r="K109" i="1"/>
  <c r="J109" i="1"/>
  <c r="I109" i="1"/>
  <c r="J108" i="1"/>
  <c r="K108" i="1"/>
  <c r="I108" i="1"/>
  <c r="K112" i="1"/>
  <c r="I112" i="1"/>
  <c r="J111" i="1"/>
  <c r="K111" i="1"/>
  <c r="I111" i="1"/>
  <c r="K110" i="1"/>
  <c r="I110" i="1"/>
  <c r="K115" i="1"/>
  <c r="I115" i="1"/>
  <c r="K114" i="1"/>
  <c r="I114" i="1"/>
  <c r="K113" i="1"/>
  <c r="I113" i="1"/>
  <c r="K117" i="1"/>
  <c r="I117" i="1"/>
  <c r="K116" i="1"/>
  <c r="J116" i="1"/>
  <c r="I116" i="1"/>
  <c r="K120" i="1"/>
  <c r="I120" i="1"/>
  <c r="K119" i="1"/>
  <c r="I119" i="1"/>
  <c r="J118" i="1"/>
  <c r="K118" i="1"/>
  <c r="I118" i="1"/>
  <c r="K123" i="1"/>
  <c r="I123" i="1"/>
  <c r="K122" i="1"/>
  <c r="I122" i="1"/>
  <c r="K121" i="1"/>
  <c r="I121" i="1"/>
  <c r="J124" i="1"/>
  <c r="K124" i="1"/>
  <c r="I124" i="1"/>
  <c r="K126" i="1"/>
  <c r="I126" i="1"/>
  <c r="K125" i="1"/>
  <c r="I125" i="1"/>
  <c r="K129" i="1"/>
  <c r="I129" i="1"/>
  <c r="K128" i="1"/>
  <c r="I128" i="1"/>
  <c r="K127" i="1"/>
  <c r="I127" i="1"/>
  <c r="K130" i="1"/>
  <c r="I130" i="1"/>
  <c r="K134" i="1"/>
  <c r="I134" i="1"/>
  <c r="K133" i="1"/>
  <c r="I133" i="1"/>
  <c r="K132" i="1"/>
  <c r="I132" i="1"/>
  <c r="K131" i="1"/>
  <c r="I131" i="1"/>
  <c r="K135" i="1"/>
  <c r="I135" i="1"/>
  <c r="K137" i="1"/>
  <c r="I137" i="1"/>
  <c r="K136" i="1"/>
  <c r="I136" i="1"/>
  <c r="K140" i="1"/>
  <c r="I140" i="1"/>
  <c r="K139" i="1"/>
  <c r="J139" i="1"/>
  <c r="I139" i="1"/>
  <c r="K138" i="1"/>
  <c r="J138" i="1"/>
  <c r="I138" i="1"/>
  <c r="J141" i="1"/>
  <c r="K141" i="1"/>
  <c r="I141" i="1"/>
  <c r="K142" i="1"/>
  <c r="I142" i="1"/>
  <c r="K144" i="1"/>
  <c r="I144" i="1"/>
  <c r="K143" i="1"/>
  <c r="I143" i="1"/>
  <c r="K145" i="1"/>
  <c r="I145" i="1"/>
  <c r="K147" i="1"/>
  <c r="J148" i="1"/>
  <c r="I148" i="1"/>
  <c r="K146" i="1"/>
  <c r="J146" i="1"/>
  <c r="I146" i="1"/>
  <c r="J147" i="1"/>
  <c r="I147" i="1"/>
  <c r="K150" i="1"/>
  <c r="J150" i="1"/>
  <c r="I150" i="1"/>
  <c r="J149" i="1"/>
  <c r="K149" i="1"/>
  <c r="I149" i="1"/>
  <c r="K154" i="1"/>
  <c r="I154" i="1"/>
  <c r="K153" i="1"/>
  <c r="I153" i="1"/>
  <c r="K152" i="1"/>
  <c r="I152" i="1"/>
  <c r="K151" i="1"/>
  <c r="I151" i="1"/>
  <c r="K156" i="1"/>
  <c r="I156" i="1"/>
  <c r="K155" i="1"/>
  <c r="I155" i="1"/>
  <c r="K160" i="1"/>
  <c r="I160" i="1"/>
  <c r="K157" i="1"/>
  <c r="I157" i="1"/>
  <c r="K159" i="1"/>
  <c r="I159" i="1"/>
  <c r="K158" i="1"/>
  <c r="I158" i="1"/>
  <c r="K162" i="1"/>
  <c r="I162" i="1"/>
  <c r="K161" i="1"/>
  <c r="J161" i="1"/>
  <c r="I161" i="1"/>
  <c r="K166" i="1"/>
  <c r="I166" i="1"/>
  <c r="K165" i="1"/>
  <c r="I165" i="1"/>
  <c r="K164" i="1"/>
  <c r="I164" i="1"/>
  <c r="K163" i="1"/>
  <c r="J163" i="1"/>
  <c r="I163" i="1"/>
  <c r="J170" i="1"/>
  <c r="I170" i="1"/>
  <c r="K169" i="1"/>
  <c r="J169" i="1"/>
  <c r="I169" i="1"/>
  <c r="K168" i="1"/>
  <c r="J168" i="1"/>
  <c r="I168" i="1"/>
  <c r="K167" i="1"/>
  <c r="J167" i="1"/>
  <c r="I167" i="1"/>
  <c r="K172" i="1"/>
  <c r="J172" i="1"/>
  <c r="I172" i="1"/>
  <c r="J171" i="1"/>
  <c r="K171" i="1"/>
  <c r="I171" i="1"/>
  <c r="K174" i="1"/>
  <c r="I174" i="1"/>
  <c r="K173" i="1"/>
  <c r="I173" i="1"/>
  <c r="J175" i="1"/>
  <c r="K176" i="1"/>
  <c r="I176" i="1"/>
  <c r="K177" i="1"/>
  <c r="I177" i="1"/>
  <c r="K175" i="1"/>
  <c r="I175" i="1"/>
  <c r="K179" i="1"/>
  <c r="I179" i="1"/>
  <c r="K178" i="1"/>
  <c r="I178" i="1"/>
  <c r="K180" i="1"/>
  <c r="I180" i="1"/>
  <c r="K181" i="1"/>
  <c r="I181" i="1"/>
  <c r="K182" i="1"/>
  <c r="I182" i="1"/>
  <c r="J183" i="1"/>
  <c r="K183" i="1"/>
  <c r="I183" i="1"/>
  <c r="K184" i="1"/>
  <c r="I184" i="1"/>
  <c r="J189" i="1"/>
  <c r="K189" i="1"/>
  <c r="I189" i="1"/>
  <c r="K188" i="1"/>
  <c r="I188" i="1"/>
  <c r="K187" i="1"/>
  <c r="I187" i="1"/>
  <c r="K186" i="1"/>
  <c r="J186" i="1"/>
  <c r="I186" i="1"/>
  <c r="K185" i="1"/>
  <c r="J185" i="1"/>
  <c r="I185" i="1"/>
  <c r="K192" i="1"/>
  <c r="I192" i="1"/>
  <c r="K191" i="1"/>
  <c r="I191" i="1"/>
  <c r="J190" i="1"/>
  <c r="K190" i="1"/>
  <c r="I190" i="1"/>
  <c r="J194" i="1"/>
  <c r="I194" i="1"/>
  <c r="K193" i="1"/>
  <c r="I193" i="1"/>
  <c r="J195" i="1"/>
  <c r="K195" i="1"/>
  <c r="I195" i="1"/>
  <c r="K196" i="1"/>
  <c r="I196" i="1"/>
  <c r="K198" i="1"/>
  <c r="I198" i="1"/>
  <c r="K197" i="1"/>
  <c r="I197" i="1"/>
  <c r="K201" i="1"/>
  <c r="I201" i="1"/>
  <c r="K200" i="1"/>
  <c r="I200" i="1"/>
  <c r="K199" i="1"/>
  <c r="J199" i="1"/>
  <c r="I199" i="1"/>
  <c r="K203" i="1"/>
  <c r="J203" i="1"/>
  <c r="I203" i="1"/>
  <c r="K202" i="1"/>
  <c r="J202" i="1"/>
  <c r="I202" i="1"/>
  <c r="L75" i="1" l="1"/>
  <c r="L77" i="1"/>
  <c r="L67" i="1"/>
  <c r="L69" i="1"/>
  <c r="L70" i="1"/>
  <c r="L71" i="1"/>
  <c r="L63" i="1"/>
  <c r="L80" i="1"/>
  <c r="L55" i="1"/>
  <c r="L72" i="1"/>
  <c r="L68" i="1"/>
  <c r="L64" i="1"/>
  <c r="L65" i="1"/>
  <c r="L59" i="1"/>
  <c r="L58" i="1"/>
  <c r="L60" i="1"/>
  <c r="L66" i="1"/>
  <c r="L73" i="1"/>
  <c r="L74" i="1"/>
  <c r="L78" i="1"/>
  <c r="L76" i="1"/>
  <c r="L84" i="1"/>
  <c r="L82" i="1"/>
  <c r="L83" i="1"/>
  <c r="L81" i="1"/>
  <c r="L87" i="1"/>
  <c r="L79" i="1"/>
  <c r="L85" i="1"/>
  <c r="L88" i="1"/>
  <c r="L89" i="1"/>
  <c r="L86" i="1"/>
  <c r="L92" i="1"/>
  <c r="L91" i="1"/>
  <c r="L93" i="1"/>
  <c r="L107" i="1"/>
  <c r="L102" i="1"/>
  <c r="L98" i="1"/>
  <c r="L97" i="1"/>
  <c r="L99" i="1"/>
  <c r="L90" i="1"/>
  <c r="L101" i="1"/>
  <c r="L100" i="1"/>
  <c r="L109" i="1"/>
  <c r="L105" i="1"/>
  <c r="L104" i="1"/>
  <c r="L103" i="1"/>
  <c r="L106" i="1"/>
  <c r="L127" i="1"/>
  <c r="L128" i="1"/>
  <c r="L129" i="1"/>
  <c r="L125" i="1"/>
  <c r="L126" i="1"/>
  <c r="L119" i="1"/>
  <c r="L120" i="1"/>
  <c r="L116" i="1"/>
  <c r="L112" i="1"/>
  <c r="L108" i="1"/>
  <c r="L122" i="1"/>
  <c r="L123" i="1"/>
  <c r="L117" i="1"/>
  <c r="L113" i="1"/>
  <c r="L114" i="1"/>
  <c r="L115" i="1"/>
  <c r="L111" i="1"/>
  <c r="L110" i="1"/>
  <c r="L118" i="1"/>
  <c r="L121" i="1"/>
  <c r="L124" i="1"/>
  <c r="L165" i="1"/>
  <c r="L148" i="1"/>
  <c r="L136" i="1"/>
  <c r="L134" i="1"/>
  <c r="L130" i="1"/>
  <c r="L137" i="1"/>
  <c r="L139" i="1"/>
  <c r="L133" i="1"/>
  <c r="L132" i="1"/>
  <c r="L131" i="1"/>
  <c r="L135" i="1"/>
  <c r="L138" i="1"/>
  <c r="L140" i="1"/>
  <c r="L143" i="1"/>
  <c r="L142" i="1"/>
  <c r="L141" i="1"/>
  <c r="L144" i="1"/>
  <c r="L145" i="1"/>
  <c r="L146" i="1"/>
  <c r="L147" i="1"/>
  <c r="L159" i="1"/>
  <c r="L157" i="1"/>
  <c r="L160" i="1"/>
  <c r="L155" i="1"/>
  <c r="L156" i="1"/>
  <c r="L151" i="1"/>
  <c r="L152" i="1"/>
  <c r="L166" i="1"/>
  <c r="L153" i="1"/>
  <c r="L154" i="1"/>
  <c r="L150" i="1"/>
  <c r="L149" i="1"/>
  <c r="L158" i="1"/>
  <c r="L162" i="1"/>
  <c r="L161" i="1"/>
  <c r="L164" i="1"/>
  <c r="L163" i="1"/>
  <c r="L178" i="1"/>
  <c r="L179" i="1"/>
  <c r="L177" i="1"/>
  <c r="L176" i="1"/>
  <c r="L170" i="1"/>
  <c r="L169" i="1"/>
  <c r="L168" i="1"/>
  <c r="L167" i="1"/>
  <c r="L174" i="1"/>
  <c r="L172" i="1"/>
  <c r="L171" i="1"/>
  <c r="L173" i="1"/>
  <c r="L175" i="1"/>
  <c r="L181" i="1"/>
  <c r="L180" i="1"/>
  <c r="L182" i="1"/>
  <c r="L192" i="1"/>
  <c r="L188" i="1"/>
  <c r="L183" i="1"/>
  <c r="L184" i="1"/>
  <c r="L189" i="1"/>
  <c r="L187" i="1"/>
  <c r="L186" i="1"/>
  <c r="L185" i="1"/>
  <c r="L191" i="1"/>
  <c r="L190" i="1"/>
  <c r="L194" i="1"/>
  <c r="L193" i="1"/>
  <c r="L201" i="1"/>
  <c r="L196" i="1"/>
  <c r="L195" i="1"/>
  <c r="L198" i="1"/>
  <c r="L197" i="1"/>
  <c r="L200" i="1"/>
  <c r="L199" i="1"/>
  <c r="L203" i="1"/>
  <c r="L202" i="1"/>
  <c r="K205" i="1"/>
  <c r="J205" i="1"/>
  <c r="I205" i="1"/>
  <c r="K204" i="1"/>
  <c r="J204" i="1"/>
  <c r="I204" i="1"/>
  <c r="K208" i="1"/>
  <c r="I208" i="1"/>
  <c r="K207" i="1"/>
  <c r="I207" i="1"/>
  <c r="I206" i="1"/>
  <c r="L206" i="1" s="1"/>
  <c r="K211" i="1"/>
  <c r="I211" i="1"/>
  <c r="K210" i="1"/>
  <c r="J210" i="1"/>
  <c r="I210" i="1"/>
  <c r="K209" i="1"/>
  <c r="J209" i="1"/>
  <c r="I209" i="1"/>
  <c r="I215" i="1"/>
  <c r="J214" i="1"/>
  <c r="I214" i="1"/>
  <c r="K213" i="1"/>
  <c r="J213" i="1"/>
  <c r="I213" i="1"/>
  <c r="K212" i="1"/>
  <c r="J212" i="1"/>
  <c r="I212" i="1"/>
  <c r="K218" i="1"/>
  <c r="I218" i="1"/>
  <c r="K217" i="1"/>
  <c r="J217" i="1"/>
  <c r="I217" i="1"/>
  <c r="I219" i="1"/>
  <c r="J219" i="1"/>
  <c r="K219" i="1"/>
  <c r="K216" i="1"/>
  <c r="J216" i="1"/>
  <c r="I216" i="1"/>
  <c r="K221" i="1"/>
  <c r="I221" i="1"/>
  <c r="K220" i="1"/>
  <c r="J220" i="1"/>
  <c r="I220" i="1"/>
  <c r="K225" i="1"/>
  <c r="I225" i="1"/>
  <c r="K224" i="1"/>
  <c r="I224" i="1"/>
  <c r="K223" i="1"/>
  <c r="I223" i="1"/>
  <c r="I222" i="1"/>
  <c r="K222" i="1"/>
  <c r="J227" i="1"/>
  <c r="I227" i="1"/>
  <c r="K228" i="1"/>
  <c r="I228" i="1"/>
  <c r="I229" i="1"/>
  <c r="J229" i="1"/>
  <c r="K229" i="1"/>
  <c r="K226" i="1"/>
  <c r="J226" i="1"/>
  <c r="I226" i="1"/>
  <c r="K233" i="1"/>
  <c r="I233" i="1"/>
  <c r="K232" i="1"/>
  <c r="I232" i="1"/>
  <c r="K231" i="1"/>
  <c r="I231" i="1"/>
  <c r="K230" i="1"/>
  <c r="J230" i="1"/>
  <c r="I230" i="1"/>
  <c r="I236" i="1"/>
  <c r="K234" i="1"/>
  <c r="J234" i="1"/>
  <c r="I234" i="1"/>
  <c r="J235" i="1"/>
  <c r="I235" i="1"/>
  <c r="K238" i="1"/>
  <c r="J238" i="1"/>
  <c r="I238" i="1"/>
  <c r="K237" i="1"/>
  <c r="J237" i="1"/>
  <c r="I237" i="1"/>
  <c r="K240" i="1"/>
  <c r="I240" i="1"/>
  <c r="K239" i="1"/>
  <c r="J239" i="1"/>
  <c r="I239" i="1"/>
  <c r="K243" i="1"/>
  <c r="I243" i="1"/>
  <c r="K242" i="1"/>
  <c r="I242" i="1"/>
  <c r="K241" i="1"/>
  <c r="J241" i="1"/>
  <c r="I241" i="1"/>
  <c r="K245" i="1"/>
  <c r="J245" i="1"/>
  <c r="I245" i="1"/>
  <c r="K244" i="1"/>
  <c r="J244" i="1"/>
  <c r="I244" i="1"/>
  <c r="K249" i="1"/>
  <c r="I249" i="1"/>
  <c r="K248" i="1"/>
  <c r="J248" i="1"/>
  <c r="I248" i="1"/>
  <c r="K247" i="1"/>
  <c r="J247" i="1"/>
  <c r="I247" i="1"/>
  <c r="K246" i="1"/>
  <c r="J246" i="1"/>
  <c r="I246" i="1"/>
  <c r="K251" i="1"/>
  <c r="I251" i="1"/>
  <c r="I252" i="1"/>
  <c r="J252" i="1"/>
  <c r="K252" i="1"/>
  <c r="K250" i="1"/>
  <c r="J250" i="1"/>
  <c r="I250" i="1"/>
  <c r="K254" i="1"/>
  <c r="I254" i="1"/>
  <c r="K253" i="1"/>
  <c r="J253" i="1"/>
  <c r="I253" i="1"/>
  <c r="K255" i="1"/>
  <c r="J255" i="1"/>
  <c r="I255" i="1"/>
  <c r="K258" i="1"/>
  <c r="I258" i="1"/>
  <c r="K257" i="1"/>
  <c r="J257" i="1"/>
  <c r="I257" i="1"/>
  <c r="K256" i="1"/>
  <c r="I256" i="1"/>
  <c r="L211" i="1" l="1"/>
  <c r="L220" i="1"/>
  <c r="L218" i="1"/>
  <c r="L214" i="1"/>
  <c r="L210" i="1"/>
  <c r="L207" i="1"/>
  <c r="L208" i="1"/>
  <c r="L204" i="1"/>
  <c r="L205" i="1"/>
  <c r="L209" i="1"/>
  <c r="L256" i="1"/>
  <c r="L257" i="1"/>
  <c r="L217" i="1"/>
  <c r="L219" i="1"/>
  <c r="L213" i="1"/>
  <c r="L215" i="1"/>
  <c r="L212" i="1"/>
  <c r="L216" i="1"/>
  <c r="L221" i="1"/>
  <c r="L232" i="1"/>
  <c r="L233" i="1"/>
  <c r="L223" i="1"/>
  <c r="L224" i="1"/>
  <c r="L225" i="1"/>
  <c r="L222" i="1"/>
  <c r="L229" i="1"/>
  <c r="L226" i="1"/>
  <c r="L228" i="1"/>
  <c r="L227" i="1"/>
  <c r="L251" i="1"/>
  <c r="L231" i="1"/>
  <c r="L230" i="1"/>
  <c r="L236" i="1"/>
  <c r="L243" i="1"/>
  <c r="L234" i="1"/>
  <c r="L235" i="1"/>
  <c r="L237" i="1"/>
  <c r="L238" i="1"/>
  <c r="L240" i="1"/>
  <c r="L239" i="1"/>
  <c r="L258" i="1"/>
  <c r="L242" i="1"/>
  <c r="L241" i="1"/>
  <c r="L245" i="1"/>
  <c r="L244" i="1"/>
  <c r="L249" i="1"/>
  <c r="L248" i="1"/>
  <c r="L247" i="1"/>
  <c r="L246" i="1"/>
  <c r="L252" i="1"/>
  <c r="L255" i="1"/>
  <c r="L250" i="1"/>
  <c r="L254" i="1"/>
  <c r="L253" i="1"/>
  <c r="K260" i="1" l="1"/>
  <c r="I260" i="1"/>
  <c r="K259" i="1"/>
  <c r="J259" i="1"/>
  <c r="I259" i="1"/>
  <c r="K263" i="1"/>
  <c r="I263" i="1"/>
  <c r="K262" i="1"/>
  <c r="J262" i="1"/>
  <c r="I262" i="1"/>
  <c r="K261" i="1"/>
  <c r="J261" i="1"/>
  <c r="I261" i="1"/>
  <c r="K266" i="1"/>
  <c r="I266" i="1"/>
  <c r="J264" i="1"/>
  <c r="K264" i="1"/>
  <c r="I264" i="1"/>
  <c r="K265" i="1"/>
  <c r="I265" i="1"/>
  <c r="K267" i="1"/>
  <c r="J267" i="1"/>
  <c r="I267" i="1"/>
  <c r="K269" i="1"/>
  <c r="J269" i="1"/>
  <c r="I269" i="1"/>
  <c r="K268" i="1"/>
  <c r="J268" i="1"/>
  <c r="I268" i="1"/>
  <c r="J271" i="1"/>
  <c r="K271" i="1"/>
  <c r="I271" i="1"/>
  <c r="K272" i="1"/>
  <c r="I272" i="1"/>
  <c r="K270" i="1"/>
  <c r="J270" i="1"/>
  <c r="I270" i="1"/>
  <c r="K274" i="1"/>
  <c r="J274" i="1"/>
  <c r="I274" i="1"/>
  <c r="K273" i="1"/>
  <c r="J273" i="1"/>
  <c r="I273" i="1"/>
  <c r="J275" i="1"/>
  <c r="K275" i="1"/>
  <c r="I275" i="1"/>
  <c r="K276" i="1"/>
  <c r="I276" i="1"/>
  <c r="K280" i="1"/>
  <c r="I280" i="1"/>
  <c r="K279" i="1"/>
  <c r="I279" i="1"/>
  <c r="K278" i="1"/>
  <c r="J278" i="1"/>
  <c r="I278" i="1"/>
  <c r="K277" i="1"/>
  <c r="J277" i="1"/>
  <c r="I277" i="1"/>
  <c r="K283" i="1"/>
  <c r="J283" i="1"/>
  <c r="I283" i="1"/>
  <c r="I282" i="1"/>
  <c r="J281" i="1"/>
  <c r="I281" i="1"/>
  <c r="K286" i="1"/>
  <c r="I286" i="1"/>
  <c r="K285" i="1"/>
  <c r="I285" i="1"/>
  <c r="K284" i="1"/>
  <c r="J284" i="1"/>
  <c r="I284" i="1"/>
  <c r="K288" i="1"/>
  <c r="J288" i="1"/>
  <c r="I288" i="1"/>
  <c r="K287" i="1"/>
  <c r="J287" i="1"/>
  <c r="I287" i="1"/>
  <c r="J290" i="1"/>
  <c r="I290" i="1"/>
  <c r="K289" i="1"/>
  <c r="J289" i="1"/>
  <c r="I289" i="1"/>
  <c r="J291" i="1"/>
  <c r="K291" i="1"/>
  <c r="I291" i="1"/>
  <c r="K293" i="1"/>
  <c r="I293" i="1"/>
  <c r="K292" i="1"/>
  <c r="I292" i="1"/>
  <c r="K294" i="1"/>
  <c r="J294" i="1"/>
  <c r="I294" i="1"/>
  <c r="I297" i="1"/>
  <c r="K297" i="1"/>
  <c r="K296" i="1"/>
  <c r="J296" i="1"/>
  <c r="I296" i="1"/>
  <c r="K295" i="1"/>
  <c r="J295" i="1"/>
  <c r="I295" i="1"/>
  <c r="I299" i="1"/>
  <c r="L299" i="1" s="1"/>
  <c r="I298" i="1"/>
  <c r="I301" i="1"/>
  <c r="J300" i="1"/>
  <c r="I300" i="1"/>
  <c r="K302" i="1"/>
  <c r="I302" i="1"/>
  <c r="K303" i="1"/>
  <c r="J303" i="1"/>
  <c r="I303" i="1"/>
  <c r="K306" i="1"/>
  <c r="I306" i="1"/>
  <c r="K305" i="1"/>
  <c r="J305" i="1"/>
  <c r="I305" i="1"/>
  <c r="K304" i="1"/>
  <c r="J304" i="1"/>
  <c r="I304" i="1"/>
  <c r="J310" i="1"/>
  <c r="K310" i="1"/>
  <c r="I310" i="1"/>
  <c r="K309" i="1"/>
  <c r="I309" i="1"/>
  <c r="K308" i="1"/>
  <c r="I308" i="1"/>
  <c r="J307" i="1"/>
  <c r="K307" i="1"/>
  <c r="I307" i="1"/>
  <c r="K313" i="1"/>
  <c r="K311" i="1"/>
  <c r="I311" i="1"/>
  <c r="J312" i="1"/>
  <c r="K312" i="1"/>
  <c r="I312" i="1"/>
  <c r="J315" i="1"/>
  <c r="I315" i="1"/>
  <c r="K314" i="1"/>
  <c r="I314" i="1"/>
  <c r="K317" i="1"/>
  <c r="J317" i="1"/>
  <c r="I317" i="1"/>
  <c r="J316" i="1"/>
  <c r="K316" i="1"/>
  <c r="I316" i="1"/>
  <c r="K319" i="1"/>
  <c r="I319" i="1"/>
  <c r="K318" i="1"/>
  <c r="I318" i="1"/>
  <c r="K320" i="1"/>
  <c r="J320" i="1"/>
  <c r="I320" i="1"/>
  <c r="I322" i="1"/>
  <c r="K321" i="1"/>
  <c r="I321" i="1"/>
  <c r="K324" i="1"/>
  <c r="I324" i="1"/>
  <c r="K323" i="1"/>
  <c r="I323" i="1"/>
  <c r="I329" i="1"/>
  <c r="I328" i="1"/>
  <c r="L328" i="1" s="1"/>
  <c r="L329" i="1"/>
  <c r="J326" i="1"/>
  <c r="I326" i="1"/>
  <c r="K325" i="1"/>
  <c r="J325" i="1"/>
  <c r="I325" i="1"/>
  <c r="K332" i="1"/>
  <c r="J332" i="1"/>
  <c r="I332" i="1"/>
  <c r="K331" i="1"/>
  <c r="J331" i="1"/>
  <c r="I331" i="1"/>
  <c r="K330" i="1"/>
  <c r="J330" i="1"/>
  <c r="I330" i="1"/>
  <c r="K336" i="1"/>
  <c r="J336" i="1"/>
  <c r="I336" i="1"/>
  <c r="K335" i="1"/>
  <c r="J335" i="1"/>
  <c r="I335" i="1"/>
  <c r="K334" i="1"/>
  <c r="J334" i="1"/>
  <c r="I334" i="1"/>
  <c r="K333" i="1"/>
  <c r="J333" i="1"/>
  <c r="I333" i="1"/>
  <c r="I340" i="1"/>
  <c r="J339" i="1"/>
  <c r="I339" i="1"/>
  <c r="K338" i="1"/>
  <c r="J338" i="1"/>
  <c r="I338" i="1"/>
  <c r="K337" i="1"/>
  <c r="J337" i="1"/>
  <c r="I337" i="1"/>
  <c r="K343" i="1"/>
  <c r="I343" i="1"/>
  <c r="K341" i="1"/>
  <c r="J341" i="1"/>
  <c r="I341" i="1"/>
  <c r="K342" i="1"/>
  <c r="J342" i="1"/>
  <c r="I342" i="1"/>
  <c r="J345" i="1"/>
  <c r="I345" i="1"/>
  <c r="K344" i="1"/>
  <c r="J344" i="1"/>
  <c r="I344" i="1"/>
  <c r="K346" i="1"/>
  <c r="J346" i="1"/>
  <c r="I346" i="1"/>
  <c r="L262" i="1" l="1"/>
  <c r="L260" i="1"/>
  <c r="L266" i="1"/>
  <c r="L261" i="1"/>
  <c r="L263" i="1"/>
  <c r="L259" i="1"/>
  <c r="L274" i="1"/>
  <c r="L265" i="1"/>
  <c r="L279" i="1"/>
  <c r="L269" i="1"/>
  <c r="L264" i="1"/>
  <c r="L280" i="1"/>
  <c r="L276" i="1"/>
  <c r="L272" i="1"/>
  <c r="L267" i="1"/>
  <c r="L268" i="1"/>
  <c r="L271" i="1"/>
  <c r="L270" i="1"/>
  <c r="L273" i="1"/>
  <c r="L288" i="1"/>
  <c r="L275" i="1"/>
  <c r="L278" i="1"/>
  <c r="L277" i="1"/>
  <c r="L283" i="1"/>
  <c r="L282" i="1"/>
  <c r="L281" i="1"/>
  <c r="L286" i="1"/>
  <c r="L290" i="1"/>
  <c r="L285" i="1"/>
  <c r="L284" i="1"/>
  <c r="L287" i="1"/>
  <c r="L289" i="1"/>
  <c r="L294" i="1"/>
  <c r="L291" i="1"/>
  <c r="L293" i="1"/>
  <c r="L292" i="1"/>
  <c r="L302" i="1"/>
  <c r="L296" i="1"/>
  <c r="L297" i="1"/>
  <c r="L295" i="1"/>
  <c r="L298" i="1"/>
  <c r="L337" i="1"/>
  <c r="L336" i="1"/>
  <c r="L301" i="1"/>
  <c r="L300" i="1"/>
  <c r="L317" i="1"/>
  <c r="L308" i="1"/>
  <c r="L309" i="1"/>
  <c r="L303" i="1"/>
  <c r="L306" i="1"/>
  <c r="L305" i="1"/>
  <c r="L304" i="1"/>
  <c r="L310" i="1"/>
  <c r="L307" i="1"/>
  <c r="L313" i="1"/>
  <c r="L311" i="1"/>
  <c r="L312" i="1"/>
  <c r="L315" i="1"/>
  <c r="L314" i="1"/>
  <c r="L324" i="1"/>
  <c r="L319" i="1"/>
  <c r="L316" i="1"/>
  <c r="L318" i="1"/>
  <c r="L320" i="1"/>
  <c r="L322" i="1"/>
  <c r="L321" i="1"/>
  <c r="L332" i="1"/>
  <c r="L323" i="1"/>
  <c r="L327" i="1"/>
  <c r="L326" i="1"/>
  <c r="L325" i="1"/>
  <c r="L331" i="1"/>
  <c r="L330" i="1"/>
  <c r="L335" i="1"/>
  <c r="L334" i="1"/>
  <c r="L333" i="1"/>
  <c r="L340" i="1"/>
  <c r="L339" i="1"/>
  <c r="L338" i="1"/>
  <c r="L341" i="1"/>
  <c r="L343" i="1"/>
  <c r="L346" i="1"/>
  <c r="L342" i="1"/>
  <c r="L345" i="1"/>
  <c r="L344" i="1"/>
  <c r="I349" i="1" l="1"/>
  <c r="I350" i="1"/>
  <c r="K350" i="1"/>
  <c r="K347" i="1"/>
  <c r="J347" i="1"/>
  <c r="I347" i="1"/>
  <c r="J348" i="1"/>
  <c r="I348" i="1"/>
  <c r="K352" i="1"/>
  <c r="I352" i="1"/>
  <c r="K351" i="1"/>
  <c r="I351" i="1"/>
  <c r="K354" i="1"/>
  <c r="I354" i="1"/>
  <c r="K353" i="1"/>
  <c r="J353" i="1"/>
  <c r="I353" i="1"/>
  <c r="J355" i="1"/>
  <c r="K355" i="1"/>
  <c r="I355" i="1"/>
  <c r="K356" i="1"/>
  <c r="I356" i="1"/>
  <c r="K357" i="1"/>
  <c r="I357" i="1"/>
  <c r="K359" i="1"/>
  <c r="J359" i="1"/>
  <c r="I359" i="1"/>
  <c r="K358" i="1"/>
  <c r="J358" i="1"/>
  <c r="I358" i="1"/>
  <c r="K360" i="1"/>
  <c r="I360" i="1"/>
  <c r="K364" i="1"/>
  <c r="I364" i="1"/>
  <c r="K363" i="1"/>
  <c r="I363" i="1"/>
  <c r="K362" i="1"/>
  <c r="I362" i="1"/>
  <c r="K361" i="1"/>
  <c r="J361" i="1"/>
  <c r="I361" i="1"/>
  <c r="K368" i="1"/>
  <c r="I368" i="1"/>
  <c r="K367" i="1"/>
  <c r="I367" i="1"/>
  <c r="K366" i="1"/>
  <c r="J366" i="1"/>
  <c r="I366" i="1"/>
  <c r="K365" i="1"/>
  <c r="J365" i="1"/>
  <c r="I365" i="1"/>
  <c r="K371" i="1"/>
  <c r="I371" i="1"/>
  <c r="K370" i="1"/>
  <c r="J370" i="1"/>
  <c r="I370" i="1"/>
  <c r="I372" i="1"/>
  <c r="J372" i="1"/>
  <c r="K372" i="1"/>
  <c r="K369" i="1"/>
  <c r="J369" i="1"/>
  <c r="I369" i="1"/>
  <c r="K374" i="1"/>
  <c r="I374" i="1"/>
  <c r="K373" i="1"/>
  <c r="I373" i="1"/>
  <c r="I378" i="1"/>
  <c r="J378" i="1"/>
  <c r="K378" i="1"/>
  <c r="K377" i="1"/>
  <c r="I377" i="1"/>
  <c r="K376" i="1"/>
  <c r="J376" i="1"/>
  <c r="I376" i="1"/>
  <c r="K375" i="1"/>
  <c r="J375" i="1"/>
  <c r="I375" i="1"/>
  <c r="K380" i="1"/>
  <c r="I380" i="1"/>
  <c r="K379" i="1"/>
  <c r="J379" i="1"/>
  <c r="I379" i="1"/>
  <c r="J383" i="1"/>
  <c r="J381" i="1"/>
  <c r="K383" i="1"/>
  <c r="I383" i="1"/>
  <c r="K381" i="1"/>
  <c r="I381" i="1"/>
  <c r="K382" i="1"/>
  <c r="I382" i="1"/>
  <c r="K386" i="1"/>
  <c r="I386" i="1"/>
  <c r="K385" i="1"/>
  <c r="I385" i="1"/>
  <c r="K384" i="1"/>
  <c r="J384" i="1"/>
  <c r="I384" i="1"/>
  <c r="K387" i="1"/>
  <c r="J387" i="1"/>
  <c r="I387" i="1"/>
  <c r="J388" i="1"/>
  <c r="K388" i="1"/>
  <c r="I388" i="1"/>
  <c r="K389" i="1"/>
  <c r="I389" i="1"/>
  <c r="K391" i="1"/>
  <c r="J391" i="1"/>
  <c r="I391" i="1"/>
  <c r="K390" i="1"/>
  <c r="I390" i="1"/>
  <c r="K394" i="1"/>
  <c r="I394" i="1"/>
  <c r="K393" i="1"/>
  <c r="I393" i="1"/>
  <c r="K392" i="1"/>
  <c r="I392" i="1"/>
  <c r="K397" i="1"/>
  <c r="I397" i="1"/>
  <c r="K396" i="1"/>
  <c r="I396" i="1"/>
  <c r="K395" i="1"/>
  <c r="I395" i="1"/>
  <c r="K400" i="1"/>
  <c r="J400" i="1"/>
  <c r="I400" i="1"/>
  <c r="J398" i="1"/>
  <c r="J399" i="1"/>
  <c r="K399" i="1"/>
  <c r="I399" i="1"/>
  <c r="K398" i="1"/>
  <c r="I398" i="1"/>
  <c r="K403" i="1"/>
  <c r="I403" i="1"/>
  <c r="K402" i="1"/>
  <c r="I402" i="1"/>
  <c r="K401" i="1"/>
  <c r="I401" i="1"/>
  <c r="K407" i="1"/>
  <c r="I407" i="1"/>
  <c r="K406" i="1"/>
  <c r="I406" i="1"/>
  <c r="K404" i="1"/>
  <c r="J404" i="1"/>
  <c r="I404" i="1"/>
  <c r="K405" i="1"/>
  <c r="J405" i="1"/>
  <c r="I405" i="1"/>
  <c r="K410" i="1"/>
  <c r="I410" i="1"/>
  <c r="K409" i="1"/>
  <c r="I409" i="1"/>
  <c r="K408" i="1"/>
  <c r="J408" i="1"/>
  <c r="I408" i="1"/>
  <c r="I413" i="1"/>
  <c r="K414" i="1"/>
  <c r="I414" i="1"/>
  <c r="K413" i="1"/>
  <c r="K412" i="1"/>
  <c r="J412" i="1"/>
  <c r="I412" i="1"/>
  <c r="K411" i="1"/>
  <c r="J411" i="1"/>
  <c r="I411" i="1"/>
  <c r="K417" i="1"/>
  <c r="J417" i="1"/>
  <c r="J416" i="1"/>
  <c r="I416" i="1"/>
  <c r="K415" i="1"/>
  <c r="J415" i="1"/>
  <c r="I415" i="1"/>
  <c r="I417" i="1"/>
  <c r="I418" i="1"/>
  <c r="I419" i="1"/>
  <c r="J419" i="1"/>
  <c r="J422" i="1"/>
  <c r="I422" i="1"/>
  <c r="J420" i="1"/>
  <c r="K420" i="1"/>
  <c r="I420" i="1"/>
  <c r="K421" i="1"/>
  <c r="I421" i="1"/>
  <c r="K426" i="1"/>
  <c r="I426" i="1"/>
  <c r="K425" i="1"/>
  <c r="I425" i="1"/>
  <c r="K424" i="1"/>
  <c r="I424" i="1"/>
  <c r="K423" i="1"/>
  <c r="J423" i="1"/>
  <c r="I423" i="1"/>
  <c r="I429" i="1"/>
  <c r="K427" i="1"/>
  <c r="J427" i="1"/>
  <c r="I427" i="1"/>
  <c r="J428" i="1"/>
  <c r="I428" i="1"/>
  <c r="K433" i="1"/>
  <c r="I433" i="1"/>
  <c r="K432" i="1"/>
  <c r="I432" i="1"/>
  <c r="K431" i="1"/>
  <c r="I431" i="1"/>
  <c r="K430" i="1"/>
  <c r="J430" i="1"/>
  <c r="I430" i="1"/>
  <c r="K436" i="1"/>
  <c r="I436" i="1"/>
  <c r="K435" i="1"/>
  <c r="I435" i="1"/>
  <c r="K434" i="1"/>
  <c r="J434" i="1"/>
  <c r="I434" i="1"/>
  <c r="K439" i="1"/>
  <c r="I439" i="1"/>
  <c r="K438" i="1"/>
  <c r="J438" i="1"/>
  <c r="I438" i="1"/>
  <c r="K437" i="1"/>
  <c r="J437" i="1"/>
  <c r="I437" i="1"/>
  <c r="K440" i="1"/>
  <c r="J440" i="1"/>
  <c r="I440" i="1"/>
  <c r="I441" i="1"/>
  <c r="J442" i="1"/>
  <c r="I442" i="1"/>
  <c r="K445" i="1"/>
  <c r="I445" i="1"/>
  <c r="K444" i="1"/>
  <c r="I444" i="1"/>
  <c r="K443" i="1"/>
  <c r="I443" i="1"/>
  <c r="K449" i="1"/>
  <c r="L449" i="1" s="1"/>
  <c r="K448" i="1"/>
  <c r="L448" i="1" s="1"/>
  <c r="K446" i="1"/>
  <c r="I446" i="1"/>
  <c r="K447" i="1"/>
  <c r="L447" i="1" s="1"/>
  <c r="K450" i="1"/>
  <c r="I450" i="1"/>
  <c r="K451" i="1"/>
  <c r="I451" i="1"/>
  <c r="K452" i="1"/>
  <c r="J452" i="1"/>
  <c r="I452" i="1"/>
  <c r="I455" i="1"/>
  <c r="L455" i="1" s="1"/>
  <c r="I454" i="1"/>
  <c r="L454" i="1" s="1"/>
  <c r="I453" i="1"/>
  <c r="I458" i="1"/>
  <c r="L458" i="1" s="1"/>
  <c r="I457" i="1"/>
  <c r="J456" i="1"/>
  <c r="I456" i="1"/>
  <c r="K460" i="1"/>
  <c r="J460" i="1"/>
  <c r="I460" i="1"/>
  <c r="K459" i="1"/>
  <c r="J459" i="1"/>
  <c r="I459" i="1"/>
  <c r="I464" i="1"/>
  <c r="L464" i="1" s="1"/>
  <c r="I463" i="1"/>
  <c r="J462" i="1"/>
  <c r="I462" i="1"/>
  <c r="K461" i="1"/>
  <c r="J461" i="1"/>
  <c r="I461" i="1"/>
  <c r="I467" i="1"/>
  <c r="J466" i="1"/>
  <c r="I466" i="1"/>
  <c r="K465" i="1"/>
  <c r="J465" i="1"/>
  <c r="I465" i="1"/>
  <c r="K469" i="1"/>
  <c r="J469" i="1"/>
  <c r="I469" i="1"/>
  <c r="K468" i="1"/>
  <c r="J468" i="1"/>
  <c r="I468" i="1"/>
  <c r="K471" i="1"/>
  <c r="J471" i="1"/>
  <c r="I471" i="1"/>
  <c r="J472" i="1"/>
  <c r="I472" i="1"/>
  <c r="K470" i="1"/>
  <c r="J470" i="1"/>
  <c r="I470" i="1"/>
  <c r="I475" i="1"/>
  <c r="J474" i="1"/>
  <c r="I474" i="1"/>
  <c r="J473" i="1"/>
  <c r="K473" i="1"/>
  <c r="I473" i="1"/>
  <c r="K477" i="1"/>
  <c r="I477" i="1"/>
  <c r="K476" i="1"/>
  <c r="I476" i="1"/>
  <c r="I480" i="1"/>
  <c r="K478" i="1"/>
  <c r="J478" i="1"/>
  <c r="I478" i="1"/>
  <c r="J479" i="1"/>
  <c r="I479" i="1"/>
  <c r="K481" i="1"/>
  <c r="J481" i="1"/>
  <c r="I481" i="1"/>
  <c r="J482" i="1"/>
  <c r="I482" i="1"/>
  <c r="K484" i="1"/>
  <c r="J484" i="1"/>
  <c r="I484" i="1"/>
  <c r="K483" i="1"/>
  <c r="J483" i="1"/>
  <c r="I483" i="1"/>
  <c r="K487" i="1"/>
  <c r="I487" i="1"/>
  <c r="K486" i="1"/>
  <c r="I486" i="1"/>
  <c r="K485" i="1"/>
  <c r="J485" i="1"/>
  <c r="I485" i="1"/>
  <c r="I488" i="1"/>
  <c r="J489" i="1"/>
  <c r="I489" i="1"/>
  <c r="K490" i="1"/>
  <c r="I490" i="1"/>
  <c r="K492" i="1"/>
  <c r="J492" i="1"/>
  <c r="I492" i="1"/>
  <c r="K491" i="1"/>
  <c r="J491" i="1"/>
  <c r="I491" i="1"/>
  <c r="K494" i="1"/>
  <c r="J494" i="1"/>
  <c r="I494" i="1"/>
  <c r="J493" i="1"/>
  <c r="K493" i="1"/>
  <c r="I493" i="1"/>
  <c r="K497" i="1"/>
  <c r="I497" i="1"/>
  <c r="I498" i="1"/>
  <c r="K498" i="1"/>
  <c r="K496" i="1"/>
  <c r="I496" i="1"/>
  <c r="K495" i="1"/>
  <c r="I495" i="1"/>
  <c r="K499" i="1"/>
  <c r="I499" i="1"/>
  <c r="K500" i="1"/>
  <c r="I500" i="1"/>
  <c r="K501" i="1"/>
  <c r="I501" i="1"/>
  <c r="I503" i="1"/>
  <c r="K503" i="1"/>
  <c r="K502" i="1"/>
  <c r="J502" i="1"/>
  <c r="I502" i="1"/>
  <c r="J506" i="1"/>
  <c r="I506" i="1"/>
  <c r="K505" i="1"/>
  <c r="J505" i="1"/>
  <c r="I505" i="1"/>
  <c r="J504" i="1"/>
  <c r="K504" i="1"/>
  <c r="I504" i="1"/>
  <c r="K511" i="1"/>
  <c r="I511" i="1"/>
  <c r="K510" i="1"/>
  <c r="I510" i="1"/>
  <c r="K509" i="1"/>
  <c r="I509" i="1"/>
  <c r="K508" i="1"/>
  <c r="I508" i="1"/>
  <c r="K507" i="1"/>
  <c r="I507" i="1"/>
  <c r="L350" i="1" l="1"/>
  <c r="L354" i="1"/>
  <c r="L351" i="1"/>
  <c r="L352" i="1"/>
  <c r="L357" i="1"/>
  <c r="L356" i="1"/>
  <c r="L349" i="1"/>
  <c r="L353" i="1"/>
  <c r="L347" i="1"/>
  <c r="L348" i="1"/>
  <c r="L355" i="1"/>
  <c r="L372" i="1"/>
  <c r="L384" i="1"/>
  <c r="L380" i="1"/>
  <c r="L370" i="1"/>
  <c r="L366" i="1"/>
  <c r="L360" i="1"/>
  <c r="L359" i="1"/>
  <c r="L358" i="1"/>
  <c r="L364" i="1"/>
  <c r="L363" i="1"/>
  <c r="L362" i="1"/>
  <c r="L361" i="1"/>
  <c r="L396" i="1"/>
  <c r="L394" i="1"/>
  <c r="L374" i="1"/>
  <c r="L367" i="1"/>
  <c r="L368" i="1"/>
  <c r="L365" i="1"/>
  <c r="L371" i="1"/>
  <c r="L369" i="1"/>
  <c r="L373" i="1"/>
  <c r="L378" i="1"/>
  <c r="L397" i="1"/>
  <c r="L387" i="1"/>
  <c r="L385" i="1"/>
  <c r="L386" i="1"/>
  <c r="L382" i="1"/>
  <c r="L379" i="1"/>
  <c r="L376" i="1"/>
  <c r="L377" i="1"/>
  <c r="L375" i="1"/>
  <c r="L383" i="1"/>
  <c r="L381" i="1"/>
  <c r="L389" i="1"/>
  <c r="L388" i="1"/>
  <c r="L410" i="1"/>
  <c r="L405" i="1"/>
  <c r="L401" i="1"/>
  <c r="L400" i="1"/>
  <c r="L411" i="1"/>
  <c r="L403" i="1"/>
  <c r="L391" i="1"/>
  <c r="L390" i="1"/>
  <c r="L393" i="1"/>
  <c r="L392" i="1"/>
  <c r="L406" i="1"/>
  <c r="L395" i="1"/>
  <c r="L408" i="1"/>
  <c r="L404" i="1"/>
  <c r="L399" i="1"/>
  <c r="L398" i="1"/>
  <c r="L402" i="1"/>
  <c r="L419" i="1"/>
  <c r="L407" i="1"/>
  <c r="L409" i="1"/>
  <c r="L413" i="1"/>
  <c r="L414" i="1"/>
  <c r="L412" i="1"/>
  <c r="L416" i="1"/>
  <c r="L417" i="1"/>
  <c r="L415" i="1"/>
  <c r="L418" i="1"/>
  <c r="L422" i="1"/>
  <c r="L437" i="1"/>
  <c r="L434" i="1"/>
  <c r="L433" i="1"/>
  <c r="L423" i="1"/>
  <c r="L420" i="1"/>
  <c r="L421" i="1"/>
  <c r="L424" i="1"/>
  <c r="L425" i="1"/>
  <c r="L426" i="1"/>
  <c r="L429" i="1"/>
  <c r="L427" i="1"/>
  <c r="L428" i="1"/>
  <c r="L436" i="1"/>
  <c r="L432" i="1"/>
  <c r="L431" i="1"/>
  <c r="L430" i="1"/>
  <c r="L445" i="1"/>
  <c r="L435" i="1"/>
  <c r="L439" i="1"/>
  <c r="L438" i="1"/>
  <c r="L451" i="1"/>
  <c r="L444" i="1"/>
  <c r="L440" i="1"/>
  <c r="L441" i="1"/>
  <c r="L450" i="1"/>
  <c r="L442" i="1"/>
  <c r="L443" i="1"/>
  <c r="L446" i="1"/>
  <c r="L452" i="1"/>
  <c r="L453" i="1"/>
  <c r="L460" i="1"/>
  <c r="L457" i="1"/>
  <c r="L456" i="1"/>
  <c r="L459" i="1"/>
  <c r="L474" i="1"/>
  <c r="L469" i="1"/>
  <c r="L466" i="1"/>
  <c r="L462" i="1"/>
  <c r="L463" i="1"/>
  <c r="L461" i="1"/>
  <c r="L465" i="1"/>
  <c r="L467" i="1"/>
  <c r="L468" i="1"/>
  <c r="L476" i="1"/>
  <c r="L477" i="1"/>
  <c r="L471" i="1"/>
  <c r="L472" i="1"/>
  <c r="L470" i="1"/>
  <c r="L475" i="1"/>
  <c r="L473" i="1"/>
  <c r="L480" i="1"/>
  <c r="L481" i="1"/>
  <c r="L478" i="1"/>
  <c r="L479" i="1"/>
  <c r="L484" i="1"/>
  <c r="L482" i="1"/>
  <c r="L483" i="1"/>
  <c r="L487" i="1"/>
  <c r="L486" i="1"/>
  <c r="L485" i="1"/>
  <c r="L488" i="1"/>
  <c r="L489" i="1"/>
  <c r="L490" i="1"/>
  <c r="L500" i="1"/>
  <c r="L499" i="1"/>
  <c r="L495" i="1"/>
  <c r="L498" i="1"/>
  <c r="L497" i="1"/>
  <c r="L493" i="1"/>
  <c r="L491" i="1"/>
  <c r="L492" i="1"/>
  <c r="L494" i="1"/>
  <c r="L496" i="1"/>
  <c r="L506" i="1"/>
  <c r="L501" i="1"/>
  <c r="L507" i="1"/>
  <c r="L503" i="1"/>
  <c r="L502" i="1"/>
  <c r="L508" i="1"/>
  <c r="L509" i="1"/>
  <c r="L511" i="1"/>
  <c r="L504" i="1"/>
  <c r="L505" i="1"/>
  <c r="L510" i="1"/>
  <c r="M1609" i="1" l="1"/>
  <c r="M1588" i="1"/>
  <c r="M1585" i="1"/>
  <c r="M1581" i="1"/>
  <c r="M1578" i="1"/>
  <c r="M1567" i="1"/>
  <c r="M1548" i="1"/>
  <c r="M1547" i="1"/>
  <c r="M1544" i="1"/>
  <c r="M1536" i="1"/>
  <c r="M1534" i="1"/>
  <c r="M1532" i="1"/>
  <c r="M1531" i="1"/>
  <c r="M1606" i="1" l="1"/>
  <c r="M1537" i="1"/>
  <c r="M1539" i="1"/>
  <c r="M1542" i="1"/>
  <c r="M1545" i="1"/>
  <c r="M1549" i="1"/>
  <c r="M1551" i="1"/>
  <c r="M1554" i="1"/>
  <c r="M1557" i="1"/>
  <c r="M1558" i="1"/>
  <c r="M1561" i="1"/>
  <c r="M1563" i="1"/>
  <c r="M1564" i="1"/>
  <c r="M1565" i="1"/>
  <c r="M1569" i="1"/>
  <c r="M1570" i="1"/>
  <c r="M1571" i="1"/>
  <c r="M1573" i="1"/>
  <c r="M1574" i="1"/>
  <c r="M1575" i="1"/>
  <c r="M1577" i="1"/>
  <c r="M1580" i="1"/>
  <c r="M1586" i="1"/>
  <c r="M1589" i="1"/>
  <c r="M1591" i="1"/>
  <c r="M1592" i="1"/>
  <c r="M1593" i="1"/>
  <c r="M1594" i="1"/>
  <c r="M1596" i="1"/>
  <c r="M1600" i="1"/>
  <c r="M1605" i="1"/>
  <c r="M1610" i="1"/>
  <c r="M1612" i="1"/>
  <c r="M1614" i="1"/>
  <c r="M1615" i="1"/>
  <c r="M1617" i="1"/>
  <c r="M1618" i="1"/>
  <c r="M1619" i="1"/>
  <c r="M1620" i="1"/>
  <c r="M1621" i="1"/>
  <c r="M1607" i="1"/>
  <c r="M1529" i="1"/>
  <c r="M1530" i="1"/>
  <c r="M1533" i="1"/>
  <c r="M1535" i="1"/>
  <c r="M1538" i="1"/>
  <c r="M1540" i="1"/>
  <c r="M1541" i="1"/>
  <c r="M1543" i="1"/>
  <c r="M1546" i="1"/>
  <c r="M1550" i="1"/>
  <c r="M1552" i="1"/>
  <c r="M1553" i="1"/>
  <c r="M1555" i="1"/>
  <c r="M1556" i="1"/>
  <c r="M1559" i="1"/>
  <c r="M1560" i="1"/>
  <c r="M1562" i="1"/>
  <c r="M1566" i="1"/>
  <c r="M1568" i="1"/>
  <c r="M1572" i="1"/>
  <c r="M1576" i="1"/>
  <c r="M1579" i="1"/>
  <c r="M1582" i="1"/>
  <c r="M1583" i="1"/>
  <c r="M1584" i="1"/>
  <c r="M1587" i="1"/>
  <c r="M1590" i="1"/>
  <c r="M1595" i="1"/>
  <c r="M1597" i="1"/>
  <c r="M1598" i="1"/>
  <c r="M1599" i="1"/>
  <c r="M1601" i="1"/>
  <c r="M1602" i="1"/>
  <c r="M1603" i="1"/>
  <c r="M1604" i="1"/>
  <c r="M1608" i="1"/>
  <c r="M1611" i="1"/>
  <c r="M1613" i="1"/>
  <c r="M1616" i="1"/>
  <c r="M1622" i="1"/>
</calcChain>
</file>

<file path=xl/sharedStrings.xml><?xml version="1.0" encoding="utf-8"?>
<sst xmlns="http://schemas.openxmlformats.org/spreadsheetml/2006/main" count="3326" uniqueCount="1336">
  <si>
    <t>DATE</t>
  </si>
  <si>
    <t>SCRIP NAME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</si>
  <si>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</si>
  <si>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</si>
  <si>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</si>
  <si>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</si>
  <si>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</si>
  <si>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</si>
  <si>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</si>
  <si>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</si>
  <si>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</si>
  <si>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</si>
  <si>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LONG</t>
  </si>
  <si>
    <t xml:space="preserve">1 JUN 2017 </t>
  </si>
  <si>
    <t xml:space="preserve">2 JUN 2017 </t>
  </si>
  <si>
    <t xml:space="preserve">5 JUN 2017 </t>
  </si>
  <si>
    <t xml:space="preserve">7 JUN 2017 </t>
  </si>
  <si>
    <t xml:space="preserve">8 JUN 2017 </t>
  </si>
  <si>
    <t xml:space="preserve">9 JUN 2017 </t>
  </si>
  <si>
    <t xml:space="preserve">SUNTV 820 PUT OPION </t>
  </si>
  <si>
    <t xml:space="preserve">12 JUN 2017 </t>
  </si>
  <si>
    <t xml:space="preserve">13 JUN 2017 </t>
  </si>
  <si>
    <t xml:space="preserve">14 JUN 2017 </t>
  </si>
  <si>
    <t xml:space="preserve">15 JUN 2017 </t>
  </si>
  <si>
    <t xml:space="preserve">16 JUN 2017 </t>
  </si>
  <si>
    <t xml:space="preserve">19 JUN 2017 </t>
  </si>
  <si>
    <t xml:space="preserve">20 JUN 2017 </t>
  </si>
  <si>
    <t xml:space="preserve">21 JUN 2017 </t>
  </si>
  <si>
    <t xml:space="preserve">22 JUN 2017 </t>
  </si>
  <si>
    <t xml:space="preserve">23 JUN 2017 </t>
  </si>
  <si>
    <t xml:space="preserve">27 JUN 2017 </t>
  </si>
  <si>
    <t xml:space="preserve">28 JUN 2017 </t>
  </si>
  <si>
    <t xml:space="preserve">29 JUN 2017 </t>
  </si>
  <si>
    <t xml:space="preserve">30 JUN 2017 </t>
  </si>
  <si>
    <t xml:space="preserve">01 JUL 2017 </t>
  </si>
  <si>
    <t xml:space="preserve">04 JUL 2017 </t>
  </si>
  <si>
    <t xml:space="preserve">05 JUL 2017 </t>
  </si>
  <si>
    <t xml:space="preserve">06 JUL 2017 </t>
  </si>
  <si>
    <t xml:space="preserve">07 JUL 2017 </t>
  </si>
  <si>
    <t xml:space="preserve">JINDALSTEL-130 CAL </t>
  </si>
  <si>
    <t xml:space="preserve">10 JUL 2017 </t>
  </si>
  <si>
    <t xml:space="preserve">11 JUL 2017 </t>
  </si>
  <si>
    <t xml:space="preserve">12 JUL 2017 </t>
  </si>
  <si>
    <t xml:space="preserve">13 JUL 2017 </t>
  </si>
  <si>
    <t xml:space="preserve">14 JUL 2017 </t>
  </si>
  <si>
    <t xml:space="preserve">17 JUL 2017 </t>
  </si>
  <si>
    <t xml:space="preserve">18 JUL 2017 </t>
  </si>
  <si>
    <t xml:space="preserve">19 JUL 2017 </t>
  </si>
  <si>
    <t xml:space="preserve">20 JUL 2017 </t>
  </si>
  <si>
    <t xml:space="preserve">21 JUL 2017 </t>
  </si>
  <si>
    <t xml:space="preserve">RELIANCE-1560 CALLOPTION </t>
  </si>
  <si>
    <t xml:space="preserve">24 JUL 2017 </t>
  </si>
  <si>
    <t xml:space="preserve">25 JUL 2017 </t>
  </si>
  <si>
    <t xml:space="preserve">26 JUL 2017 </t>
  </si>
  <si>
    <t xml:space="preserve">27 JUL 2017 </t>
  </si>
  <si>
    <t xml:space="preserve">28 JUL 2017 </t>
  </si>
  <si>
    <t xml:space="preserve">31 JUL 2017 </t>
  </si>
  <si>
    <t xml:space="preserve">1 AUG 2017 </t>
  </si>
  <si>
    <t xml:space="preserve">2 AUG 2017 </t>
  </si>
  <si>
    <t xml:space="preserve">3 AUG 2017 </t>
  </si>
  <si>
    <t xml:space="preserve">4 AUG 2017 </t>
  </si>
  <si>
    <t xml:space="preserve">7 AUG 2017 </t>
  </si>
  <si>
    <t xml:space="preserve">8 AUG 2017 </t>
  </si>
  <si>
    <t xml:space="preserve">9 AUG 2017 </t>
  </si>
  <si>
    <t xml:space="preserve">10 AUG 2017 </t>
  </si>
  <si>
    <t xml:space="preserve">11 AUG 2017 </t>
  </si>
  <si>
    <t xml:space="preserve">14 AUG 2017 </t>
  </si>
  <si>
    <t xml:space="preserve">16 AUG 2017 </t>
  </si>
  <si>
    <t xml:space="preserve">17 AUG 2017 </t>
  </si>
  <si>
    <t xml:space="preserve">21 AUG 2017 </t>
  </si>
  <si>
    <t xml:space="preserve">22 AUG 2017 </t>
  </si>
  <si>
    <t xml:space="preserve">23 AUG 2017 </t>
  </si>
  <si>
    <t xml:space="preserve">24 AUG 2017 </t>
  </si>
  <si>
    <t xml:space="preserve">28 AUG 2017 </t>
  </si>
  <si>
    <t xml:space="preserve">29 AUG 2017 </t>
  </si>
  <si>
    <t xml:space="preserve">30 AUG 2017 </t>
  </si>
  <si>
    <t xml:space="preserve">1 Sep 2017 </t>
  </si>
  <si>
    <t xml:space="preserve">4 Sep 2017 </t>
  </si>
  <si>
    <t xml:space="preserve">5 Sep 2017 </t>
  </si>
  <si>
    <t xml:space="preserve">6 Sep 2017 </t>
  </si>
  <si>
    <t xml:space="preserve">7 Sep 2017 </t>
  </si>
  <si>
    <t>HOLD</t>
  </si>
  <si>
    <t xml:space="preserve">8 Sep 2017 </t>
  </si>
  <si>
    <t xml:space="preserve">11 Sep 2017 </t>
  </si>
  <si>
    <t xml:space="preserve">12 Sep 2017 </t>
  </si>
  <si>
    <t xml:space="preserve">13 Sep 2017 </t>
  </si>
  <si>
    <t xml:space="preserve">14 Sep 2017 </t>
  </si>
  <si>
    <t xml:space="preserve">15 Sep 2017 </t>
  </si>
  <si>
    <t xml:space="preserve">18 Sep 2017 </t>
  </si>
  <si>
    <t xml:space="preserve">19 Sep 2017 </t>
  </si>
  <si>
    <t xml:space="preserve">20 Sep 2017 </t>
  </si>
  <si>
    <t xml:space="preserve">21 Sep 2017 </t>
  </si>
  <si>
    <t xml:space="preserve">22 Sep 2017 </t>
  </si>
  <si>
    <t xml:space="preserve">25 Sep 2017 </t>
  </si>
  <si>
    <t xml:space="preserve">26 Sep 2017 </t>
  </si>
  <si>
    <t xml:space="preserve">27 Sep 2017 </t>
  </si>
  <si>
    <t xml:space="preserve">28 Sep 2017 </t>
  </si>
  <si>
    <t xml:space="preserve">29 Sep 2017 </t>
  </si>
  <si>
    <t xml:space="preserve">3 Oct 2017 </t>
  </si>
  <si>
    <t xml:space="preserve">4 Oct 2017 </t>
  </si>
  <si>
    <t xml:space="preserve">5 Oct 2017 </t>
  </si>
  <si>
    <t xml:space="preserve">6 Oct 2017 </t>
  </si>
  <si>
    <t xml:space="preserve">9 Oct 2017 </t>
  </si>
  <si>
    <t xml:space="preserve">10 Oct 2017 </t>
  </si>
  <si>
    <t xml:space="preserve">11 Oct 2017 </t>
  </si>
  <si>
    <t xml:space="preserve">12 Oct 2017 </t>
  </si>
  <si>
    <t xml:space="preserve">13 Oct 2017 </t>
  </si>
  <si>
    <t xml:space="preserve">17 Oct 2017 </t>
  </si>
  <si>
    <t xml:space="preserve">16 Oct 2017 </t>
  </si>
  <si>
    <t xml:space="preserve">18 Oct 2017 </t>
  </si>
  <si>
    <t xml:space="preserve">23 Oct 2017 </t>
  </si>
  <si>
    <t xml:space="preserve">24 Oct 2017 </t>
  </si>
  <si>
    <t xml:space="preserve">25 Oct 2017 </t>
  </si>
  <si>
    <t xml:space="preserve">26 Oct 2017 </t>
  </si>
  <si>
    <t xml:space="preserve">27 Oct 2017 </t>
  </si>
  <si>
    <t xml:space="preserve">30 Oct 2017 </t>
  </si>
  <si>
    <t xml:space="preserve">31 Oct 2017 </t>
  </si>
  <si>
    <t xml:space="preserve">1 Nov 2017 </t>
  </si>
  <si>
    <t xml:space="preserve"> 2 Nov 2017 </t>
  </si>
  <si>
    <t xml:space="preserve">3 Nov 2017 </t>
  </si>
  <si>
    <t xml:space="preserve">6 Nov 2017 </t>
  </si>
  <si>
    <t xml:space="preserve">7 Nov 2017 </t>
  </si>
  <si>
    <t xml:space="preserve">8 Nov 2017 </t>
  </si>
  <si>
    <t xml:space="preserve">9 Nov 2017 </t>
  </si>
  <si>
    <t xml:space="preserve">10 Nov 2017 </t>
  </si>
  <si>
    <t xml:space="preserve">14 Nov 2017 </t>
  </si>
  <si>
    <t xml:space="preserve">15 Nov 2017 </t>
  </si>
  <si>
    <t xml:space="preserve">16 Nov 2017 </t>
  </si>
  <si>
    <t xml:space="preserve">17 Nov 2017 </t>
  </si>
  <si>
    <t xml:space="preserve">20 Nov 2017 </t>
  </si>
  <si>
    <t xml:space="preserve">21 Nov 2017 </t>
  </si>
  <si>
    <t xml:space="preserve">22 Nov 2017 </t>
  </si>
  <si>
    <t xml:space="preserve">23 Nov 2017 </t>
  </si>
  <si>
    <t xml:space="preserve">24 Nov 2017 </t>
  </si>
  <si>
    <t xml:space="preserve">27 Nov 2017 </t>
  </si>
  <si>
    <t xml:space="preserve">28 Nov 2017 </t>
  </si>
  <si>
    <t xml:space="preserve">29 Nov 2017 </t>
  </si>
  <si>
    <t xml:space="preserve">30 Nov 2017 </t>
  </si>
  <si>
    <t xml:space="preserve">1 Dec 2017 </t>
  </si>
  <si>
    <t xml:space="preserve">4 Dec 2017 </t>
  </si>
  <si>
    <t xml:space="preserve">5 Dec 2017 </t>
  </si>
  <si>
    <t xml:space="preserve">6 Dec 2017 </t>
  </si>
  <si>
    <t xml:space="preserve">HAVELLS-520 CALLOPTION </t>
  </si>
  <si>
    <t xml:space="preserve">7 Dec 2017 </t>
  </si>
  <si>
    <t xml:space="preserve">8 Dec 2017 </t>
  </si>
  <si>
    <t xml:space="preserve">11 Dec 2017 </t>
  </si>
  <si>
    <t xml:space="preserve">12 Dec 2017 </t>
  </si>
  <si>
    <t xml:space="preserve">13 Dec 2017 </t>
  </si>
  <si>
    <t xml:space="preserve">14 Dec 2017 </t>
  </si>
  <si>
    <t xml:space="preserve">15 Dec 2017 </t>
  </si>
  <si>
    <t xml:space="preserve">18 Dec 2017 </t>
  </si>
  <si>
    <t xml:space="preserve">19 Dec 2017 </t>
  </si>
  <si>
    <t xml:space="preserve">20 Dec 2017 </t>
  </si>
  <si>
    <t xml:space="preserve">21 Dec 2017 </t>
  </si>
  <si>
    <t xml:space="preserve">22 Dec 2017 </t>
  </si>
  <si>
    <t xml:space="preserve">26 Dec 2017 </t>
  </si>
  <si>
    <t xml:space="preserve">27 Dec 2017 </t>
  </si>
  <si>
    <t xml:space="preserve">28 Dec 2017 </t>
  </si>
  <si>
    <t xml:space="preserve">29 Dec 2017 </t>
  </si>
  <si>
    <t xml:space="preserve">TATASTEEL-780 CAL OPTION </t>
  </si>
  <si>
    <t xml:space="preserve">UPL-800 AL OPTION </t>
  </si>
  <si>
    <t xml:space="preserve">MARUTI-9600 CALLOPTION </t>
  </si>
  <si>
    <t xml:space="preserve">1 Feb 2018 </t>
  </si>
  <si>
    <t>31 Jan 2018</t>
  </si>
  <si>
    <t xml:space="preserve">30 Jan 2018 </t>
  </si>
  <si>
    <t>29 Jan 2018</t>
  </si>
  <si>
    <t xml:space="preserve">25 Jan 2018 </t>
  </si>
  <si>
    <t>24 Jan 2018</t>
  </si>
  <si>
    <t xml:space="preserve">23 Jan 2018 </t>
  </si>
  <si>
    <t xml:space="preserve">22 Jan 2018 </t>
  </si>
  <si>
    <t xml:space="preserve">19 Jan 2018 </t>
  </si>
  <si>
    <t>18 Jan 2018</t>
  </si>
  <si>
    <t xml:space="preserve">17 Jan 2018 </t>
  </si>
  <si>
    <t xml:space="preserve">16 Jan 2018 </t>
  </si>
  <si>
    <t xml:space="preserve">15 Jan 2018 </t>
  </si>
  <si>
    <t xml:space="preserve">11 Jan 2018 </t>
  </si>
  <si>
    <t xml:space="preserve">9 Jan 2018 </t>
  </si>
  <si>
    <t xml:space="preserve"> 8 Jan 2018 </t>
  </si>
  <si>
    <t xml:space="preserve">5 Jan 2018 </t>
  </si>
  <si>
    <t xml:space="preserve">4 Jan 2018 </t>
  </si>
  <si>
    <t xml:space="preserve">3 Jan 2018 </t>
  </si>
  <si>
    <t xml:space="preserve">2 Jan 2018 </t>
  </si>
  <si>
    <t xml:space="preserve">1 Jan 2018 </t>
  </si>
  <si>
    <t xml:space="preserve">2 Feb 2018 </t>
  </si>
  <si>
    <t xml:space="preserve">5 Feb 2018 </t>
  </si>
  <si>
    <t xml:space="preserve">6 Feb 2018 </t>
  </si>
  <si>
    <t xml:space="preserve">7 Feb 2018 </t>
  </si>
  <si>
    <t xml:space="preserve">8 Feb 2018 </t>
  </si>
  <si>
    <t xml:space="preserve">9 Feb 2018 </t>
  </si>
  <si>
    <t xml:space="preserve">12 Feb 2018 </t>
  </si>
  <si>
    <t xml:space="preserve">14 Feb 2018 </t>
  </si>
  <si>
    <t xml:space="preserve">15 Feb 2018 </t>
  </si>
  <si>
    <t xml:space="preserve">16 Feb 2018 </t>
  </si>
  <si>
    <t xml:space="preserve">SUNTV-960 PE </t>
  </si>
  <si>
    <t xml:space="preserve">CENTURYTEX-1200 PE </t>
  </si>
  <si>
    <t xml:space="preserve">YESBANK-320 PE </t>
  </si>
  <si>
    <t xml:space="preserve">PNB-160 PE </t>
  </si>
  <si>
    <t xml:space="preserve">ARVIND-390 PE </t>
  </si>
  <si>
    <t xml:space="preserve">HAVELLS-520 PE </t>
  </si>
  <si>
    <t xml:space="preserve">KPIT-210 PE </t>
  </si>
  <si>
    <t xml:space="preserve">CENTURYTEX-1400 PE </t>
  </si>
  <si>
    <t xml:space="preserve">ADANIPORTS-390 PE </t>
  </si>
  <si>
    <t xml:space="preserve">UPL-700 PE </t>
  </si>
  <si>
    <t xml:space="preserve">IBULHSGFIN-1180 PE </t>
  </si>
  <si>
    <t xml:space="preserve">VOLTAS-500 PE </t>
  </si>
  <si>
    <t xml:space="preserve">BHARATFIN-920 PE </t>
  </si>
  <si>
    <t xml:space="preserve">TATASTEEL-630 PE </t>
  </si>
  <si>
    <t xml:space="preserve">TATAMOTORS-390 PE </t>
  </si>
  <si>
    <t xml:space="preserve">BANKBARODA-150 PE </t>
  </si>
  <si>
    <t xml:space="preserve">UNIONBANK-140 PE </t>
  </si>
  <si>
    <t xml:space="preserve">BANKBARODA-160 PE </t>
  </si>
  <si>
    <t xml:space="preserve">ARVIND-370 PE </t>
  </si>
  <si>
    <t xml:space="preserve">CANBK-330 PE </t>
  </si>
  <si>
    <t xml:space="preserve">CANBK-350 PE </t>
  </si>
  <si>
    <t xml:space="preserve">BANKBARODA-170 PE </t>
  </si>
  <si>
    <t xml:space="preserve">UNIONBANK-160 PE </t>
  </si>
  <si>
    <t xml:space="preserve">ARVIND-380 PE </t>
  </si>
  <si>
    <t xml:space="preserve">ACC-1600 PE </t>
  </si>
  <si>
    <t xml:space="preserve">UNIONBANK-150 PE </t>
  </si>
  <si>
    <t xml:space="preserve">HINDPETRO-540 PE </t>
  </si>
  <si>
    <t xml:space="preserve">JUBLFOOD-2100 CE </t>
  </si>
  <si>
    <t xml:space="preserve">BAJFINANCE-1700 CE </t>
  </si>
  <si>
    <t xml:space="preserve">IBULHSGFIN-1360 CE </t>
  </si>
  <si>
    <t xml:space="preserve">CENTURYTEX 1300 CE </t>
  </si>
  <si>
    <t xml:space="preserve">VOLTAS-600 CE </t>
  </si>
  <si>
    <t xml:space="preserve">UNIONBANK-130 CE </t>
  </si>
  <si>
    <t xml:space="preserve">DLF-230 CE </t>
  </si>
  <si>
    <t xml:space="preserve">TATASTEEL-680 CE </t>
  </si>
  <si>
    <t xml:space="preserve">LUPIN-820 CE </t>
  </si>
  <si>
    <t xml:space="preserve">ARVIND-390 CE </t>
  </si>
  <si>
    <t xml:space="preserve">GRASIM-1100 CE </t>
  </si>
  <si>
    <t xml:space="preserve">RELIANCE-900 CE </t>
  </si>
  <si>
    <t xml:space="preserve">SUNTV-1000  CE </t>
  </si>
  <si>
    <t xml:space="preserve">KPIT-210 CE </t>
  </si>
  <si>
    <t xml:space="preserve">APOLLOTYRE-260 CE </t>
  </si>
  <si>
    <t xml:space="preserve">ARVIND-380 CE </t>
  </si>
  <si>
    <t xml:space="preserve">VOLTAS-580 CE </t>
  </si>
  <si>
    <t xml:space="preserve">YESBANK-340 CE </t>
  </si>
  <si>
    <t xml:space="preserve">ADANIENT-190 CE </t>
  </si>
  <si>
    <t xml:space="preserve">LT-1440 CE </t>
  </si>
  <si>
    <t xml:space="preserve">INDUSINDBK-1760 CE </t>
  </si>
  <si>
    <t xml:space="preserve"> BHARATFIN-1040 CE</t>
  </si>
  <si>
    <t xml:space="preserve">LT-1420 CE </t>
  </si>
  <si>
    <t xml:space="preserve">HDFC-1960 CE </t>
  </si>
  <si>
    <t>TECHM-620 CE (premium)</t>
  </si>
  <si>
    <t xml:space="preserve">PETRONET-250 CE </t>
  </si>
  <si>
    <t xml:space="preserve">INDUSINDBK-1740 CE </t>
  </si>
  <si>
    <t xml:space="preserve">BIOCON-640 CE </t>
  </si>
  <si>
    <t xml:space="preserve">IBULHSGFIN-1440 CE </t>
  </si>
  <si>
    <t xml:space="preserve">TATASTEEL-790 CE </t>
  </si>
  <si>
    <t>KOTAKBANK-1100 CE ( Premium )</t>
  </si>
  <si>
    <t>KOTAKBANK-1100 CE (premium)</t>
  </si>
  <si>
    <t xml:space="preserve">YESBANK-360 CE </t>
  </si>
  <si>
    <t xml:space="preserve">HCLTECH-1020 CE </t>
  </si>
  <si>
    <t xml:space="preserve">HEXAWARE-380 (FEB) CE </t>
  </si>
  <si>
    <t>LUPIN-960 CE</t>
  </si>
  <si>
    <t xml:space="preserve">BIOCON-620 CE </t>
  </si>
  <si>
    <t xml:space="preserve">BIOCON-610 CE </t>
  </si>
  <si>
    <t xml:space="preserve">TATASTEEL-780 CE </t>
  </si>
  <si>
    <t xml:space="preserve">JINDALSTEEL 290 CE </t>
  </si>
  <si>
    <t xml:space="preserve">HAVELLS-590 CE </t>
  </si>
  <si>
    <t xml:space="preserve">CANBK-370 CE </t>
  </si>
  <si>
    <t xml:space="preserve">PREMIUM TCS-3000 CE </t>
  </si>
  <si>
    <t xml:space="preserve"> TCS-3000 CE </t>
  </si>
  <si>
    <t xml:space="preserve">LT-1380 CE </t>
  </si>
  <si>
    <t xml:space="preserve">IBULHSGFIN-1300 CE </t>
  </si>
  <si>
    <t xml:space="preserve">HDFCBANK-1980 CE </t>
  </si>
  <si>
    <t xml:space="preserve">UPL-820 CE </t>
  </si>
  <si>
    <t>IBULHSGFIN-1260 CE</t>
  </si>
  <si>
    <t xml:space="preserve">BIOCON-560 CE </t>
  </si>
  <si>
    <t>HDFCBANK-1960 CE</t>
  </si>
  <si>
    <t xml:space="preserve">HDFCBANK-1960 CE </t>
  </si>
  <si>
    <t xml:space="preserve">LT 1380 CE </t>
  </si>
  <si>
    <t xml:space="preserve">LT-1360 CE </t>
  </si>
  <si>
    <t xml:space="preserve">JUBLFOOD-1800 CE </t>
  </si>
  <si>
    <t xml:space="preserve">AXISBANK-570 CE </t>
  </si>
  <si>
    <t>ADANIPORTS-430 CE</t>
  </si>
  <si>
    <t xml:space="preserve">SUNTV-1100 CE </t>
  </si>
  <si>
    <t xml:space="preserve">ZEEL-620 CE </t>
  </si>
  <si>
    <t xml:space="preserve">HDFCBANK-1920 CE </t>
  </si>
  <si>
    <t xml:space="preserve">ADANIPORTS 430 CE </t>
  </si>
  <si>
    <t xml:space="preserve">GODREJIND-630 CE </t>
  </si>
  <si>
    <t xml:space="preserve">ARVIND-460 CE </t>
  </si>
  <si>
    <t xml:space="preserve">PCJEWELLER-520 CE </t>
  </si>
  <si>
    <t xml:space="preserve">RAYMOND-1140 CE </t>
  </si>
  <si>
    <t xml:space="preserve">SRTRANSFIN-1500 CE </t>
  </si>
  <si>
    <t xml:space="preserve">UJJIVAN-410 CE </t>
  </si>
  <si>
    <t xml:space="preserve">BHARATFIN-1020 CE </t>
  </si>
  <si>
    <t xml:space="preserve">INDIACEM-190 CE </t>
  </si>
  <si>
    <t xml:space="preserve">HINDALCO-280 CE </t>
  </si>
  <si>
    <t xml:space="preserve">SUNTV-1040 CE </t>
  </si>
  <si>
    <t xml:space="preserve">BHARATFIN-1000 CE </t>
  </si>
  <si>
    <t xml:space="preserve">SUNTV-1020 CE </t>
  </si>
  <si>
    <t xml:space="preserve">HEXAWARE-350 CE </t>
  </si>
  <si>
    <t xml:space="preserve">UPL-760 CE </t>
  </si>
  <si>
    <t xml:space="preserve">RAYMOND-1080 CE </t>
  </si>
  <si>
    <t xml:space="preserve">IBULHSGFIN-1240 CE </t>
  </si>
  <si>
    <t xml:space="preserve">SUNTV-1000 CE </t>
  </si>
  <si>
    <t>RECLTD-160 CE</t>
  </si>
  <si>
    <t xml:space="preserve">TCS-2700 CE </t>
  </si>
  <si>
    <t xml:space="preserve">UPL-760 CE (JAN) </t>
  </si>
  <si>
    <t xml:space="preserve">MANAPPURAM-130 CE </t>
  </si>
  <si>
    <t xml:space="preserve">TATASTEEL-740 CE </t>
  </si>
  <si>
    <t xml:space="preserve">UPL-720 CE </t>
  </si>
  <si>
    <t xml:space="preserve">TATASTEEL-720 CE </t>
  </si>
  <si>
    <t xml:space="preserve">RAYMOND-1040 CE </t>
  </si>
  <si>
    <t xml:space="preserve">GRASIM-1140 CE </t>
  </si>
  <si>
    <t xml:space="preserve">VOLTAS-660 CE </t>
  </si>
  <si>
    <t xml:space="preserve">CENTURYTEX-1400 CE </t>
  </si>
  <si>
    <t xml:space="preserve">RELCAPITAL-480 CE </t>
  </si>
  <si>
    <t xml:space="preserve">TATASTEEL-700 CE </t>
  </si>
  <si>
    <t xml:space="preserve">TVSMOTOR-780 CE </t>
  </si>
  <si>
    <t xml:space="preserve">SRTRANSFIN-1420 CE </t>
  </si>
  <si>
    <t xml:space="preserve">TITAN-860 CE </t>
  </si>
  <si>
    <t xml:space="preserve">SUNTV-960 CE </t>
  </si>
  <si>
    <t xml:space="preserve">TATAGLOBAL 290 CE </t>
  </si>
  <si>
    <t xml:space="preserve">VOLTAS-640 CE </t>
  </si>
  <si>
    <t xml:space="preserve">INFY-1020 CE </t>
  </si>
  <si>
    <t xml:space="preserve">IBULHSGFIN-1200 CE </t>
  </si>
  <si>
    <t xml:space="preserve">APOLLOHOSP-1200 CE </t>
  </si>
  <si>
    <t xml:space="preserve">WOCKPHARMA-760 CE </t>
  </si>
  <si>
    <t xml:space="preserve">IBULHSGFIN-1220 CE </t>
  </si>
  <si>
    <t xml:space="preserve">TITAN-840 CE </t>
  </si>
  <si>
    <t xml:space="preserve">SRTRANSFIN-1440 CE </t>
  </si>
  <si>
    <t xml:space="preserve">HAVELLS-540 CE </t>
  </si>
  <si>
    <t xml:space="preserve">TITAN-830 CE </t>
  </si>
  <si>
    <t xml:space="preserve">SUNTV-920 CE </t>
  </si>
  <si>
    <t xml:space="preserve">AJANTPHARM-1460 CE </t>
  </si>
  <si>
    <t xml:space="preserve">MOTHERSUMI-380 CE </t>
  </si>
  <si>
    <t xml:space="preserve">HAVELLS-530 CE </t>
  </si>
  <si>
    <t xml:space="preserve">SUNTV-860 CE </t>
  </si>
  <si>
    <t xml:space="preserve">MOTHERSUMI-370 CE </t>
  </si>
  <si>
    <t xml:space="preserve">HAVELLS-520 CE </t>
  </si>
  <si>
    <t xml:space="preserve">IBULHSGFIN-1180 CE </t>
  </si>
  <si>
    <t xml:space="preserve">TVSMOTOR-720 CE </t>
  </si>
  <si>
    <t xml:space="preserve">INDUSINDBK-1680 CE </t>
  </si>
  <si>
    <t xml:space="preserve">SRTRANSFIN-1320 CE </t>
  </si>
  <si>
    <t xml:space="preserve">VOLTAS-650 CE </t>
  </si>
  <si>
    <t xml:space="preserve">UPL-740 CE </t>
  </si>
  <si>
    <t xml:space="preserve">PCJEWELLER-400 CE </t>
  </si>
  <si>
    <t xml:space="preserve">UJJIVAN-400 CE </t>
  </si>
  <si>
    <t xml:space="preserve">HINDPETRO-430 CE </t>
  </si>
  <si>
    <t xml:space="preserve"> BHARATFIN-1000 CE</t>
  </si>
  <si>
    <t xml:space="preserve">SRF-1850 CE </t>
  </si>
  <si>
    <t xml:space="preserve">TVSMOTOR-740 CE </t>
  </si>
  <si>
    <t xml:space="preserve">VOLTAS-620 CE </t>
  </si>
  <si>
    <t xml:space="preserve">TITAN-810 CE </t>
  </si>
  <si>
    <t xml:space="preserve">CENTURYTEX-1340 CE </t>
  </si>
  <si>
    <t xml:space="preserve">TATAGLOBAL-260 CE </t>
  </si>
  <si>
    <t xml:space="preserve">UJJIVAN 400 CE </t>
  </si>
  <si>
    <t xml:space="preserve">VOLTAS-630 CE </t>
  </si>
  <si>
    <t xml:space="preserve">UJJIVAN-390 CE </t>
  </si>
  <si>
    <t xml:space="preserve">POWERGRID 205 CE </t>
  </si>
  <si>
    <t xml:space="preserve">IRB-230 CE </t>
  </si>
  <si>
    <t xml:space="preserve">POWERGRID-205 CE </t>
  </si>
  <si>
    <t xml:space="preserve">GRASIM-1200 CE </t>
  </si>
  <si>
    <t xml:space="preserve">LUPIN-840 CE </t>
  </si>
  <si>
    <t xml:space="preserve">CENTURYTEX 1360 CE </t>
  </si>
  <si>
    <t xml:space="preserve">LT-1260 CE </t>
  </si>
  <si>
    <t xml:space="preserve">INDIANB-380 CE </t>
  </si>
  <si>
    <t>BHARATFIN-1000 CE</t>
  </si>
  <si>
    <t xml:space="preserve">INDIANB-370 CE </t>
  </si>
  <si>
    <t xml:space="preserve">HAVELLS-510 CE </t>
  </si>
  <si>
    <t xml:space="preserve">INDIANB-360 CE </t>
  </si>
  <si>
    <t xml:space="preserve">HAVELLS-500 CE </t>
  </si>
  <si>
    <t xml:space="preserve">RAYMOND-1000 CE </t>
  </si>
  <si>
    <t xml:space="preserve">SUNTV-880 CE </t>
  </si>
  <si>
    <t xml:space="preserve">INDIANB-350 CE </t>
  </si>
  <si>
    <t xml:space="preserve">CANBK-420 CE </t>
  </si>
  <si>
    <t xml:space="preserve">ORIENTBANK-150CE </t>
  </si>
  <si>
    <t xml:space="preserve">ARVIND-420 CE </t>
  </si>
  <si>
    <t xml:space="preserve">CENTURYTEX-1380 CE </t>
  </si>
  <si>
    <t xml:space="preserve">ADANIPORTS-440 CE </t>
  </si>
  <si>
    <t xml:space="preserve">INDIANB-330 CE </t>
  </si>
  <si>
    <t xml:space="preserve">HAVELLS 500 CE </t>
  </si>
  <si>
    <t xml:space="preserve">ARVIND-400 CE </t>
  </si>
  <si>
    <t xml:space="preserve">BHARTIARTL-530 CE </t>
  </si>
  <si>
    <t xml:space="preserve">HAVELLS-490 CE </t>
  </si>
  <si>
    <t xml:space="preserve">RELCAPITAL-580 CE </t>
  </si>
  <si>
    <t xml:space="preserve">VOLTAS-560 CE </t>
  </si>
  <si>
    <t xml:space="preserve">CEATLTD-1750 CE </t>
  </si>
  <si>
    <t xml:space="preserve">DLF-190 CE </t>
  </si>
  <si>
    <t xml:space="preserve">JSWSTEEL-260 CE </t>
  </si>
  <si>
    <t xml:space="preserve">HINDPETRO-460 CE </t>
  </si>
  <si>
    <t xml:space="preserve">RELCAPITAL-560 CE </t>
  </si>
  <si>
    <t xml:space="preserve">BHARATFIN-960 CE </t>
  </si>
  <si>
    <t xml:space="preserve">VEDL-330 CE </t>
  </si>
  <si>
    <t xml:space="preserve">JUBLFOOD-1560 CE </t>
  </si>
  <si>
    <t xml:space="preserve">ACC-1800 CE </t>
  </si>
  <si>
    <t xml:space="preserve">BHARTIARTL-480 CE </t>
  </si>
  <si>
    <t xml:space="preserve">VOLTAS-540 CE </t>
  </si>
  <si>
    <t xml:space="preserve">SUNTV-820 CE </t>
  </si>
  <si>
    <t xml:space="preserve">IBULHSGFIN-1320 CE </t>
  </si>
  <si>
    <t xml:space="preserve">BEML-1800 CE </t>
  </si>
  <si>
    <t xml:space="preserve">BHARTIARTL-440 CE </t>
  </si>
  <si>
    <t xml:space="preserve">BHARATFIN-1040 CE </t>
  </si>
  <si>
    <t xml:space="preserve">HINDALCO-260 CE </t>
  </si>
  <si>
    <t xml:space="preserve">BHARATFIN-980 CE </t>
  </si>
  <si>
    <t xml:space="preserve">CENTURYTEX-1300 CE </t>
  </si>
  <si>
    <t xml:space="preserve">VOLTAS-530 CE </t>
  </si>
  <si>
    <t xml:space="preserve">SUNTV-800 CE </t>
  </si>
  <si>
    <t xml:space="preserve">BAJFINANCE-1940 CE </t>
  </si>
  <si>
    <t xml:space="preserve">TATASTEEL 700 CE </t>
  </si>
  <si>
    <t xml:space="preserve">BAJFINANCE-1900 CE </t>
  </si>
  <si>
    <t xml:space="preserve">IBULHSGFIN-1280 CE </t>
  </si>
  <si>
    <t xml:space="preserve">ACC-1740 CE </t>
  </si>
  <si>
    <t xml:space="preserve">CENTURYTEX 1260 CE </t>
  </si>
  <si>
    <t xml:space="preserve">BAJFINANCE-1880 CE </t>
  </si>
  <si>
    <t xml:space="preserve">SUNTV-780 CE </t>
  </si>
  <si>
    <t xml:space="preserve">IBULHSGFIN-1260 CE </t>
  </si>
  <si>
    <t xml:space="preserve">VOLTAS-520 CE </t>
  </si>
  <si>
    <t xml:space="preserve">BEML-1650 CE </t>
  </si>
  <si>
    <t xml:space="preserve">SUNTV-760 CE </t>
  </si>
  <si>
    <t xml:space="preserve">UPL-780 CE </t>
  </si>
  <si>
    <t xml:space="preserve">VOLTAS-510 CE </t>
  </si>
  <si>
    <t xml:space="preserve">IRB-210 CE </t>
  </si>
  <si>
    <t xml:space="preserve">BHARATFIN-920 CE </t>
  </si>
  <si>
    <t xml:space="preserve">MOTHERSUMI-340 CE </t>
  </si>
  <si>
    <t xml:space="preserve">LUPIN-1020 CE </t>
  </si>
  <si>
    <t xml:space="preserve">LUPIN-1040 CE </t>
  </si>
  <si>
    <t xml:space="preserve">ESCORTS-660 CE </t>
  </si>
  <si>
    <t xml:space="preserve">BEML 1900 CE </t>
  </si>
  <si>
    <t xml:space="preserve">SUNTV 860 CCE </t>
  </si>
  <si>
    <t xml:space="preserve">VOLTAS 550 CE </t>
  </si>
  <si>
    <t xml:space="preserve">YESBANK-1860 CE </t>
  </si>
  <si>
    <t>SUNTV-840 CE (PREMIUM )</t>
  </si>
  <si>
    <t xml:space="preserve">CANBK-340 CE </t>
  </si>
  <si>
    <t xml:space="preserve"> GRASIM-1260 CE</t>
  </si>
  <si>
    <t xml:space="preserve">UPL 820 CE </t>
  </si>
  <si>
    <t xml:space="preserve">BAJFINANCE-1960 CE </t>
  </si>
  <si>
    <t xml:space="preserve">HINDPETRO-480 CE </t>
  </si>
  <si>
    <t xml:space="preserve">TATACOMM-700 CE </t>
  </si>
  <si>
    <t xml:space="preserve">MARUTI-8100 CE </t>
  </si>
  <si>
    <t>HAVELLS -490 CE</t>
  </si>
  <si>
    <t xml:space="preserve">TATASTEEL-660 CE </t>
  </si>
  <si>
    <t xml:space="preserve">BAJFINANCE-1920 CE </t>
  </si>
  <si>
    <t xml:space="preserve">YESBANK-1800 CE </t>
  </si>
  <si>
    <t xml:space="preserve">BHARATFIN-940 CE </t>
  </si>
  <si>
    <t xml:space="preserve">SUNTV-840 CE </t>
  </si>
  <si>
    <t xml:space="preserve"> IBULHSGFIN-1240 CE </t>
  </si>
  <si>
    <t xml:space="preserve">CENTURYTEX-1260 CE </t>
  </si>
  <si>
    <t xml:space="preserve">BHARATFIN-900 CE </t>
  </si>
  <si>
    <t xml:space="preserve">JSWSTEEL-250 CE </t>
  </si>
  <si>
    <t xml:space="preserve">IOC-440 CE </t>
  </si>
  <si>
    <t xml:space="preserve">LICHSGFIN-660 CE </t>
  </si>
  <si>
    <t xml:space="preserve">CENTURYTEX-1220 CE </t>
  </si>
  <si>
    <t xml:space="preserve">IBULHSGFIN-1160 CE </t>
  </si>
  <si>
    <t xml:space="preserve">BHARATFIN-860 CE </t>
  </si>
  <si>
    <t xml:space="preserve">BEML-1900 CE </t>
  </si>
  <si>
    <t xml:space="preserve">ZEEL-520 CE </t>
  </si>
  <si>
    <t xml:space="preserve">BHARATFIN 840 CE </t>
  </si>
  <si>
    <t xml:space="preserve">BEML-1750 CE </t>
  </si>
  <si>
    <t xml:space="preserve">JUBLFOOD-1400 CE </t>
  </si>
  <si>
    <t xml:space="preserve">INDIGO-1340 CE </t>
  </si>
  <si>
    <t xml:space="preserve">ARVIND 370 CE </t>
  </si>
  <si>
    <t xml:space="preserve">TATASTEEL-620 CE </t>
  </si>
  <si>
    <t xml:space="preserve">INDIGO-1260 CE </t>
  </si>
  <si>
    <t xml:space="preserve">BAJFINANCE-1650 CE </t>
  </si>
  <si>
    <t xml:space="preserve">CENTURYTEX-1200 CE </t>
  </si>
  <si>
    <t xml:space="preserve">HEXAWARE-260 CE </t>
  </si>
  <si>
    <t xml:space="preserve">IGL-1240 CE </t>
  </si>
  <si>
    <t xml:space="preserve">RELCAPITAL-800 CE </t>
  </si>
  <si>
    <t xml:space="preserve">PTC 125 CE </t>
  </si>
  <si>
    <t xml:space="preserve">APOLLOTYRE-270 CE </t>
  </si>
  <si>
    <t xml:space="preserve">VEDL-300 CE </t>
  </si>
  <si>
    <t xml:space="preserve"> BAJFINANCE-1760 CE </t>
  </si>
  <si>
    <t xml:space="preserve">PFC-130 CE </t>
  </si>
  <si>
    <t xml:space="preserve">HAVELLS-480 CE </t>
  </si>
  <si>
    <t xml:space="preserve">ACC-1780 CE </t>
  </si>
  <si>
    <t xml:space="preserve">PNB-160 CE </t>
  </si>
  <si>
    <t xml:space="preserve">HINDPETRO-390 CE </t>
  </si>
  <si>
    <t xml:space="preserve">BHARATFIN-840 CE </t>
  </si>
  <si>
    <t xml:space="preserve">HINDPETRO-370 CE </t>
  </si>
  <si>
    <t xml:space="preserve">BPCL-460 CE </t>
  </si>
  <si>
    <t xml:space="preserve">BHARATFIN 800 CE </t>
  </si>
  <si>
    <t xml:space="preserve">RELIANCE-1600 CE </t>
  </si>
  <si>
    <t xml:space="preserve">BHARATFIN-800 CE </t>
  </si>
  <si>
    <t xml:space="preserve">BAJFINANCE-1600 CE </t>
  </si>
  <si>
    <t xml:space="preserve">AXISBANK-540 CE </t>
  </si>
  <si>
    <t xml:space="preserve">TVSMOTOR-570 CE </t>
  </si>
  <si>
    <t xml:space="preserve">RELIANCE-1620 CE </t>
  </si>
  <si>
    <t xml:space="preserve">VOLTAS-500 CE </t>
  </si>
  <si>
    <t xml:space="preserve">BAJFINANCE-1580 CE </t>
  </si>
  <si>
    <t xml:space="preserve">AXISBANK-530 CE </t>
  </si>
  <si>
    <t xml:space="preserve">VOLTAS-490 CE </t>
  </si>
  <si>
    <t xml:space="preserve">BIOCON-420 CE </t>
  </si>
  <si>
    <t xml:space="preserve">BAJFINANCE-1550 CE </t>
  </si>
  <si>
    <t xml:space="preserve">BHARTIARTL-420 CE </t>
  </si>
  <si>
    <t xml:space="preserve">VEDL-260 CE </t>
  </si>
  <si>
    <t xml:space="preserve">HINDALCO-210 CE </t>
  </si>
  <si>
    <t xml:space="preserve">JUBLFOOD-1180 CE </t>
  </si>
  <si>
    <t xml:space="preserve">HINDPETRO-380 CE </t>
  </si>
  <si>
    <t xml:space="preserve">INDIANB-320 CE </t>
  </si>
  <si>
    <t xml:space="preserve">YESBANK-1560 CE </t>
  </si>
  <si>
    <t xml:space="preserve">IBULHSGFIN-1120 CE </t>
  </si>
  <si>
    <t xml:space="preserve">MOTHERSUMI-320 CE </t>
  </si>
  <si>
    <t xml:space="preserve">UPL-860 CE </t>
  </si>
  <si>
    <t xml:space="preserve">CANBK-360 CE </t>
  </si>
  <si>
    <t xml:space="preserve">IBULHSGFIN-1100 CE </t>
  </si>
  <si>
    <t xml:space="preserve">YESBANK-1520 CE </t>
  </si>
  <si>
    <t xml:space="preserve">ORIENTBANK-150 CE </t>
  </si>
  <si>
    <t xml:space="preserve">ADANIPORTS-370 CE </t>
  </si>
  <si>
    <t xml:space="preserve">BHARATFIN-740 CE </t>
  </si>
  <si>
    <t xml:space="preserve">JSWSTEEL-210 CE </t>
  </si>
  <si>
    <t xml:space="preserve">LUPIN-1140 CE </t>
  </si>
  <si>
    <t xml:space="preserve">CENTURYTEX-1140 CE </t>
  </si>
  <si>
    <t xml:space="preserve">BEML-1600 CE </t>
  </si>
  <si>
    <t xml:space="preserve">ARVIND-370 CE </t>
  </si>
  <si>
    <t xml:space="preserve">BEML-1550 CE </t>
  </si>
  <si>
    <t xml:space="preserve">BAJFINANCE-1420 CE </t>
  </si>
  <si>
    <t xml:space="preserve">ADANIPORTS 370 CE </t>
  </si>
  <si>
    <t xml:space="preserve">VEDL-250 CE </t>
  </si>
  <si>
    <t xml:space="preserve">AXISBANK 520 CE </t>
  </si>
  <si>
    <t xml:space="preserve">RELCAPITAL-680 CE </t>
  </si>
  <si>
    <t xml:space="preserve">SUNPHARMA-520 CE </t>
  </si>
  <si>
    <t xml:space="preserve">TATASTEEL-540 CE </t>
  </si>
  <si>
    <t xml:space="preserve">TATASTEEL 530 (JUL)CE </t>
  </si>
  <si>
    <t xml:space="preserve">UNIONBANK-150 (JUL) CE </t>
  </si>
  <si>
    <t xml:space="preserve">TATASTEEL 520 CE </t>
  </si>
  <si>
    <t xml:space="preserve">HINDPETRO-520 (JUL) CE </t>
  </si>
  <si>
    <t xml:space="preserve">YESBANK-1460 CE </t>
  </si>
  <si>
    <t xml:space="preserve">AUROPHARMA 660 CE </t>
  </si>
  <si>
    <t xml:space="preserve">BHARATFIN-700 CE </t>
  </si>
  <si>
    <t xml:space="preserve">UNIONBANK-150 CE </t>
  </si>
  <si>
    <t xml:space="preserve">DHFL-460 CE </t>
  </si>
  <si>
    <t xml:space="preserve">TATASTEEL-520 CE </t>
  </si>
  <si>
    <t xml:space="preserve">CENTURYTEX 1120 CE </t>
  </si>
  <si>
    <t xml:space="preserve">CENTURYTEX-1080 CE </t>
  </si>
  <si>
    <t xml:space="preserve">DHFL-450 CE </t>
  </si>
  <si>
    <t xml:space="preserve">LUPIN-1200 CE </t>
  </si>
  <si>
    <t xml:space="preserve">FEDERALBNK-117.50 CE </t>
  </si>
  <si>
    <t xml:space="preserve">LICHSGFIN-780 CE </t>
  </si>
  <si>
    <t xml:space="preserve">FEDERALBNK 117.50 CE </t>
  </si>
  <si>
    <t xml:space="preserve">GODREJIND-640 CE </t>
  </si>
  <si>
    <t xml:space="preserve">AXISBANK-520 CE </t>
  </si>
  <si>
    <t xml:space="preserve">INDUSINDBK-1520 CE </t>
  </si>
  <si>
    <t xml:space="preserve">DIVISLAB-650 CE </t>
  </si>
  <si>
    <t xml:space="preserve">ICICIBANK-320 CE </t>
  </si>
  <si>
    <t xml:space="preserve">YESBANK-1500 CE </t>
  </si>
  <si>
    <t xml:space="preserve">BHARATFIN-750 CE </t>
  </si>
  <si>
    <t xml:space="preserve">UPL-880 CE </t>
  </si>
  <si>
    <t xml:space="preserve">ADANIPORTS-360 CE </t>
  </si>
  <si>
    <t>RECO.</t>
  </si>
  <si>
    <t xml:space="preserve">                                                           STOCK OPTION</t>
  </si>
  <si>
    <t>QTY</t>
  </si>
  <si>
    <t>RATE</t>
  </si>
  <si>
    <t>DLF 230 CE</t>
  </si>
  <si>
    <t>YESBANK 330 CE</t>
  </si>
  <si>
    <t>INDIACEM 170 CE</t>
  </si>
  <si>
    <t>BPCL 470 CE</t>
  </si>
  <si>
    <t>VEDL 320 PE</t>
  </si>
  <si>
    <t xml:space="preserve">19 Feb 2018 </t>
  </si>
  <si>
    <t>DHFL 520 PE</t>
  </si>
  <si>
    <t>REC 140 PE</t>
  </si>
  <si>
    <t xml:space="preserve">20 Feb 2018 </t>
  </si>
  <si>
    <t>PNB 120 CE</t>
  </si>
  <si>
    <t>LT 1280 PE</t>
  </si>
  <si>
    <t xml:space="preserve">21 Feb 2018 </t>
  </si>
  <si>
    <t>PCJ 340 PE</t>
  </si>
  <si>
    <t xml:space="preserve">22 Feb 2018 </t>
  </si>
  <si>
    <t>HPCL 390 CE</t>
  </si>
  <si>
    <t xml:space="preserve">23 Feb 2018 </t>
  </si>
  <si>
    <t>TATAMOTORS 370 CE</t>
  </si>
  <si>
    <t>IRB 230 CE</t>
  </si>
  <si>
    <t>SYNDIBANK 65 CE</t>
  </si>
  <si>
    <t xml:space="preserve">27 Feb 2018 </t>
  </si>
  <si>
    <t>DHFL 560 PE</t>
  </si>
  <si>
    <t>JSWSTEEL 310 PE</t>
  </si>
  <si>
    <t xml:space="preserve">26 Feb 2018 </t>
  </si>
  <si>
    <t xml:space="preserve">28 Feb 2018 </t>
  </si>
  <si>
    <t>KPIT 220 CE</t>
  </si>
  <si>
    <t>LIC 500 PE</t>
  </si>
  <si>
    <t>PRODUCT : STOCK OPTION</t>
  </si>
  <si>
    <t>INVESTMENT AMOUNT</t>
  </si>
  <si>
    <t>SCRIP</t>
  </si>
  <si>
    <t>QTY.</t>
  </si>
  <si>
    <t>RECO</t>
  </si>
  <si>
    <t>TGT1</t>
  </si>
  <si>
    <t>TGT2</t>
  </si>
  <si>
    <t>TGT3</t>
  </si>
  <si>
    <t>PROFIT / LOSS</t>
  </si>
  <si>
    <t>NET POINTS</t>
  </si>
  <si>
    <t>P &amp; L</t>
  </si>
  <si>
    <t>ASHOKLEY 140 PE</t>
  </si>
  <si>
    <t>PNB 100 PE</t>
  </si>
  <si>
    <t>ALBK 50 PE</t>
  </si>
  <si>
    <t>IOC 380 PE</t>
  </si>
  <si>
    <t>WIPRO 300 CE</t>
  </si>
  <si>
    <t>RELINFRA 400 PE</t>
  </si>
  <si>
    <t>DLF 210 PE</t>
  </si>
  <si>
    <t>LT 1240 CE</t>
  </si>
  <si>
    <t>REC 125 PE</t>
  </si>
  <si>
    <t>JAIN 110 CE</t>
  </si>
  <si>
    <t>ONGC 185 CE</t>
  </si>
  <si>
    <t>INDUSINDBK 1800 CE</t>
  </si>
  <si>
    <t>ADANIENT 160 PE</t>
  </si>
  <si>
    <t>ULTRATECH 4000 PE</t>
  </si>
  <si>
    <t>AIRTEL 400 PE</t>
  </si>
  <si>
    <t>DLF 200 PE</t>
  </si>
  <si>
    <t>BHEL 85 CE</t>
  </si>
  <si>
    <t>LT 1320 CE</t>
  </si>
  <si>
    <t>LUPIN 760 CE</t>
  </si>
  <si>
    <t>UNIONBANK 90 PE</t>
  </si>
  <si>
    <t>RELIANCE 920 CE</t>
  </si>
  <si>
    <t>TVS 640 PE</t>
  </si>
  <si>
    <t>GAIL 330 CE</t>
  </si>
  <si>
    <t>BHEL 90 CE</t>
  </si>
  <si>
    <t>FEDBANK 90 PE</t>
  </si>
  <si>
    <t>TATASTEEL 580 CE</t>
  </si>
  <si>
    <t>IOC 180 CE</t>
  </si>
  <si>
    <t>AIRTEL 370 PE</t>
  </si>
  <si>
    <t>CIPLA 550 PE</t>
  </si>
  <si>
    <t>PFC 85 PE</t>
  </si>
  <si>
    <t>INDIACEM 145 PE</t>
  </si>
  <si>
    <t>TITAN 1000 CE</t>
  </si>
  <si>
    <t>KOYAKBANK 1140 CE</t>
  </si>
  <si>
    <t>SAIL 80 CE</t>
  </si>
  <si>
    <t>SUNPHARMA 520 CE</t>
  </si>
  <si>
    <t>DLF 220 CE</t>
  </si>
  <si>
    <t>HEXAWARE 420 CE</t>
  </si>
  <si>
    <t>REC 130 CE</t>
  </si>
  <si>
    <t>LIC 570 CE</t>
  </si>
  <si>
    <t>ASIANPAINT 1200 CE</t>
  </si>
  <si>
    <t>LT 130 CE</t>
  </si>
  <si>
    <t>BANKBARODA 150 CE</t>
  </si>
  <si>
    <t>CGPOWER 85 CE</t>
  </si>
  <si>
    <t>INFY 1200 CE</t>
  </si>
  <si>
    <t>BIOCON 640 CE</t>
  </si>
  <si>
    <t>UNIONBANK 100 CE</t>
  </si>
  <si>
    <t>DCBBANK 200 CE</t>
  </si>
  <si>
    <t>IDFC 60 CE</t>
  </si>
  <si>
    <t>ANDHRA 40 CE</t>
  </si>
  <si>
    <t>HUL 1500 CE</t>
  </si>
  <si>
    <t>KOTAKBANK 1300 CE</t>
  </si>
  <si>
    <t>HAVELLS 560 CE</t>
  </si>
  <si>
    <t>BIOCON 620 CE</t>
  </si>
  <si>
    <t>ITC 280 PE</t>
  </si>
  <si>
    <t>ZEEL 580 PE</t>
  </si>
  <si>
    <t>HCL 940 CE</t>
  </si>
  <si>
    <t>KOTAKBANK 1260 CE</t>
  </si>
  <si>
    <t>MOTHERSUMI 340 CE</t>
  </si>
  <si>
    <t>TATAGLOBAL 300 CE</t>
  </si>
  <si>
    <t>POWERGRID 220 CE</t>
  </si>
  <si>
    <t>ALBK 50 CE</t>
  </si>
  <si>
    <t>RELIANCE 980 CE</t>
  </si>
  <si>
    <t>PFC 90 CE</t>
  </si>
  <si>
    <t>JISLJALEQS 120 CE</t>
  </si>
  <si>
    <t>BIOCON 620 PE</t>
  </si>
  <si>
    <t>HINDZINC 300 CE</t>
  </si>
  <si>
    <t>MNM 840 PE</t>
  </si>
  <si>
    <t>SUNTV 960 PE</t>
  </si>
  <si>
    <t>TITAN 900 PE</t>
  </si>
  <si>
    <t>PNB 80 CE</t>
  </si>
  <si>
    <t>GAIL 340 CE</t>
  </si>
  <si>
    <t>VOLTAS 580 PE</t>
  </si>
  <si>
    <t>GSFC 120 PE</t>
  </si>
  <si>
    <t>ZEEL 560 PE</t>
  </si>
  <si>
    <t>NTPC 170 PE</t>
  </si>
  <si>
    <t>BALRAM 65 PE</t>
  </si>
  <si>
    <t>TATAGLOBAL 240 PE</t>
  </si>
  <si>
    <t>MNM 820 CE</t>
  </si>
  <si>
    <t>AIRTEL 370 CE</t>
  </si>
  <si>
    <t>APOLLOTYRE 280 CE</t>
  </si>
  <si>
    <t>EQUITAS 160 CE</t>
  </si>
  <si>
    <t>NATIONALUM 70 PE</t>
  </si>
  <si>
    <t>HINDZINC  280 PE</t>
  </si>
  <si>
    <t>INFY 1220 CE</t>
  </si>
  <si>
    <t>VEDL 260 CE</t>
  </si>
  <si>
    <t>APOLLOTYRE 290 CE</t>
  </si>
  <si>
    <t>SUNPHARMA 500 PE</t>
  </si>
  <si>
    <t>TCS 3550 CE</t>
  </si>
  <si>
    <t>INFY 1200 PE</t>
  </si>
  <si>
    <t>TCS 1700 PE</t>
  </si>
  <si>
    <t>TECHM 700 PE</t>
  </si>
  <si>
    <t>PFC 80 PE</t>
  </si>
  <si>
    <t>COALINDIA 290 PE</t>
  </si>
  <si>
    <t>GAIL 330 PE</t>
  </si>
  <si>
    <t>TATAPOWER 80 CE</t>
  </si>
  <si>
    <t>AURO 520 PE</t>
  </si>
  <si>
    <t>INDUSINDBK 1920 CE</t>
  </si>
  <si>
    <t>HCL 920 CE</t>
  </si>
  <si>
    <t>AIRTEL 400 CE</t>
  </si>
  <si>
    <t>AIRTEL 390 CE</t>
  </si>
  <si>
    <t>ICICIBANK 300 CE</t>
  </si>
  <si>
    <t>GAIL 350 CE</t>
  </si>
  <si>
    <t>CIPLA 580 CE</t>
  </si>
  <si>
    <t>IDEA 70 CE</t>
  </si>
  <si>
    <t>CADILA 400 CE</t>
  </si>
  <si>
    <t>HINDALCO 250 CE</t>
  </si>
  <si>
    <t>VEDL 230 PE</t>
  </si>
  <si>
    <t>CIPLA 620 CE</t>
  </si>
  <si>
    <t>HINDALCO 230 PE</t>
  </si>
  <si>
    <t>BANKINDIA 95 PE</t>
  </si>
  <si>
    <t>HCL 940 PE</t>
  </si>
  <si>
    <t>ONGC 160 PE</t>
  </si>
  <si>
    <t>HDFC 1850 CE</t>
  </si>
  <si>
    <t>HCL 900 PE</t>
  </si>
  <si>
    <t>LT 1280 CE</t>
  </si>
  <si>
    <t>NATIONALUM 65 PE</t>
  </si>
  <si>
    <t>GSFC 115 CE</t>
  </si>
  <si>
    <t>HPCL 300 PE</t>
  </si>
  <si>
    <t>HINDZINC 280 PE</t>
  </si>
  <si>
    <t>MNM 880 PE</t>
  </si>
  <si>
    <t>TECHM 680 PE</t>
  </si>
  <si>
    <t>BANKBARODA 120 CE</t>
  </si>
  <si>
    <t>BAJFINANCE 2300 PE</t>
  </si>
  <si>
    <t>MINDTREE 960 PE</t>
  </si>
  <si>
    <t>NIIT 1050 PE</t>
  </si>
  <si>
    <t>IGL 250 PE</t>
  </si>
  <si>
    <t>DLF 180 PE</t>
  </si>
  <si>
    <t>IOC 150 PE</t>
  </si>
  <si>
    <t>CANBK 240 PE</t>
  </si>
  <si>
    <t>NATIONALUM 65 CE</t>
  </si>
  <si>
    <t>ADANIENT 120 CE</t>
  </si>
  <si>
    <t>EQUITAS 140 CE</t>
  </si>
  <si>
    <t>HINDZINC 270 CE</t>
  </si>
  <si>
    <t>PNB 70 PE</t>
  </si>
  <si>
    <t>SREI 55 PE</t>
  </si>
  <si>
    <t>RELCAPITAL 380 CE</t>
  </si>
  <si>
    <t>HEXAWARE 450 PE</t>
  </si>
  <si>
    <t>IOC 145 PE</t>
  </si>
  <si>
    <t>ONGC 160 CE</t>
  </si>
  <si>
    <t>CIPLA 640 CE</t>
  </si>
  <si>
    <t>RELIANCE 1000 CE</t>
  </si>
  <si>
    <t>ARVIND 400 CE</t>
  </si>
  <si>
    <t>ZEEL 530 PE</t>
  </si>
  <si>
    <t>MNM 940 CE</t>
  </si>
  <si>
    <t>CANBK 260 CE</t>
  </si>
  <si>
    <t>NTPC 155 CE</t>
  </si>
  <si>
    <t>APOLLTYRE 270 CE</t>
  </si>
  <si>
    <t>DRREDDY 2350 CE</t>
  </si>
  <si>
    <t>KTKBANK 120 CE</t>
  </si>
  <si>
    <t>HEXAWARE 500 CE</t>
  </si>
  <si>
    <t>TVS 560 PE</t>
  </si>
  <si>
    <t>KPIT 300 CE</t>
  </si>
  <si>
    <t>HINDALCO 220 CE</t>
  </si>
  <si>
    <t>INFY 1300 PE</t>
  </si>
  <si>
    <t>CIPLA 620 PE</t>
  </si>
  <si>
    <t>TATAMOTORS 250 PE</t>
  </si>
  <si>
    <t>TATAGLOBAL 240 CE</t>
  </si>
  <si>
    <t>UPL 560 CE</t>
  </si>
  <si>
    <t>BANKINDIA 85 CE</t>
  </si>
  <si>
    <t>HUL 1860 CE</t>
  </si>
  <si>
    <t>INDIANB 320 CE</t>
  </si>
  <si>
    <t>VEDL 210 CE</t>
  </si>
  <si>
    <t>JSWSTEEL 320 CE</t>
  </si>
  <si>
    <t>SREI 55 CE</t>
  </si>
  <si>
    <t>SBIN 270 CE</t>
  </si>
  <si>
    <t>GAIL 370 CE</t>
  </si>
  <si>
    <t>JSWSTEEL 330 CE</t>
  </si>
  <si>
    <t>ITC 300 PE</t>
  </si>
  <si>
    <t>DISHTV 70 CE</t>
  </si>
  <si>
    <t>TCS 1900 PE</t>
  </si>
  <si>
    <t>NTPC 160 CE</t>
  </si>
  <si>
    <t>NATIONALUM 60 PE</t>
  </si>
  <si>
    <t>ASHOKLEY 110 PE</t>
  </si>
  <si>
    <t>RELIANCE 1160 PE</t>
  </si>
  <si>
    <t>HINDZINC 290 CE</t>
  </si>
  <si>
    <t>DABUR 420 PE</t>
  </si>
  <si>
    <t>ZEEL 530 CE</t>
  </si>
  <si>
    <t>AXISBANK 560 CE</t>
  </si>
  <si>
    <t>INDIANB 370 CE</t>
  </si>
  <si>
    <t>ASHOKLEY 125 CE</t>
  </si>
  <si>
    <t>TECH 680 CE</t>
  </si>
  <si>
    <t>YESBANK 390 CE</t>
  </si>
  <si>
    <t>JSPL 200 PE</t>
  </si>
  <si>
    <t>KPIT 310 CE</t>
  </si>
  <si>
    <t>INDUSINDBK 2000 CE</t>
  </si>
  <si>
    <t>INFY 1380 CE</t>
  </si>
  <si>
    <t>VOLTAS 600 CE</t>
  </si>
  <si>
    <t>INDIACEM 120 CE</t>
  </si>
  <si>
    <t>INFIBEAM 200 CE</t>
  </si>
  <si>
    <t>Up to 1,00,000</t>
  </si>
  <si>
    <t>RETURN ON INVESTMENT</t>
  </si>
  <si>
    <t>MONTH</t>
  </si>
  <si>
    <t xml:space="preserve">INVESTMENT </t>
  </si>
  <si>
    <t>PROFIT</t>
  </si>
  <si>
    <t>June</t>
  </si>
  <si>
    <t>July</t>
  </si>
  <si>
    <t>August</t>
  </si>
  <si>
    <t>PERCENTAGE</t>
  </si>
  <si>
    <t>KOTAKBANK 1300  CE</t>
  </si>
  <si>
    <t>WIPRO 280 CE</t>
  </si>
  <si>
    <t>HDFC 1950 CE</t>
  </si>
  <si>
    <t>YESBANK 380 CE</t>
  </si>
  <si>
    <t>IDBI 65 CE</t>
  </si>
  <si>
    <t>UNIONBANK 90 CE</t>
  </si>
  <si>
    <t>EQUITAS 150 CE</t>
  </si>
  <si>
    <t>INFY 1420 CE</t>
  </si>
  <si>
    <t>ITC 320 CE</t>
  </si>
  <si>
    <t>JSWSTEEL 350 CE</t>
  </si>
  <si>
    <t>CANBK 290 CE</t>
  </si>
  <si>
    <t>HEXAWARE 430 CE</t>
  </si>
  <si>
    <t>AURO 660 PE</t>
  </si>
  <si>
    <t>ENGINERSIN 130 CE</t>
  </si>
  <si>
    <t>NTPC 170 CE</t>
  </si>
  <si>
    <t>MGL 840 CE</t>
  </si>
  <si>
    <t>TATASTEEL 620 CE</t>
  </si>
  <si>
    <t>ARVIND 410 CE</t>
  </si>
  <si>
    <t>INDIACEM 120 PE</t>
  </si>
  <si>
    <t>TATASTEEL 600 PE</t>
  </si>
  <si>
    <t>HUL 1740 PE</t>
  </si>
  <si>
    <t>NMDC 120 CE</t>
  </si>
  <si>
    <t>SAIL 85 CE</t>
  </si>
  <si>
    <t>GAIL 380 CE</t>
  </si>
  <si>
    <t>TATAMTRDVR 140 PE</t>
  </si>
  <si>
    <t>WIPRO 320 CE</t>
  </si>
  <si>
    <t>IDBI 55 PE</t>
  </si>
  <si>
    <t>IDEA 45 PE</t>
  </si>
  <si>
    <t>GAIL 350 PE</t>
  </si>
  <si>
    <t>TITAN 900 CE</t>
  </si>
  <si>
    <t>ADANIENT 160 CE</t>
  </si>
  <si>
    <t>HEXAWARE 460 CE</t>
  </si>
  <si>
    <t>September</t>
  </si>
  <si>
    <t>DABUR 470 CE</t>
  </si>
  <si>
    <t>PETRONET 230 PE</t>
  </si>
  <si>
    <t>AMBUJACEM 230 CE</t>
  </si>
  <si>
    <t>ZEEL 450 PE</t>
  </si>
  <si>
    <t>NMDC 110 PE</t>
  </si>
  <si>
    <t>RELCAPITAL 300 PE</t>
  </si>
  <si>
    <t>JSWSTEEL 410 CE</t>
  </si>
  <si>
    <t>SUNTV 680 CE</t>
  </si>
  <si>
    <t>AURO 740 PE</t>
  </si>
  <si>
    <t>DHFL 280 PE</t>
  </si>
  <si>
    <t>HINDZINC 300 PE</t>
  </si>
  <si>
    <t>AMBUJA 220 PE</t>
  </si>
  <si>
    <t>POWERGRID 190 PE</t>
  </si>
  <si>
    <t>TATASTEEL 600 CE</t>
  </si>
  <si>
    <t>TATAMOTORS 260 CE</t>
  </si>
  <si>
    <t>JSW 410 CE</t>
  </si>
  <si>
    <t>AURO 800 CE</t>
  </si>
  <si>
    <t>BHARATFIN 1140 CE</t>
  </si>
  <si>
    <t>TCS 2100 CE</t>
  </si>
  <si>
    <t>DLF 200 CE</t>
  </si>
  <si>
    <t>SUNPHARMA 640 PE</t>
  </si>
  <si>
    <t>ICICI 320 PE</t>
  </si>
  <si>
    <t>ICICI 300 PE</t>
  </si>
  <si>
    <t>AXISBANK 600 PE</t>
  </si>
  <si>
    <t>POWERGRID 190 P[E</t>
  </si>
  <si>
    <t>ADANIPORTS 320 PE</t>
  </si>
  <si>
    <t>TVS 500 PE</t>
  </si>
  <si>
    <t>SUNTV 600 PE</t>
  </si>
  <si>
    <t>ONGC 140 PE</t>
  </si>
  <si>
    <t>UNIONBANK 65 PE</t>
  </si>
  <si>
    <t>October</t>
  </si>
  <si>
    <t>CAPF 440 PE</t>
  </si>
  <si>
    <t>BIOCON 560 PE</t>
  </si>
  <si>
    <t>TATAMTR 110 PE</t>
  </si>
  <si>
    <t>ASIANPAINT 1240 CE</t>
  </si>
  <si>
    <t>GAIL 320 PE</t>
  </si>
  <si>
    <t>HDFC 1720 CE</t>
  </si>
  <si>
    <t>VEDL 220 CE</t>
  </si>
  <si>
    <t>HCL 1000 CE</t>
  </si>
  <si>
    <t>JSPL 180 CE</t>
  </si>
  <si>
    <t>RELCAPITAL 250 PE</t>
  </si>
  <si>
    <t>WIPRO 330 CE</t>
  </si>
  <si>
    <t>IGL 240 CE</t>
  </si>
  <si>
    <t>HINDZINC 280 CE</t>
  </si>
  <si>
    <t>KPIT 210 PE</t>
  </si>
  <si>
    <t>DIVIS 1300 PE</t>
  </si>
  <si>
    <t>ENGINERSIN  110 PE</t>
  </si>
  <si>
    <t>MRPL 85 CE</t>
  </si>
  <si>
    <t>BHEL 75 CE</t>
  </si>
  <si>
    <t>HDFC 1600 PE</t>
  </si>
  <si>
    <t>HDFCBANK 2000 CE</t>
  </si>
  <si>
    <t>ITC 280 CE</t>
  </si>
  <si>
    <t>TATAMTR 95 PE</t>
  </si>
  <si>
    <t>MOTHERSUMI 240 PE</t>
  </si>
  <si>
    <t>RELIANCE 1000 PE</t>
  </si>
  <si>
    <t>NTPC 150 PE</t>
  </si>
  <si>
    <t>AXISBANK 550 PE</t>
  </si>
  <si>
    <t>DLF 160 PE</t>
  </si>
  <si>
    <t>APOLLOTYRE 210 CE</t>
  </si>
  <si>
    <t>AMBUJACEM 220 CE</t>
  </si>
  <si>
    <t>NIIT 1220 CE</t>
  </si>
  <si>
    <t>RELCAPITAL 230 CE</t>
  </si>
  <si>
    <t>WIPRO 340 CE</t>
  </si>
  <si>
    <t>KTK 100 PE</t>
  </si>
  <si>
    <t>ZEEL 460 CE</t>
  </si>
  <si>
    <t>CESC 700 CE</t>
  </si>
  <si>
    <t>TVS 560 CE</t>
  </si>
  <si>
    <t>YES 220 CE</t>
  </si>
  <si>
    <t>PETRONET 210 PE</t>
  </si>
  <si>
    <t>HDFCBANK 1900 PE</t>
  </si>
  <si>
    <t>AXISBANK 620 CE</t>
  </si>
  <si>
    <t>GRANULES 100 PE</t>
  </si>
  <si>
    <t>YESBANK 230 CE</t>
  </si>
  <si>
    <t>November</t>
  </si>
  <si>
    <t>HUL 1740 CE</t>
  </si>
  <si>
    <t>GRASIM 900 CE</t>
  </si>
  <si>
    <t>VOLTAS 560 CE</t>
  </si>
  <si>
    <t>YESBANK 210 CE</t>
  </si>
  <si>
    <t>OBC 100 CE</t>
  </si>
  <si>
    <t>ENGINERSIN 120 CE</t>
  </si>
  <si>
    <t>RELIANCE 1100 PE</t>
  </si>
  <si>
    <t>GLENMARK 620 PE</t>
  </si>
  <si>
    <t>NBCC 55 PE</t>
  </si>
  <si>
    <t>EXIDE 240 PE</t>
  </si>
  <si>
    <t>WOCK 500 PE</t>
  </si>
  <si>
    <t>UJJIVAN 220 CE</t>
  </si>
  <si>
    <t>ASHOKLEY 110 CE</t>
  </si>
  <si>
    <t>EXIDE 260 CE</t>
  </si>
  <si>
    <t>LNTFH 150 CE</t>
  </si>
  <si>
    <t>SBIN 300 CE</t>
  </si>
  <si>
    <t>KOTAKBANK 1240 CE</t>
  </si>
  <si>
    <t>BANKINDIA 90 CE</t>
  </si>
  <si>
    <t>SUNPHARMA 460 CE</t>
  </si>
  <si>
    <t>RELCAPITAL 240 CE</t>
  </si>
  <si>
    <t>VEDL 200 PE</t>
  </si>
  <si>
    <t>SUNPHARMA 440 PE</t>
  </si>
  <si>
    <t>RELIANCE 1200 CE</t>
  </si>
  <si>
    <t>AURO 800 PE</t>
  </si>
  <si>
    <t>DIVIS 1440 PE</t>
  </si>
  <si>
    <t>UNIONBANK 70 PE</t>
  </si>
  <si>
    <t>HEXAWARE 300 PE</t>
  </si>
  <si>
    <t>KOTAK 1200 PE</t>
  </si>
  <si>
    <t>PVR 1450 PE</t>
  </si>
  <si>
    <t>BIOCON 600 PE</t>
  </si>
  <si>
    <t>TATAGLOBAL 200 PE</t>
  </si>
  <si>
    <t>WIPRO 320 PE</t>
  </si>
  <si>
    <t>MUTHOOT 450 PE</t>
  </si>
  <si>
    <t>BANKBARODA 110 CE</t>
  </si>
  <si>
    <t>IOC 140 CE</t>
  </si>
  <si>
    <t>ICICI 360 CE</t>
  </si>
  <si>
    <t>MFSL 440 CE</t>
  </si>
  <si>
    <t>HDFCBANK 2100 CE</t>
  </si>
  <si>
    <t>CEAT 1300 PE</t>
  </si>
  <si>
    <t>TATAMOTORS 160 PE</t>
  </si>
  <si>
    <t>JSPL 170 CE</t>
  </si>
  <si>
    <t>HUL 1880 CE</t>
  </si>
  <si>
    <t>TCS 2040 CE</t>
  </si>
  <si>
    <t>RELIANCE 1140  CE</t>
  </si>
  <si>
    <t>JSW 300 CE</t>
  </si>
  <si>
    <t>TATAMOTORS 170 PE</t>
  </si>
  <si>
    <t>HUL 1900 PE</t>
  </si>
  <si>
    <t>ICICIBANK 370 CE</t>
  </si>
  <si>
    <t>MFSL 460 CE</t>
  </si>
  <si>
    <t>CIPLA 530 CE</t>
  </si>
  <si>
    <t>HAVELLS 690 PE</t>
  </si>
  <si>
    <t>DHFL 230 PE</t>
  </si>
  <si>
    <t>BEL 85 PE</t>
  </si>
  <si>
    <t>AIRTEL 320 CE</t>
  </si>
  <si>
    <t>DLF 180 CE</t>
  </si>
  <si>
    <t>M&amp;MFIN 480 CE</t>
  </si>
  <si>
    <t>AXIS 610 CE</t>
  </si>
  <si>
    <t>TATASTEEL 530 CE</t>
  </si>
  <si>
    <t>December</t>
  </si>
  <si>
    <t>LUPIN 820 PE</t>
  </si>
  <si>
    <t>LT 1440 CE</t>
  </si>
  <si>
    <t>MOTHERSUMI 160 PE</t>
  </si>
  <si>
    <t>ADANIENT 150 PE</t>
  </si>
  <si>
    <t>MARICO 370 PE</t>
  </si>
  <si>
    <t>INFY 680 CE</t>
  </si>
  <si>
    <t>POWERGRID 200 CE</t>
  </si>
  <si>
    <t>SBIN 310 CE</t>
  </si>
  <si>
    <t>AURO 760 PE</t>
  </si>
  <si>
    <t>TATASTEEL 470 PE</t>
  </si>
  <si>
    <t>WIPRO 310 CE</t>
  </si>
  <si>
    <t>WOCKPHARMA 500 PE</t>
  </si>
  <si>
    <t>TCS 1860 CE</t>
  </si>
  <si>
    <t>MOTHERSUMI 170 CE</t>
  </si>
  <si>
    <t>VOLTAS 550 CE</t>
  </si>
  <si>
    <t>SRTRANSFIN 1150 PE</t>
  </si>
  <si>
    <t>INDIACEM 80 PE</t>
  </si>
  <si>
    <t>LT 1300 PE</t>
  </si>
  <si>
    <t>AXISBANK 660 PE</t>
  </si>
  <si>
    <t>INFY 760 CE</t>
  </si>
  <si>
    <t>KAJARIA 540 CE</t>
  </si>
  <si>
    <t>ASHOKLEY 85 PE</t>
  </si>
  <si>
    <t>SUNPHARMA 400 PE</t>
  </si>
  <si>
    <t>HDFCBANK 2100 PE</t>
  </si>
  <si>
    <t>INDUSIND 1450 PE</t>
  </si>
  <si>
    <t>TATAMTR 100 CE</t>
  </si>
  <si>
    <t>AJANTA 1180 CE</t>
  </si>
  <si>
    <t>SBIN 270 PE</t>
  </si>
  <si>
    <t>LIC 440 PE</t>
  </si>
  <si>
    <t>IBUL 640 PE</t>
  </si>
  <si>
    <t>SUNTV 540 PE</t>
  </si>
  <si>
    <t>NTPC 130 PE</t>
  </si>
  <si>
    <t>JSPL 130 PE</t>
  </si>
  <si>
    <t>HDFCBANK 2060 CE</t>
  </si>
  <si>
    <t>BANKBARODA 100 PE</t>
  </si>
  <si>
    <t>CEAT 1100 PE</t>
  </si>
  <si>
    <t>UPL 760 PE</t>
  </si>
  <si>
    <t>AXISBANK 680 CE</t>
  </si>
  <si>
    <t>AURO 780 CE</t>
  </si>
  <si>
    <t>TCS 2000 CE</t>
  </si>
  <si>
    <t>RELIANCE 1260 CE</t>
  </si>
  <si>
    <t>AXIS 720 CE</t>
  </si>
  <si>
    <t>ADANIPORTS 340 CE</t>
  </si>
  <si>
    <t>MINDTREE 900 CE</t>
  </si>
  <si>
    <t>RELIANCE 1300 CE</t>
  </si>
  <si>
    <t>GRASIM 720 CE</t>
  </si>
  <si>
    <t>INDIGO 1200 CE</t>
  </si>
  <si>
    <t>VOLTAS 540 CE</t>
  </si>
  <si>
    <t>IBUL 620 PE</t>
  </si>
  <si>
    <t>CANBK 230 PE</t>
  </si>
  <si>
    <t>SUNTV 560 CE</t>
  </si>
  <si>
    <t>ADANIPPORTS 340 CE</t>
  </si>
  <si>
    <t>UPL 820 CE</t>
  </si>
  <si>
    <t>RELCAPITAL 150 CE</t>
  </si>
  <si>
    <t>POSITION</t>
  </si>
  <si>
    <t>QUANTITY</t>
  </si>
  <si>
    <t>RECOMMENDED RATE</t>
  </si>
  <si>
    <t xml:space="preserve">Investment </t>
  </si>
  <si>
    <t xml:space="preserve">HAVELLS-700 CALL OPTION </t>
  </si>
  <si>
    <t xml:space="preserve">ADANIPORTS-320 CALL OPTION </t>
  </si>
  <si>
    <t xml:space="preserve">TATASTEEL-480 CALL OPTION </t>
  </si>
  <si>
    <t xml:space="preserve">AXISBANK-700 CALL OPTION </t>
  </si>
  <si>
    <t xml:space="preserve">SUNTV-580 CALL OPTION </t>
  </si>
  <si>
    <t xml:space="preserve">WIPRO-380 CALL OPTION </t>
  </si>
  <si>
    <t xml:space="preserve">YESBANK-220 CALL OPTION </t>
  </si>
  <si>
    <t xml:space="preserve">25 FEB 2019 </t>
  </si>
  <si>
    <t xml:space="preserve">SRTRANSFIN-1100 CALL OPTION </t>
  </si>
  <si>
    <t xml:space="preserve">22 FEB 2019 </t>
  </si>
  <si>
    <t xml:space="preserve">DLF-160 CALL OPTION </t>
  </si>
  <si>
    <t>BHARATFORG-480 CALL OPTION</t>
  </si>
  <si>
    <t>BAJFINANCE-2700 CALL OPTION</t>
  </si>
  <si>
    <t xml:space="preserve">21 FEB 2019 </t>
  </si>
  <si>
    <t xml:space="preserve">TATASTEEL-490 CALL OPTION </t>
  </si>
  <si>
    <t>IBULHSGFIN-660 CALL OPTION</t>
  </si>
  <si>
    <t xml:space="preserve">CENTURYTEX-740 CALL OPTION </t>
  </si>
  <si>
    <t xml:space="preserve">20 FEB 2019 </t>
  </si>
  <si>
    <t xml:space="preserve">CENTURYTEX-720 CALL POPTION </t>
  </si>
  <si>
    <t xml:space="preserve">19 FEB 2019 </t>
  </si>
  <si>
    <t xml:space="preserve"> PFC-105 CALL OPTION </t>
  </si>
  <si>
    <t xml:space="preserve">INDIACEM-85 CALL OPTION </t>
  </si>
  <si>
    <t xml:space="preserve">SUNTV-560 CALL OPTION </t>
  </si>
  <si>
    <t xml:space="preserve">18 FEB 2019 </t>
  </si>
  <si>
    <t xml:space="preserve">JUBLFOOD-1340 CALL OPTION </t>
  </si>
  <si>
    <t>1ST TGT PROFIT</t>
  </si>
  <si>
    <t xml:space="preserve">SUNTV-600(28MAR) CALL OPTION </t>
  </si>
  <si>
    <t xml:space="preserve">TATASTEEL-500C-28MAR CALL OPTION </t>
  </si>
  <si>
    <r>
      <t xml:space="preserve">                         </t>
    </r>
    <r>
      <rPr>
        <b/>
        <sz val="24"/>
        <color theme="3" tint="-0.249977111117893"/>
        <rFont val="Times New Roman"/>
        <family val="1"/>
      </rPr>
      <t>STOCK OPTION TRACKSHEET</t>
    </r>
  </si>
  <si>
    <t xml:space="preserve">1 MAR 2019 </t>
  </si>
  <si>
    <t xml:space="preserve">28 FEB 2019 </t>
  </si>
  <si>
    <t>27 FEB 2019</t>
  </si>
  <si>
    <t xml:space="preserve">27 FEB 2019 </t>
  </si>
  <si>
    <t xml:space="preserve">26 FEB 2019 </t>
  </si>
  <si>
    <t xml:space="preserve">INDIACEM-90 CALL OPTION </t>
  </si>
  <si>
    <t xml:space="preserve">RELCAPITAL-180 CALL OPTION </t>
  </si>
  <si>
    <t xml:space="preserve">IBULHSGFIN-700 CALL OPTION </t>
  </si>
  <si>
    <t xml:space="preserve">SUNTV-600 CALL OPTION </t>
  </si>
  <si>
    <t xml:space="preserve"> 5 MAR 2019 </t>
  </si>
  <si>
    <t xml:space="preserve">BEML-860 CALL OPTION CALL OPTION </t>
  </si>
  <si>
    <t xml:space="preserve">UJJIVAN-300 CALL OPTION </t>
  </si>
  <si>
    <t xml:space="preserve">JSWSTEEL-290 CALL OPTION </t>
  </si>
  <si>
    <t xml:space="preserve">6 MAR 2019 </t>
  </si>
  <si>
    <t xml:space="preserve">ESCORTS-740 CALL OPTION </t>
  </si>
  <si>
    <t xml:space="preserve">RELIANCE-1240 CALL OPTION </t>
  </si>
  <si>
    <t xml:space="preserve">VEDL-180 CALL OPTION </t>
  </si>
  <si>
    <t xml:space="preserve">7 MAR 2019 </t>
  </si>
  <si>
    <t xml:space="preserve">CANBK-250 CALL OPTION </t>
  </si>
  <si>
    <t xml:space="preserve">GRASIM-820 CALL OPTION </t>
  </si>
  <si>
    <t xml:space="preserve">AJANTPHARM-900 PUT OPTION </t>
  </si>
  <si>
    <t xml:space="preserve">8 MAR 2019 </t>
  </si>
  <si>
    <t xml:space="preserve">APOLLOTYRE-210 PUT OPTION </t>
  </si>
  <si>
    <t xml:space="preserve">11 MAR 2019 </t>
  </si>
  <si>
    <t xml:space="preserve">INDIANB 250 CALL OPTION </t>
  </si>
  <si>
    <t xml:space="preserve">CENTURYTEX-860 CALL OPTION </t>
  </si>
  <si>
    <t xml:space="preserve">EQUITAS-130 CALL OPTION </t>
  </si>
  <si>
    <t xml:space="preserve">BEML-920 CALL OPTION </t>
  </si>
  <si>
    <t xml:space="preserve">12 MAR 2019 </t>
  </si>
  <si>
    <t xml:space="preserve">AXISBANK-740 CALL OPTION </t>
  </si>
  <si>
    <t xml:space="preserve">ADANIENT-140 CALL OPTION </t>
  </si>
  <si>
    <t xml:space="preserve">ESCORTS-760 CALL OPTION </t>
  </si>
  <si>
    <t xml:space="preserve">13 MAR 2019 </t>
  </si>
  <si>
    <t xml:space="preserve">BEML 940 CALL OPTION </t>
  </si>
  <si>
    <t>MUTHOOTFIN-600 CALL OPTION </t>
  </si>
  <si>
    <t xml:space="preserve">14 MAR 2019 </t>
  </si>
  <si>
    <t xml:space="preserve">UJJIVAN-340 CALL OPTION </t>
  </si>
  <si>
    <t xml:space="preserve">NBCC-62 CALL OPTION </t>
  </si>
  <si>
    <t xml:space="preserve">RELIANCE-1340 CALL OPTION </t>
  </si>
  <si>
    <t>AUROPHARMA 780 CALL OPTION</t>
  </si>
  <si>
    <t xml:space="preserve">15 MAR 2019 </t>
  </si>
  <si>
    <t xml:space="preserve">RAYMOND-820 CALL OPTION </t>
  </si>
  <si>
    <t xml:space="preserve">BPCL-400 CALL OPTION </t>
  </si>
  <si>
    <t xml:space="preserve">SUNTV-620 CALL OPTION </t>
  </si>
  <si>
    <t xml:space="preserve">18 MAR 2019 </t>
  </si>
  <si>
    <t xml:space="preserve">EQUITAS-140 CALL OPTION </t>
  </si>
  <si>
    <t xml:space="preserve">AXISBANK-760 CALL OPTION </t>
  </si>
  <si>
    <t>JUBLFOOD-1350 CALL OPTION</t>
  </si>
  <si>
    <t xml:space="preserve">BIOCON-620 CAL OPTION </t>
  </si>
  <si>
    <t xml:space="preserve">TATASTEEL-520 CALL OPTION </t>
  </si>
  <si>
    <t xml:space="preserve">19 MAR 2019 </t>
  </si>
  <si>
    <t xml:space="preserve">AUROPHARMA-780 CALL OPTION </t>
  </si>
  <si>
    <t xml:space="preserve">CENTURYTEX-900 CALL OPTION </t>
  </si>
  <si>
    <t xml:space="preserve">20 MAR 2019 </t>
  </si>
  <si>
    <t xml:space="preserve">INDIGO-1340 CALL OPTION </t>
  </si>
  <si>
    <t xml:space="preserve">25 MAR 2019 </t>
  </si>
  <si>
    <t xml:space="preserve">NCC-110 CALL OPTION </t>
  </si>
  <si>
    <t xml:space="preserve">PFC-120 CALL OPTION </t>
  </si>
  <si>
    <t xml:space="preserve">26 MAR 2019 </t>
  </si>
  <si>
    <t xml:space="preserve">UNIONBANK-85 CALL OPTION </t>
  </si>
  <si>
    <t xml:space="preserve">PNB-90 CALL OPTION </t>
  </si>
  <si>
    <t xml:space="preserve">ADANIPORTS-360 CALL OPTION </t>
  </si>
  <si>
    <t>up to 50000</t>
  </si>
  <si>
    <t xml:space="preserve">27 MAR 2019 </t>
  </si>
  <si>
    <t xml:space="preserve">BAJFINANCE-2900 CALL OPTION </t>
  </si>
  <si>
    <t xml:space="preserve">CANBK-280 CALL OPTION </t>
  </si>
  <si>
    <t xml:space="preserve">ESCORTS-820 CALL OPTION </t>
  </si>
  <si>
    <t xml:space="preserve">28 MAR 2019 </t>
  </si>
  <si>
    <t xml:space="preserve">VOLTAS-620 CALL OPTION </t>
  </si>
  <si>
    <t xml:space="preserve">29 MAR 2019 </t>
  </si>
  <si>
    <t xml:space="preserve">CENTURYTEX-920 CALL OPTION </t>
  </si>
  <si>
    <t xml:space="preserve">GRASIM-840 CALL OPTION </t>
  </si>
  <si>
    <t xml:space="preserve">ACC-1620 CALL OPTION </t>
  </si>
  <si>
    <t xml:space="preserve">1 APR 2019 </t>
  </si>
  <si>
    <t xml:space="preserve">CANBK-290 CALL OPTION </t>
  </si>
  <si>
    <t xml:space="preserve">AUROPHARMA-800 CALL OPTION </t>
  </si>
  <si>
    <t xml:space="preserve">RELIANCE-1360 CALL OPTION </t>
  </si>
  <si>
    <t xml:space="preserve">January </t>
  </si>
  <si>
    <t>February</t>
  </si>
  <si>
    <t>March</t>
  </si>
  <si>
    <t xml:space="preserve">2 APR 2019 </t>
  </si>
  <si>
    <t xml:space="preserve">BHARTIARTL-350 CALL OPTION </t>
  </si>
  <si>
    <t xml:space="preserve">TVSMOTOR-480 CALL OPTION </t>
  </si>
  <si>
    <t xml:space="preserve">YESBANK-280 CALL OPTION </t>
  </si>
  <si>
    <t xml:space="preserve">3 APR 2019 </t>
  </si>
  <si>
    <t xml:space="preserve">HAVELLS-780 CALL OPTION </t>
  </si>
  <si>
    <t xml:space="preserve">SUNTV-640 CALL OPTION </t>
  </si>
  <si>
    <t xml:space="preserve">BHARATFIN-1140 CALL OPTION </t>
  </si>
  <si>
    <t xml:space="preserve">RAYMOND-840 CALL OPTION </t>
  </si>
  <si>
    <t xml:space="preserve">4 APR 2019 </t>
  </si>
  <si>
    <t xml:space="preserve">IBULHSGFIN-920 CALL OPTION </t>
  </si>
  <si>
    <t xml:space="preserve">SRF-2500 CALL OPTION </t>
  </si>
  <si>
    <t xml:space="preserve">5 APR 2019 </t>
  </si>
  <si>
    <t xml:space="preserve">6 APR 2019 </t>
  </si>
  <si>
    <t xml:space="preserve">SUNTV-660 CALL OPTION </t>
  </si>
  <si>
    <t xml:space="preserve">CENTURYTEX-900 PUT OPTION </t>
  </si>
  <si>
    <t xml:space="preserve">8 APR 2019 </t>
  </si>
  <si>
    <t xml:space="preserve">9 APR 2019 </t>
  </si>
  <si>
    <t xml:space="preserve">WIPRO-260 CALL OPTION </t>
  </si>
  <si>
    <t xml:space="preserve">MINDTREE-960 CALL OPTION </t>
  </si>
  <si>
    <t xml:space="preserve">10 APR 2019 </t>
  </si>
  <si>
    <t xml:space="preserve">KOTAKBANK-1360 CALL OPTION </t>
  </si>
  <si>
    <t xml:space="preserve">TATAMOTORS-210 CALL OPTION </t>
  </si>
  <si>
    <t xml:space="preserve">11 APR 2019 </t>
  </si>
  <si>
    <t xml:space="preserve">BANKBARODA-130 PUT OPTION </t>
  </si>
  <si>
    <t>AUROPHARMA-780 CALL OPTION</t>
  </si>
  <si>
    <t xml:space="preserve">12 APR 2019 </t>
  </si>
  <si>
    <t xml:space="preserve">BEML-980 CALL OPTION </t>
  </si>
  <si>
    <t>ACCURACY</t>
  </si>
  <si>
    <t xml:space="preserve">RETURN ON INVESTMENT ON 1ST TGT </t>
  </si>
  <si>
    <t xml:space="preserve">15 APR 2019 </t>
  </si>
  <si>
    <t xml:space="preserve">TVSMOTOR-500 CALL OPTION </t>
  </si>
  <si>
    <t xml:space="preserve">GRASIM-860 CALL OPTION </t>
  </si>
  <si>
    <t xml:space="preserve">ESCORTS-800 CALL OPTION </t>
  </si>
  <si>
    <t xml:space="preserve">16 APR 2019 </t>
  </si>
  <si>
    <t xml:space="preserve">SRTRANSFIN-1240 CALL OPTION </t>
  </si>
  <si>
    <t xml:space="preserve">18 APR 2019 </t>
  </si>
  <si>
    <t xml:space="preserve">HAVELLS-760 CALL OPTION </t>
  </si>
  <si>
    <t xml:space="preserve">AXISBANK-780 CALL OPTION </t>
  </si>
  <si>
    <t xml:space="preserve">TATAMTRDVR-110 CALL OPTION </t>
  </si>
  <si>
    <t xml:space="preserve">UPL-940 CALL OPTION </t>
  </si>
  <si>
    <t xml:space="preserve">22 APR 2019 </t>
  </si>
  <si>
    <t xml:space="preserve">23 APR 2019 </t>
  </si>
  <si>
    <t xml:space="preserve">TATASTEEL-540 PUT OPTION </t>
  </si>
  <si>
    <t xml:space="preserve">ESCORTS-760 PUT OPTION </t>
  </si>
  <si>
    <t xml:space="preserve">TITAN-1120 CALL OPTION </t>
  </si>
  <si>
    <t xml:space="preserve">24 APR 2019 </t>
  </si>
  <si>
    <t xml:space="preserve">BAJFINANCE-3050 CALL OPTION </t>
  </si>
  <si>
    <t xml:space="preserve">TCS-2100 CALL OPTION </t>
  </si>
  <si>
    <t xml:space="preserve">HCLTECH-1120 CALL OPTION </t>
  </si>
  <si>
    <t xml:space="preserve">25 APR 2019 </t>
  </si>
  <si>
    <t xml:space="preserve">UPL-960 CALL OPTION </t>
  </si>
  <si>
    <t>AUROPHARMA-800 CALL OPTION</t>
  </si>
  <si>
    <t xml:space="preserve">26 APR 2019 </t>
  </si>
  <si>
    <t xml:space="preserve">STAR-480 CALL OPTION </t>
  </si>
  <si>
    <t xml:space="preserve">TATAGLOBAL-215 CALL OPTION </t>
  </si>
  <si>
    <t xml:space="preserve">ADANIPORTS-400 CALL OPTION </t>
  </si>
  <si>
    <t>TOTAL CALLS</t>
  </si>
  <si>
    <t>COST TO COST</t>
  </si>
  <si>
    <t>ACTUAL CALLS</t>
  </si>
  <si>
    <t xml:space="preserve">SL </t>
  </si>
  <si>
    <t>PROFITABLE CALLS</t>
  </si>
  <si>
    <t xml:space="preserve">30 APR 2019 </t>
  </si>
  <si>
    <t xml:space="preserve">TECHM-830 CALL OPTION </t>
  </si>
  <si>
    <t xml:space="preserve">RELIANCE-1380 CALL OPTION </t>
  </si>
  <si>
    <t>51</t>
  </si>
  <si>
    <t xml:space="preserve">CENTURYTEX-940 CALL OPTION </t>
  </si>
  <si>
    <t>HDFCBANK-2360 CALL OPTION</t>
  </si>
  <si>
    <t xml:space="preserve">KOTAKBANK-1420 CALL OPTION </t>
  </si>
  <si>
    <t xml:space="preserve">YESBANK-170 CALL OPTION </t>
  </si>
  <si>
    <t xml:space="preserve">2 MAY 2019 </t>
  </si>
  <si>
    <t xml:space="preserve">3 MAY 2019 </t>
  </si>
  <si>
    <t xml:space="preserve">RELIANCE-1420 CALL OPTION </t>
  </si>
  <si>
    <t>April</t>
  </si>
  <si>
    <t xml:space="preserve">6 MAY 2019 </t>
  </si>
  <si>
    <t xml:space="preserve">BHARTIARTL-330 CALL OPTION </t>
  </si>
  <si>
    <t xml:space="preserve">7 MAY 2019 </t>
  </si>
  <si>
    <t xml:space="preserve">TATASTEEL-540 CALL OPTION </t>
  </si>
  <si>
    <t xml:space="preserve">8 MAY 2019 </t>
  </si>
  <si>
    <t xml:space="preserve">BIOCON-550 PUT OPTION </t>
  </si>
  <si>
    <t xml:space="preserve">DIVISLAB-1680 PUT OPTION </t>
  </si>
  <si>
    <t xml:space="preserve">9 MAY 2019 </t>
  </si>
  <si>
    <t xml:space="preserve">IBULHSGFIN-680 CALL OPTION </t>
  </si>
  <si>
    <t>AXISBANK-740 PUT OPTION</t>
  </si>
  <si>
    <t xml:space="preserve">INDIGO-1540 PUT OPTION </t>
  </si>
  <si>
    <t xml:space="preserve">10 MAY 2019 </t>
  </si>
  <si>
    <t xml:space="preserve">SBIN-300 CALL OPTION </t>
  </si>
  <si>
    <t xml:space="preserve">INDIGO-1520 PUT OPTION </t>
  </si>
  <si>
    <t xml:space="preserve">AUROPHARMA-740 PUT OPTION </t>
  </si>
  <si>
    <t xml:space="preserve">13 MAY 2019 </t>
  </si>
  <si>
    <t xml:space="preserve">HEXAWARE-350 CALL OPTION </t>
  </si>
  <si>
    <t xml:space="preserve">CANBK-250 PUT OPTION </t>
  </si>
  <si>
    <t xml:space="preserve">14 MAY 2019 </t>
  </si>
  <si>
    <t xml:space="preserve">APOLLOTYRE-180 PUT OPTION </t>
  </si>
  <si>
    <t xml:space="preserve">SRF-2600 CALL OPTION </t>
  </si>
  <si>
    <t xml:space="preserve">INDIGO-1580 CALL OPTION </t>
  </si>
  <si>
    <t xml:space="preserve">16 MAY 2019 </t>
  </si>
  <si>
    <t xml:space="preserve">JUSTDIAL-600 CALL OPTION </t>
  </si>
  <si>
    <t xml:space="preserve">17 MAY 2019 </t>
  </si>
  <si>
    <t xml:space="preserve">HAVELLS-730 CALL OPTION </t>
  </si>
  <si>
    <t xml:space="preserve">KOTAKBANK-1400 CALL OPTION </t>
  </si>
  <si>
    <t xml:space="preserve">AXISBANK-730 CALL OPTION </t>
  </si>
  <si>
    <t xml:space="preserve">20 MAY 2019 </t>
  </si>
  <si>
    <t xml:space="preserve">21 MAY 2019 </t>
  </si>
  <si>
    <t xml:space="preserve">UPL-1020 CALL OPTION </t>
  </si>
  <si>
    <t xml:space="preserve">CANBK-270 CALL OPTION </t>
  </si>
  <si>
    <t xml:space="preserve">22 MAY 2019 </t>
  </si>
  <si>
    <t xml:space="preserve">UPL-1000 CALL OPTION </t>
  </si>
  <si>
    <t xml:space="preserve">23 MAY 2019 </t>
  </si>
  <si>
    <t xml:space="preserve">ESCORTS-620 CALL OPTION </t>
  </si>
  <si>
    <t xml:space="preserve">24 MAY 2019 </t>
  </si>
  <si>
    <t xml:space="preserve">DIVISLAB-1760 CALL OPTION </t>
  </si>
  <si>
    <t xml:space="preserve">ACC-1680 CALL OPTION </t>
  </si>
  <si>
    <t xml:space="preserve">CENTURYTEX-1000 CALL OPTION </t>
  </si>
  <si>
    <t xml:space="preserve">27 MAY 2019 </t>
  </si>
  <si>
    <t xml:space="preserve">KOTAKBANK-1520 CALL OPTION </t>
  </si>
  <si>
    <t xml:space="preserve">BANKBARODA-140 CALL OPTION </t>
  </si>
  <si>
    <t xml:space="preserve">28 MAY 2019 </t>
  </si>
  <si>
    <t xml:space="preserve">PIDILITIND-1240 CALL OPTION </t>
  </si>
  <si>
    <t xml:space="preserve">JSWSTEEL-280 CALL OPTION </t>
  </si>
  <si>
    <t xml:space="preserve">RELCAPITAL-130 CALL OPTION </t>
  </si>
  <si>
    <t xml:space="preserve">29 MAY 2019 </t>
  </si>
  <si>
    <t>TCS-2100 CALL OPTION (27JUN)</t>
  </si>
  <si>
    <t>IBULHSGFIN-800 PUT OPTION (27JUN</t>
  </si>
  <si>
    <t xml:space="preserve">30 MAY 2019 </t>
  </si>
  <si>
    <t>INDIANB-280CALL OPTION (27JUN</t>
  </si>
  <si>
    <t>ICICIPRULI-390 CALL OPTION</t>
  </si>
  <si>
    <t xml:space="preserve">CANFINHOME-370 CALL OPTION </t>
  </si>
  <si>
    <t xml:space="preserve">31 MAY 2019 </t>
  </si>
  <si>
    <t xml:space="preserve">ADANIPORTS-420 CALL OPTION </t>
  </si>
  <si>
    <t xml:space="preserve">03 JUN 2019 </t>
  </si>
  <si>
    <t xml:space="preserve">JUSTDIAL-780 CALL OPTION </t>
  </si>
  <si>
    <t xml:space="preserve">BHARATFIN-1020 CALL OPTION </t>
  </si>
  <si>
    <t xml:space="preserve">INDIGO-1700 CALL OPTION </t>
  </si>
  <si>
    <t xml:space="preserve">4 JUN 2019 </t>
  </si>
  <si>
    <t xml:space="preserve">LT-1600 CALL OPTION </t>
  </si>
  <si>
    <t xml:space="preserve">6 JUN 2019 </t>
  </si>
  <si>
    <t xml:space="preserve">DCBBANK-240CALL OPTION </t>
  </si>
  <si>
    <t xml:space="preserve">AXISBANK-820 CALL OPTION </t>
  </si>
  <si>
    <t xml:space="preserve">MANAPPURAM-140 CALL OPTION </t>
  </si>
  <si>
    <t xml:space="preserve">7 JUN 2019 </t>
  </si>
  <si>
    <t xml:space="preserve">TATAGLOBAL-250 CALL OPTION </t>
  </si>
  <si>
    <t xml:space="preserve">NIITTECH-1320 CALL OPTION </t>
  </si>
  <si>
    <t xml:space="preserve">WIPRO-290 CALL OPTION </t>
  </si>
  <si>
    <t xml:space="preserve">RECLTD-150 CALL OPTION </t>
  </si>
  <si>
    <t xml:space="preserve">INFY-740 CALL OPTION </t>
  </si>
  <si>
    <t xml:space="preserve">10 JUN 2019 </t>
  </si>
  <si>
    <t xml:space="preserve">MOTHERSUMI-120 CALL OPTION </t>
  </si>
  <si>
    <t xml:space="preserve">11 JUN 2019 </t>
  </si>
  <si>
    <t xml:space="preserve">UPL-1030 CALL OPTION </t>
  </si>
  <si>
    <t xml:space="preserve">12 JUN 2019 </t>
  </si>
  <si>
    <t xml:space="preserve">TATASTEEL-500 CALL OPTION </t>
  </si>
  <si>
    <t xml:space="preserve">13 JUN 2019 </t>
  </si>
  <si>
    <t xml:space="preserve">UPL-1000 PUT OPTION </t>
  </si>
  <si>
    <t xml:space="preserve">RELIANCE-1320 PUT OPTION </t>
  </si>
  <si>
    <t xml:space="preserve">14 JUN 2019 </t>
  </si>
  <si>
    <t>Apr-2019</t>
  </si>
  <si>
    <t>46</t>
  </si>
  <si>
    <t>May-2019</t>
  </si>
  <si>
    <t>May</t>
  </si>
  <si>
    <t xml:space="preserve">17 JUN 2019 </t>
  </si>
  <si>
    <t xml:space="preserve">PFC-130 PUT OPTION </t>
  </si>
  <si>
    <t xml:space="preserve">CANBK-260 PUT OPTION </t>
  </si>
  <si>
    <t xml:space="preserve">18 JUN 2019 </t>
  </si>
  <si>
    <t xml:space="preserve">SRTRANSFIN-1040 CALL OPTION </t>
  </si>
  <si>
    <t xml:space="preserve">INFY-750 CALL OPTION </t>
  </si>
  <si>
    <t xml:space="preserve">19 JUN 2019 </t>
  </si>
  <si>
    <t xml:space="preserve">SRTRANSFIN-1080 CALL OPTION </t>
  </si>
  <si>
    <t xml:space="preserve">CESC-770 CALL OPTION </t>
  </si>
  <si>
    <t xml:space="preserve">AUROPHARMA-620 PUT OPTION </t>
  </si>
  <si>
    <t xml:space="preserve">VOLTAS-600 CALL OPTION </t>
  </si>
  <si>
    <t xml:space="preserve">20 JUN 2019 </t>
  </si>
  <si>
    <t xml:space="preserve">BAJFINANCE-3550 CALL OPTION </t>
  </si>
  <si>
    <t xml:space="preserve">24 JUN 2019 </t>
  </si>
  <si>
    <t xml:space="preserve">BHARATFORG-430 PUT OPTION </t>
  </si>
  <si>
    <t xml:space="preserve">MARUTI-6300 PUT OPTION </t>
  </si>
  <si>
    <t xml:space="preserve">VOLTAS-630 CALL OPTION </t>
  </si>
  <si>
    <t xml:space="preserve">21 JUN 2019 </t>
  </si>
  <si>
    <t xml:space="preserve">25 JUN 2019 </t>
  </si>
  <si>
    <t xml:space="preserve">26 JUN 2019 </t>
  </si>
  <si>
    <t xml:space="preserve">JSWSTEEL-260 CALL OPTION </t>
  </si>
  <si>
    <t xml:space="preserve">27 JUN 2019 </t>
  </si>
  <si>
    <t xml:space="preserve">GRASIM-930 CAL OPTION </t>
  </si>
  <si>
    <t xml:space="preserve">RELIANCE-1280 PUT OPTION </t>
  </si>
  <si>
    <t xml:space="preserve">HDFCBANK-2500 CALL OPTION </t>
  </si>
  <si>
    <t xml:space="preserve">28 JUN 2019 </t>
  </si>
  <si>
    <t xml:space="preserve">GRASIM-930 CALL OPTION </t>
  </si>
  <si>
    <t xml:space="preserve">RELIANCE-1260 PUT OPTION </t>
  </si>
  <si>
    <t xml:space="preserve">BAJFINANCE-3700 CALL OPTION </t>
  </si>
  <si>
    <t xml:space="preserve">HDFC-2200 CALL OPTION </t>
  </si>
  <si>
    <t>JUN-2019</t>
  </si>
  <si>
    <t>48</t>
  </si>
  <si>
    <t xml:space="preserve">BAJAJFINSV-8500 CALL OPTION </t>
  </si>
  <si>
    <t xml:space="preserve">2 JUL 2019 </t>
  </si>
  <si>
    <t xml:space="preserve">1 JUL 2019 </t>
  </si>
  <si>
    <t xml:space="preserve">3 JUL 2019 </t>
  </si>
  <si>
    <t xml:space="preserve">IBULHSGFIN-660 CALL OPTION </t>
  </si>
  <si>
    <t xml:space="preserve">ESCORTS-570 CALL OPTION </t>
  </si>
  <si>
    <t xml:space="preserve">4 JUL 2019 </t>
  </si>
  <si>
    <t xml:space="preserve">RAYMOND-760 CALL OPTION </t>
  </si>
  <si>
    <t xml:space="preserve">5 JUL 2019 </t>
  </si>
  <si>
    <t xml:space="preserve">CENTURYTEX-940 PUT OPTION </t>
  </si>
  <si>
    <t xml:space="preserve">8 JUL 2019 </t>
  </si>
  <si>
    <t xml:space="preserve">TATASTEEL-480 PUT OPTION </t>
  </si>
  <si>
    <t xml:space="preserve">9 JUL 2019 </t>
  </si>
  <si>
    <t xml:space="preserve">GRASIM-900 CALL OPTION </t>
  </si>
  <si>
    <t xml:space="preserve">BHARATFORG-440 PUT OPTION </t>
  </si>
  <si>
    <t xml:space="preserve">10 JUL 2019 </t>
  </si>
  <si>
    <t xml:space="preserve">DIVISLAB 1620 CALL OPTION </t>
  </si>
  <si>
    <t xml:space="preserve">TATASTEEL-460 PUT OPTION </t>
  </si>
  <si>
    <t xml:space="preserve">11 JUL 2019 </t>
  </si>
  <si>
    <t xml:space="preserve">ADANIPORTS-410 CALL OPTION </t>
  </si>
  <si>
    <t xml:space="preserve">BALKRISIND-740 CALL OPTION </t>
  </si>
  <si>
    <t xml:space="preserve">HDFC-2260 CALL OPTION </t>
  </si>
  <si>
    <t xml:space="preserve">INDUSINDBK-1500 CALL OPTION </t>
  </si>
  <si>
    <t xml:space="preserve">RELIANCE-1280 CALL OPTION </t>
  </si>
  <si>
    <t xml:space="preserve">12 JUL 2019 </t>
  </si>
  <si>
    <t xml:space="preserve">RELIANCE-1300 CALL OPTION </t>
  </si>
  <si>
    <t>Shares quatity as per 1 lots which availables on Futures &amp; Option from jul-19</t>
  </si>
  <si>
    <t xml:space="preserve">13 JUL 2019 </t>
  </si>
  <si>
    <t xml:space="preserve">IBULHSGFIN-660 PUT OPTION </t>
  </si>
  <si>
    <t xml:space="preserve">APOLLOHOSP-1400 CALL OPTION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</si>
</sst>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mm\ d&quot;, &quot;yyyy"/>
    <numFmt numFmtId="165" formatCode="[$-409]dd\-mmm\-yy;@"/>
    <numFmt numFmtId="166" formatCode="dd\-mmm\-yyyy"/>
    <numFmt numFmtId="167" formatCode="0.00_);[Red]\(0.00\)"/>
    <numFmt numFmtId="168" formatCode="d\-mmm\-yy;@"/>
    <numFmt numFmtId="169" formatCode="[$-409]d\-mmm\-yyyy;@"/>
    <numFmt numFmtId="170" formatCode="0.00;[Red]0.00"/>
  </numFmts>
  <fonts count="45" x14ac:knownFonts="1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0"/>
      <color theme="3" tint="-0.499984740745262"/>
      <name val="Times New Roman"/>
      <family val="1"/>
    </font>
    <font>
      <b/>
      <u/>
      <sz val="10"/>
      <color theme="3" tint="-0.499984740745262"/>
      <name val="Times New Roman"/>
      <family val="1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rgb="FF333333"/>
      <name val="Arial"/>
      <family val="2"/>
    </font>
    <font>
      <b/>
      <sz val="14"/>
      <color theme="0"/>
      <name val="Cambria"/>
      <family val="1"/>
      <scheme val="major"/>
    </font>
    <font>
      <b/>
      <u/>
      <sz val="14"/>
      <color theme="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20"/>
      <color theme="6" tint="0.59999389629810485"/>
      <name val="Cambria"/>
      <family val="1"/>
      <scheme val="major"/>
    </font>
    <font>
      <b/>
      <sz val="12"/>
      <color theme="6" tint="0.59999389629810485"/>
      <name val="Calibri"/>
      <family val="2"/>
      <scheme val="minor"/>
    </font>
    <font>
      <b/>
      <sz val="12"/>
      <color theme="6" tint="0.59999389629810485"/>
      <name val="Cambria"/>
      <family val="1"/>
      <scheme val="maj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b/>
      <sz val="12"/>
      <color theme="0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8"/>
      <color theme="0"/>
      <name val="Calibri"/>
      <family val="2"/>
      <charset val="1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1"/>
      <color theme="0"/>
      <name val="Calibri"/>
      <family val="2"/>
      <scheme val="minor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b/>
      <sz val="24"/>
      <color theme="3" tint="-0.249977111117893"/>
      <name val="Times New Roman"/>
      <family val="1"/>
    </font>
    <font>
      <b/>
      <sz val="12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333333"/>
      <name val="Cambria"/>
      <family val="1"/>
      <scheme val="major"/>
    </font>
    <font>
      <sz val="11"/>
      <color theme="4" tint="-0.499984740745262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rgb="FF333333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6" tint="0.59999389629810485"/>
        <bgColor indexed="49"/>
      </patternFill>
    </fill>
    <fill>
      <patternFill patternType="solid">
        <fgColor indexed="9"/>
        <bgColor indexed="26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9" fontId="30" fillId="0" borderId="0" applyFont="0" applyFill="0" applyBorder="0" applyAlignment="0" applyProtection="0"/>
  </cellStyleXfs>
  <cellXfs count="188">
    <xf numFmtId="0" fontId="0" fillId="0" borderId="0" xfId="0"/>
    <xf numFmtId="2" fontId="2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6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0" xfId="2" applyFont="1" applyBorder="1" applyAlignment="1">
      <alignment horizontal="center"/>
    </xf>
    <xf numFmtId="2" fontId="5" fillId="0" borderId="0" xfId="2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0" fillId="5" borderId="0" xfId="0" applyNumberFormat="1" applyFill="1" applyBorder="1" applyAlignment="1">
      <alignment horizontal="center" vertical="center"/>
    </xf>
    <xf numFmtId="2" fontId="0" fillId="5" borderId="0" xfId="0" applyNumberFormat="1" applyFill="1" applyBorder="1" applyAlignment="1">
      <alignment horizontal="center"/>
    </xf>
    <xf numFmtId="0" fontId="0" fillId="5" borderId="0" xfId="0" applyNumberFormat="1" applyFill="1" applyBorder="1" applyAlignment="1">
      <alignment horizontal="center"/>
    </xf>
    <xf numFmtId="2" fontId="4" fillId="5" borderId="0" xfId="0" applyNumberFormat="1" applyFont="1" applyFill="1" applyBorder="1" applyAlignment="1">
      <alignment horizontal="center"/>
    </xf>
    <xf numFmtId="0" fontId="0" fillId="5" borderId="0" xfId="0" applyFill="1"/>
    <xf numFmtId="2" fontId="9" fillId="5" borderId="0" xfId="0" applyNumberFormat="1" applyFont="1" applyFill="1" applyBorder="1" applyAlignment="1">
      <alignment horizontal="center"/>
    </xf>
    <xf numFmtId="2" fontId="10" fillId="5" borderId="0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49" fontId="0" fillId="6" borderId="0" xfId="0" applyNumberFormat="1" applyFill="1" applyBorder="1" applyAlignment="1">
      <alignment horizontal="center" vertical="center"/>
    </xf>
    <xf numFmtId="2" fontId="0" fillId="6" borderId="0" xfId="0" applyNumberForma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2" fontId="4" fillId="6" borderId="0" xfId="0" applyNumberFormat="1" applyFont="1" applyFill="1" applyBorder="1" applyAlignment="1">
      <alignment horizontal="center"/>
    </xf>
    <xf numFmtId="2" fontId="5" fillId="6" borderId="0" xfId="0" applyNumberFormat="1" applyFont="1" applyFill="1" applyBorder="1" applyAlignment="1">
      <alignment horizontal="center"/>
    </xf>
    <xf numFmtId="0" fontId="0" fillId="6" borderId="0" xfId="0" applyFill="1"/>
    <xf numFmtId="0" fontId="17" fillId="7" borderId="0" xfId="0" applyNumberFormat="1" applyFont="1" applyFill="1" applyBorder="1" applyAlignment="1">
      <alignment horizontal="center" vertical="center"/>
    </xf>
    <xf numFmtId="0" fontId="18" fillId="7" borderId="0" xfId="0" applyNumberFormat="1" applyFont="1" applyFill="1" applyBorder="1" applyAlignment="1">
      <alignment horizontal="center" vertical="center"/>
    </xf>
    <xf numFmtId="169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2" fontId="22" fillId="0" borderId="9" xfId="0" applyNumberFormat="1" applyFont="1" applyFill="1" applyBorder="1" applyAlignment="1">
      <alignment horizontal="center"/>
    </xf>
    <xf numFmtId="2" fontId="23" fillId="0" borderId="9" xfId="0" applyNumberFormat="1" applyFont="1" applyFill="1" applyBorder="1" applyAlignment="1">
      <alignment horizontal="center"/>
    </xf>
    <xf numFmtId="170" fontId="22" fillId="0" borderId="9" xfId="0" applyNumberFormat="1" applyFont="1" applyFill="1" applyBorder="1" applyAlignment="1">
      <alignment horizontal="center"/>
    </xf>
    <xf numFmtId="167" fontId="23" fillId="0" borderId="9" xfId="0" applyNumberFormat="1" applyFont="1" applyFill="1" applyBorder="1" applyAlignment="1">
      <alignment horizontal="center"/>
    </xf>
    <xf numFmtId="0" fontId="11" fillId="0" borderId="0" xfId="0" applyFont="1"/>
    <xf numFmtId="169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170" fontId="24" fillId="0" borderId="9" xfId="0" applyNumberFormat="1" applyFont="1" applyFill="1" applyBorder="1" applyAlignment="1">
      <alignment horizontal="center"/>
    </xf>
    <xf numFmtId="167" fontId="25" fillId="0" borderId="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9" xfId="0" applyBorder="1" applyAlignment="1">
      <alignment horizontal="center"/>
    </xf>
    <xf numFmtId="169" fontId="0" fillId="0" borderId="9" xfId="0" applyNumberFormat="1" applyBorder="1" applyAlignment="1">
      <alignment horizont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/>
    </xf>
    <xf numFmtId="170" fontId="23" fillId="0" borderId="9" xfId="0" applyNumberFormat="1" applyFont="1" applyFill="1" applyBorder="1" applyAlignment="1">
      <alignment horizontal="center"/>
    </xf>
    <xf numFmtId="169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/>
    <xf numFmtId="169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70" fontId="25" fillId="0" borderId="9" xfId="0" applyNumberFormat="1" applyFont="1" applyFill="1" applyBorder="1" applyAlignment="1">
      <alignment horizontal="center"/>
    </xf>
    <xf numFmtId="0" fontId="5" fillId="0" borderId="0" xfId="0" applyFont="1"/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8" fillId="9" borderId="0" xfId="0" applyFont="1" applyFill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9" fontId="29" fillId="0" borderId="0" xfId="3" applyFont="1" applyAlignment="1">
      <alignment horizont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0" fontId="20" fillId="8" borderId="9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2" fontId="31" fillId="10" borderId="9" xfId="0" applyNumberFormat="1" applyFont="1" applyFill="1" applyBorder="1" applyAlignment="1">
      <alignment horizontal="center" vertical="center"/>
    </xf>
    <xf numFmtId="0" fontId="34" fillId="12" borderId="0" xfId="0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26" fillId="12" borderId="0" xfId="0" applyFont="1" applyFill="1"/>
    <xf numFmtId="0" fontId="0" fillId="0" borderId="0" xfId="0" applyFont="1" applyBorder="1"/>
    <xf numFmtId="9" fontId="29" fillId="0" borderId="0" xfId="0" applyNumberFormat="1" applyFont="1" applyAlignment="1">
      <alignment horizontal="center"/>
    </xf>
    <xf numFmtId="0" fontId="29" fillId="0" borderId="0" xfId="0" applyFont="1"/>
    <xf numFmtId="17" fontId="36" fillId="12" borderId="0" xfId="0" applyNumberFormat="1" applyFont="1" applyFill="1" applyAlignment="1">
      <alignment horizontal="center"/>
    </xf>
    <xf numFmtId="49" fontId="37" fillId="0" borderId="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2" fontId="37" fillId="0" borderId="0" xfId="0" applyNumberFormat="1" applyFont="1" applyBorder="1" applyAlignment="1">
      <alignment horizontal="center"/>
    </xf>
    <xf numFmtId="0" fontId="37" fillId="0" borderId="0" xfId="0" applyNumberFormat="1" applyFont="1" applyBorder="1" applyAlignment="1">
      <alignment horizontal="center"/>
    </xf>
    <xf numFmtId="2" fontId="39" fillId="0" borderId="0" xfId="0" applyNumberFormat="1" applyFon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0" fontId="37" fillId="0" borderId="0" xfId="0" applyFont="1"/>
    <xf numFmtId="0" fontId="41" fillId="12" borderId="0" xfId="0" applyFont="1" applyFill="1"/>
    <xf numFmtId="2" fontId="41" fillId="12" borderId="0" xfId="0" applyNumberFormat="1" applyFont="1" applyFill="1" applyAlignment="1">
      <alignment horizontal="center"/>
    </xf>
    <xf numFmtId="0" fontId="42" fillId="0" borderId="0" xfId="0" applyFont="1" applyAlignment="1">
      <alignment horizontal="center"/>
    </xf>
    <xf numFmtId="2" fontId="43" fillId="0" borderId="0" xfId="0" applyNumberFormat="1" applyFont="1" applyBorder="1" applyAlignment="1">
      <alignment horizontal="center"/>
    </xf>
    <xf numFmtId="0" fontId="43" fillId="0" borderId="0" xfId="0" applyNumberFormat="1" applyFont="1" applyBorder="1" applyAlignment="1">
      <alignment horizontal="center"/>
    </xf>
    <xf numFmtId="49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17" fontId="41" fillId="12" borderId="0" xfId="0" applyNumberFormat="1" applyFont="1" applyFill="1" applyAlignment="1">
      <alignment horizontal="center"/>
    </xf>
    <xf numFmtId="2" fontId="41" fillId="12" borderId="0" xfId="0" applyNumberFormat="1" applyFont="1" applyFill="1" applyBorder="1" applyAlignment="1">
      <alignment horizontal="center"/>
    </xf>
    <xf numFmtId="0" fontId="37" fillId="0" borderId="0" xfId="0" applyFont="1" applyBorder="1"/>
    <xf numFmtId="0" fontId="38" fillId="0" borderId="0" xfId="0" applyFont="1" applyBorder="1" applyAlignment="1">
      <alignment horizontal="center"/>
    </xf>
    <xf numFmtId="169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2" fontId="40" fillId="0" borderId="0" xfId="0" applyNumberFormat="1" applyFont="1" applyFill="1" applyBorder="1" applyAlignment="1">
      <alignment horizontal="center"/>
    </xf>
    <xf numFmtId="167" fontId="44" fillId="0" borderId="0" xfId="0" applyNumberFormat="1" applyFont="1" applyFill="1" applyBorder="1" applyAlignment="1">
      <alignment horizontal="center"/>
    </xf>
    <xf numFmtId="167" fontId="40" fillId="0" borderId="0" xfId="0" applyNumberFormat="1" applyFont="1" applyFill="1" applyBorder="1" applyAlignment="1">
      <alignment horizontal="center"/>
    </xf>
    <xf numFmtId="168" fontId="41" fillId="12" borderId="0" xfId="0" applyNumberFormat="1" applyFont="1" applyFill="1" applyBorder="1" applyAlignment="1">
      <alignment horizontal="center" vertical="center"/>
    </xf>
    <xf numFmtId="0" fontId="41" fillId="12" borderId="0" xfId="0" applyNumberFormat="1" applyFont="1" applyFill="1" applyBorder="1" applyAlignment="1">
      <alignment horizontal="center" vertical="center"/>
    </xf>
    <xf numFmtId="169" fontId="44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  <xf numFmtId="170" fontId="44" fillId="0" borderId="0" xfId="0" applyNumberFormat="1" applyFont="1" applyFill="1" applyBorder="1" applyAlignment="1">
      <alignment horizontal="center"/>
    </xf>
    <xf numFmtId="170" fontId="40" fillId="0" borderId="0" xfId="0" applyNumberFormat="1" applyFont="1" applyFill="1" applyBorder="1" applyAlignment="1">
      <alignment horizontal="center"/>
    </xf>
    <xf numFmtId="49" fontId="41" fillId="12" borderId="0" xfId="0" applyNumberFormat="1" applyFont="1" applyFill="1" applyBorder="1" applyAlignment="1">
      <alignment horizontal="center" vertical="center"/>
    </xf>
    <xf numFmtId="0" fontId="41" fillId="12" borderId="0" xfId="0" applyFont="1" applyFill="1" applyBorder="1" applyAlignment="1">
      <alignment horizontal="center"/>
    </xf>
    <xf numFmtId="0" fontId="41" fillId="12" borderId="0" xfId="0" applyNumberFormat="1" applyFont="1" applyFill="1" applyBorder="1" applyAlignment="1">
      <alignment horizontal="center"/>
    </xf>
    <xf numFmtId="0" fontId="37" fillId="12" borderId="0" xfId="0" applyFont="1" applyFill="1" applyBorder="1" applyAlignment="1">
      <alignment horizontal="center"/>
    </xf>
    <xf numFmtId="9" fontId="41" fillId="12" borderId="0" xfId="0" applyNumberFormat="1" applyFont="1" applyFill="1" applyBorder="1" applyAlignment="1">
      <alignment horizontal="center"/>
    </xf>
    <xf numFmtId="0" fontId="41" fillId="12" borderId="9" xfId="0" applyNumberFormat="1" applyFont="1" applyFill="1" applyBorder="1" applyAlignment="1">
      <alignment horizontal="center" vertical="center"/>
    </xf>
    <xf numFmtId="168" fontId="41" fillId="12" borderId="9" xfId="0" applyNumberFormat="1" applyFont="1" applyFill="1" applyBorder="1" applyAlignment="1">
      <alignment horizontal="center" vertical="center"/>
    </xf>
    <xf numFmtId="2" fontId="33" fillId="11" borderId="9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2" fontId="31" fillId="10" borderId="9" xfId="0" applyNumberFormat="1" applyFont="1" applyFill="1" applyBorder="1" applyAlignment="1">
      <alignment horizontal="center" vertical="center"/>
    </xf>
    <xf numFmtId="0" fontId="31" fillId="10" borderId="9" xfId="0" applyNumberFormat="1" applyFont="1" applyFill="1" applyBorder="1" applyAlignment="1">
      <alignment horizontal="center" vertical="center"/>
    </xf>
    <xf numFmtId="2" fontId="32" fillId="10" borderId="9" xfId="0" applyNumberFormat="1" applyFont="1" applyFill="1" applyBorder="1" applyAlignment="1">
      <alignment horizontal="center" vertical="center"/>
    </xf>
    <xf numFmtId="0" fontId="27" fillId="5" borderId="0" xfId="0" applyFont="1" applyFill="1" applyAlignment="1">
      <alignment horizontal="center"/>
    </xf>
    <xf numFmtId="0" fontId="26" fillId="5" borderId="0" xfId="0" applyFont="1" applyFill="1" applyAlignment="1">
      <alignment horizontal="center"/>
    </xf>
    <xf numFmtId="0" fontId="0" fillId="0" borderId="0" xfId="0" applyAlignment="1"/>
    <xf numFmtId="0" fontId="20" fillId="8" borderId="9" xfId="0" applyNumberFormat="1" applyFont="1" applyFill="1" applyBorder="1" applyAlignment="1">
      <alignment horizontal="center" vertical="center"/>
    </xf>
    <xf numFmtId="0" fontId="12" fillId="7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7" borderId="0" xfId="0" applyNumberFormat="1" applyFont="1" applyFill="1" applyBorder="1" applyAlignment="1">
      <alignment horizontal="center"/>
    </xf>
    <xf numFmtId="0" fontId="14" fillId="7" borderId="0" xfId="0" applyNumberFormat="1" applyFont="1" applyFill="1" applyBorder="1" applyAlignment="1">
      <alignment horizontal="center"/>
    </xf>
    <xf numFmtId="0" fontId="15" fillId="7" borderId="0" xfId="0" applyNumberFormat="1" applyFont="1" applyFill="1" applyBorder="1" applyAlignment="1">
      <alignment horizontal="center" vertical="center"/>
    </xf>
    <xf numFmtId="3" fontId="16" fillId="7" borderId="0" xfId="0" applyNumberFormat="1" applyFont="1" applyFill="1" applyBorder="1" applyAlignment="1">
      <alignment horizontal="center" vertical="center"/>
    </xf>
    <xf numFmtId="0" fontId="19" fillId="7" borderId="0" xfId="0" applyNumberFormat="1" applyFont="1" applyFill="1" applyBorder="1" applyAlignment="1">
      <alignment horizontal="center" vertical="center"/>
    </xf>
    <xf numFmtId="168" fontId="20" fillId="8" borderId="9" xfId="0" applyNumberFormat="1" applyFont="1" applyFill="1" applyBorder="1" applyAlignment="1">
      <alignment horizontal="center" vertical="center"/>
    </xf>
    <xf numFmtId="0" fontId="17" fillId="8" borderId="9" xfId="0" applyNumberFormat="1" applyFont="1" applyFill="1" applyBorder="1" applyAlignment="1">
      <alignment horizontal="center" vertical="center"/>
    </xf>
    <xf numFmtId="0" fontId="21" fillId="8" borderId="9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</cellXfs>
  <cellStyles count="4">
    <cellStyle name="Excel Built-in Normal" xfId="2"/>
    <cellStyle name="Normal" xfId="0" builtinId="0"/>
    <cellStyle name="Normal 3" xfId="1"/>
    <cellStyle name="Percent" xfId="3" builtinId="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39363134483252"/>
          <c:y val="0.24673391729648264"/>
          <c:w val="0.70838887768292469"/>
          <c:h val="0.450061874795771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invertIfNegative val="0"/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Statement'!$B$3:$B$14</c:f>
              <c:numCache>
                <c:formatCode>#,##0</c:formatCode>
                <c:ptCount val="12"/>
                <c:pt idx="0">
                  <c:v>50000</c:v>
                </c:pt>
                <c:pt idx="1">
                  <c:v>50000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  <c:pt idx="5">
                  <c:v>50000</c:v>
                </c:pt>
                <c:pt idx="6">
                  <c:v>50000</c:v>
                </c:pt>
                <c:pt idx="7">
                  <c:v>50000</c:v>
                </c:pt>
                <c:pt idx="8">
                  <c:v>50000</c:v>
                </c:pt>
                <c:pt idx="9">
                  <c:v>50000</c:v>
                </c:pt>
                <c:pt idx="10">
                  <c:v>50000</c:v>
                </c:pt>
                <c:pt idx="11">
                  <c:v>50000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invertIfNegative val="0"/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Statement'!$C$3:$C$14</c:f>
              <c:numCache>
                <c:formatCode>General</c:formatCode>
                <c:ptCount val="12"/>
                <c:pt idx="0">
                  <c:v>108434</c:v>
                </c:pt>
                <c:pt idx="1">
                  <c:v>113164</c:v>
                </c:pt>
                <c:pt idx="2">
                  <c:v>122577</c:v>
                </c:pt>
                <c:pt idx="3">
                  <c:v>78963</c:v>
                </c:pt>
                <c:pt idx="4">
                  <c:v>128482</c:v>
                </c:pt>
                <c:pt idx="5">
                  <c:v>60935</c:v>
                </c:pt>
                <c:pt idx="6">
                  <c:v>78969</c:v>
                </c:pt>
                <c:pt idx="7">
                  <c:v>72595</c:v>
                </c:pt>
                <c:pt idx="8">
                  <c:v>238492</c:v>
                </c:pt>
                <c:pt idx="9">
                  <c:v>231870</c:v>
                </c:pt>
                <c:pt idx="10">
                  <c:v>161565</c:v>
                </c:pt>
                <c:pt idx="11">
                  <c:v>191852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54336"/>
        <c:axId val="86660224"/>
      </c:barChart>
      <c:catAx>
        <c:axId val="86654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86660224"/>
        <c:crosses val="autoZero"/>
        <c:auto val="1"/>
        <c:lblAlgn val="ctr"/>
        <c:lblOffset val="100"/>
        <c:noMultiLvlLbl val="0"/>
      </c:catAx>
      <c:valAx>
        <c:axId val="866602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86654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1706525056461656"/>
          <c:y val="0.22867734918349344"/>
          <c:w val="0.75857151576983162"/>
          <c:h val="0.57411113494081722"/>
        </c:manualLayout>
      </c:layout>
      <c:lineChart>
        <c:grouping val="standard"/>
        <c:varyColors val="0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Statement'!$D$3:$D$14</c:f>
              <c:numCache>
                <c:formatCode>0%</c:formatCode>
                <c:ptCount val="12"/>
                <c:pt idx="0">
                  <c:v>2.1686800000000002</c:v>
                </c:pt>
                <c:pt idx="1">
                  <c:v>2.26328</c:v>
                </c:pt>
                <c:pt idx="2">
                  <c:v>2.4515400000000001</c:v>
                </c:pt>
                <c:pt idx="3">
                  <c:v>1.5792600000000001</c:v>
                </c:pt>
                <c:pt idx="4">
                  <c:v>2.5696400000000001</c:v>
                </c:pt>
                <c:pt idx="5">
                  <c:v>1.2186999999999999</c:v>
                </c:pt>
                <c:pt idx="6">
                  <c:v>1.57938</c:v>
                </c:pt>
                <c:pt idx="7">
                  <c:v>1.4519</c:v>
                </c:pt>
                <c:pt idx="8">
                  <c:v>4.7698400000000003</c:v>
                </c:pt>
                <c:pt idx="9">
                  <c:v>4.6374000000000004</c:v>
                </c:pt>
                <c:pt idx="10">
                  <c:v>3.2313000000000001</c:v>
                </c:pt>
                <c:pt idx="11">
                  <c:v>3.83704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01184"/>
        <c:axId val="86702720"/>
      </c:lineChart>
      <c:catAx>
        <c:axId val="86701184"/>
        <c:scaling>
          <c:orientation val="minMax"/>
        </c:scaling>
        <c:delete val="0"/>
        <c:axPos val="b"/>
        <c:majorTickMark val="none"/>
        <c:minorTickMark val="none"/>
        <c:tickLblPos val="nextTo"/>
        <c:crossAx val="86702720"/>
        <c:crosses val="autoZero"/>
        <c:auto val="1"/>
        <c:lblAlgn val="ctr"/>
        <c:lblOffset val="100"/>
        <c:noMultiLvlLbl val="0"/>
      </c:catAx>
      <c:valAx>
        <c:axId val="8670272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67011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Statement'!$B$33:$B$37</c:f>
              <c:numCache>
                <c:formatCode>#,##0</c:formatCode>
                <c:ptCount val="5"/>
                <c:pt idx="0">
                  <c:v>50000</c:v>
                </c:pt>
                <c:pt idx="1">
                  <c:v>50000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Statement'!$C$33:$C$38</c:f>
              <c:numCache>
                <c:formatCode>General</c:formatCode>
                <c:ptCount val="6"/>
                <c:pt idx="0">
                  <c:v>34954</c:v>
                </c:pt>
                <c:pt idx="1">
                  <c:v>53205</c:v>
                </c:pt>
                <c:pt idx="2">
                  <c:v>53670</c:v>
                </c:pt>
                <c:pt idx="3">
                  <c:v>58160</c:v>
                </c:pt>
                <c:pt idx="4">
                  <c:v>97564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6733952"/>
        <c:axId val="86735488"/>
        <c:axId val="0"/>
      </c:bar3DChart>
      <c:catAx>
        <c:axId val="86733952"/>
        <c:scaling>
          <c:orientation val="minMax"/>
        </c:scaling>
        <c:delete val="0"/>
        <c:axPos val="b"/>
        <c:majorTickMark val="out"/>
        <c:minorTickMark val="none"/>
        <c:tickLblPos val="nextTo"/>
        <c:crossAx val="86735488"/>
        <c:crosses val="autoZero"/>
        <c:auto val="1"/>
        <c:lblAlgn val="ctr"/>
        <c:lblOffset val="100"/>
        <c:noMultiLvlLbl val="0"/>
      </c:catAx>
      <c:valAx>
        <c:axId val="867354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6733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3.0555548872364852E-2"/>
          <c:y val="0.31456167979003008"/>
          <c:w val="0.9388889022552761"/>
          <c:h val="0.3736246719160165"/>
        </c:manualLayout>
      </c:layout>
      <c:lineChart>
        <c:grouping val="stacked"/>
        <c:varyColors val="0"/>
        <c:ser>
          <c:idx val="0"/>
          <c:order val="0"/>
          <c:tx>
            <c:strRef>
              <c:f>'ROI Statement'!$D$32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Statement'!$D$33:$D$37</c:f>
              <c:numCache>
                <c:formatCode>0%</c:formatCode>
                <c:ptCount val="5"/>
                <c:pt idx="0">
                  <c:v>0.69908000000000003</c:v>
                </c:pt>
                <c:pt idx="1">
                  <c:v>1.0641</c:v>
                </c:pt>
                <c:pt idx="2">
                  <c:v>1.0733999999999999</c:v>
                </c:pt>
                <c:pt idx="3">
                  <c:v>1.1632</c:v>
                </c:pt>
                <c:pt idx="4">
                  <c:v>1.9512799999999999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6752256"/>
        <c:axId val="86758144"/>
      </c:lineChart>
      <c:catAx>
        <c:axId val="86752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86758144"/>
        <c:crosses val="autoZero"/>
        <c:auto val="1"/>
        <c:lblAlgn val="ctr"/>
        <c:lblOffset val="100"/>
        <c:noMultiLvlLbl val="0"/>
      </c:catAx>
      <c:valAx>
        <c:axId val="8675814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86752256"/>
        <c:crosses val="autoZero"/>
        <c:crossBetween val="between"/>
      </c:valAx>
    </c:plotArea>
    <c:legend>
      <c:legendPos val="t"/>
      <c:overlay val="0"/>
    </c:legend>
    <c:plotVisOnly val="1"/>
    <c:dispBlanksAs val="zero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invertIfNegative val="0"/>
          <c:cat>
            <c:strRef>
              <c:f>'ROI Statement'!$E$3:$E$7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Statement'!$F$3:$F$7</c:f>
              <c:numCache>
                <c:formatCode>0%</c:formatCode>
                <c:ptCount val="5"/>
                <c:pt idx="0">
                  <c:v>0.78</c:v>
                </c:pt>
                <c:pt idx="1">
                  <c:v>0.85</c:v>
                </c:pt>
                <c:pt idx="2">
                  <c:v>0.76</c:v>
                </c:pt>
                <c:pt idx="3">
                  <c:v>0.82</c:v>
                </c:pt>
                <c:pt idx="4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7823488"/>
        <c:axId val="87825024"/>
        <c:axId val="0"/>
      </c:bar3DChart>
      <c:catAx>
        <c:axId val="87823488"/>
        <c:scaling>
          <c:orientation val="minMax"/>
        </c:scaling>
        <c:delete val="0"/>
        <c:axPos val="b"/>
        <c:majorTickMark val="out"/>
        <c:minorTickMark val="none"/>
        <c:tickLblPos val="nextTo"/>
        <c:crossAx val="87825024"/>
        <c:crosses val="autoZero"/>
        <c:auto val="1"/>
        <c:lblAlgn val="ctr"/>
        <c:lblOffset val="100"/>
        <c:noMultiLvlLbl val="0"/>
      </c:catAx>
      <c:valAx>
        <c:axId val="878250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87823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57149</xdr:rowOff>
    </xdr:from>
    <xdr:to>
      <xdr:col>2</xdr:col>
      <xdr:colOff>409638</xdr:colOff>
      <xdr:row>2</xdr:row>
      <xdr:rowOff>9524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49" y="57149"/>
          <a:ext cx="3685118" cy="10953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14</xdr:row>
      <xdr:rowOff>180975</xdr:rowOff>
    </xdr:from>
    <xdr:to>
      <xdr:col>6</xdr:col>
      <xdr:colOff>276225</xdr:colOff>
      <xdr:row>28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381000</xdr:colOff>
      <xdr:row>15</xdr:row>
      <xdr:rowOff>0</xdr:rowOff>
    </xdr:from>
    <xdr:to>
      <xdr:col>16</xdr:col>
      <xdr:colOff>19050</xdr:colOff>
      <xdr:row>28</xdr:row>
      <xdr:rowOff>21167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105833</xdr:colOff>
      <xdr:row>37</xdr:row>
      <xdr:rowOff>148168</xdr:rowOff>
    </xdr:from>
    <xdr:to>
      <xdr:col>3</xdr:col>
      <xdr:colOff>931333</xdr:colOff>
      <xdr:row>49</xdr:row>
      <xdr:rowOff>116418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296334</xdr:colOff>
      <xdr:row>37</xdr:row>
      <xdr:rowOff>169332</xdr:rowOff>
    </xdr:from>
    <xdr:to>
      <xdr:col>11</xdr:col>
      <xdr:colOff>571501</xdr:colOff>
      <xdr:row>49</xdr:row>
      <xdr:rowOff>137583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116418</xdr:colOff>
      <xdr:row>1</xdr:row>
      <xdr:rowOff>137583</xdr:rowOff>
    </xdr:from>
    <xdr:to>
      <xdr:col>12</xdr:col>
      <xdr:colOff>508000</xdr:colOff>
      <xdr:row>12</xdr:row>
      <xdr:rowOff>42333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338624</xdr:colOff>
      <xdr:row>0</xdr:row>
      <xdr:rowOff>793102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586774" cy="79310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110024</xdr:colOff>
      <xdr:row>1</xdr:row>
      <xdr:rowOff>564502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586774" cy="7931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6"/>
  <sheetViews>
    <sheetView tabSelected="1" topLeftCell="A7" zoomScale="85" zoomScaleNormal="85" workbookViewId="0">
      <selection activeCell="A10" sqref="A10"/>
    </sheetView>
  </sheetViews>
  <sheetFormatPr defaultRowHeight="15" x14ac:dyDescent="0.25"/>
  <cols>
    <col min="1" max="1" width="13.7109375" bestFit="1" customWidth="1"/>
    <col min="2" max="2" width="35.5703125" bestFit="1" customWidth="1"/>
    <col min="3" max="3" width="15.28515625" bestFit="1" customWidth="1"/>
    <col min="4" max="4" width="11" bestFit="1" customWidth="1"/>
    <col min="5" max="5" width="20.5703125" bestFit="1" customWidth="1"/>
    <col min="6" max="6" width="11.5703125" bestFit="1" customWidth="1"/>
    <col min="7" max="7" width="8" customWidth="1"/>
    <col min="8" max="8" width="18" bestFit="1" customWidth="1"/>
    <col min="9" max="9" width="12" bestFit="1" customWidth="1"/>
    <col min="10" max="11" width="13.7109375" bestFit="1" customWidth="1"/>
    <col min="12" max="12" width="15.140625" bestFit="1" customWidth="1"/>
    <col min="13" max="13" width="10.7109375" bestFit="1" customWidth="1"/>
  </cols>
  <sheetData>
    <row r="1" spans="1:12" x14ac:dyDescent="0.25">
      <c r="A1" s="160" t="s">
        <v>1033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75" customHeight="1" x14ac:dyDescent="0.2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x14ac:dyDescent="0.25">
      <c r="A3" s="161" t="s">
        <v>0</v>
      </c>
      <c r="B3" s="161" t="s">
        <v>1</v>
      </c>
      <c r="C3" s="161" t="s">
        <v>1001</v>
      </c>
      <c r="D3" s="162" t="s">
        <v>1002</v>
      </c>
      <c r="E3" s="162" t="s">
        <v>1003</v>
      </c>
      <c r="F3" s="163" t="s">
        <v>2</v>
      </c>
      <c r="G3" s="163"/>
      <c r="H3" s="163"/>
      <c r="I3" s="163" t="s">
        <v>3</v>
      </c>
      <c r="J3" s="163"/>
      <c r="K3" s="163"/>
      <c r="L3" s="112" t="s">
        <v>4</v>
      </c>
    </row>
    <row r="4" spans="1:12" x14ac:dyDescent="0.25">
      <c r="A4" s="161"/>
      <c r="B4" s="161"/>
      <c r="C4" s="161"/>
      <c r="D4" s="162"/>
      <c r="E4" s="162"/>
      <c r="F4" s="112" t="s">
        <v>5</v>
      </c>
      <c r="G4" s="112" t="s">
        <v>6</v>
      </c>
      <c r="H4" s="112" t="s">
        <v>7</v>
      </c>
      <c r="I4" s="112" t="s">
        <v>8</v>
      </c>
      <c r="J4" s="112" t="s">
        <v>9</v>
      </c>
      <c r="K4" s="112" t="s">
        <v>10</v>
      </c>
      <c r="L4" s="112" t="s">
        <v>11</v>
      </c>
    </row>
    <row r="5" spans="1:12" ht="15.75" x14ac:dyDescent="0.25">
      <c r="A5" s="159" t="s">
        <v>1332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1:12" x14ac:dyDescent="0.25">
      <c r="A6" s="113" t="s">
        <v>1004</v>
      </c>
      <c r="B6" s="113" t="s">
        <v>1096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8" spans="1:12" ht="15.75" x14ac:dyDescent="0.25">
      <c r="A8" s="115"/>
      <c r="B8" s="115"/>
      <c r="C8" s="115"/>
      <c r="D8" s="115"/>
      <c r="E8" s="119">
        <v>43647</v>
      </c>
      <c r="F8" s="115"/>
      <c r="G8" s="115"/>
      <c r="H8" s="115"/>
      <c r="I8" s="115"/>
      <c r="J8" s="115"/>
      <c r="K8" s="115"/>
      <c r="L8" s="115"/>
    </row>
    <row r="10" spans="1:12" x14ac:dyDescent="0.25">
      <c r="A10" s="120" t="s">
        <v>1333</v>
      </c>
      <c r="B10" s="121" t="s">
        <v>1335</v>
      </c>
      <c r="C10" s="122" t="s">
        <v>12</v>
      </c>
      <c r="D10" s="123">
        <v>500</v>
      </c>
      <c r="E10" s="123">
        <v>26</v>
      </c>
      <c r="F10" s="122">
        <v>28</v>
      </c>
      <c r="G10" s="122">
        <v>30</v>
      </c>
      <c r="H10" s="122">
        <v>32</v>
      </c>
      <c r="I10" s="124">
        <f t="shared" ref="I10" si="0">SUM(F10-E10)*D10</f>
        <v>1000</v>
      </c>
      <c r="J10" s="125">
        <f>SUM(G10-F10)*D10</f>
        <v>1000</v>
      </c>
      <c r="K10" s="125">
        <f t="shared" ref="K10" si="1">SUM(H10-G10)*D10</f>
        <v>1000</v>
      </c>
      <c r="L10" s="124">
        <f t="shared" ref="L10" si="2">SUM(I10:K10)</f>
        <v>3000</v>
      </c>
    </row>
    <row r="11" spans="1:12" x14ac:dyDescent="0.25">
      <c r="A11" s="120" t="s">
        <v>1333</v>
      </c>
      <c r="B11" s="121" t="s">
        <v>1334</v>
      </c>
      <c r="C11" s="122" t="s">
        <v>12</v>
      </c>
      <c r="D11" s="123">
        <v>500</v>
      </c>
      <c r="E11" s="123">
        <v>31</v>
      </c>
      <c r="F11" s="122">
        <v>33</v>
      </c>
      <c r="G11" s="122">
        <v>36</v>
      </c>
      <c r="H11" s="122">
        <v>39</v>
      </c>
      <c r="I11" s="124">
        <f t="shared" ref="I11" si="3">SUM(F11-E11)*D11</f>
        <v>1000</v>
      </c>
      <c r="J11" s="125">
        <f>SUM(G11-F11)*D11</f>
        <v>1500</v>
      </c>
      <c r="K11" s="125">
        <f t="shared" ref="K11" si="4">SUM(H11-G11)*D11</f>
        <v>1500</v>
      </c>
      <c r="L11" s="124">
        <f t="shared" ref="L11" si="5">SUM(I11:K11)</f>
        <v>4000</v>
      </c>
    </row>
    <row r="12" spans="1:12" x14ac:dyDescent="0.25">
      <c r="A12" s="120" t="s">
        <v>1330</v>
      </c>
      <c r="B12" s="121" t="s">
        <v>1331</v>
      </c>
      <c r="C12" s="122" t="s">
        <v>12</v>
      </c>
      <c r="D12" s="123">
        <v>500</v>
      </c>
      <c r="E12" s="123">
        <v>23</v>
      </c>
      <c r="F12" s="122">
        <v>25</v>
      </c>
      <c r="G12" s="122">
        <v>0</v>
      </c>
      <c r="H12" s="122">
        <v>0</v>
      </c>
      <c r="I12" s="124">
        <f t="shared" ref="I12" si="6">SUM(F12-E12)*D12</f>
        <v>1000</v>
      </c>
      <c r="J12" s="125">
        <v>0</v>
      </c>
      <c r="K12" s="125">
        <f t="shared" ref="K12" si="7">SUM(H12-G12)*D12</f>
        <v>0</v>
      </c>
      <c r="L12" s="124">
        <f t="shared" ref="L12" si="8">SUM(I12:K12)</f>
        <v>1000</v>
      </c>
    </row>
    <row r="13" spans="1:12" x14ac:dyDescent="0.25">
      <c r="A13" s="120" t="s">
        <v>1330</v>
      </c>
      <c r="B13" s="121" t="s">
        <v>1326</v>
      </c>
      <c r="C13" s="122" t="s">
        <v>12</v>
      </c>
      <c r="D13" s="123">
        <v>800</v>
      </c>
      <c r="E13" s="123">
        <v>23</v>
      </c>
      <c r="F13" s="122">
        <v>23.5</v>
      </c>
      <c r="G13" s="122">
        <v>0</v>
      </c>
      <c r="H13" s="122">
        <v>0</v>
      </c>
      <c r="I13" s="124">
        <f t="shared" ref="I13" si="9">SUM(F13-E13)*D13</f>
        <v>400</v>
      </c>
      <c r="J13" s="125">
        <v>0</v>
      </c>
      <c r="K13" s="125">
        <f t="shared" ref="K13" si="10">SUM(H13-G13)*D13</f>
        <v>0</v>
      </c>
      <c r="L13" s="124">
        <f t="shared" ref="L13" si="11">SUM(I13:K13)</f>
        <v>400</v>
      </c>
    </row>
    <row r="14" spans="1:12" x14ac:dyDescent="0.25">
      <c r="A14" s="120" t="s">
        <v>1330</v>
      </c>
      <c r="B14" s="121" t="s">
        <v>1326</v>
      </c>
      <c r="C14" s="122" t="s">
        <v>12</v>
      </c>
      <c r="D14" s="123">
        <v>800</v>
      </c>
      <c r="E14" s="123">
        <v>21</v>
      </c>
      <c r="F14" s="122">
        <v>23</v>
      </c>
      <c r="G14" s="122">
        <v>25</v>
      </c>
      <c r="H14" s="122">
        <v>0</v>
      </c>
      <c r="I14" s="124">
        <f t="shared" ref="I14" si="12">SUM(F14-E14)*D14</f>
        <v>1600</v>
      </c>
      <c r="J14" s="125">
        <f>SUM(G14-F14)*D14</f>
        <v>1600</v>
      </c>
      <c r="K14" s="125">
        <v>0</v>
      </c>
      <c r="L14" s="124">
        <f t="shared" ref="L14" si="13">SUM(I14:K14)</f>
        <v>3200</v>
      </c>
    </row>
    <row r="15" spans="1:12" x14ac:dyDescent="0.25">
      <c r="A15" s="120" t="s">
        <v>1324</v>
      </c>
      <c r="B15" s="121" t="s">
        <v>1325</v>
      </c>
      <c r="C15" s="122" t="s">
        <v>12</v>
      </c>
      <c r="D15" s="123">
        <v>2500</v>
      </c>
      <c r="E15" s="123">
        <v>9</v>
      </c>
      <c r="F15" s="122">
        <v>9.5</v>
      </c>
      <c r="G15" s="122">
        <v>9.9</v>
      </c>
      <c r="H15" s="122">
        <v>0</v>
      </c>
      <c r="I15" s="124">
        <f t="shared" ref="I15" si="14">SUM(F15-E15)*D15</f>
        <v>1250</v>
      </c>
      <c r="J15" s="125">
        <f>SUM(G15-F15)*D15</f>
        <v>1000.0000000000009</v>
      </c>
      <c r="K15" s="125">
        <v>0</v>
      </c>
      <c r="L15" s="124">
        <f t="shared" ref="L15" si="15">SUM(I15:K15)</f>
        <v>2250.0000000000009</v>
      </c>
    </row>
    <row r="16" spans="1:12" x14ac:dyDescent="0.25">
      <c r="A16" s="120" t="s">
        <v>1324</v>
      </c>
      <c r="B16" s="121" t="s">
        <v>1326</v>
      </c>
      <c r="C16" s="122" t="s">
        <v>12</v>
      </c>
      <c r="D16" s="123">
        <v>800</v>
      </c>
      <c r="E16" s="123">
        <v>20.5</v>
      </c>
      <c r="F16" s="122">
        <v>22</v>
      </c>
      <c r="G16" s="122">
        <v>0</v>
      </c>
      <c r="H16" s="122">
        <v>0</v>
      </c>
      <c r="I16" s="124">
        <f t="shared" ref="I16" si="16">SUM(F16-E16)*D16</f>
        <v>1200</v>
      </c>
      <c r="J16" s="125">
        <v>0</v>
      </c>
      <c r="K16" s="125">
        <v>0</v>
      </c>
      <c r="L16" s="124">
        <f t="shared" ref="L16" si="17">SUM(I16:K16)</f>
        <v>1200</v>
      </c>
    </row>
    <row r="17" spans="1:12" x14ac:dyDescent="0.25">
      <c r="A17" s="120" t="s">
        <v>1324</v>
      </c>
      <c r="B17" s="121" t="s">
        <v>1327</v>
      </c>
      <c r="C17" s="122" t="s">
        <v>12</v>
      </c>
      <c r="D17" s="123">
        <v>500</v>
      </c>
      <c r="E17" s="123">
        <v>23.5</v>
      </c>
      <c r="F17" s="122">
        <v>25.5</v>
      </c>
      <c r="G17" s="122">
        <v>0</v>
      </c>
      <c r="H17" s="122">
        <v>0</v>
      </c>
      <c r="I17" s="124">
        <f t="shared" ref="I17" si="18">SUM(F17-E17)*D17</f>
        <v>1000</v>
      </c>
      <c r="J17" s="125">
        <v>0</v>
      </c>
      <c r="K17" s="125">
        <v>0</v>
      </c>
      <c r="L17" s="124">
        <f t="shared" ref="L17" si="19">SUM(I17:K17)</f>
        <v>1000</v>
      </c>
    </row>
    <row r="18" spans="1:12" x14ac:dyDescent="0.25">
      <c r="A18" s="120" t="s">
        <v>1324</v>
      </c>
      <c r="B18" s="121" t="s">
        <v>1328</v>
      </c>
      <c r="C18" s="122" t="s">
        <v>12</v>
      </c>
      <c r="D18" s="123">
        <v>400</v>
      </c>
      <c r="E18" s="123">
        <v>59</v>
      </c>
      <c r="F18" s="122">
        <v>55</v>
      </c>
      <c r="G18" s="122">
        <v>0</v>
      </c>
      <c r="H18" s="122">
        <v>0</v>
      </c>
      <c r="I18" s="124">
        <f t="shared" ref="I18" si="20">SUM(F18-E18)*D18</f>
        <v>-1600</v>
      </c>
      <c r="J18" s="125">
        <v>0</v>
      </c>
      <c r="K18" s="125">
        <v>0</v>
      </c>
      <c r="L18" s="124">
        <f t="shared" ref="L18" si="21">SUM(I18:K18)</f>
        <v>-1600</v>
      </c>
    </row>
    <row r="19" spans="1:12" x14ac:dyDescent="0.25">
      <c r="A19" s="120" t="s">
        <v>1324</v>
      </c>
      <c r="B19" s="121" t="s">
        <v>1329</v>
      </c>
      <c r="C19" s="122" t="s">
        <v>12</v>
      </c>
      <c r="D19" s="123">
        <v>500</v>
      </c>
      <c r="E19" s="123">
        <v>33</v>
      </c>
      <c r="F19" s="122">
        <v>30</v>
      </c>
      <c r="G19" s="122">
        <v>0</v>
      </c>
      <c r="H19" s="122">
        <v>0</v>
      </c>
      <c r="I19" s="124">
        <f t="shared" ref="I19" si="22">SUM(F19-E19)*D19</f>
        <v>-1500</v>
      </c>
      <c r="J19" s="125">
        <v>0</v>
      </c>
      <c r="K19" s="125">
        <v>0</v>
      </c>
      <c r="L19" s="124">
        <f t="shared" ref="L19" si="23">SUM(I19:K19)</f>
        <v>-1500</v>
      </c>
    </row>
    <row r="20" spans="1:12" x14ac:dyDescent="0.25">
      <c r="A20" s="120" t="s">
        <v>1321</v>
      </c>
      <c r="B20" s="121" t="s">
        <v>1323</v>
      </c>
      <c r="C20" s="122" t="s">
        <v>12</v>
      </c>
      <c r="D20" s="123">
        <v>1061</v>
      </c>
      <c r="E20" s="123">
        <v>12.5</v>
      </c>
      <c r="F20" s="122">
        <v>13.5</v>
      </c>
      <c r="G20" s="122">
        <v>14.5</v>
      </c>
      <c r="H20" s="122">
        <v>15.5</v>
      </c>
      <c r="I20" s="124">
        <f t="shared" ref="I20" si="24">SUM(F20-E20)*D20</f>
        <v>1061</v>
      </c>
      <c r="J20" s="125">
        <f>SUM(G20-F20)*D20</f>
        <v>1061</v>
      </c>
      <c r="K20" s="125">
        <f t="shared" ref="K20:K22" si="25">SUM(H20-G20)*D20</f>
        <v>1061</v>
      </c>
      <c r="L20" s="124">
        <f t="shared" ref="L20" si="26">SUM(I20:K20)</f>
        <v>3183</v>
      </c>
    </row>
    <row r="21" spans="1:12" x14ac:dyDescent="0.25">
      <c r="A21" s="120" t="s">
        <v>1321</v>
      </c>
      <c r="B21" s="121" t="s">
        <v>1322</v>
      </c>
      <c r="C21" s="122" t="s">
        <v>12</v>
      </c>
      <c r="D21" s="123">
        <v>400</v>
      </c>
      <c r="E21" s="123">
        <v>40</v>
      </c>
      <c r="F21" s="122">
        <v>43</v>
      </c>
      <c r="G21" s="122">
        <v>46</v>
      </c>
      <c r="H21" s="122">
        <v>0</v>
      </c>
      <c r="I21" s="124">
        <f t="shared" ref="I21" si="27">SUM(F21-E21)*D21</f>
        <v>1200</v>
      </c>
      <c r="J21" s="125">
        <f>SUM(G21-F21)*D21</f>
        <v>1200</v>
      </c>
      <c r="K21" s="125">
        <v>0</v>
      </c>
      <c r="L21" s="124">
        <f t="shared" ref="L21" si="28">SUM(I21:K21)</f>
        <v>2400</v>
      </c>
    </row>
    <row r="22" spans="1:12" x14ac:dyDescent="0.25">
      <c r="A22" s="120" t="s">
        <v>1318</v>
      </c>
      <c r="B22" s="121" t="s">
        <v>1320</v>
      </c>
      <c r="C22" s="122" t="s">
        <v>12</v>
      </c>
      <c r="D22" s="123">
        <v>1200</v>
      </c>
      <c r="E22" s="123">
        <v>11</v>
      </c>
      <c r="F22" s="122">
        <v>12</v>
      </c>
      <c r="G22" s="122">
        <v>13</v>
      </c>
      <c r="H22" s="122">
        <v>14</v>
      </c>
      <c r="I22" s="124">
        <f t="shared" ref="I22" si="29">SUM(F22-E22)*D22</f>
        <v>1200</v>
      </c>
      <c r="J22" s="125">
        <f>SUM(G22-F22)*D22</f>
        <v>1200</v>
      </c>
      <c r="K22" s="125">
        <f t="shared" si="25"/>
        <v>1200</v>
      </c>
      <c r="L22" s="124">
        <f t="shared" ref="L22" si="30">SUM(I22:K22)</f>
        <v>3600</v>
      </c>
    </row>
    <row r="23" spans="1:12" x14ac:dyDescent="0.25">
      <c r="A23" s="120" t="s">
        <v>1318</v>
      </c>
      <c r="B23" s="121" t="s">
        <v>1319</v>
      </c>
      <c r="C23" s="122" t="s">
        <v>12</v>
      </c>
      <c r="D23" s="123">
        <v>750</v>
      </c>
      <c r="E23" s="123">
        <v>23.5</v>
      </c>
      <c r="F23" s="122">
        <v>25</v>
      </c>
      <c r="G23" s="122">
        <v>0</v>
      </c>
      <c r="H23" s="122">
        <v>0</v>
      </c>
      <c r="I23" s="124">
        <f t="shared" ref="I23" si="31">SUM(F23-E23)*D23</f>
        <v>1125</v>
      </c>
      <c r="J23" s="125">
        <v>0</v>
      </c>
      <c r="K23" s="125">
        <f t="shared" ref="K23" si="32">SUM(H23-G23)*D23</f>
        <v>0</v>
      </c>
      <c r="L23" s="124">
        <f t="shared" ref="L23" si="33">SUM(I23:K23)</f>
        <v>1125</v>
      </c>
    </row>
    <row r="24" spans="1:12" x14ac:dyDescent="0.25">
      <c r="A24" s="120" t="s">
        <v>1316</v>
      </c>
      <c r="B24" s="121" t="s">
        <v>1317</v>
      </c>
      <c r="C24" s="122" t="s">
        <v>12</v>
      </c>
      <c r="D24" s="123">
        <v>1100</v>
      </c>
      <c r="E24" s="123">
        <v>19.5</v>
      </c>
      <c r="F24" s="122">
        <v>20.5</v>
      </c>
      <c r="G24" s="122">
        <v>0</v>
      </c>
      <c r="H24" s="122">
        <v>1</v>
      </c>
      <c r="I24" s="124">
        <f t="shared" ref="I24" si="34">SUM(F24-E24)*D24</f>
        <v>1100</v>
      </c>
      <c r="J24" s="125">
        <v>0</v>
      </c>
      <c r="K24" s="125">
        <f t="shared" ref="K24" si="35">SUM(H24-G24)*D24</f>
        <v>1100</v>
      </c>
      <c r="L24" s="124">
        <f t="shared" ref="L24" si="36">SUM(I24:K24)</f>
        <v>2200</v>
      </c>
    </row>
    <row r="25" spans="1:12" x14ac:dyDescent="0.25">
      <c r="A25" s="120" t="s">
        <v>1314</v>
      </c>
      <c r="B25" s="121" t="s">
        <v>1315</v>
      </c>
      <c r="C25" s="122" t="s">
        <v>12</v>
      </c>
      <c r="D25" s="123">
        <v>600</v>
      </c>
      <c r="E25" s="123">
        <v>29.5</v>
      </c>
      <c r="F25" s="122">
        <v>26</v>
      </c>
      <c r="G25" s="122">
        <v>0</v>
      </c>
      <c r="H25" s="122">
        <v>1</v>
      </c>
      <c r="I25" s="124">
        <f t="shared" ref="I25" si="37">SUM(F25-E25)*D25</f>
        <v>-2100</v>
      </c>
      <c r="J25" s="125">
        <v>0</v>
      </c>
      <c r="K25" s="125">
        <f t="shared" ref="K25" si="38">SUM(H25-G25)*D25</f>
        <v>600</v>
      </c>
      <c r="L25" s="124">
        <f t="shared" ref="L25" si="39">SUM(I25:K25)</f>
        <v>-1500</v>
      </c>
    </row>
    <row r="26" spans="1:12" x14ac:dyDescent="0.25">
      <c r="A26" s="120" t="s">
        <v>1314</v>
      </c>
      <c r="B26" s="121" t="s">
        <v>1229</v>
      </c>
      <c r="C26" s="122" t="s">
        <v>12</v>
      </c>
      <c r="D26" s="123">
        <v>400</v>
      </c>
      <c r="E26" s="123">
        <v>29.5</v>
      </c>
      <c r="F26" s="122">
        <v>25</v>
      </c>
      <c r="G26" s="122">
        <v>0</v>
      </c>
      <c r="H26" s="122">
        <v>1</v>
      </c>
      <c r="I26" s="124">
        <f t="shared" ref="I26" si="40">SUM(F26-E26)*D26</f>
        <v>-1800</v>
      </c>
      <c r="J26" s="125">
        <v>0</v>
      </c>
      <c r="K26" s="125">
        <f t="shared" ref="K26" si="41">SUM(H26-G26)*D26</f>
        <v>400</v>
      </c>
      <c r="L26" s="124">
        <f t="shared" ref="L26" si="42">SUM(I26:K26)</f>
        <v>-1400</v>
      </c>
    </row>
    <row r="27" spans="1:12" x14ac:dyDescent="0.25">
      <c r="A27" s="120" t="s">
        <v>1312</v>
      </c>
      <c r="B27" s="121" t="s">
        <v>1313</v>
      </c>
      <c r="C27" s="122" t="s">
        <v>12</v>
      </c>
      <c r="D27" s="123">
        <v>800</v>
      </c>
      <c r="E27" s="123">
        <v>28</v>
      </c>
      <c r="F27" s="122">
        <v>29.5</v>
      </c>
      <c r="G27" s="122">
        <v>31</v>
      </c>
      <c r="H27" s="122">
        <v>33</v>
      </c>
      <c r="I27" s="124">
        <f t="shared" ref="I27" si="43">SUM(F27-E27)*D27</f>
        <v>1200</v>
      </c>
      <c r="J27" s="125">
        <f>SUM(G27-F27)*D27</f>
        <v>1200</v>
      </c>
      <c r="K27" s="125">
        <f t="shared" ref="K27" si="44">SUM(H27-G27)*D27</f>
        <v>1600</v>
      </c>
      <c r="L27" s="124">
        <f t="shared" ref="L27" si="45">SUM(I27:K27)</f>
        <v>4000</v>
      </c>
    </row>
    <row r="28" spans="1:12" x14ac:dyDescent="0.25">
      <c r="A28" s="120" t="s">
        <v>1309</v>
      </c>
      <c r="B28" s="121" t="s">
        <v>1310</v>
      </c>
      <c r="C28" s="122" t="s">
        <v>12</v>
      </c>
      <c r="D28" s="123">
        <v>500</v>
      </c>
      <c r="E28" s="123">
        <v>39</v>
      </c>
      <c r="F28" s="122">
        <v>41</v>
      </c>
      <c r="G28" s="122">
        <v>43</v>
      </c>
      <c r="H28" s="122">
        <v>46</v>
      </c>
      <c r="I28" s="124">
        <f t="shared" ref="I28" si="46">SUM(F28-E28)*D28</f>
        <v>1000</v>
      </c>
      <c r="J28" s="125">
        <f>SUM(G28-F28)*D28</f>
        <v>1000</v>
      </c>
      <c r="K28" s="125">
        <f t="shared" ref="K28" si="47">SUM(H28-G28)*D28</f>
        <v>1500</v>
      </c>
      <c r="L28" s="124">
        <f t="shared" ref="L28" si="48">SUM(I28:K28)</f>
        <v>3500</v>
      </c>
    </row>
    <row r="29" spans="1:12" x14ac:dyDescent="0.25">
      <c r="A29" s="120" t="s">
        <v>1309</v>
      </c>
      <c r="B29" s="121" t="s">
        <v>1311</v>
      </c>
      <c r="C29" s="122" t="s">
        <v>12</v>
      </c>
      <c r="D29" s="123">
        <v>1200</v>
      </c>
      <c r="E29" s="123">
        <v>23.5</v>
      </c>
      <c r="F29" s="122">
        <v>24.5</v>
      </c>
      <c r="G29" s="122">
        <v>0</v>
      </c>
      <c r="H29" s="122">
        <v>0</v>
      </c>
      <c r="I29" s="124">
        <f t="shared" ref="I29" si="49">SUM(F29-E29)*D29</f>
        <v>1200</v>
      </c>
      <c r="J29" s="125">
        <v>0</v>
      </c>
      <c r="K29" s="125">
        <f t="shared" ref="K29" si="50">SUM(H29-G29)*D29</f>
        <v>0</v>
      </c>
      <c r="L29" s="124">
        <f t="shared" ref="L29" si="51">SUM(I29:K29)</f>
        <v>1200</v>
      </c>
    </row>
    <row r="30" spans="1:12" x14ac:dyDescent="0.25">
      <c r="A30" s="120" t="s">
        <v>1307</v>
      </c>
      <c r="B30" s="121" t="s">
        <v>1306</v>
      </c>
      <c r="C30" s="122" t="s">
        <v>12</v>
      </c>
      <c r="D30" s="123">
        <v>125</v>
      </c>
      <c r="E30" s="123">
        <v>180</v>
      </c>
      <c r="F30" s="122">
        <v>190</v>
      </c>
      <c r="G30" s="122">
        <v>0</v>
      </c>
      <c r="H30" s="122">
        <v>0</v>
      </c>
      <c r="I30" s="124">
        <f t="shared" ref="I30:I32" si="52">SUM(F30-E30)*D30</f>
        <v>1250</v>
      </c>
      <c r="J30" s="125">
        <v>0</v>
      </c>
      <c r="K30" s="125">
        <v>0</v>
      </c>
      <c r="L30" s="124">
        <f t="shared" ref="L30:L32" si="53">SUM(I30:K30)</f>
        <v>1250</v>
      </c>
    </row>
    <row r="31" spans="1:12" x14ac:dyDescent="0.25">
      <c r="A31" s="120" t="s">
        <v>1308</v>
      </c>
      <c r="B31" s="121" t="s">
        <v>1302</v>
      </c>
      <c r="C31" s="122" t="s">
        <v>12</v>
      </c>
      <c r="D31" s="123">
        <v>250</v>
      </c>
      <c r="E31" s="123">
        <v>105</v>
      </c>
      <c r="F31" s="122">
        <v>90</v>
      </c>
      <c r="G31" s="122">
        <v>0</v>
      </c>
      <c r="H31" s="122">
        <v>0</v>
      </c>
      <c r="I31" s="124">
        <f t="shared" si="52"/>
        <v>-3750</v>
      </c>
      <c r="J31" s="125">
        <v>0</v>
      </c>
      <c r="K31" s="125">
        <v>0</v>
      </c>
      <c r="L31" s="124">
        <f t="shared" si="53"/>
        <v>-3750</v>
      </c>
    </row>
    <row r="32" spans="1:12" x14ac:dyDescent="0.25">
      <c r="A32" s="120" t="s">
        <v>1308</v>
      </c>
      <c r="B32" s="121" t="s">
        <v>1303</v>
      </c>
      <c r="C32" s="122" t="s">
        <v>12</v>
      </c>
      <c r="D32" s="123">
        <v>500</v>
      </c>
      <c r="E32" s="123">
        <v>57</v>
      </c>
      <c r="F32" s="122">
        <v>60</v>
      </c>
      <c r="G32" s="122">
        <v>63</v>
      </c>
      <c r="H32" s="122">
        <v>66</v>
      </c>
      <c r="I32" s="124">
        <f t="shared" si="52"/>
        <v>1500</v>
      </c>
      <c r="J32" s="125">
        <f>SUM(G32-F32)*D32</f>
        <v>1500</v>
      </c>
      <c r="K32" s="125">
        <f t="shared" ref="K32" si="54">SUM(H32-G32)*D32</f>
        <v>1500</v>
      </c>
      <c r="L32" s="124">
        <f t="shared" si="53"/>
        <v>4500</v>
      </c>
    </row>
    <row r="35" spans="1:13" x14ac:dyDescent="0.25">
      <c r="A35" s="127"/>
      <c r="B35" s="127"/>
      <c r="C35" s="127"/>
      <c r="D35" s="127"/>
      <c r="E35" s="127"/>
      <c r="F35" s="127"/>
      <c r="G35" s="127"/>
      <c r="H35" s="127"/>
      <c r="I35" s="128"/>
      <c r="J35" s="127"/>
      <c r="K35" s="127"/>
      <c r="L35" s="128">
        <f>SUM(L8:L32)</f>
        <v>33258</v>
      </c>
    </row>
    <row r="36" spans="1:13" x14ac:dyDescent="0.25">
      <c r="A36" s="152" t="s">
        <v>1304</v>
      </c>
      <c r="B36" s="129"/>
      <c r="C36" s="130"/>
      <c r="D36" s="131"/>
      <c r="E36" s="131"/>
      <c r="F36" s="130"/>
      <c r="G36" s="122"/>
      <c r="H36" s="122"/>
      <c r="I36" s="124"/>
      <c r="J36" s="125"/>
      <c r="K36" s="125"/>
      <c r="L36" s="124"/>
    </row>
    <row r="37" spans="1:13" x14ac:dyDescent="0.25">
      <c r="A37" s="152" t="s">
        <v>1171</v>
      </c>
      <c r="B37" s="153" t="s">
        <v>1172</v>
      </c>
      <c r="C37" s="136" t="s">
        <v>1173</v>
      </c>
      <c r="D37" s="154" t="s">
        <v>1174</v>
      </c>
      <c r="E37" s="154" t="s">
        <v>1175</v>
      </c>
      <c r="F37" s="136" t="s">
        <v>1142</v>
      </c>
      <c r="G37" s="122"/>
      <c r="H37" s="122"/>
      <c r="I37" s="124"/>
      <c r="J37" s="125"/>
      <c r="K37" s="125"/>
      <c r="L37" s="124"/>
    </row>
    <row r="38" spans="1:13" x14ac:dyDescent="0.25">
      <c r="A38" s="132" t="s">
        <v>1305</v>
      </c>
      <c r="B38" s="133">
        <v>1</v>
      </c>
      <c r="C38" s="130">
        <f>SUM(A38-B38)</f>
        <v>47</v>
      </c>
      <c r="D38" s="131">
        <v>12</v>
      </c>
      <c r="E38" s="130">
        <f>SUM(C38-D38)</f>
        <v>35</v>
      </c>
      <c r="F38" s="130">
        <f>E38*100/C38</f>
        <v>74.468085106382972</v>
      </c>
      <c r="G38" s="122"/>
      <c r="H38" s="122"/>
      <c r="I38" s="124"/>
      <c r="J38" s="125"/>
      <c r="K38" s="125"/>
      <c r="L38" s="124"/>
    </row>
    <row r="39" spans="1:13" ht="15.75" x14ac:dyDescent="0.25">
      <c r="A39" s="115"/>
      <c r="B39" s="115"/>
      <c r="C39" s="115"/>
      <c r="D39" s="115"/>
      <c r="E39" s="119">
        <v>43617</v>
      </c>
      <c r="F39" s="115"/>
      <c r="G39" s="115"/>
      <c r="H39" s="115"/>
      <c r="I39" s="115"/>
      <c r="J39" s="115"/>
      <c r="K39" s="115"/>
      <c r="L39" s="115"/>
    </row>
    <row r="40" spans="1:13" x14ac:dyDescent="0.25">
      <c r="A40" s="120" t="s">
        <v>1299</v>
      </c>
      <c r="B40" s="121" t="s">
        <v>1301</v>
      </c>
      <c r="C40" s="122" t="s">
        <v>12</v>
      </c>
      <c r="D40" s="123">
        <v>1000</v>
      </c>
      <c r="E40" s="123">
        <v>28</v>
      </c>
      <c r="F40" s="122">
        <v>30</v>
      </c>
      <c r="G40" s="122">
        <v>32</v>
      </c>
      <c r="H40" s="122">
        <v>34</v>
      </c>
      <c r="I40" s="124">
        <f t="shared" ref="I40" si="55">SUM(F40-E40)*D40</f>
        <v>2000</v>
      </c>
      <c r="J40" s="125">
        <v>0</v>
      </c>
      <c r="K40" s="125">
        <v>0</v>
      </c>
      <c r="L40" s="124">
        <f t="shared" ref="L40" si="56">SUM(I40:K40)</f>
        <v>2000</v>
      </c>
    </row>
    <row r="41" spans="1:13" x14ac:dyDescent="0.25">
      <c r="A41" s="120" t="s">
        <v>1299</v>
      </c>
      <c r="B41" s="121" t="s">
        <v>1300</v>
      </c>
      <c r="C41" s="122" t="s">
        <v>12</v>
      </c>
      <c r="D41" s="123">
        <v>1500</v>
      </c>
      <c r="E41" s="123">
        <v>27</v>
      </c>
      <c r="F41" s="122">
        <v>29</v>
      </c>
      <c r="G41" s="122">
        <v>0</v>
      </c>
      <c r="H41" s="122">
        <v>0</v>
      </c>
      <c r="I41" s="124">
        <f t="shared" ref="I41" si="57">SUM(F41-E41)*D41</f>
        <v>3000</v>
      </c>
      <c r="J41" s="125">
        <v>0</v>
      </c>
      <c r="K41" s="125">
        <v>0</v>
      </c>
      <c r="L41" s="124">
        <f t="shared" ref="L41" si="58">SUM(I41:K41)</f>
        <v>3000</v>
      </c>
    </row>
    <row r="42" spans="1:13" x14ac:dyDescent="0.25">
      <c r="A42" s="120" t="s">
        <v>1295</v>
      </c>
      <c r="B42" s="121" t="s">
        <v>1296</v>
      </c>
      <c r="C42" s="122" t="s">
        <v>12</v>
      </c>
      <c r="D42" s="123">
        <v>1400</v>
      </c>
      <c r="E42" s="123">
        <v>30</v>
      </c>
      <c r="F42" s="122">
        <v>32</v>
      </c>
      <c r="G42" s="122">
        <v>34</v>
      </c>
      <c r="H42" s="122">
        <v>36</v>
      </c>
      <c r="I42" s="124">
        <f t="shared" ref="I42" si="59">SUM(F42-E42)*D42</f>
        <v>2800</v>
      </c>
      <c r="J42" s="125">
        <f>SUM(G42-F42)*D42</f>
        <v>2800</v>
      </c>
      <c r="K42" s="125">
        <f t="shared" ref="K42" si="60">SUM(H42-G42)*D42</f>
        <v>2800</v>
      </c>
      <c r="L42" s="124">
        <f t="shared" ref="L42" si="61">SUM(I42:K42)</f>
        <v>8400</v>
      </c>
    </row>
    <row r="43" spans="1:13" x14ac:dyDescent="0.25">
      <c r="A43" s="120" t="s">
        <v>1295</v>
      </c>
      <c r="B43" s="121" t="s">
        <v>1297</v>
      </c>
      <c r="C43" s="122" t="s">
        <v>12</v>
      </c>
      <c r="D43" s="123">
        <v>1000</v>
      </c>
      <c r="E43" s="123">
        <v>29.5</v>
      </c>
      <c r="F43" s="122">
        <v>31.5</v>
      </c>
      <c r="G43" s="122">
        <v>34</v>
      </c>
      <c r="H43" s="122">
        <v>0</v>
      </c>
      <c r="I43" s="124">
        <f t="shared" ref="I43" si="62">SUM(F43-E43)*D43</f>
        <v>2000</v>
      </c>
      <c r="J43" s="125">
        <f>SUM(G43-F43)*D43</f>
        <v>2500</v>
      </c>
      <c r="K43" s="125">
        <v>0</v>
      </c>
      <c r="L43" s="124">
        <f t="shared" ref="L43" si="63">SUM(I43:K43)</f>
        <v>4500</v>
      </c>
    </row>
    <row r="44" spans="1:13" x14ac:dyDescent="0.25">
      <c r="A44" s="120" t="s">
        <v>1295</v>
      </c>
      <c r="B44" s="121" t="s">
        <v>1298</v>
      </c>
      <c r="C44" s="122" t="s">
        <v>12</v>
      </c>
      <c r="D44" s="123">
        <v>500</v>
      </c>
      <c r="E44" s="123">
        <v>40</v>
      </c>
      <c r="F44" s="122">
        <v>44</v>
      </c>
      <c r="G44" s="122">
        <v>0</v>
      </c>
      <c r="H44" s="122">
        <v>0</v>
      </c>
      <c r="I44" s="124">
        <f t="shared" ref="I44" si="64">SUM(F44-E44)*D44</f>
        <v>2000</v>
      </c>
      <c r="J44" s="125">
        <v>0</v>
      </c>
      <c r="K44" s="125">
        <v>0</v>
      </c>
      <c r="L44" s="124">
        <f t="shared" ref="L44" si="65">SUM(I44:K44)</f>
        <v>2000</v>
      </c>
    </row>
    <row r="45" spans="1:13" x14ac:dyDescent="0.25">
      <c r="A45" s="120" t="s">
        <v>1293</v>
      </c>
      <c r="B45" s="121" t="s">
        <v>1294</v>
      </c>
      <c r="C45" s="122" t="s">
        <v>12</v>
      </c>
      <c r="D45" s="123">
        <v>3000</v>
      </c>
      <c r="E45" s="123">
        <v>8.6</v>
      </c>
      <c r="F45" s="122">
        <v>9.5</v>
      </c>
      <c r="G45" s="122">
        <v>10.5</v>
      </c>
      <c r="H45" s="122">
        <v>11.5</v>
      </c>
      <c r="I45" s="124">
        <f t="shared" ref="I45" si="66">SUM(F45-E45)*D45</f>
        <v>2700.0000000000009</v>
      </c>
      <c r="J45" s="125">
        <f>SUM(G45-F45)*D45</f>
        <v>3000</v>
      </c>
      <c r="K45" s="125">
        <f t="shared" ref="K45" si="67">SUM(H45-G45)*D45</f>
        <v>3000</v>
      </c>
      <c r="L45" s="124">
        <f t="shared" ref="L45" si="68">SUM(I45:K45)</f>
        <v>8700</v>
      </c>
      <c r="M45" s="126"/>
    </row>
    <row r="46" spans="1:13" x14ac:dyDescent="0.25">
      <c r="A46" s="120" t="s">
        <v>1293</v>
      </c>
      <c r="B46" s="121" t="s">
        <v>1219</v>
      </c>
      <c r="C46" s="122" t="s">
        <v>12</v>
      </c>
      <c r="D46" s="123">
        <v>4000</v>
      </c>
      <c r="E46" s="123">
        <v>5.25</v>
      </c>
      <c r="F46" s="122">
        <v>5.75</v>
      </c>
      <c r="G46" s="122">
        <v>6.25</v>
      </c>
      <c r="H46" s="122">
        <v>6.75</v>
      </c>
      <c r="I46" s="124">
        <f t="shared" ref="I46" si="69">SUM(F46-E46)*D46</f>
        <v>2000</v>
      </c>
      <c r="J46" s="125">
        <f>SUM(G46-F46)*D46</f>
        <v>2000</v>
      </c>
      <c r="K46" s="125">
        <f t="shared" ref="K46" si="70">SUM(H46-G46)*D46</f>
        <v>2000</v>
      </c>
      <c r="L46" s="124">
        <f t="shared" ref="L46" si="71">SUM(I46:K46)</f>
        <v>6000</v>
      </c>
      <c r="M46" s="126"/>
    </row>
    <row r="47" spans="1:13" x14ac:dyDescent="0.25">
      <c r="A47" s="120" t="s">
        <v>1293</v>
      </c>
      <c r="B47" s="121" t="s">
        <v>1152</v>
      </c>
      <c r="C47" s="122" t="s">
        <v>12</v>
      </c>
      <c r="D47" s="123">
        <v>2400</v>
      </c>
      <c r="E47" s="123">
        <v>12</v>
      </c>
      <c r="F47" s="122">
        <v>10.5</v>
      </c>
      <c r="G47" s="122">
        <v>0</v>
      </c>
      <c r="H47" s="122">
        <v>0</v>
      </c>
      <c r="I47" s="124">
        <f t="shared" ref="I47" si="72">SUM(F47-E47)*D47</f>
        <v>-3600</v>
      </c>
      <c r="J47" s="125">
        <v>0</v>
      </c>
      <c r="K47" s="125">
        <f t="shared" ref="K47" si="73">SUM(H47-G47)*D47</f>
        <v>0</v>
      </c>
      <c r="L47" s="124">
        <f t="shared" ref="L47" si="74">SUM(I47:K47)</f>
        <v>-3600</v>
      </c>
      <c r="M47" s="126"/>
    </row>
    <row r="48" spans="1:13" x14ac:dyDescent="0.25">
      <c r="A48" s="120" t="s">
        <v>1292</v>
      </c>
      <c r="B48" s="121" t="s">
        <v>1290</v>
      </c>
      <c r="C48" s="122" t="s">
        <v>12</v>
      </c>
      <c r="D48" s="123">
        <v>2000</v>
      </c>
      <c r="E48" s="123">
        <v>8.5</v>
      </c>
      <c r="F48" s="122">
        <v>9.5</v>
      </c>
      <c r="G48" s="122">
        <v>10.5</v>
      </c>
      <c r="H48" s="122">
        <v>11.5</v>
      </c>
      <c r="I48" s="124">
        <f t="shared" ref="I48" si="75">SUM(F48-E48)*D48</f>
        <v>2000</v>
      </c>
      <c r="J48" s="125">
        <f>SUM(G48-F48)*D48</f>
        <v>2000</v>
      </c>
      <c r="K48" s="125">
        <f t="shared" ref="K48" si="76">SUM(H48-G48)*D48</f>
        <v>2000</v>
      </c>
      <c r="L48" s="124">
        <f t="shared" ref="L48" si="77">SUM(I48:K48)</f>
        <v>6000</v>
      </c>
      <c r="M48" s="126"/>
    </row>
    <row r="49" spans="1:13" x14ac:dyDescent="0.25">
      <c r="A49" s="120" t="s">
        <v>1292</v>
      </c>
      <c r="B49" s="121" t="s">
        <v>1290</v>
      </c>
      <c r="C49" s="122" t="s">
        <v>12</v>
      </c>
      <c r="D49" s="123">
        <v>2000</v>
      </c>
      <c r="E49" s="123">
        <v>8</v>
      </c>
      <c r="F49" s="122">
        <v>6.5</v>
      </c>
      <c r="G49" s="122">
        <v>0</v>
      </c>
      <c r="H49" s="122">
        <v>0</v>
      </c>
      <c r="I49" s="124">
        <f t="shared" ref="I49" si="78">SUM(F49-E49)*D49</f>
        <v>-3000</v>
      </c>
      <c r="J49" s="125">
        <v>0</v>
      </c>
      <c r="K49" s="125">
        <v>0</v>
      </c>
      <c r="L49" s="124">
        <f t="shared" ref="L49" si="79">SUM(I49:K49)</f>
        <v>-3000</v>
      </c>
      <c r="M49" s="126"/>
    </row>
    <row r="50" spans="1:13" x14ac:dyDescent="0.25">
      <c r="A50" s="120" t="s">
        <v>1287</v>
      </c>
      <c r="B50" s="121" t="s">
        <v>1288</v>
      </c>
      <c r="C50" s="122" t="s">
        <v>12</v>
      </c>
      <c r="D50" s="123">
        <v>2000</v>
      </c>
      <c r="E50" s="123">
        <v>5</v>
      </c>
      <c r="F50" s="122">
        <v>3.5</v>
      </c>
      <c r="G50" s="122">
        <v>0</v>
      </c>
      <c r="H50" s="122">
        <v>0</v>
      </c>
      <c r="I50" s="124">
        <f t="shared" ref="I50" si="80">SUM(F50-E50)*D50</f>
        <v>-3000</v>
      </c>
      <c r="J50" s="125">
        <v>0</v>
      </c>
      <c r="K50" s="125">
        <v>0</v>
      </c>
      <c r="L50" s="124">
        <f t="shared" ref="L50:L51" si="81">SUM(I50:K50)</f>
        <v>-3000</v>
      </c>
      <c r="M50" s="126"/>
    </row>
    <row r="51" spans="1:13" x14ac:dyDescent="0.25">
      <c r="A51" s="120" t="s">
        <v>1287</v>
      </c>
      <c r="B51" s="121" t="s">
        <v>1219</v>
      </c>
      <c r="C51" s="122" t="s">
        <v>12</v>
      </c>
      <c r="D51" s="123">
        <v>4000</v>
      </c>
      <c r="E51" s="123">
        <v>6</v>
      </c>
      <c r="F51" s="122">
        <v>5.25</v>
      </c>
      <c r="G51" s="122">
        <v>0</v>
      </c>
      <c r="H51" s="122">
        <v>0</v>
      </c>
      <c r="I51" s="124">
        <f t="shared" ref="I51" si="82">SUM(F51-E51)*D51</f>
        <v>-3000</v>
      </c>
      <c r="J51" s="125">
        <v>0</v>
      </c>
      <c r="K51" s="125">
        <v>0</v>
      </c>
      <c r="L51" s="124">
        <f t="shared" si="81"/>
        <v>-3000</v>
      </c>
      <c r="M51" s="126"/>
    </row>
    <row r="52" spans="1:13" x14ac:dyDescent="0.25">
      <c r="A52" s="120" t="s">
        <v>1287</v>
      </c>
      <c r="B52" s="121" t="s">
        <v>1289</v>
      </c>
      <c r="C52" s="122" t="s">
        <v>12</v>
      </c>
      <c r="D52" s="123">
        <v>150</v>
      </c>
      <c r="E52" s="123">
        <v>103</v>
      </c>
      <c r="F52" s="122">
        <v>88</v>
      </c>
      <c r="G52" s="122">
        <v>0</v>
      </c>
      <c r="H52" s="122">
        <v>0</v>
      </c>
      <c r="I52" s="124">
        <f t="shared" ref="I52:I54" si="83">SUM(F52-E52)*D52</f>
        <v>-2250</v>
      </c>
      <c r="J52" s="125">
        <v>0</v>
      </c>
      <c r="K52" s="125">
        <v>0</v>
      </c>
      <c r="L52" s="124">
        <f t="shared" ref="L52:L54" si="84">SUM(I52:K52)</f>
        <v>-2250</v>
      </c>
      <c r="M52" s="126"/>
    </row>
    <row r="53" spans="1:13" x14ac:dyDescent="0.25">
      <c r="A53" s="120" t="s">
        <v>1287</v>
      </c>
      <c r="B53" s="121" t="s">
        <v>1290</v>
      </c>
      <c r="C53" s="122" t="s">
        <v>12</v>
      </c>
      <c r="D53" s="123">
        <v>2000</v>
      </c>
      <c r="E53" s="123">
        <v>7</v>
      </c>
      <c r="F53" s="122">
        <v>8</v>
      </c>
      <c r="G53" s="122">
        <v>0</v>
      </c>
      <c r="H53" s="122">
        <v>0</v>
      </c>
      <c r="I53" s="124">
        <f t="shared" si="83"/>
        <v>2000</v>
      </c>
      <c r="J53" s="125">
        <v>0</v>
      </c>
      <c r="K53" s="125">
        <v>0</v>
      </c>
      <c r="L53" s="124">
        <f t="shared" si="84"/>
        <v>2000</v>
      </c>
      <c r="M53" s="126"/>
    </row>
    <row r="54" spans="1:13" x14ac:dyDescent="0.25">
      <c r="A54" s="120" t="s">
        <v>1291</v>
      </c>
      <c r="B54" s="121" t="s">
        <v>1102</v>
      </c>
      <c r="C54" s="122" t="s">
        <v>12</v>
      </c>
      <c r="D54" s="123">
        <v>2000</v>
      </c>
      <c r="E54" s="123">
        <v>9</v>
      </c>
      <c r="F54" s="122">
        <v>10</v>
      </c>
      <c r="G54" s="122">
        <v>0</v>
      </c>
      <c r="H54" s="122">
        <v>0</v>
      </c>
      <c r="I54" s="124">
        <f t="shared" si="83"/>
        <v>2000</v>
      </c>
      <c r="J54" s="125">
        <v>0</v>
      </c>
      <c r="K54" s="125">
        <v>0</v>
      </c>
      <c r="L54" s="124">
        <f t="shared" si="84"/>
        <v>2000</v>
      </c>
      <c r="M54" s="126"/>
    </row>
    <row r="55" spans="1:13" x14ac:dyDescent="0.25">
      <c r="A55" s="120" t="s">
        <v>1285</v>
      </c>
      <c r="B55" s="121" t="s">
        <v>1281</v>
      </c>
      <c r="C55" s="122" t="s">
        <v>12</v>
      </c>
      <c r="D55" s="123">
        <v>1200</v>
      </c>
      <c r="E55" s="123">
        <v>22</v>
      </c>
      <c r="F55" s="122">
        <v>24</v>
      </c>
      <c r="G55" s="122">
        <v>26</v>
      </c>
      <c r="H55" s="122">
        <v>28</v>
      </c>
      <c r="I55" s="124">
        <f t="shared" ref="I55" si="85">SUM(F55-E55)*D55</f>
        <v>2400</v>
      </c>
      <c r="J55" s="125">
        <f>SUM(G55-F55)*D55</f>
        <v>2400</v>
      </c>
      <c r="K55" s="125">
        <f t="shared" ref="K55" si="86">SUM(H55-G55)*D55</f>
        <v>2400</v>
      </c>
      <c r="L55" s="124">
        <f t="shared" ref="L55" si="87">SUM(I55:K55)</f>
        <v>7200</v>
      </c>
      <c r="M55" s="126"/>
    </row>
    <row r="56" spans="1:13" x14ac:dyDescent="0.25">
      <c r="A56" s="120" t="s">
        <v>1285</v>
      </c>
      <c r="B56" s="121" t="s">
        <v>1286</v>
      </c>
      <c r="C56" s="122" t="s">
        <v>12</v>
      </c>
      <c r="D56" s="123">
        <v>500</v>
      </c>
      <c r="E56" s="123">
        <v>49</v>
      </c>
      <c r="F56" s="122">
        <v>59</v>
      </c>
      <c r="G56" s="122">
        <v>69</v>
      </c>
      <c r="H56" s="122">
        <v>0</v>
      </c>
      <c r="I56" s="124">
        <f t="shared" ref="I56" si="88">SUM(F56-E56)*D56</f>
        <v>5000</v>
      </c>
      <c r="J56" s="125">
        <f>SUM(G56-F56)*D56</f>
        <v>5000</v>
      </c>
      <c r="K56" s="125">
        <v>0</v>
      </c>
      <c r="L56" s="124">
        <f t="shared" ref="L56" si="89">SUM(I56:K56)</f>
        <v>10000</v>
      </c>
      <c r="M56" s="126"/>
    </row>
    <row r="57" spans="1:13" x14ac:dyDescent="0.25">
      <c r="A57" s="120" t="s">
        <v>1280</v>
      </c>
      <c r="B57" s="121" t="s">
        <v>1284</v>
      </c>
      <c r="C57" s="122" t="s">
        <v>12</v>
      </c>
      <c r="D57" s="123">
        <v>2000</v>
      </c>
      <c r="E57" s="123">
        <v>15</v>
      </c>
      <c r="F57" s="122">
        <v>16.5</v>
      </c>
      <c r="G57" s="122">
        <v>0</v>
      </c>
      <c r="H57" s="122">
        <v>0</v>
      </c>
      <c r="I57" s="124">
        <f t="shared" ref="I57" si="90">SUM(F57-E57)*D57</f>
        <v>3000</v>
      </c>
      <c r="J57" s="125">
        <v>0</v>
      </c>
      <c r="K57" s="125">
        <f t="shared" ref="K57" si="91">SUM(H57-G57)*D57</f>
        <v>0</v>
      </c>
      <c r="L57" s="124">
        <f t="shared" ref="L57" si="92">SUM(I57:K57)</f>
        <v>3000</v>
      </c>
      <c r="M57" s="126"/>
    </row>
    <row r="58" spans="1:13" x14ac:dyDescent="0.25">
      <c r="A58" s="120" t="s">
        <v>1280</v>
      </c>
      <c r="B58" s="121" t="s">
        <v>1283</v>
      </c>
      <c r="C58" s="122" t="s">
        <v>12</v>
      </c>
      <c r="D58" s="123">
        <v>2000</v>
      </c>
      <c r="E58" s="123">
        <v>14.5</v>
      </c>
      <c r="F58" s="122">
        <v>15.5</v>
      </c>
      <c r="G58" s="122">
        <v>0</v>
      </c>
      <c r="H58" s="122">
        <v>0</v>
      </c>
      <c r="I58" s="124">
        <f t="shared" ref="I58" si="93">SUM(F58-E58)*D58</f>
        <v>2000</v>
      </c>
      <c r="J58" s="125">
        <v>0</v>
      </c>
      <c r="K58" s="125">
        <f t="shared" ref="K58" si="94">SUM(H58-G58)*D58</f>
        <v>0</v>
      </c>
      <c r="L58" s="124">
        <f t="shared" ref="L58" si="95">SUM(I58:K58)</f>
        <v>2000</v>
      </c>
      <c r="M58" s="126"/>
    </row>
    <row r="59" spans="1:13" x14ac:dyDescent="0.25">
      <c r="A59" s="120" t="s">
        <v>1280</v>
      </c>
      <c r="B59" s="121" t="s">
        <v>1282</v>
      </c>
      <c r="C59" s="122" t="s">
        <v>12</v>
      </c>
      <c r="D59" s="123">
        <v>1000</v>
      </c>
      <c r="E59" s="123">
        <v>14</v>
      </c>
      <c r="F59" s="122">
        <v>16</v>
      </c>
      <c r="G59" s="122">
        <v>0</v>
      </c>
      <c r="H59" s="122">
        <v>0</v>
      </c>
      <c r="I59" s="124">
        <f t="shared" ref="I59" si="96">SUM(F59-E59)*D59</f>
        <v>2000</v>
      </c>
      <c r="J59" s="125">
        <v>0</v>
      </c>
      <c r="K59" s="125">
        <f t="shared" ref="K59" si="97">SUM(H59-G59)*D59</f>
        <v>0</v>
      </c>
      <c r="L59" s="124">
        <f t="shared" ref="L59" si="98">SUM(I59:K59)</f>
        <v>2000</v>
      </c>
      <c r="M59" s="126"/>
    </row>
    <row r="60" spans="1:13" x14ac:dyDescent="0.25">
      <c r="A60" s="120" t="s">
        <v>1280</v>
      </c>
      <c r="B60" s="121" t="s">
        <v>1281</v>
      </c>
      <c r="C60" s="122" t="s">
        <v>12</v>
      </c>
      <c r="D60" s="123">
        <v>1200</v>
      </c>
      <c r="E60" s="123">
        <v>21.5</v>
      </c>
      <c r="F60" s="122">
        <v>18.5</v>
      </c>
      <c r="G60" s="122">
        <v>0</v>
      </c>
      <c r="H60" s="122">
        <v>0</v>
      </c>
      <c r="I60" s="124">
        <f t="shared" ref="I60" si="99">SUM(F60-E60)*D60</f>
        <v>-3600</v>
      </c>
      <c r="J60" s="125">
        <v>0</v>
      </c>
      <c r="K60" s="125">
        <f t="shared" ref="K60" si="100">SUM(H60-G60)*D60</f>
        <v>0</v>
      </c>
      <c r="L60" s="124">
        <f t="shared" ref="L60" si="101">SUM(I60:K60)</f>
        <v>-3600</v>
      </c>
      <c r="M60" s="126"/>
    </row>
    <row r="61" spans="1:13" x14ac:dyDescent="0.25">
      <c r="A61" s="120" t="s">
        <v>1277</v>
      </c>
      <c r="B61" s="121" t="s">
        <v>1278</v>
      </c>
      <c r="C61" s="122" t="s">
        <v>12</v>
      </c>
      <c r="D61" s="123">
        <v>1200</v>
      </c>
      <c r="E61" s="123">
        <v>24</v>
      </c>
      <c r="F61" s="122">
        <v>26</v>
      </c>
      <c r="G61" s="122">
        <v>28</v>
      </c>
      <c r="H61" s="122">
        <v>30</v>
      </c>
      <c r="I61" s="124">
        <f t="shared" ref="I61" si="102">SUM(F61-E61)*D61</f>
        <v>2400</v>
      </c>
      <c r="J61" s="125">
        <f>SUM(G61-F61)*D61</f>
        <v>2400</v>
      </c>
      <c r="K61" s="125">
        <f t="shared" ref="K61" si="103">SUM(H61-G61)*D61</f>
        <v>2400</v>
      </c>
      <c r="L61" s="124">
        <f t="shared" ref="L61" si="104">SUM(I61:K61)</f>
        <v>7200</v>
      </c>
      <c r="M61" s="126"/>
    </row>
    <row r="62" spans="1:13" x14ac:dyDescent="0.25">
      <c r="A62" s="120" t="s">
        <v>1277</v>
      </c>
      <c r="B62" s="121" t="s">
        <v>1279</v>
      </c>
      <c r="C62" s="122" t="s">
        <v>12</v>
      </c>
      <c r="D62" s="123">
        <v>2400</v>
      </c>
      <c r="E62" s="123">
        <v>10</v>
      </c>
      <c r="F62" s="122">
        <v>8.5</v>
      </c>
      <c r="G62" s="122">
        <v>0</v>
      </c>
      <c r="H62" s="122">
        <v>0</v>
      </c>
      <c r="I62" s="124">
        <f t="shared" ref="I62" si="105">SUM(F62-E62)*D62</f>
        <v>-3600</v>
      </c>
      <c r="J62" s="125">
        <v>0</v>
      </c>
      <c r="K62" s="125">
        <f t="shared" ref="K62" si="106">SUM(H62-G62)*D62</f>
        <v>0</v>
      </c>
      <c r="L62" s="124">
        <f t="shared" ref="L62" si="107">SUM(I62:K62)</f>
        <v>-3600</v>
      </c>
      <c r="M62" s="126"/>
    </row>
    <row r="63" spans="1:13" x14ac:dyDescent="0.25">
      <c r="A63" s="120" t="s">
        <v>1274</v>
      </c>
      <c r="B63" s="121" t="s">
        <v>1276</v>
      </c>
      <c r="C63" s="122" t="s">
        <v>12</v>
      </c>
      <c r="D63" s="123">
        <v>4000</v>
      </c>
      <c r="E63" s="123">
        <v>7</v>
      </c>
      <c r="F63" s="122">
        <v>7.5</v>
      </c>
      <c r="G63" s="122">
        <v>8</v>
      </c>
      <c r="H63" s="122">
        <v>0</v>
      </c>
      <c r="I63" s="124">
        <f t="shared" ref="I63" si="108">SUM(F63-E63)*D63</f>
        <v>2000</v>
      </c>
      <c r="J63" s="125">
        <f>SUM(G63-F63)*D63</f>
        <v>2000</v>
      </c>
      <c r="K63" s="125">
        <v>0</v>
      </c>
      <c r="L63" s="124">
        <f t="shared" ref="L63" si="109">SUM(I63:K63)</f>
        <v>4000</v>
      </c>
      <c r="M63" s="126"/>
    </row>
    <row r="64" spans="1:13" x14ac:dyDescent="0.25">
      <c r="A64" s="120" t="s">
        <v>1274</v>
      </c>
      <c r="B64" s="121" t="s">
        <v>1275</v>
      </c>
      <c r="C64" s="122" t="s">
        <v>12</v>
      </c>
      <c r="D64" s="123">
        <v>12000</v>
      </c>
      <c r="E64" s="123">
        <v>3.25</v>
      </c>
      <c r="F64" s="122">
        <v>3.5</v>
      </c>
      <c r="G64" s="122">
        <v>3.75</v>
      </c>
      <c r="H64" s="122">
        <v>0</v>
      </c>
      <c r="I64" s="124">
        <f t="shared" ref="I64" si="110">SUM(F64-E64)*D64</f>
        <v>3000</v>
      </c>
      <c r="J64" s="125">
        <f>SUM(G64-F64)*D64</f>
        <v>3000</v>
      </c>
      <c r="K64" s="125">
        <v>0</v>
      </c>
      <c r="L64" s="124">
        <f t="shared" ref="L64" si="111">SUM(I64:K64)</f>
        <v>6000</v>
      </c>
      <c r="M64" s="126"/>
    </row>
    <row r="65" spans="1:13" x14ac:dyDescent="0.25">
      <c r="A65" s="120" t="s">
        <v>1269</v>
      </c>
      <c r="B65" s="121" t="s">
        <v>1013</v>
      </c>
      <c r="C65" s="122" t="s">
        <v>12</v>
      </c>
      <c r="D65" s="123">
        <v>1200</v>
      </c>
      <c r="E65" s="123">
        <v>28</v>
      </c>
      <c r="F65" s="122">
        <v>30</v>
      </c>
      <c r="G65" s="122">
        <v>0</v>
      </c>
      <c r="H65" s="122">
        <v>0</v>
      </c>
      <c r="I65" s="124">
        <f t="shared" ref="I65" si="112">SUM(F65-E65)*D65</f>
        <v>2400</v>
      </c>
      <c r="J65" s="125">
        <v>0</v>
      </c>
      <c r="K65" s="125">
        <f t="shared" ref="K65" si="113">SUM(H65-G65)*D65</f>
        <v>0</v>
      </c>
      <c r="L65" s="124">
        <f t="shared" ref="L65" si="114">SUM(I65:K65)</f>
        <v>2400</v>
      </c>
      <c r="M65" s="126"/>
    </row>
    <row r="66" spans="1:13" x14ac:dyDescent="0.25">
      <c r="A66" s="120" t="s">
        <v>1269</v>
      </c>
      <c r="B66" s="121" t="s">
        <v>1265</v>
      </c>
      <c r="C66" s="122" t="s">
        <v>12</v>
      </c>
      <c r="D66" s="123">
        <v>2400</v>
      </c>
      <c r="E66" s="123">
        <v>15.55</v>
      </c>
      <c r="F66" s="122">
        <v>16.5</v>
      </c>
      <c r="G66" s="122">
        <v>0</v>
      </c>
      <c r="H66" s="122">
        <v>0</v>
      </c>
      <c r="I66" s="124">
        <f t="shared" ref="I66" si="115">SUM(F66-E66)*D66</f>
        <v>2279.9999999999982</v>
      </c>
      <c r="J66" s="125">
        <v>0</v>
      </c>
      <c r="K66" s="125">
        <f t="shared" ref="K66" si="116">SUM(H66-G66)*D66</f>
        <v>0</v>
      </c>
      <c r="L66" s="124">
        <f t="shared" ref="L66" si="117">SUM(I66:K66)</f>
        <v>2279.9999999999982</v>
      </c>
      <c r="M66" s="126"/>
    </row>
    <row r="67" spans="1:13" x14ac:dyDescent="0.25">
      <c r="A67" s="120" t="s">
        <v>1266</v>
      </c>
      <c r="B67" s="121" t="s">
        <v>1267</v>
      </c>
      <c r="C67" s="122" t="s">
        <v>12</v>
      </c>
      <c r="D67" s="123">
        <v>1200</v>
      </c>
      <c r="E67" s="123">
        <v>20</v>
      </c>
      <c r="F67" s="122">
        <v>22</v>
      </c>
      <c r="G67" s="122">
        <v>24</v>
      </c>
      <c r="H67" s="122">
        <v>26</v>
      </c>
      <c r="I67" s="124">
        <f t="shared" ref="I67" si="118">SUM(F67-E67)*D67</f>
        <v>2400</v>
      </c>
      <c r="J67" s="125">
        <f>SUM(G67-F67)*D67</f>
        <v>2400</v>
      </c>
      <c r="K67" s="125">
        <f t="shared" ref="K67" si="119">SUM(H67-G67)*D67</f>
        <v>2400</v>
      </c>
      <c r="L67" s="124">
        <f t="shared" ref="L67" si="120">SUM(I67:K67)</f>
        <v>7200</v>
      </c>
      <c r="M67" s="126"/>
    </row>
    <row r="68" spans="1:13" x14ac:dyDescent="0.25">
      <c r="A68" s="120" t="s">
        <v>1266</v>
      </c>
      <c r="B68" s="121" t="s">
        <v>1268</v>
      </c>
      <c r="C68" s="122" t="s">
        <v>12</v>
      </c>
      <c r="D68" s="123">
        <v>1000</v>
      </c>
      <c r="E68" s="123">
        <v>23</v>
      </c>
      <c r="F68" s="122">
        <v>25</v>
      </c>
      <c r="G68" s="122">
        <v>27</v>
      </c>
      <c r="H68" s="122">
        <v>0</v>
      </c>
      <c r="I68" s="124">
        <f t="shared" ref="I68" si="121">SUM(F68-E68)*D68</f>
        <v>2000</v>
      </c>
      <c r="J68" s="125">
        <f>SUM(G68-F68)*D68</f>
        <v>2000</v>
      </c>
      <c r="K68" s="125">
        <v>0</v>
      </c>
      <c r="L68" s="124">
        <f t="shared" ref="L68" si="122">SUM(I68:K68)</f>
        <v>4000</v>
      </c>
      <c r="M68" s="126"/>
    </row>
    <row r="69" spans="1:13" x14ac:dyDescent="0.25">
      <c r="A69" s="120" t="s">
        <v>1264</v>
      </c>
      <c r="B69" s="121" t="s">
        <v>1265</v>
      </c>
      <c r="C69" s="122" t="s">
        <v>12</v>
      </c>
      <c r="D69" s="123">
        <v>2122</v>
      </c>
      <c r="E69" s="123">
        <v>12</v>
      </c>
      <c r="F69" s="122">
        <v>13</v>
      </c>
      <c r="G69" s="122">
        <v>14</v>
      </c>
      <c r="H69" s="122">
        <v>15</v>
      </c>
      <c r="I69" s="124">
        <f t="shared" ref="I69" si="123">SUM(F69-E69)*D69</f>
        <v>2122</v>
      </c>
      <c r="J69" s="125">
        <f>SUM(G69-F69)*D69</f>
        <v>2122</v>
      </c>
      <c r="K69" s="125">
        <f t="shared" ref="K69" si="124">SUM(H69-G69)*D69</f>
        <v>2122</v>
      </c>
      <c r="L69" s="124">
        <f t="shared" ref="L69" si="125">SUM(I69:K69)</f>
        <v>6366</v>
      </c>
      <c r="M69" s="126"/>
    </row>
    <row r="70" spans="1:13" x14ac:dyDescent="0.25">
      <c r="A70" s="120" t="s">
        <v>1264</v>
      </c>
      <c r="B70" s="121" t="s">
        <v>1218</v>
      </c>
      <c r="C70" s="122" t="s">
        <v>12</v>
      </c>
      <c r="D70" s="123">
        <v>1200</v>
      </c>
      <c r="E70" s="123">
        <v>23.5</v>
      </c>
      <c r="F70" s="122">
        <v>24</v>
      </c>
      <c r="G70" s="122">
        <v>0</v>
      </c>
      <c r="H70" s="122">
        <v>0</v>
      </c>
      <c r="I70" s="124">
        <f t="shared" ref="I70" si="126">SUM(F70-E70)*D70</f>
        <v>600</v>
      </c>
      <c r="J70" s="125">
        <v>0</v>
      </c>
      <c r="K70" s="125">
        <f t="shared" ref="K70" si="127">SUM(H70-G70)*D70</f>
        <v>0</v>
      </c>
      <c r="L70" s="124">
        <f t="shared" ref="L70" si="128">SUM(I70:K70)</f>
        <v>600</v>
      </c>
      <c r="M70" s="126"/>
    </row>
    <row r="71" spans="1:13" x14ac:dyDescent="0.25">
      <c r="A71" s="120" t="s">
        <v>1262</v>
      </c>
      <c r="B71" s="121" t="s">
        <v>1257</v>
      </c>
      <c r="C71" s="122" t="s">
        <v>12</v>
      </c>
      <c r="D71" s="123">
        <v>7000</v>
      </c>
      <c r="E71" s="123">
        <v>9</v>
      </c>
      <c r="F71" s="122">
        <v>8.25</v>
      </c>
      <c r="G71" s="122">
        <v>0</v>
      </c>
      <c r="H71" s="122">
        <v>0</v>
      </c>
      <c r="I71" s="124">
        <f t="shared" ref="I71" si="129">SUM(F71-E71)*D71</f>
        <v>-5250</v>
      </c>
      <c r="J71" s="125">
        <v>0</v>
      </c>
      <c r="K71" s="125">
        <f t="shared" ref="K71" si="130">SUM(H71-G71)*D71</f>
        <v>0</v>
      </c>
      <c r="L71" s="124">
        <f t="shared" ref="L71" si="131">SUM(I71:K71)</f>
        <v>-5250</v>
      </c>
      <c r="M71" s="126"/>
    </row>
    <row r="72" spans="1:13" x14ac:dyDescent="0.25">
      <c r="A72" s="120" t="s">
        <v>1262</v>
      </c>
      <c r="B72" s="121" t="s">
        <v>1263</v>
      </c>
      <c r="C72" s="122" t="s">
        <v>12</v>
      </c>
      <c r="D72" s="123">
        <v>1200</v>
      </c>
      <c r="E72" s="123">
        <v>18.5</v>
      </c>
      <c r="F72" s="122">
        <v>20.5</v>
      </c>
      <c r="G72" s="122">
        <v>22.5</v>
      </c>
      <c r="H72" s="122">
        <v>24.5</v>
      </c>
      <c r="I72" s="124">
        <f t="shared" ref="I72" si="132">SUM(F72-E72)*D72</f>
        <v>2400</v>
      </c>
      <c r="J72" s="125">
        <f>SUM(G72-F72)*D72</f>
        <v>2400</v>
      </c>
      <c r="K72" s="125">
        <f t="shared" ref="K72" si="133">SUM(H72-G72)*D72</f>
        <v>2400</v>
      </c>
      <c r="L72" s="124">
        <f t="shared" ref="L72" si="134">SUM(I72:K72)</f>
        <v>7200</v>
      </c>
      <c r="M72" s="126"/>
    </row>
    <row r="73" spans="1:13" x14ac:dyDescent="0.25">
      <c r="A73" s="120" t="s">
        <v>1260</v>
      </c>
      <c r="B73" s="121" t="s">
        <v>1261</v>
      </c>
      <c r="C73" s="122" t="s">
        <v>12</v>
      </c>
      <c r="D73" s="123">
        <v>5600</v>
      </c>
      <c r="E73" s="123">
        <v>5</v>
      </c>
      <c r="F73" s="122">
        <v>5</v>
      </c>
      <c r="G73" s="122">
        <v>0</v>
      </c>
      <c r="H73" s="122">
        <v>0</v>
      </c>
      <c r="I73" s="124">
        <f t="shared" ref="I73" si="135">SUM(F73-E73)*D73</f>
        <v>0</v>
      </c>
      <c r="J73" s="125">
        <v>0</v>
      </c>
      <c r="K73" s="125">
        <f t="shared" ref="K73" si="136">SUM(H73-G73)*D73</f>
        <v>0</v>
      </c>
      <c r="L73" s="124">
        <f t="shared" ref="L73" si="137">SUM(I73:K73)</f>
        <v>0</v>
      </c>
      <c r="M73" s="126"/>
    </row>
    <row r="74" spans="1:13" x14ac:dyDescent="0.25">
      <c r="A74" s="120" t="s">
        <v>1260</v>
      </c>
      <c r="B74" s="121" t="s">
        <v>1259</v>
      </c>
      <c r="C74" s="122" t="s">
        <v>12</v>
      </c>
      <c r="D74" s="123">
        <v>2400</v>
      </c>
      <c r="E74" s="123">
        <v>14.5</v>
      </c>
      <c r="F74" s="122">
        <v>15.25</v>
      </c>
      <c r="G74" s="122">
        <v>0</v>
      </c>
      <c r="H74" s="122">
        <v>0</v>
      </c>
      <c r="I74" s="124">
        <f t="shared" ref="I74" si="138">SUM(F74-E74)*D74</f>
        <v>1800</v>
      </c>
      <c r="J74" s="125">
        <v>0</v>
      </c>
      <c r="K74" s="125">
        <f t="shared" ref="K74" si="139">SUM(H74-G74)*D74</f>
        <v>0</v>
      </c>
      <c r="L74" s="124">
        <f t="shared" ref="L74" si="140">SUM(I74:K74)</f>
        <v>1800</v>
      </c>
      <c r="M74" s="126"/>
    </row>
    <row r="75" spans="1:13" x14ac:dyDescent="0.25">
      <c r="A75" s="120" t="s">
        <v>1254</v>
      </c>
      <c r="B75" s="121" t="s">
        <v>1257</v>
      </c>
      <c r="C75" s="122" t="s">
        <v>12</v>
      </c>
      <c r="D75" s="123">
        <v>7000</v>
      </c>
      <c r="E75" s="123">
        <v>4.8</v>
      </c>
      <c r="F75" s="122">
        <v>5.25</v>
      </c>
      <c r="G75" s="122">
        <v>6</v>
      </c>
      <c r="H75" s="122">
        <v>6.2</v>
      </c>
      <c r="I75" s="124">
        <f t="shared" ref="I75" si="141">SUM(F75-E75)*D75</f>
        <v>3150.0000000000014</v>
      </c>
      <c r="J75" s="125">
        <f>SUM(G75-F75)*D75</f>
        <v>5250</v>
      </c>
      <c r="K75" s="125">
        <f t="shared" ref="K75" si="142">SUM(H75-G75)*D75</f>
        <v>1400.0000000000011</v>
      </c>
      <c r="L75" s="124">
        <f t="shared" ref="L75" si="143">SUM(I75:K75)</f>
        <v>9800.0000000000036</v>
      </c>
      <c r="M75" s="126"/>
    </row>
    <row r="76" spans="1:13" x14ac:dyDescent="0.25">
      <c r="A76" s="120" t="s">
        <v>1254</v>
      </c>
      <c r="B76" s="121" t="s">
        <v>1255</v>
      </c>
      <c r="C76" s="122" t="s">
        <v>12</v>
      </c>
      <c r="D76" s="123">
        <v>4400</v>
      </c>
      <c r="E76" s="123">
        <v>11.3</v>
      </c>
      <c r="F76" s="122">
        <v>12</v>
      </c>
      <c r="G76" s="122">
        <v>13</v>
      </c>
      <c r="H76" s="122">
        <v>14</v>
      </c>
      <c r="I76" s="124">
        <f t="shared" ref="I76" si="144">SUM(F76-E76)*D76</f>
        <v>3079.9999999999968</v>
      </c>
      <c r="J76" s="125">
        <f>SUM(G76-F76)*D76</f>
        <v>4400</v>
      </c>
      <c r="K76" s="125">
        <f>SUM(H76-G76)*D76</f>
        <v>4400</v>
      </c>
      <c r="L76" s="124">
        <f t="shared" ref="L76" si="145">SUM(I76:K76)</f>
        <v>11879.999999999996</v>
      </c>
      <c r="M76" s="126"/>
    </row>
    <row r="77" spans="1:13" x14ac:dyDescent="0.25">
      <c r="A77" s="120" t="s">
        <v>1254</v>
      </c>
      <c r="B77" s="121" t="s">
        <v>1256</v>
      </c>
      <c r="C77" s="122" t="s">
        <v>12</v>
      </c>
      <c r="D77" s="123">
        <v>1500</v>
      </c>
      <c r="E77" s="123">
        <v>15</v>
      </c>
      <c r="F77" s="122">
        <v>17</v>
      </c>
      <c r="G77" s="122">
        <v>0</v>
      </c>
      <c r="H77" s="122">
        <v>0</v>
      </c>
      <c r="I77" s="124">
        <f t="shared" ref="I77" si="146">SUM(F77-E77)*D77</f>
        <v>3000</v>
      </c>
      <c r="J77" s="125">
        <v>0</v>
      </c>
      <c r="K77" s="125">
        <f t="shared" ref="K77" si="147">SUM(H77-G77)*D77</f>
        <v>0</v>
      </c>
      <c r="L77" s="124">
        <f t="shared" ref="L77" si="148">SUM(I77:K77)</f>
        <v>3000</v>
      </c>
      <c r="M77" s="126"/>
    </row>
    <row r="78" spans="1:13" x14ac:dyDescent="0.25">
      <c r="A78" s="120" t="s">
        <v>1254</v>
      </c>
      <c r="B78" s="121" t="s">
        <v>1258</v>
      </c>
      <c r="C78" s="122" t="s">
        <v>12</v>
      </c>
      <c r="D78" s="123">
        <v>12000</v>
      </c>
      <c r="E78" s="123">
        <v>5.7</v>
      </c>
      <c r="F78" s="122">
        <v>5.25</v>
      </c>
      <c r="G78" s="122">
        <v>0</v>
      </c>
      <c r="H78" s="122">
        <v>0</v>
      </c>
      <c r="I78" s="124">
        <f t="shared" ref="I78" si="149">SUM(F78-E78)*D78</f>
        <v>-5400.0000000000018</v>
      </c>
      <c r="J78" s="125">
        <v>0</v>
      </c>
      <c r="K78" s="125">
        <f t="shared" ref="K78" si="150">SUM(H78-G78)*D78</f>
        <v>0</v>
      </c>
      <c r="L78" s="124">
        <f t="shared" ref="L78" si="151">SUM(I78:K78)</f>
        <v>-5400.0000000000018</v>
      </c>
      <c r="M78" s="126"/>
    </row>
    <row r="79" spans="1:13" x14ac:dyDescent="0.25">
      <c r="A79" s="120" t="s">
        <v>1250</v>
      </c>
      <c r="B79" s="121" t="s">
        <v>1253</v>
      </c>
      <c r="C79" s="122" t="s">
        <v>12</v>
      </c>
      <c r="D79" s="123">
        <v>12000</v>
      </c>
      <c r="E79" s="123">
        <v>6.3</v>
      </c>
      <c r="F79" s="122">
        <v>6.6</v>
      </c>
      <c r="G79" s="122">
        <v>0</v>
      </c>
      <c r="H79" s="122">
        <v>0</v>
      </c>
      <c r="I79" s="124">
        <f t="shared" ref="I79" si="152">SUM(F79-E79)*D79</f>
        <v>3599.9999999999977</v>
      </c>
      <c r="J79" s="125">
        <v>0</v>
      </c>
      <c r="K79" s="125">
        <v>0</v>
      </c>
      <c r="L79" s="124">
        <f t="shared" ref="L79" si="153">SUM(I79:K79)</f>
        <v>3599.9999999999977</v>
      </c>
      <c r="M79" s="126"/>
    </row>
    <row r="80" spans="1:13" x14ac:dyDescent="0.25">
      <c r="A80" s="120" t="s">
        <v>1250</v>
      </c>
      <c r="B80" s="121" t="s">
        <v>1252</v>
      </c>
      <c r="C80" s="122" t="s">
        <v>12</v>
      </c>
      <c r="D80" s="123">
        <v>2400</v>
      </c>
      <c r="E80" s="123">
        <v>21</v>
      </c>
      <c r="F80" s="122">
        <v>22</v>
      </c>
      <c r="G80" s="122">
        <v>0</v>
      </c>
      <c r="H80" s="122">
        <v>0</v>
      </c>
      <c r="I80" s="124">
        <f t="shared" ref="I80" si="154">SUM(F80-E80)*D80</f>
        <v>2400</v>
      </c>
      <c r="J80" s="125">
        <v>0</v>
      </c>
      <c r="K80" s="125">
        <v>0</v>
      </c>
      <c r="L80" s="124">
        <f t="shared" ref="L80" si="155">SUM(I80:K80)</f>
        <v>2400</v>
      </c>
      <c r="M80" s="126"/>
    </row>
    <row r="81" spans="1:13" x14ac:dyDescent="0.25">
      <c r="A81" s="120" t="s">
        <v>1250</v>
      </c>
      <c r="B81" s="121" t="s">
        <v>1251</v>
      </c>
      <c r="C81" s="122" t="s">
        <v>12</v>
      </c>
      <c r="D81" s="123">
        <v>9000</v>
      </c>
      <c r="E81" s="123">
        <v>7.4</v>
      </c>
      <c r="F81" s="122">
        <v>7.75</v>
      </c>
      <c r="G81" s="122">
        <v>0</v>
      </c>
      <c r="H81" s="122">
        <v>0</v>
      </c>
      <c r="I81" s="124">
        <f t="shared" ref="I81" si="156">SUM(F81-E81)*D81</f>
        <v>3149.9999999999968</v>
      </c>
      <c r="J81" s="125">
        <v>0</v>
      </c>
      <c r="K81" s="125">
        <v>0</v>
      </c>
      <c r="L81" s="124">
        <f t="shared" ref="L81" si="157">SUM(I81:K81)</f>
        <v>3149.9999999999968</v>
      </c>
      <c r="M81" s="126"/>
    </row>
    <row r="82" spans="1:13" x14ac:dyDescent="0.25">
      <c r="A82" s="120" t="s">
        <v>1248</v>
      </c>
      <c r="B82" s="121" t="s">
        <v>1245</v>
      </c>
      <c r="C82" s="122" t="s">
        <v>12</v>
      </c>
      <c r="D82" s="123">
        <v>2800</v>
      </c>
      <c r="E82" s="123">
        <v>16.5</v>
      </c>
      <c r="F82" s="122">
        <v>15</v>
      </c>
      <c r="G82" s="122">
        <v>0</v>
      </c>
      <c r="H82" s="122">
        <v>0</v>
      </c>
      <c r="I82" s="124">
        <f t="shared" ref="I82" si="158">SUM(F82-E82)*D82</f>
        <v>-4200</v>
      </c>
      <c r="J82" s="125">
        <v>0</v>
      </c>
      <c r="K82" s="125">
        <v>0</v>
      </c>
      <c r="L82" s="124">
        <f t="shared" ref="L82" si="159">SUM(I82:K82)</f>
        <v>-4200</v>
      </c>
      <c r="M82" s="126"/>
    </row>
    <row r="83" spans="1:13" x14ac:dyDescent="0.25">
      <c r="A83" s="120" t="s">
        <v>1248</v>
      </c>
      <c r="B83" s="121" t="s">
        <v>1249</v>
      </c>
      <c r="C83" s="122" t="s">
        <v>12</v>
      </c>
      <c r="D83" s="123">
        <v>750</v>
      </c>
      <c r="E83" s="123">
        <v>33</v>
      </c>
      <c r="F83" s="122">
        <v>28</v>
      </c>
      <c r="G83" s="122">
        <v>0</v>
      </c>
      <c r="H83" s="122">
        <v>0</v>
      </c>
      <c r="I83" s="124">
        <f t="shared" ref="I83" si="160">SUM(F83-E83)*D83</f>
        <v>-3750</v>
      </c>
      <c r="J83" s="125">
        <v>0</v>
      </c>
      <c r="K83" s="125">
        <v>0</v>
      </c>
      <c r="L83" s="124">
        <f t="shared" ref="L83" si="161">SUM(I83:K83)</f>
        <v>-3750</v>
      </c>
      <c r="M83" s="126"/>
    </row>
    <row r="84" spans="1:13" x14ac:dyDescent="0.25">
      <c r="A84" s="120" t="s">
        <v>1244</v>
      </c>
      <c r="B84" s="121" t="s">
        <v>1091</v>
      </c>
      <c r="C84" s="122" t="s">
        <v>12</v>
      </c>
      <c r="D84" s="123">
        <v>12000</v>
      </c>
      <c r="E84" s="123">
        <v>8</v>
      </c>
      <c r="F84" s="122">
        <v>8.5</v>
      </c>
      <c r="G84" s="122">
        <v>9</v>
      </c>
      <c r="H84" s="122">
        <v>0</v>
      </c>
      <c r="I84" s="124">
        <f t="shared" ref="I84" si="162">SUM(F84-E84)*D84</f>
        <v>6000</v>
      </c>
      <c r="J84" s="125">
        <f>SUM(G84-F84)*D84</f>
        <v>6000</v>
      </c>
      <c r="K84" s="125">
        <v>0</v>
      </c>
      <c r="L84" s="124">
        <f t="shared" ref="L84" si="163">SUM(I84:K84)</f>
        <v>12000</v>
      </c>
      <c r="M84" s="126"/>
    </row>
    <row r="85" spans="1:13" x14ac:dyDescent="0.25">
      <c r="A85" s="120" t="s">
        <v>1244</v>
      </c>
      <c r="B85" s="121" t="s">
        <v>1245</v>
      </c>
      <c r="C85" s="122" t="s">
        <v>12</v>
      </c>
      <c r="D85" s="123">
        <v>2800</v>
      </c>
      <c r="E85" s="123">
        <v>18</v>
      </c>
      <c r="F85" s="122">
        <v>19</v>
      </c>
      <c r="G85" s="122">
        <v>20</v>
      </c>
      <c r="H85" s="122">
        <v>21</v>
      </c>
      <c r="I85" s="124">
        <f t="shared" ref="I85" si="164">SUM(F85-E85)*D85</f>
        <v>2800</v>
      </c>
      <c r="J85" s="125">
        <f>SUM(G85-F85)*D85</f>
        <v>2800</v>
      </c>
      <c r="K85" s="125">
        <f t="shared" ref="K85" si="165">SUM(H85-G85)*D85</f>
        <v>2800</v>
      </c>
      <c r="L85" s="124">
        <f t="shared" ref="L85" si="166">SUM(I85:K85)</f>
        <v>8400</v>
      </c>
      <c r="M85" s="126"/>
    </row>
    <row r="86" spans="1:13" x14ac:dyDescent="0.25">
      <c r="A86" s="120" t="s">
        <v>1244</v>
      </c>
      <c r="B86" s="121" t="s">
        <v>1246</v>
      </c>
      <c r="C86" s="122" t="s">
        <v>12</v>
      </c>
      <c r="D86" s="123">
        <v>1000</v>
      </c>
      <c r="E86" s="123">
        <v>28</v>
      </c>
      <c r="F86" s="122">
        <v>30</v>
      </c>
      <c r="G86" s="122">
        <v>32</v>
      </c>
      <c r="H86" s="122">
        <v>34</v>
      </c>
      <c r="I86" s="124">
        <f t="shared" ref="I86" si="167">SUM(F86-E86)*D86</f>
        <v>2000</v>
      </c>
      <c r="J86" s="125">
        <f>SUM(G86-F86)*D86</f>
        <v>2000</v>
      </c>
      <c r="K86" s="125">
        <f t="shared" ref="K86" si="168">SUM(H86-G86)*D86</f>
        <v>2000</v>
      </c>
      <c r="L86" s="124">
        <f t="shared" ref="L86" si="169">SUM(I86:K86)</f>
        <v>6000</v>
      </c>
      <c r="M86" s="126"/>
    </row>
    <row r="87" spans="1:13" x14ac:dyDescent="0.25">
      <c r="A87" s="120" t="s">
        <v>1244</v>
      </c>
      <c r="B87" s="121" t="s">
        <v>1247</v>
      </c>
      <c r="C87" s="122" t="s">
        <v>12</v>
      </c>
      <c r="D87" s="123">
        <v>1000</v>
      </c>
      <c r="E87" s="123">
        <v>69</v>
      </c>
      <c r="F87" s="122">
        <v>66</v>
      </c>
      <c r="G87" s="122">
        <v>0</v>
      </c>
      <c r="H87" s="122">
        <v>0</v>
      </c>
      <c r="I87" s="124">
        <f t="shared" ref="I87" si="170">SUM(F87-E87)*D87</f>
        <v>-3000</v>
      </c>
      <c r="J87" s="125">
        <v>0</v>
      </c>
      <c r="K87" s="125">
        <f t="shared" ref="K87" si="171">SUM(H87-G87)*D87</f>
        <v>0</v>
      </c>
      <c r="L87" s="124">
        <f t="shared" ref="L87" si="172">SUM(I87:K87)</f>
        <v>-3000</v>
      </c>
      <c r="M87" s="126"/>
    </row>
    <row r="88" spans="1:13" x14ac:dyDescent="0.25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</row>
    <row r="89" spans="1:13" x14ac:dyDescent="0.25">
      <c r="A89" s="127"/>
      <c r="B89" s="127"/>
      <c r="C89" s="127"/>
      <c r="D89" s="127"/>
      <c r="E89" s="127"/>
      <c r="F89" s="127"/>
      <c r="G89" s="127"/>
      <c r="H89" s="127" t="s">
        <v>1030</v>
      </c>
      <c r="I89" s="128">
        <f>SUM(I40:I87)</f>
        <v>45832</v>
      </c>
      <c r="J89" s="127"/>
      <c r="K89" s="127"/>
      <c r="L89" s="128">
        <f>SUM(L40:L87)</f>
        <v>134426</v>
      </c>
      <c r="M89" s="126"/>
    </row>
    <row r="90" spans="1:13" x14ac:dyDescent="0.25">
      <c r="A90" s="152" t="s">
        <v>1272</v>
      </c>
      <c r="B90" s="129"/>
      <c r="C90" s="130"/>
      <c r="D90" s="131"/>
      <c r="E90" s="131"/>
      <c r="F90" s="130"/>
      <c r="G90" s="122"/>
      <c r="H90" s="122"/>
      <c r="I90" s="124"/>
      <c r="J90" s="125"/>
      <c r="K90" s="125"/>
      <c r="L90" s="124"/>
      <c r="M90" s="126"/>
    </row>
    <row r="91" spans="1:13" x14ac:dyDescent="0.25">
      <c r="A91" s="152" t="s">
        <v>1171</v>
      </c>
      <c r="B91" s="153" t="s">
        <v>1172</v>
      </c>
      <c r="C91" s="136" t="s">
        <v>1173</v>
      </c>
      <c r="D91" s="154" t="s">
        <v>1174</v>
      </c>
      <c r="E91" s="154" t="s">
        <v>1175</v>
      </c>
      <c r="F91" s="136" t="s">
        <v>1142</v>
      </c>
      <c r="G91" s="122"/>
      <c r="H91" s="122"/>
      <c r="I91" s="124"/>
      <c r="J91" s="125"/>
      <c r="K91" s="125"/>
      <c r="L91" s="124"/>
      <c r="M91" s="126"/>
    </row>
    <row r="92" spans="1:13" x14ac:dyDescent="0.25">
      <c r="A92" s="132" t="s">
        <v>1271</v>
      </c>
      <c r="B92" s="133">
        <v>1</v>
      </c>
      <c r="C92" s="130">
        <f>SUM(A92-B92)</f>
        <v>45</v>
      </c>
      <c r="D92" s="131">
        <v>9</v>
      </c>
      <c r="E92" s="130">
        <f>SUM(C92-D92)</f>
        <v>36</v>
      </c>
      <c r="F92" s="130">
        <f>E92*100/C92</f>
        <v>80</v>
      </c>
      <c r="G92" s="122"/>
      <c r="H92" s="122"/>
      <c r="I92" s="124"/>
      <c r="J92" s="125"/>
      <c r="K92" s="125"/>
      <c r="L92" s="124"/>
      <c r="M92" s="126"/>
    </row>
    <row r="93" spans="1:13" x14ac:dyDescent="0.25">
      <c r="A93" s="120"/>
      <c r="B93" s="121"/>
      <c r="C93" s="122"/>
      <c r="D93" s="123"/>
      <c r="E93" s="123"/>
      <c r="F93" s="122"/>
      <c r="G93" s="122"/>
      <c r="H93" s="122"/>
      <c r="I93" s="124"/>
      <c r="J93" s="125"/>
      <c r="K93" s="125"/>
      <c r="L93" s="124"/>
      <c r="M93" s="126"/>
    </row>
    <row r="94" spans="1:13" x14ac:dyDescent="0.25">
      <c r="A94" s="127"/>
      <c r="B94" s="127"/>
      <c r="C94" s="127"/>
      <c r="D94" s="127"/>
      <c r="E94" s="135">
        <v>43586</v>
      </c>
      <c r="F94" s="127"/>
      <c r="G94" s="127"/>
      <c r="H94" s="127"/>
      <c r="I94" s="127"/>
      <c r="J94" s="127"/>
      <c r="K94" s="127"/>
      <c r="L94" s="127"/>
      <c r="M94" s="126"/>
    </row>
    <row r="95" spans="1:13" x14ac:dyDescent="0.25">
      <c r="A95" s="120" t="s">
        <v>1242</v>
      </c>
      <c r="B95" s="121" t="s">
        <v>1243</v>
      </c>
      <c r="C95" s="122" t="s">
        <v>12</v>
      </c>
      <c r="D95" s="123">
        <v>5000</v>
      </c>
      <c r="E95" s="123">
        <v>12.5</v>
      </c>
      <c r="F95" s="122">
        <v>13</v>
      </c>
      <c r="G95" s="122">
        <v>13.5</v>
      </c>
      <c r="H95" s="122">
        <v>0</v>
      </c>
      <c r="I95" s="124">
        <f t="shared" ref="I95" si="173">SUM(F95-E95)*D95</f>
        <v>2500</v>
      </c>
      <c r="J95" s="125">
        <v>0</v>
      </c>
      <c r="K95" s="125">
        <f t="shared" ref="K95" si="174">SUM(H95-G95)*D95</f>
        <v>-67500</v>
      </c>
      <c r="L95" s="124">
        <f t="shared" ref="L95" si="175">SUM(I95:K95)</f>
        <v>-65000</v>
      </c>
      <c r="M95" s="126"/>
    </row>
    <row r="96" spans="1:13" x14ac:dyDescent="0.25">
      <c r="A96" s="120" t="s">
        <v>1242</v>
      </c>
      <c r="B96" s="121" t="s">
        <v>1241</v>
      </c>
      <c r="C96" s="122" t="s">
        <v>12</v>
      </c>
      <c r="D96" s="123">
        <v>3600</v>
      </c>
      <c r="E96" s="123">
        <v>15</v>
      </c>
      <c r="F96" s="122">
        <v>16</v>
      </c>
      <c r="G96" s="122">
        <v>0</v>
      </c>
      <c r="H96" s="122">
        <v>0</v>
      </c>
      <c r="I96" s="124">
        <f t="shared" ref="I96" si="176">SUM(F96-E96)*D96</f>
        <v>3600</v>
      </c>
      <c r="J96" s="125">
        <v>0</v>
      </c>
      <c r="K96" s="125">
        <f t="shared" ref="K96" si="177">SUM(H96-G96)*D96</f>
        <v>0</v>
      </c>
      <c r="L96" s="124">
        <f t="shared" ref="L96" si="178">SUM(I96:K96)</f>
        <v>3600</v>
      </c>
      <c r="M96" s="126"/>
    </row>
    <row r="97" spans="1:13" x14ac:dyDescent="0.25">
      <c r="A97" s="120" t="s">
        <v>1238</v>
      </c>
      <c r="B97" s="121" t="s">
        <v>1240</v>
      </c>
      <c r="C97" s="122" t="s">
        <v>12</v>
      </c>
      <c r="D97" s="123">
        <v>3000</v>
      </c>
      <c r="E97" s="123">
        <v>16</v>
      </c>
      <c r="F97" s="122">
        <v>17</v>
      </c>
      <c r="G97" s="122">
        <v>0</v>
      </c>
      <c r="H97" s="122">
        <v>0</v>
      </c>
      <c r="I97" s="124">
        <f t="shared" ref="I97" si="179">SUM(F97-E97)*D97</f>
        <v>3000</v>
      </c>
      <c r="J97" s="125">
        <v>0</v>
      </c>
      <c r="K97" s="125">
        <f t="shared" ref="K97" si="180">SUM(H97-G97)*D97</f>
        <v>0</v>
      </c>
      <c r="L97" s="124">
        <f t="shared" ref="L97" si="181">SUM(I97:K97)</f>
        <v>3000</v>
      </c>
      <c r="M97" s="126"/>
    </row>
    <row r="98" spans="1:13" x14ac:dyDescent="0.25">
      <c r="A98" s="120" t="s">
        <v>1238</v>
      </c>
      <c r="B98" s="121" t="s">
        <v>1239</v>
      </c>
      <c r="C98" s="122" t="s">
        <v>12</v>
      </c>
      <c r="D98" s="123">
        <v>4000</v>
      </c>
      <c r="E98" s="123">
        <v>14.5</v>
      </c>
      <c r="F98" s="122">
        <v>15</v>
      </c>
      <c r="G98" s="122">
        <v>15.5</v>
      </c>
      <c r="H98" s="122">
        <v>16</v>
      </c>
      <c r="I98" s="124">
        <f t="shared" ref="I98" si="182">SUM(F98-E98)*D98</f>
        <v>2000</v>
      </c>
      <c r="J98" s="125">
        <f>SUM(G98-F98)*D98</f>
        <v>2000</v>
      </c>
      <c r="K98" s="125">
        <f t="shared" ref="K98" si="183">SUM(H98-G98)*D98</f>
        <v>2000</v>
      </c>
      <c r="L98" s="124">
        <f t="shared" ref="L98" si="184">SUM(I98:K98)</f>
        <v>6000</v>
      </c>
      <c r="M98" s="126"/>
    </row>
    <row r="99" spans="1:13" x14ac:dyDescent="0.25">
      <c r="A99" s="120" t="s">
        <v>1235</v>
      </c>
      <c r="B99" s="121" t="s">
        <v>1237</v>
      </c>
      <c r="C99" s="122" t="s">
        <v>12</v>
      </c>
      <c r="D99" s="123">
        <v>1000</v>
      </c>
      <c r="E99" s="123">
        <v>61</v>
      </c>
      <c r="F99" s="122">
        <v>63</v>
      </c>
      <c r="G99" s="122">
        <v>0</v>
      </c>
      <c r="H99" s="122">
        <v>0</v>
      </c>
      <c r="I99" s="124">
        <f t="shared" ref="I99" si="185">SUM(F99-E99)*D99</f>
        <v>2000</v>
      </c>
      <c r="J99" s="125">
        <v>0</v>
      </c>
      <c r="K99" s="125">
        <f t="shared" ref="K99" si="186">SUM(H99-G99)*D99</f>
        <v>0</v>
      </c>
      <c r="L99" s="124">
        <f t="shared" ref="L99" si="187">SUM(I99:K99)</f>
        <v>2000</v>
      </c>
      <c r="M99" s="126"/>
    </row>
    <row r="100" spans="1:13" x14ac:dyDescent="0.25">
      <c r="A100" s="120" t="s">
        <v>1235</v>
      </c>
      <c r="B100" s="121" t="s">
        <v>1236</v>
      </c>
      <c r="C100" s="122" t="s">
        <v>12</v>
      </c>
      <c r="D100" s="123">
        <v>500</v>
      </c>
      <c r="E100" s="123">
        <v>56</v>
      </c>
      <c r="F100" s="122">
        <v>60</v>
      </c>
      <c r="G100" s="122">
        <v>0</v>
      </c>
      <c r="H100" s="122">
        <v>0</v>
      </c>
      <c r="I100" s="124">
        <f t="shared" ref="I100" si="188">SUM(F100-E100)*D100</f>
        <v>2000</v>
      </c>
      <c r="J100" s="125">
        <v>0</v>
      </c>
      <c r="K100" s="125">
        <f t="shared" ref="K100" si="189">SUM(H100-G100)*D100</f>
        <v>0</v>
      </c>
      <c r="L100" s="124">
        <f t="shared" ref="L100" si="190">SUM(I100:K100)</f>
        <v>2000</v>
      </c>
      <c r="M100" s="126"/>
    </row>
    <row r="101" spans="1:13" x14ac:dyDescent="0.25">
      <c r="A101" s="120" t="s">
        <v>1231</v>
      </c>
      <c r="B101" s="121" t="s">
        <v>1233</v>
      </c>
      <c r="C101" s="122" t="s">
        <v>12</v>
      </c>
      <c r="D101" s="123">
        <v>3000</v>
      </c>
      <c r="E101" s="123">
        <v>13</v>
      </c>
      <c r="F101" s="122">
        <v>14</v>
      </c>
      <c r="G101" s="122">
        <v>15</v>
      </c>
      <c r="H101" s="122">
        <v>16</v>
      </c>
      <c r="I101" s="124">
        <f t="shared" ref="I101" si="191">SUM(F101-E101)*D101</f>
        <v>3000</v>
      </c>
      <c r="J101" s="125">
        <f>SUM(G101-F101)*D101</f>
        <v>3000</v>
      </c>
      <c r="K101" s="125">
        <f t="shared" ref="K101" si="192">SUM(H101-G101)*D101</f>
        <v>3000</v>
      </c>
      <c r="L101" s="124">
        <f t="shared" ref="L101" si="193">SUM(I101:K101)</f>
        <v>9000</v>
      </c>
      <c r="M101" s="126"/>
    </row>
    <row r="102" spans="1:13" x14ac:dyDescent="0.25">
      <c r="A102" s="120" t="s">
        <v>1231</v>
      </c>
      <c r="B102" s="121" t="s">
        <v>1234</v>
      </c>
      <c r="C102" s="122" t="s">
        <v>12</v>
      </c>
      <c r="D102" s="123">
        <v>3000</v>
      </c>
      <c r="E102" s="123">
        <v>10</v>
      </c>
      <c r="F102" s="122">
        <v>11</v>
      </c>
      <c r="G102" s="122">
        <v>12</v>
      </c>
      <c r="H102" s="122">
        <v>13</v>
      </c>
      <c r="I102" s="124">
        <f t="shared" ref="I102" si="194">SUM(F102-E102)*D102</f>
        <v>3000</v>
      </c>
      <c r="J102" s="125">
        <f>SUM(G102-F102)*D102</f>
        <v>3000</v>
      </c>
      <c r="K102" s="125">
        <f t="shared" ref="K102" si="195">SUM(H102-G102)*D102</f>
        <v>3000</v>
      </c>
      <c r="L102" s="124">
        <f t="shared" ref="L102" si="196">SUM(I102:K102)</f>
        <v>9000</v>
      </c>
      <c r="M102" s="126"/>
    </row>
    <row r="103" spans="1:13" x14ac:dyDescent="0.25">
      <c r="A103" s="120" t="s">
        <v>1231</v>
      </c>
      <c r="B103" s="121" t="s">
        <v>1232</v>
      </c>
      <c r="C103" s="122" t="s">
        <v>12</v>
      </c>
      <c r="D103" s="123">
        <v>2000</v>
      </c>
      <c r="E103" s="123">
        <v>28</v>
      </c>
      <c r="F103" s="122">
        <v>30</v>
      </c>
      <c r="G103" s="122">
        <v>0</v>
      </c>
      <c r="H103" s="122">
        <v>0</v>
      </c>
      <c r="I103" s="124">
        <f t="shared" ref="I103" si="197">SUM(F103-E103)*D103</f>
        <v>4000</v>
      </c>
      <c r="J103" s="125">
        <v>0</v>
      </c>
      <c r="K103" s="125">
        <f t="shared" ref="K103" si="198">SUM(H103-G103)*D103</f>
        <v>0</v>
      </c>
      <c r="L103" s="124">
        <f t="shared" ref="L103" si="199">SUM(I103:K103)</f>
        <v>4000</v>
      </c>
      <c r="M103" s="126"/>
    </row>
    <row r="104" spans="1:13" x14ac:dyDescent="0.25">
      <c r="A104" s="120" t="s">
        <v>1228</v>
      </c>
      <c r="B104" s="121" t="s">
        <v>1229</v>
      </c>
      <c r="C104" s="122" t="s">
        <v>12</v>
      </c>
      <c r="D104" s="123">
        <v>1200</v>
      </c>
      <c r="E104" s="123">
        <v>18</v>
      </c>
      <c r="F104" s="122">
        <v>14</v>
      </c>
      <c r="G104" s="122">
        <v>0</v>
      </c>
      <c r="H104" s="122">
        <v>0</v>
      </c>
      <c r="I104" s="124">
        <f t="shared" ref="I104:I105" si="200">SUM(F104-E104)*D104</f>
        <v>-4800</v>
      </c>
      <c r="J104" s="125">
        <v>0</v>
      </c>
      <c r="K104" s="125">
        <f t="shared" ref="K104" si="201">SUM(H104-G104)*D104</f>
        <v>0</v>
      </c>
      <c r="L104" s="124">
        <f t="shared" ref="L104" si="202">SUM(I104:K104)</f>
        <v>-4800</v>
      </c>
      <c r="M104" s="126"/>
    </row>
    <row r="105" spans="1:13" x14ac:dyDescent="0.25">
      <c r="A105" s="120" t="s">
        <v>1228</v>
      </c>
      <c r="B105" s="121" t="s">
        <v>1230</v>
      </c>
      <c r="C105" s="122" t="s">
        <v>12</v>
      </c>
      <c r="D105" s="123">
        <v>8000</v>
      </c>
      <c r="E105" s="123">
        <v>3.4</v>
      </c>
      <c r="F105" s="122">
        <v>3</v>
      </c>
      <c r="G105" s="122">
        <v>0</v>
      </c>
      <c r="H105" s="122">
        <v>0</v>
      </c>
      <c r="I105" s="124">
        <f t="shared" si="200"/>
        <v>-3199.9999999999991</v>
      </c>
      <c r="J105" s="125">
        <v>0</v>
      </c>
      <c r="K105" s="125">
        <f t="shared" ref="K105" si="203">SUM(H105-G105)*D105</f>
        <v>0</v>
      </c>
      <c r="L105" s="124">
        <f t="shared" ref="L105" si="204">SUM(I105:K105)</f>
        <v>-3199.9999999999991</v>
      </c>
      <c r="M105" s="126"/>
    </row>
    <row r="106" spans="1:13" x14ac:dyDescent="0.25">
      <c r="A106" s="120" t="s">
        <v>1224</v>
      </c>
      <c r="B106" s="121" t="s">
        <v>1227</v>
      </c>
      <c r="C106" s="122" t="s">
        <v>12</v>
      </c>
      <c r="D106" s="123">
        <v>1200</v>
      </c>
      <c r="E106" s="123">
        <v>25</v>
      </c>
      <c r="F106" s="122">
        <v>27</v>
      </c>
      <c r="G106" s="122">
        <v>29</v>
      </c>
      <c r="H106" s="122">
        <v>31</v>
      </c>
      <c r="I106" s="124">
        <f t="shared" ref="I106" si="205">SUM(F106-E106)*D106</f>
        <v>2400</v>
      </c>
      <c r="J106" s="125">
        <f>SUM(G106-F106)*D106</f>
        <v>2400</v>
      </c>
      <c r="K106" s="125">
        <f t="shared" ref="K106" si="206">SUM(H106-G106)*D106</f>
        <v>2400</v>
      </c>
      <c r="L106" s="124">
        <f t="shared" ref="L106" si="207">SUM(I106:K106)</f>
        <v>7200</v>
      </c>
      <c r="M106" s="126"/>
    </row>
    <row r="107" spans="1:13" x14ac:dyDescent="0.25">
      <c r="A107" s="120" t="s">
        <v>1224</v>
      </c>
      <c r="B107" s="121" t="s">
        <v>1226</v>
      </c>
      <c r="C107" s="122" t="s">
        <v>12</v>
      </c>
      <c r="D107" s="123">
        <v>800</v>
      </c>
      <c r="E107" s="123">
        <v>23.5</v>
      </c>
      <c r="F107" s="122">
        <v>26.5</v>
      </c>
      <c r="G107" s="122">
        <v>29.5</v>
      </c>
      <c r="H107" s="122">
        <v>36</v>
      </c>
      <c r="I107" s="124">
        <f t="shared" ref="I107" si="208">SUM(F107-E107)*D107</f>
        <v>2400</v>
      </c>
      <c r="J107" s="125">
        <f>SUM(G107-F107)*D107</f>
        <v>2400</v>
      </c>
      <c r="K107" s="125">
        <f t="shared" ref="K107" si="209">SUM(H107-G107)*D107</f>
        <v>5200</v>
      </c>
      <c r="L107" s="124">
        <f t="shared" ref="L107" si="210">SUM(I107:K107)</f>
        <v>10000</v>
      </c>
      <c r="M107" s="126"/>
    </row>
    <row r="108" spans="1:13" x14ac:dyDescent="0.25">
      <c r="A108" s="120" t="s">
        <v>1224</v>
      </c>
      <c r="B108" s="121" t="s">
        <v>1225</v>
      </c>
      <c r="C108" s="122" t="s">
        <v>12</v>
      </c>
      <c r="D108" s="123">
        <v>1000</v>
      </c>
      <c r="E108" s="123">
        <v>39</v>
      </c>
      <c r="F108" s="122">
        <v>41</v>
      </c>
      <c r="G108" s="122">
        <v>0</v>
      </c>
      <c r="H108" s="122">
        <v>0</v>
      </c>
      <c r="I108" s="124">
        <f t="shared" ref="I108" si="211">SUM(F108-E108)*D108</f>
        <v>2000</v>
      </c>
      <c r="J108" s="125">
        <v>0</v>
      </c>
      <c r="K108" s="125">
        <v>0</v>
      </c>
      <c r="L108" s="124">
        <f t="shared" ref="L108" si="212">SUM(I108:K108)</f>
        <v>2000</v>
      </c>
      <c r="M108" s="126"/>
    </row>
    <row r="109" spans="1:13" x14ac:dyDescent="0.25">
      <c r="A109" s="120" t="s">
        <v>1222</v>
      </c>
      <c r="B109" s="121" t="s">
        <v>1223</v>
      </c>
      <c r="C109" s="122" t="s">
        <v>12</v>
      </c>
      <c r="D109" s="123">
        <v>2200</v>
      </c>
      <c r="E109" s="123">
        <v>13</v>
      </c>
      <c r="F109" s="122">
        <v>11.5</v>
      </c>
      <c r="G109" s="122">
        <v>11.5</v>
      </c>
      <c r="H109" s="122">
        <v>0</v>
      </c>
      <c r="I109" s="124">
        <f t="shared" ref="I109" si="213">SUM(F109-E109)*D109</f>
        <v>-3300</v>
      </c>
      <c r="J109" s="125">
        <v>0</v>
      </c>
      <c r="K109" s="125">
        <v>0</v>
      </c>
      <c r="L109" s="124">
        <f t="shared" ref="L109" si="214">SUM(I109:K109)</f>
        <v>-3300</v>
      </c>
      <c r="M109" s="126"/>
    </row>
    <row r="110" spans="1:13" x14ac:dyDescent="0.25">
      <c r="A110" s="120" t="s">
        <v>1220</v>
      </c>
      <c r="B110" s="121" t="s">
        <v>1221</v>
      </c>
      <c r="C110" s="122" t="s">
        <v>12</v>
      </c>
      <c r="D110" s="123">
        <v>1200</v>
      </c>
      <c r="E110" s="123">
        <v>32.5</v>
      </c>
      <c r="F110" s="122">
        <v>34.5</v>
      </c>
      <c r="G110" s="122">
        <v>0</v>
      </c>
      <c r="H110" s="122">
        <v>0</v>
      </c>
      <c r="I110" s="124">
        <f t="shared" ref="I110" si="215">SUM(F110-E110)*D110</f>
        <v>2400</v>
      </c>
      <c r="J110" s="125">
        <v>0</v>
      </c>
      <c r="K110" s="125">
        <v>0</v>
      </c>
      <c r="L110" s="124">
        <f t="shared" ref="L110" si="216">SUM(I110:K110)</f>
        <v>2400</v>
      </c>
      <c r="M110" s="126"/>
    </row>
    <row r="111" spans="1:13" x14ac:dyDescent="0.25">
      <c r="A111" s="120" t="s">
        <v>1220</v>
      </c>
      <c r="B111" s="121" t="s">
        <v>1152</v>
      </c>
      <c r="C111" s="122" t="s">
        <v>12</v>
      </c>
      <c r="D111" s="123">
        <v>2000</v>
      </c>
      <c r="E111" s="123">
        <v>25.5</v>
      </c>
      <c r="F111" s="122">
        <v>26.5</v>
      </c>
      <c r="G111" s="122">
        <v>0</v>
      </c>
      <c r="H111" s="122">
        <v>0</v>
      </c>
      <c r="I111" s="124">
        <f t="shared" ref="I111" si="217">SUM(F111-E111)*D111</f>
        <v>2000</v>
      </c>
      <c r="J111" s="125">
        <v>0</v>
      </c>
      <c r="K111" s="125">
        <v>0</v>
      </c>
      <c r="L111" s="124">
        <f t="shared" ref="L111" si="218">SUM(I111:K111)</f>
        <v>2000</v>
      </c>
      <c r="M111" s="126"/>
    </row>
    <row r="112" spans="1:13" x14ac:dyDescent="0.25">
      <c r="A112" s="120" t="s">
        <v>1217</v>
      </c>
      <c r="B112" s="121" t="s">
        <v>1219</v>
      </c>
      <c r="C112" s="122" t="s">
        <v>12</v>
      </c>
      <c r="D112" s="123">
        <v>4000</v>
      </c>
      <c r="E112" s="123">
        <v>12.55</v>
      </c>
      <c r="F112" s="122">
        <v>13.25</v>
      </c>
      <c r="G112" s="122">
        <v>14</v>
      </c>
      <c r="H112" s="122">
        <v>0</v>
      </c>
      <c r="I112" s="124">
        <f t="shared" ref="I112" si="219">SUM(F112-E112)*D112</f>
        <v>2799.9999999999973</v>
      </c>
      <c r="J112" s="125">
        <f>SUM(G112-F112)*D112</f>
        <v>3000</v>
      </c>
      <c r="K112" s="125">
        <v>0</v>
      </c>
      <c r="L112" s="124">
        <f t="shared" ref="L112" si="220">SUM(I112:K112)</f>
        <v>5799.9999999999973</v>
      </c>
      <c r="M112" s="126"/>
    </row>
    <row r="113" spans="1:13" x14ac:dyDescent="0.25">
      <c r="A113" s="120" t="s">
        <v>1217</v>
      </c>
      <c r="B113" s="121" t="s">
        <v>1218</v>
      </c>
      <c r="C113" s="122" t="s">
        <v>12</v>
      </c>
      <c r="D113" s="123">
        <v>1200</v>
      </c>
      <c r="E113" s="123">
        <v>30</v>
      </c>
      <c r="F113" s="122">
        <v>31</v>
      </c>
      <c r="G113" s="122">
        <v>32</v>
      </c>
      <c r="H113" s="122">
        <v>33</v>
      </c>
      <c r="I113" s="124">
        <f t="shared" ref="I113" si="221">SUM(F113-E113)*D113</f>
        <v>1200</v>
      </c>
      <c r="J113" s="125">
        <f>SUM(G113-F113)*D113</f>
        <v>1200</v>
      </c>
      <c r="K113" s="125">
        <f t="shared" ref="K113" si="222">SUM(H113-G113)*D113</f>
        <v>1200</v>
      </c>
      <c r="L113" s="124">
        <f t="shared" ref="L113" si="223">SUM(I113:K113)</f>
        <v>3600</v>
      </c>
      <c r="M113" s="126"/>
    </row>
    <row r="114" spans="1:13" x14ac:dyDescent="0.25">
      <c r="A114" s="120" t="s">
        <v>1216</v>
      </c>
      <c r="B114" s="121" t="s">
        <v>1046</v>
      </c>
      <c r="C114" s="122" t="s">
        <v>12</v>
      </c>
      <c r="D114" s="123">
        <v>3000</v>
      </c>
      <c r="E114" s="123">
        <v>12</v>
      </c>
      <c r="F114" s="122">
        <v>13</v>
      </c>
      <c r="G114" s="122">
        <v>0</v>
      </c>
      <c r="H114" s="122">
        <v>0</v>
      </c>
      <c r="I114" s="124">
        <f t="shared" ref="I114" si="224">SUM(F114-E114)*D114</f>
        <v>3000</v>
      </c>
      <c r="J114" s="125">
        <v>0</v>
      </c>
      <c r="K114" s="125">
        <v>0</v>
      </c>
      <c r="L114" s="124">
        <f t="shared" ref="L114" si="225">SUM(I114:K114)</f>
        <v>3000</v>
      </c>
      <c r="M114" s="126"/>
    </row>
    <row r="115" spans="1:13" x14ac:dyDescent="0.25">
      <c r="A115" s="120" t="s">
        <v>1216</v>
      </c>
      <c r="B115" s="121" t="s">
        <v>1075</v>
      </c>
      <c r="C115" s="122" t="s">
        <v>12</v>
      </c>
      <c r="D115" s="123">
        <v>1600</v>
      </c>
      <c r="E115" s="123">
        <v>30</v>
      </c>
      <c r="F115" s="122">
        <v>31.5</v>
      </c>
      <c r="G115" s="122">
        <v>33</v>
      </c>
      <c r="H115" s="122">
        <v>0</v>
      </c>
      <c r="I115" s="124">
        <f t="shared" ref="I115" si="226">SUM(F115-E115)*D115</f>
        <v>2400</v>
      </c>
      <c r="J115" s="125">
        <f>SUM(G115-F115)*D115</f>
        <v>2400</v>
      </c>
      <c r="K115" s="125">
        <v>0</v>
      </c>
      <c r="L115" s="124">
        <f t="shared" ref="L115" si="227">SUM(I115:K115)</f>
        <v>4800</v>
      </c>
      <c r="M115" s="126"/>
    </row>
    <row r="116" spans="1:13" x14ac:dyDescent="0.25">
      <c r="A116" s="120" t="s">
        <v>1212</v>
      </c>
      <c r="B116" s="121" t="s">
        <v>1213</v>
      </c>
      <c r="C116" s="122" t="s">
        <v>12</v>
      </c>
      <c r="D116" s="123">
        <v>2000</v>
      </c>
      <c r="E116" s="123">
        <v>25</v>
      </c>
      <c r="F116" s="122">
        <v>26</v>
      </c>
      <c r="G116" s="122">
        <v>27</v>
      </c>
      <c r="H116" s="122">
        <v>28</v>
      </c>
      <c r="I116" s="124">
        <f t="shared" ref="I116" si="228">SUM(F116-E116)*D116</f>
        <v>2000</v>
      </c>
      <c r="J116" s="125">
        <f>SUM(G116-F116)*D116</f>
        <v>2000</v>
      </c>
      <c r="K116" s="125">
        <f t="shared" ref="K116" si="229">SUM(H116-G116)*D116</f>
        <v>2000</v>
      </c>
      <c r="L116" s="124">
        <f t="shared" ref="L116" si="230">SUM(I116:K116)</f>
        <v>6000</v>
      </c>
      <c r="M116" s="126"/>
    </row>
    <row r="117" spans="1:13" x14ac:dyDescent="0.25">
      <c r="A117" s="120" t="s">
        <v>1212</v>
      </c>
      <c r="B117" s="121" t="s">
        <v>1215</v>
      </c>
      <c r="C117" s="122" t="s">
        <v>12</v>
      </c>
      <c r="D117" s="123">
        <v>2000</v>
      </c>
      <c r="E117" s="123">
        <v>30.5</v>
      </c>
      <c r="F117" s="122">
        <v>31.5</v>
      </c>
      <c r="G117" s="122">
        <v>32.5</v>
      </c>
      <c r="H117" s="122">
        <v>33.5</v>
      </c>
      <c r="I117" s="124">
        <f t="shared" ref="I117" si="231">SUM(F117-E117)*D117</f>
        <v>2000</v>
      </c>
      <c r="J117" s="125">
        <f>SUM(G117-F117)*D117</f>
        <v>2000</v>
      </c>
      <c r="K117" s="125">
        <f t="shared" ref="K117" si="232">SUM(H117-G117)*D117</f>
        <v>2000</v>
      </c>
      <c r="L117" s="124">
        <f t="shared" ref="L117" si="233">SUM(I117:K117)</f>
        <v>6000</v>
      </c>
      <c r="M117" s="126"/>
    </row>
    <row r="118" spans="1:13" x14ac:dyDescent="0.25">
      <c r="A118" s="120" t="s">
        <v>1212</v>
      </c>
      <c r="B118" s="121" t="s">
        <v>1214</v>
      </c>
      <c r="C118" s="122" t="s">
        <v>12</v>
      </c>
      <c r="D118" s="123">
        <v>2000</v>
      </c>
      <c r="E118" s="123">
        <v>60</v>
      </c>
      <c r="F118" s="122">
        <v>60</v>
      </c>
      <c r="G118" s="122">
        <v>0</v>
      </c>
      <c r="H118" s="122">
        <v>0</v>
      </c>
      <c r="I118" s="124">
        <f t="shared" ref="I118" si="234">SUM(F118-E118)*D118</f>
        <v>0</v>
      </c>
      <c r="J118" s="125">
        <v>0</v>
      </c>
      <c r="K118" s="125">
        <f t="shared" ref="K118" si="235">SUM(H118-G118)*D118</f>
        <v>0</v>
      </c>
      <c r="L118" s="124">
        <f t="shared" ref="L118" si="236">SUM(I118:K118)</f>
        <v>0</v>
      </c>
      <c r="M118" s="126"/>
    </row>
    <row r="119" spans="1:13" x14ac:dyDescent="0.25">
      <c r="A119" s="120" t="s">
        <v>1210</v>
      </c>
      <c r="B119" s="121" t="s">
        <v>1211</v>
      </c>
      <c r="C119" s="122" t="s">
        <v>12</v>
      </c>
      <c r="D119" s="123">
        <v>2800</v>
      </c>
      <c r="E119" s="123">
        <v>20</v>
      </c>
      <c r="F119" s="122">
        <v>21.5</v>
      </c>
      <c r="G119" s="122">
        <v>0</v>
      </c>
      <c r="H119" s="122">
        <v>0</v>
      </c>
      <c r="I119" s="124">
        <f t="shared" ref="I119" si="237">SUM(F119-E119)*D119</f>
        <v>4200</v>
      </c>
      <c r="J119" s="125">
        <v>0</v>
      </c>
      <c r="K119" s="125">
        <v>0</v>
      </c>
      <c r="L119" s="124">
        <f t="shared" ref="L119" si="238">SUM(I119:K119)</f>
        <v>4200</v>
      </c>
      <c r="M119" s="126"/>
    </row>
    <row r="120" spans="1:13" x14ac:dyDescent="0.25">
      <c r="A120" s="120" t="s">
        <v>1210</v>
      </c>
      <c r="B120" s="121" t="s">
        <v>1161</v>
      </c>
      <c r="C120" s="122" t="s">
        <v>12</v>
      </c>
      <c r="D120" s="123">
        <v>500</v>
      </c>
      <c r="E120" s="123">
        <v>145</v>
      </c>
      <c r="F120" s="122">
        <v>137</v>
      </c>
      <c r="G120" s="122">
        <v>0</v>
      </c>
      <c r="H120" s="122">
        <v>0</v>
      </c>
      <c r="I120" s="124">
        <f t="shared" ref="I120" si="239">SUM(F120-E120)*D120</f>
        <v>-4000</v>
      </c>
      <c r="J120" s="125">
        <v>0</v>
      </c>
      <c r="K120" s="125">
        <v>0</v>
      </c>
      <c r="L120" s="124">
        <f t="shared" ref="L120" si="240">SUM(I120:K120)</f>
        <v>-4000</v>
      </c>
      <c r="M120" s="126"/>
    </row>
    <row r="121" spans="1:13" x14ac:dyDescent="0.25">
      <c r="A121" s="120" t="s">
        <v>1206</v>
      </c>
      <c r="B121" s="121" t="s">
        <v>1207</v>
      </c>
      <c r="C121" s="122" t="s">
        <v>12</v>
      </c>
      <c r="D121" s="123">
        <v>6000</v>
      </c>
      <c r="E121" s="123">
        <v>5.6</v>
      </c>
      <c r="F121" s="122">
        <v>6</v>
      </c>
      <c r="G121" s="122">
        <v>6.5</v>
      </c>
      <c r="H121" s="122">
        <v>0</v>
      </c>
      <c r="I121" s="124">
        <f t="shared" ref="I121" si="241">SUM(F121-E121)*D121</f>
        <v>2400.0000000000023</v>
      </c>
      <c r="J121" s="125">
        <f>SUM(G121-F121)*D121</f>
        <v>3000</v>
      </c>
      <c r="K121" s="125">
        <v>0</v>
      </c>
      <c r="L121" s="124">
        <f t="shared" ref="L121" si="242">SUM(I121:K121)</f>
        <v>5400.0000000000018</v>
      </c>
      <c r="M121" s="126"/>
    </row>
    <row r="122" spans="1:13" x14ac:dyDescent="0.25">
      <c r="A122" s="120" t="s">
        <v>1206</v>
      </c>
      <c r="B122" s="121" t="s">
        <v>1208</v>
      </c>
      <c r="C122" s="122" t="s">
        <v>12</v>
      </c>
      <c r="D122" s="123">
        <v>500</v>
      </c>
      <c r="E122" s="123">
        <v>78</v>
      </c>
      <c r="F122" s="122">
        <v>82</v>
      </c>
      <c r="G122" s="122">
        <v>0</v>
      </c>
      <c r="H122" s="122">
        <v>0</v>
      </c>
      <c r="I122" s="124">
        <f t="shared" ref="I122" si="243">SUM(F122-E122)*D122</f>
        <v>2000</v>
      </c>
      <c r="J122" s="125">
        <v>0</v>
      </c>
      <c r="K122" s="125">
        <v>0</v>
      </c>
      <c r="L122" s="124">
        <f t="shared" ref="L122" si="244">SUM(I122:K122)</f>
        <v>2000</v>
      </c>
      <c r="M122" s="126"/>
    </row>
    <row r="123" spans="1:13" x14ac:dyDescent="0.25">
      <c r="A123" s="120" t="s">
        <v>1206</v>
      </c>
      <c r="B123" s="121" t="s">
        <v>1209</v>
      </c>
      <c r="C123" s="122" t="s">
        <v>12</v>
      </c>
      <c r="D123" s="123">
        <v>1200</v>
      </c>
      <c r="E123" s="123">
        <v>65.5</v>
      </c>
      <c r="F123" s="122">
        <v>61</v>
      </c>
      <c r="G123" s="122">
        <v>0</v>
      </c>
      <c r="H123" s="122">
        <v>0</v>
      </c>
      <c r="I123" s="124">
        <f t="shared" ref="I123" si="245">SUM(F123-E123)*D123</f>
        <v>-5400</v>
      </c>
      <c r="J123" s="125">
        <v>0</v>
      </c>
      <c r="K123" s="125">
        <v>0</v>
      </c>
      <c r="L123" s="124">
        <f t="shared" ref="L123" si="246">SUM(I123:K123)</f>
        <v>-5400</v>
      </c>
      <c r="M123" s="126"/>
    </row>
    <row r="124" spans="1:13" x14ac:dyDescent="0.25">
      <c r="A124" s="120" t="s">
        <v>1203</v>
      </c>
      <c r="B124" s="121" t="s">
        <v>1205</v>
      </c>
      <c r="C124" s="122" t="s">
        <v>12</v>
      </c>
      <c r="D124" s="123">
        <v>4000</v>
      </c>
      <c r="E124" s="123">
        <v>12</v>
      </c>
      <c r="F124" s="122">
        <v>12.7</v>
      </c>
      <c r="G124" s="122">
        <v>13.5</v>
      </c>
      <c r="H124" s="122">
        <v>15</v>
      </c>
      <c r="I124" s="124">
        <f t="shared" ref="I124" si="247">SUM(F124-E124)*D124</f>
        <v>2799.9999999999973</v>
      </c>
      <c r="J124" s="125">
        <f>SUM(G124-F124)*D124</f>
        <v>3200.0000000000027</v>
      </c>
      <c r="K124" s="125">
        <f t="shared" ref="K124" si="248">SUM(H124-G124)*D124</f>
        <v>6000</v>
      </c>
      <c r="L124" s="124">
        <f t="shared" ref="L124" si="249">SUM(I124:K124)</f>
        <v>12000</v>
      </c>
      <c r="M124" s="126"/>
    </row>
    <row r="125" spans="1:13" x14ac:dyDescent="0.25">
      <c r="A125" s="120" t="s">
        <v>1203</v>
      </c>
      <c r="B125" s="121" t="s">
        <v>1204</v>
      </c>
      <c r="C125" s="122" t="s">
        <v>12</v>
      </c>
      <c r="D125" s="123">
        <v>3000</v>
      </c>
      <c r="E125" s="123">
        <v>13</v>
      </c>
      <c r="F125" s="122">
        <v>14</v>
      </c>
      <c r="G125" s="122">
        <v>0</v>
      </c>
      <c r="H125" s="122">
        <v>0</v>
      </c>
      <c r="I125" s="124">
        <f t="shared" ref="I125" si="250">SUM(F125-E125)*D125</f>
        <v>3000</v>
      </c>
      <c r="J125" s="125">
        <v>0</v>
      </c>
      <c r="K125" s="125">
        <f t="shared" ref="K125" si="251">SUM(H125-G125)*D125</f>
        <v>0</v>
      </c>
      <c r="L125" s="124">
        <f t="shared" ref="L125" si="252">SUM(I125:K125)</f>
        <v>3000</v>
      </c>
      <c r="M125" s="126"/>
    </row>
    <row r="126" spans="1:13" x14ac:dyDescent="0.25">
      <c r="A126" s="120" t="s">
        <v>1199</v>
      </c>
      <c r="B126" s="121" t="s">
        <v>1202</v>
      </c>
      <c r="C126" s="122" t="s">
        <v>12</v>
      </c>
      <c r="D126" s="123">
        <v>2000</v>
      </c>
      <c r="E126" s="123">
        <v>21</v>
      </c>
      <c r="F126" s="122">
        <v>22</v>
      </c>
      <c r="G126" s="122">
        <v>23</v>
      </c>
      <c r="H126" s="122">
        <v>23.8</v>
      </c>
      <c r="I126" s="124">
        <f t="shared" ref="I126" si="253">SUM(F126-E126)*D126</f>
        <v>2000</v>
      </c>
      <c r="J126" s="125">
        <f>SUM(G126-F126)*D126</f>
        <v>2000</v>
      </c>
      <c r="K126" s="125">
        <f t="shared" ref="K126" si="254">SUM(H126-G126)*D126</f>
        <v>1600.0000000000014</v>
      </c>
      <c r="L126" s="124">
        <f t="shared" ref="L126" si="255">SUM(I126:K126)</f>
        <v>5600.0000000000018</v>
      </c>
      <c r="M126" s="126"/>
    </row>
    <row r="127" spans="1:13" x14ac:dyDescent="0.25">
      <c r="A127" s="120" t="s">
        <v>1199</v>
      </c>
      <c r="B127" s="121" t="s">
        <v>1201</v>
      </c>
      <c r="C127" s="122" t="s">
        <v>12</v>
      </c>
      <c r="D127" s="123">
        <v>1200</v>
      </c>
      <c r="E127" s="123">
        <v>56</v>
      </c>
      <c r="F127" s="122">
        <v>60</v>
      </c>
      <c r="G127" s="122">
        <v>64</v>
      </c>
      <c r="H127" s="122">
        <v>0</v>
      </c>
      <c r="I127" s="124">
        <f t="shared" ref="I127" si="256">SUM(F127-E127)*D127</f>
        <v>4800</v>
      </c>
      <c r="J127" s="125">
        <f>SUM(G127-F127)*D127</f>
        <v>4800</v>
      </c>
      <c r="K127" s="125">
        <v>0</v>
      </c>
      <c r="L127" s="124">
        <f t="shared" ref="L127" si="257">SUM(I127:K127)</f>
        <v>9600</v>
      </c>
      <c r="M127" s="126"/>
    </row>
    <row r="128" spans="1:13" x14ac:dyDescent="0.25">
      <c r="A128" s="120" t="s">
        <v>1199</v>
      </c>
      <c r="B128" s="121" t="s">
        <v>1200</v>
      </c>
      <c r="C128" s="122" t="s">
        <v>12</v>
      </c>
      <c r="D128" s="123">
        <v>6000</v>
      </c>
      <c r="E128" s="123">
        <v>19</v>
      </c>
      <c r="F128" s="122">
        <v>19.7</v>
      </c>
      <c r="G128" s="122">
        <v>0</v>
      </c>
      <c r="H128" s="122">
        <v>0</v>
      </c>
      <c r="I128" s="124">
        <f t="shared" ref="I128" si="258">SUM(F128-E128)*D128</f>
        <v>4199.9999999999955</v>
      </c>
      <c r="J128" s="125">
        <v>0</v>
      </c>
      <c r="K128" s="125">
        <f t="shared" ref="K128" si="259">SUM(H128-G128)*D128</f>
        <v>0</v>
      </c>
      <c r="L128" s="124">
        <f t="shared" ref="L128" si="260">SUM(I128:K128)</f>
        <v>4199.9999999999955</v>
      </c>
      <c r="M128" s="126"/>
    </row>
    <row r="129" spans="1:13" x14ac:dyDescent="0.25">
      <c r="A129" s="120" t="s">
        <v>1195</v>
      </c>
      <c r="B129" s="121" t="s">
        <v>1198</v>
      </c>
      <c r="C129" s="122" t="s">
        <v>12</v>
      </c>
      <c r="D129" s="123">
        <v>1200</v>
      </c>
      <c r="E129" s="123">
        <v>65.5</v>
      </c>
      <c r="F129" s="122">
        <v>62</v>
      </c>
      <c r="G129" s="122">
        <v>0</v>
      </c>
      <c r="H129" s="122">
        <v>0</v>
      </c>
      <c r="I129" s="124">
        <f t="shared" ref="I129" si="261">SUM(F129-E129)*D129</f>
        <v>-4200</v>
      </c>
      <c r="J129" s="125">
        <v>0</v>
      </c>
      <c r="K129" s="125">
        <f t="shared" ref="K129" si="262">SUM(H129-G129)*D129</f>
        <v>0</v>
      </c>
      <c r="L129" s="124">
        <f t="shared" ref="L129" si="263">SUM(I129:K129)</f>
        <v>-4200</v>
      </c>
      <c r="M129" s="126"/>
    </row>
    <row r="130" spans="1:13" x14ac:dyDescent="0.25">
      <c r="A130" s="120" t="s">
        <v>1195</v>
      </c>
      <c r="B130" s="121" t="s">
        <v>1197</v>
      </c>
      <c r="C130" s="122" t="s">
        <v>12</v>
      </c>
      <c r="D130" s="123">
        <v>2400</v>
      </c>
      <c r="E130" s="123">
        <v>30.5</v>
      </c>
      <c r="F130" s="122">
        <v>28.5</v>
      </c>
      <c r="G130" s="122">
        <v>0</v>
      </c>
      <c r="H130" s="122">
        <v>0</v>
      </c>
      <c r="I130" s="124">
        <f t="shared" ref="I130" si="264">SUM(F130-E130)*D130</f>
        <v>-4800</v>
      </c>
      <c r="J130" s="125">
        <v>0</v>
      </c>
      <c r="K130" s="125">
        <f t="shared" ref="K130" si="265">SUM(H130-G130)*D130</f>
        <v>0</v>
      </c>
      <c r="L130" s="124">
        <f t="shared" ref="L130" si="266">SUM(I130:K130)</f>
        <v>-4800</v>
      </c>
      <c r="M130" s="126"/>
    </row>
    <row r="131" spans="1:13" x14ac:dyDescent="0.25">
      <c r="A131" s="120" t="s">
        <v>1195</v>
      </c>
      <c r="B131" s="121" t="s">
        <v>1196</v>
      </c>
      <c r="C131" s="122" t="s">
        <v>12</v>
      </c>
      <c r="D131" s="123">
        <v>1000</v>
      </c>
      <c r="E131" s="123">
        <v>50</v>
      </c>
      <c r="F131" s="122">
        <v>52.5</v>
      </c>
      <c r="G131" s="122">
        <v>0</v>
      </c>
      <c r="H131" s="122">
        <v>0</v>
      </c>
      <c r="I131" s="124">
        <f t="shared" ref="I131" si="267">SUM(F131-E131)*D131</f>
        <v>2500</v>
      </c>
      <c r="J131" s="125">
        <v>0</v>
      </c>
      <c r="K131" s="125">
        <f t="shared" ref="K131" si="268">SUM(H131-G131)*D131</f>
        <v>0</v>
      </c>
      <c r="L131" s="124">
        <f t="shared" ref="L131" si="269">SUM(I131:K131)</f>
        <v>2500</v>
      </c>
      <c r="M131" s="126"/>
    </row>
    <row r="132" spans="1:13" x14ac:dyDescent="0.25">
      <c r="A132" s="120" t="s">
        <v>1192</v>
      </c>
      <c r="B132" s="121" t="s">
        <v>1194</v>
      </c>
      <c r="C132" s="122" t="s">
        <v>12</v>
      </c>
      <c r="D132" s="123">
        <v>800</v>
      </c>
      <c r="E132" s="123">
        <v>66</v>
      </c>
      <c r="F132" s="122">
        <v>70</v>
      </c>
      <c r="G132" s="122">
        <v>0</v>
      </c>
      <c r="H132" s="122">
        <v>0</v>
      </c>
      <c r="I132" s="124">
        <f t="shared" ref="I132" si="270">SUM(F132-E132)*D132</f>
        <v>3200</v>
      </c>
      <c r="J132" s="125">
        <v>0</v>
      </c>
      <c r="K132" s="125">
        <f t="shared" ref="K132" si="271">SUM(H132-G132)*D132</f>
        <v>0</v>
      </c>
      <c r="L132" s="124">
        <f t="shared" ref="L132" si="272">SUM(I132:K132)</f>
        <v>3200</v>
      </c>
      <c r="M132" s="126"/>
    </row>
    <row r="133" spans="1:13" x14ac:dyDescent="0.25">
      <c r="A133" s="120" t="s">
        <v>1192</v>
      </c>
      <c r="B133" s="121" t="s">
        <v>1193</v>
      </c>
      <c r="C133" s="122" t="s">
        <v>12</v>
      </c>
      <c r="D133" s="123">
        <v>1800</v>
      </c>
      <c r="E133" s="123">
        <v>24</v>
      </c>
      <c r="F133" s="122">
        <v>25.2</v>
      </c>
      <c r="G133" s="122">
        <v>0</v>
      </c>
      <c r="H133" s="122">
        <v>0</v>
      </c>
      <c r="I133" s="124">
        <f t="shared" ref="I133" si="273">SUM(F133-E133)*D133</f>
        <v>2159.9999999999986</v>
      </c>
      <c r="J133" s="125">
        <v>0</v>
      </c>
      <c r="K133" s="125">
        <f t="shared" ref="K133" si="274">SUM(H133-G133)*D133</f>
        <v>0</v>
      </c>
      <c r="L133" s="124">
        <f t="shared" ref="L133" si="275">SUM(I133:K133)</f>
        <v>2159.9999999999986</v>
      </c>
      <c r="M133" s="126"/>
    </row>
    <row r="134" spans="1:13" x14ac:dyDescent="0.25">
      <c r="A134" s="120" t="s">
        <v>1190</v>
      </c>
      <c r="B134" s="121" t="s">
        <v>1191</v>
      </c>
      <c r="C134" s="122" t="s">
        <v>12</v>
      </c>
      <c r="D134" s="123">
        <v>2000</v>
      </c>
      <c r="E134" s="123">
        <v>24.5</v>
      </c>
      <c r="F134" s="122">
        <v>23</v>
      </c>
      <c r="G134" s="122">
        <v>0</v>
      </c>
      <c r="H134" s="122">
        <v>0</v>
      </c>
      <c r="I134" s="124">
        <f t="shared" ref="I134" si="276">SUM(F134-E134)*D134</f>
        <v>-3000</v>
      </c>
      <c r="J134" s="125">
        <v>0</v>
      </c>
      <c r="K134" s="125">
        <f t="shared" ref="K134" si="277">SUM(H134-G134)*D134</f>
        <v>0</v>
      </c>
      <c r="L134" s="124">
        <f t="shared" ref="L134" si="278">SUM(I134:K134)</f>
        <v>-3000</v>
      </c>
      <c r="M134" s="126"/>
    </row>
    <row r="135" spans="1:13" x14ac:dyDescent="0.25">
      <c r="A135" s="120" t="s">
        <v>1188</v>
      </c>
      <c r="B135" s="121" t="s">
        <v>1189</v>
      </c>
      <c r="C135" s="122" t="s">
        <v>12</v>
      </c>
      <c r="D135" s="123">
        <v>3600</v>
      </c>
      <c r="E135" s="123">
        <v>19.25</v>
      </c>
      <c r="F135" s="122">
        <v>20</v>
      </c>
      <c r="G135" s="122">
        <v>0</v>
      </c>
      <c r="H135" s="122">
        <v>0</v>
      </c>
      <c r="I135" s="124">
        <f t="shared" ref="I135" si="279">SUM(F135-E135)*D135</f>
        <v>2700</v>
      </c>
      <c r="J135" s="125">
        <v>0</v>
      </c>
      <c r="K135" s="125">
        <f t="shared" ref="K135" si="280">SUM(H135-G135)*D135</f>
        <v>0</v>
      </c>
      <c r="L135" s="124">
        <f t="shared" ref="L135" si="281">SUM(I135:K135)</f>
        <v>2700</v>
      </c>
      <c r="M135" s="126"/>
    </row>
    <row r="136" spans="1:13" x14ac:dyDescent="0.25">
      <c r="A136" s="120" t="s">
        <v>1185</v>
      </c>
      <c r="B136" s="121" t="s">
        <v>1186</v>
      </c>
      <c r="C136" s="122" t="s">
        <v>12</v>
      </c>
      <c r="D136" s="123">
        <v>1000</v>
      </c>
      <c r="E136" s="123">
        <v>50</v>
      </c>
      <c r="F136" s="122">
        <v>47</v>
      </c>
      <c r="G136" s="122">
        <v>0</v>
      </c>
      <c r="H136" s="122">
        <v>0</v>
      </c>
      <c r="I136" s="124">
        <f t="shared" ref="I136" si="282">SUM(F136-E136)*D136</f>
        <v>-3000</v>
      </c>
      <c r="J136" s="125">
        <v>0</v>
      </c>
      <c r="K136" s="125">
        <f t="shared" ref="K136" si="283">SUM(H136-G136)*D136</f>
        <v>0</v>
      </c>
      <c r="L136" s="124">
        <f t="shared" ref="L136" si="284">SUM(I136:K136)</f>
        <v>-3000</v>
      </c>
      <c r="M136" s="126"/>
    </row>
    <row r="137" spans="1:13" x14ac:dyDescent="0.25">
      <c r="A137" s="120" t="s">
        <v>1184</v>
      </c>
      <c r="B137" s="121" t="s">
        <v>1182</v>
      </c>
      <c r="C137" s="122" t="s">
        <v>12</v>
      </c>
      <c r="D137" s="123">
        <v>800</v>
      </c>
      <c r="E137" s="123">
        <v>38.6</v>
      </c>
      <c r="F137" s="122">
        <v>40.5</v>
      </c>
      <c r="G137" s="122">
        <v>42.5</v>
      </c>
      <c r="H137" s="122">
        <v>44.5</v>
      </c>
      <c r="I137" s="124">
        <f t="shared" ref="I137" si="285">SUM(F137-E137)*D137</f>
        <v>1519.9999999999989</v>
      </c>
      <c r="J137" s="125">
        <f>SUM(G137-F137)*D137</f>
        <v>1600</v>
      </c>
      <c r="K137" s="125">
        <f t="shared" ref="K137" si="286">SUM(H137-G137)*D137</f>
        <v>1600</v>
      </c>
      <c r="L137" s="124">
        <f t="shared" ref="L137" si="287">SUM(I137:K137)</f>
        <v>4719.9999999999991</v>
      </c>
      <c r="M137" s="126"/>
    </row>
    <row r="138" spans="1:13" x14ac:dyDescent="0.25">
      <c r="A138" s="120" t="s">
        <v>1184</v>
      </c>
      <c r="B138" s="121" t="s">
        <v>1180</v>
      </c>
      <c r="C138" s="122" t="s">
        <v>12</v>
      </c>
      <c r="D138" s="123">
        <v>1200</v>
      </c>
      <c r="E138" s="123">
        <v>30.5</v>
      </c>
      <c r="F138" s="122">
        <v>32.1</v>
      </c>
      <c r="G138" s="122">
        <v>0</v>
      </c>
      <c r="H138" s="122">
        <v>0</v>
      </c>
      <c r="I138" s="124">
        <f t="shared" ref="I138" si="288">SUM(F138-E138)*D138</f>
        <v>1920.0000000000018</v>
      </c>
      <c r="J138" s="125">
        <v>0</v>
      </c>
      <c r="K138" s="125">
        <f t="shared" ref="K138" si="289">SUM(H138-G138)*D138</f>
        <v>0</v>
      </c>
      <c r="L138" s="124">
        <f t="shared" ref="L138" si="290">SUM(I138:K138)</f>
        <v>1920.0000000000018</v>
      </c>
      <c r="M138" s="126"/>
    </row>
    <row r="139" spans="1:13" x14ac:dyDescent="0.25">
      <c r="A139" s="120" t="s">
        <v>1184</v>
      </c>
      <c r="B139" s="121" t="s">
        <v>1181</v>
      </c>
      <c r="C139" s="122" t="s">
        <v>12</v>
      </c>
      <c r="D139" s="123">
        <v>500</v>
      </c>
      <c r="E139" s="123">
        <v>56.5</v>
      </c>
      <c r="F139" s="122">
        <v>61</v>
      </c>
      <c r="G139" s="122">
        <v>0</v>
      </c>
      <c r="H139" s="122">
        <v>0</v>
      </c>
      <c r="I139" s="124">
        <f t="shared" ref="I139" si="291">SUM(F139-E139)*D139</f>
        <v>2250</v>
      </c>
      <c r="J139" s="125">
        <v>0</v>
      </c>
      <c r="K139" s="125">
        <f t="shared" ref="K139" si="292">SUM(H139-G139)*D139</f>
        <v>0</v>
      </c>
      <c r="L139" s="124">
        <f t="shared" ref="L139" si="293">SUM(I139:K139)</f>
        <v>2250</v>
      </c>
      <c r="M139" s="126"/>
    </row>
    <row r="140" spans="1:13" x14ac:dyDescent="0.25">
      <c r="A140" s="120" t="s">
        <v>1184</v>
      </c>
      <c r="B140" s="121" t="s">
        <v>1183</v>
      </c>
      <c r="C140" s="122" t="s">
        <v>12</v>
      </c>
      <c r="D140" s="123">
        <v>3500</v>
      </c>
      <c r="E140" s="123">
        <v>20</v>
      </c>
      <c r="F140" s="122">
        <v>18.5</v>
      </c>
      <c r="G140" s="122">
        <v>0</v>
      </c>
      <c r="H140" s="122">
        <v>0</v>
      </c>
      <c r="I140" s="124">
        <f t="shared" ref="I140" si="294">SUM(F140-E140)*D140</f>
        <v>-5250</v>
      </c>
      <c r="J140" s="125">
        <v>0</v>
      </c>
      <c r="K140" s="125">
        <f t="shared" ref="K140" si="295">SUM(H140-G140)*D140</f>
        <v>0</v>
      </c>
      <c r="L140" s="124">
        <f t="shared" ref="L140" si="296">SUM(I140:K140)</f>
        <v>-5250</v>
      </c>
      <c r="M140" s="126"/>
    </row>
    <row r="141" spans="1:13" x14ac:dyDescent="0.25">
      <c r="A141" s="127"/>
      <c r="B141" s="127"/>
      <c r="C141" s="127"/>
      <c r="D141" s="127"/>
      <c r="E141" s="127"/>
      <c r="F141" s="127"/>
      <c r="G141" s="127"/>
      <c r="H141" s="127" t="s">
        <v>1030</v>
      </c>
      <c r="I141" s="128">
        <f>SUM(I95:I140)</f>
        <v>50399.999999999993</v>
      </c>
      <c r="J141" s="127"/>
      <c r="K141" s="127"/>
      <c r="L141" s="128">
        <f>SUM(L95:L140)</f>
        <v>50899.999999999993</v>
      </c>
      <c r="M141" s="126"/>
    </row>
    <row r="142" spans="1:13" x14ac:dyDescent="0.25">
      <c r="A142" s="152" t="s">
        <v>1270</v>
      </c>
      <c r="B142" s="129"/>
      <c r="C142" s="130"/>
      <c r="D142" s="131"/>
      <c r="E142" s="131"/>
      <c r="F142" s="130"/>
      <c r="G142" s="122"/>
      <c r="H142" s="122"/>
      <c r="I142" s="124"/>
      <c r="J142" s="125"/>
      <c r="K142" s="125"/>
      <c r="L142" s="124"/>
      <c r="M142" s="126"/>
    </row>
    <row r="143" spans="1:13" x14ac:dyDescent="0.25">
      <c r="A143" s="152" t="s">
        <v>1171</v>
      </c>
      <c r="B143" s="153" t="s">
        <v>1172</v>
      </c>
      <c r="C143" s="136" t="s">
        <v>1173</v>
      </c>
      <c r="D143" s="154" t="s">
        <v>1174</v>
      </c>
      <c r="E143" s="154" t="s">
        <v>1175</v>
      </c>
      <c r="F143" s="136" t="s">
        <v>1142</v>
      </c>
      <c r="G143" s="122"/>
      <c r="H143" s="122"/>
      <c r="I143" s="124"/>
      <c r="J143" s="125"/>
      <c r="K143" s="125"/>
      <c r="L143" s="124"/>
      <c r="M143" s="126"/>
    </row>
    <row r="144" spans="1:13" x14ac:dyDescent="0.25">
      <c r="A144" s="132" t="s">
        <v>1179</v>
      </c>
      <c r="B144" s="133">
        <v>1</v>
      </c>
      <c r="C144" s="130">
        <f>SUM(A144-B144)</f>
        <v>50</v>
      </c>
      <c r="D144" s="131">
        <v>9</v>
      </c>
      <c r="E144" s="130">
        <f>SUM(C144-D144)</f>
        <v>41</v>
      </c>
      <c r="F144" s="130">
        <f>E144*100/C144</f>
        <v>82</v>
      </c>
      <c r="G144" s="122"/>
      <c r="H144" s="122"/>
      <c r="I144" s="124"/>
      <c r="J144" s="125"/>
      <c r="K144" s="125"/>
      <c r="L144" s="124"/>
      <c r="M144" s="126"/>
    </row>
    <row r="145" spans="1:13" x14ac:dyDescent="0.25">
      <c r="A145" s="120"/>
      <c r="B145" s="121"/>
      <c r="C145" s="122"/>
      <c r="D145" s="123"/>
      <c r="E145" s="123"/>
      <c r="F145" s="122"/>
      <c r="G145" s="122"/>
      <c r="H145" s="122"/>
      <c r="I145" s="124"/>
      <c r="J145" s="125"/>
      <c r="K145" s="125"/>
      <c r="L145" s="124"/>
      <c r="M145" s="126"/>
    </row>
    <row r="146" spans="1:13" x14ac:dyDescent="0.25">
      <c r="A146" s="127"/>
      <c r="B146" s="127"/>
      <c r="C146" s="127"/>
      <c r="D146" s="127"/>
      <c r="E146" s="135">
        <v>43556</v>
      </c>
      <c r="F146" s="127"/>
      <c r="G146" s="127"/>
      <c r="H146" s="127"/>
      <c r="I146" s="127"/>
      <c r="J146" s="127"/>
      <c r="K146" s="127"/>
      <c r="L146" s="127"/>
      <c r="M146" s="126"/>
    </row>
    <row r="147" spans="1:13" x14ac:dyDescent="0.25">
      <c r="A147" s="120" t="s">
        <v>1176</v>
      </c>
      <c r="B147" s="121" t="s">
        <v>1178</v>
      </c>
      <c r="C147" s="122" t="s">
        <v>12</v>
      </c>
      <c r="D147" s="123">
        <v>1000</v>
      </c>
      <c r="E147" s="123">
        <v>51</v>
      </c>
      <c r="F147" s="122">
        <v>53</v>
      </c>
      <c r="G147" s="122">
        <v>55</v>
      </c>
      <c r="H147" s="122">
        <v>58</v>
      </c>
      <c r="I147" s="124">
        <f t="shared" ref="I147" si="297">SUM(F147-E147)*D147</f>
        <v>2000</v>
      </c>
      <c r="J147" s="125">
        <f>SUM(G147-F147)*D147</f>
        <v>2000</v>
      </c>
      <c r="K147" s="125">
        <f t="shared" ref="K147" si="298">SUM(H147-G147)*D147</f>
        <v>3000</v>
      </c>
      <c r="L147" s="124">
        <f t="shared" ref="L147" si="299">SUM(I147:K147)</f>
        <v>7000</v>
      </c>
      <c r="M147" s="126"/>
    </row>
    <row r="148" spans="1:13" x14ac:dyDescent="0.25">
      <c r="A148" s="120" t="s">
        <v>1176</v>
      </c>
      <c r="B148" s="121" t="s">
        <v>1177</v>
      </c>
      <c r="C148" s="122" t="s">
        <v>12</v>
      </c>
      <c r="D148" s="123">
        <v>2400</v>
      </c>
      <c r="E148" s="123">
        <v>25</v>
      </c>
      <c r="F148" s="122">
        <v>26</v>
      </c>
      <c r="G148" s="122">
        <v>27</v>
      </c>
      <c r="H148" s="122">
        <v>28</v>
      </c>
      <c r="I148" s="124">
        <f t="shared" ref="I148" si="300">SUM(F148-E148)*D148</f>
        <v>2400</v>
      </c>
      <c r="J148" s="125">
        <f>SUM(G148-F148)*D148</f>
        <v>2400</v>
      </c>
      <c r="K148" s="125">
        <f t="shared" ref="K148" si="301">SUM(H148-G148)*D148</f>
        <v>2400</v>
      </c>
      <c r="L148" s="124">
        <f t="shared" ref="L148" si="302">SUM(I148:K148)</f>
        <v>7200</v>
      </c>
      <c r="M148" s="126"/>
    </row>
    <row r="149" spans="1:13" x14ac:dyDescent="0.25">
      <c r="A149" s="120" t="s">
        <v>1167</v>
      </c>
      <c r="B149" s="121" t="s">
        <v>1168</v>
      </c>
      <c r="C149" s="122" t="s">
        <v>12</v>
      </c>
      <c r="D149" s="123">
        <v>2200</v>
      </c>
      <c r="E149" s="123">
        <v>24.5</v>
      </c>
      <c r="F149" s="122">
        <v>25.5</v>
      </c>
      <c r="G149" s="122">
        <v>26.5</v>
      </c>
      <c r="H149" s="122">
        <v>27.5</v>
      </c>
      <c r="I149" s="124">
        <f t="shared" ref="I149" si="303">SUM(F149-E149)*D149</f>
        <v>2200</v>
      </c>
      <c r="J149" s="125">
        <f>SUM(G149-F149)*D149</f>
        <v>2200</v>
      </c>
      <c r="K149" s="125">
        <f t="shared" ref="K149" si="304">SUM(H149-G149)*D149</f>
        <v>2200</v>
      </c>
      <c r="L149" s="124">
        <f t="shared" ref="L149" si="305">SUM(I149:K149)</f>
        <v>6600</v>
      </c>
      <c r="M149" s="126"/>
    </row>
    <row r="150" spans="1:13" x14ac:dyDescent="0.25">
      <c r="A150" s="120" t="s">
        <v>1167</v>
      </c>
      <c r="B150" s="121" t="s">
        <v>1169</v>
      </c>
      <c r="C150" s="122" t="s">
        <v>12</v>
      </c>
      <c r="D150" s="123">
        <v>4500</v>
      </c>
      <c r="E150" s="123">
        <v>8</v>
      </c>
      <c r="F150" s="122">
        <v>8.5</v>
      </c>
      <c r="G150" s="122">
        <v>0</v>
      </c>
      <c r="H150" s="122">
        <v>0</v>
      </c>
      <c r="I150" s="124">
        <f t="shared" ref="I150" si="306">SUM(F150-E150)*D150</f>
        <v>2250</v>
      </c>
      <c r="J150" s="125">
        <v>0</v>
      </c>
      <c r="K150" s="125">
        <f t="shared" ref="K150" si="307">SUM(H150-G150)*D150</f>
        <v>0</v>
      </c>
      <c r="L150" s="124">
        <f t="shared" ref="L150" si="308">SUM(I150:K150)</f>
        <v>2250</v>
      </c>
      <c r="M150" s="126"/>
    </row>
    <row r="151" spans="1:13" x14ac:dyDescent="0.25">
      <c r="A151" s="120" t="s">
        <v>1167</v>
      </c>
      <c r="B151" s="121" t="s">
        <v>1170</v>
      </c>
      <c r="C151" s="122" t="s">
        <v>12</v>
      </c>
      <c r="D151" s="123">
        <v>5000</v>
      </c>
      <c r="E151" s="123">
        <v>15</v>
      </c>
      <c r="F151" s="122">
        <v>14.25</v>
      </c>
      <c r="G151" s="122">
        <v>0</v>
      </c>
      <c r="H151" s="122">
        <v>0</v>
      </c>
      <c r="I151" s="124">
        <f t="shared" ref="I151" si="309">SUM(F151-E151)*D151</f>
        <v>-3750</v>
      </c>
      <c r="J151" s="125">
        <v>0</v>
      </c>
      <c r="K151" s="125">
        <f t="shared" ref="K151" si="310">SUM(H151-G151)*D151</f>
        <v>0</v>
      </c>
      <c r="L151" s="124">
        <f t="shared" ref="L151" si="311">SUM(I151:K151)</f>
        <v>-3750</v>
      </c>
      <c r="M151" s="126"/>
    </row>
    <row r="152" spans="1:13" x14ac:dyDescent="0.25">
      <c r="A152" s="120" t="s">
        <v>1164</v>
      </c>
      <c r="B152" s="121" t="s">
        <v>1166</v>
      </c>
      <c r="C152" s="122" t="s">
        <v>12</v>
      </c>
      <c r="D152" s="123">
        <v>2000</v>
      </c>
      <c r="E152" s="123">
        <v>30.5</v>
      </c>
      <c r="F152" s="122">
        <v>31.5</v>
      </c>
      <c r="G152" s="122">
        <v>32.5</v>
      </c>
      <c r="H152" s="122">
        <v>33.5</v>
      </c>
      <c r="I152" s="124">
        <f t="shared" ref="I152" si="312">SUM(F152-E152)*D152</f>
        <v>2000</v>
      </c>
      <c r="J152" s="125">
        <f>SUM(G152-F152)*D152</f>
        <v>2000</v>
      </c>
      <c r="K152" s="125">
        <f t="shared" ref="K152" si="313">SUM(H152-G152)*D152</f>
        <v>2000</v>
      </c>
      <c r="L152" s="124">
        <f t="shared" ref="L152" si="314">SUM(I152:K152)</f>
        <v>6000</v>
      </c>
      <c r="M152" s="126"/>
    </row>
    <row r="153" spans="1:13" x14ac:dyDescent="0.25">
      <c r="A153" s="120" t="s">
        <v>1164</v>
      </c>
      <c r="B153" s="121" t="s">
        <v>1165</v>
      </c>
      <c r="C153" s="122" t="s">
        <v>12</v>
      </c>
      <c r="D153" s="123">
        <v>2000</v>
      </c>
      <c r="E153" s="123">
        <v>34</v>
      </c>
      <c r="F153" s="122">
        <v>35</v>
      </c>
      <c r="G153" s="122">
        <v>36</v>
      </c>
      <c r="H153" s="122">
        <v>37</v>
      </c>
      <c r="I153" s="124">
        <f t="shared" ref="I153" si="315">SUM(F153-E153)*D153</f>
        <v>2000</v>
      </c>
      <c r="J153" s="125">
        <f>SUM(G153-F153)*D153</f>
        <v>2000</v>
      </c>
      <c r="K153" s="125">
        <f t="shared" ref="K153" si="316">SUM(H153-G153)*D153</f>
        <v>2000</v>
      </c>
      <c r="L153" s="124">
        <f t="shared" ref="L153" si="317">SUM(I153:K153)</f>
        <v>6000</v>
      </c>
      <c r="M153" s="126"/>
    </row>
    <row r="154" spans="1:13" x14ac:dyDescent="0.25">
      <c r="A154" s="120" t="s">
        <v>1164</v>
      </c>
      <c r="B154" s="121" t="s">
        <v>1042</v>
      </c>
      <c r="C154" s="122" t="s">
        <v>12</v>
      </c>
      <c r="D154" s="123">
        <v>2000</v>
      </c>
      <c r="E154" s="123">
        <v>32</v>
      </c>
      <c r="F154" s="122">
        <v>32</v>
      </c>
      <c r="G154" s="122">
        <v>0</v>
      </c>
      <c r="H154" s="122">
        <v>0</v>
      </c>
      <c r="I154" s="124">
        <f t="shared" ref="I154" si="318">SUM(F154-E154)*D154</f>
        <v>0</v>
      </c>
      <c r="J154" s="125">
        <v>0</v>
      </c>
      <c r="K154" s="125">
        <f t="shared" ref="K154" si="319">SUM(H154-G154)*D154</f>
        <v>0</v>
      </c>
      <c r="L154" s="124">
        <f t="shared" ref="L154" si="320">SUM(I154:K154)</f>
        <v>0</v>
      </c>
      <c r="M154" s="126"/>
    </row>
    <row r="155" spans="1:13" x14ac:dyDescent="0.25">
      <c r="A155" s="120" t="s">
        <v>1160</v>
      </c>
      <c r="B155" s="121" t="s">
        <v>1163</v>
      </c>
      <c r="C155" s="122" t="s">
        <v>12</v>
      </c>
      <c r="D155" s="123">
        <v>1400</v>
      </c>
      <c r="E155" s="123">
        <v>16</v>
      </c>
      <c r="F155" s="122">
        <v>18</v>
      </c>
      <c r="G155" s="122">
        <v>20</v>
      </c>
      <c r="H155" s="122">
        <v>22</v>
      </c>
      <c r="I155" s="124">
        <f t="shared" ref="I155" si="321">SUM(F155-E155)*D155</f>
        <v>2800</v>
      </c>
      <c r="J155" s="125">
        <f>SUM(G155-F155)*D155</f>
        <v>2800</v>
      </c>
      <c r="K155" s="125">
        <f t="shared" ref="K155" si="322">SUM(H155-G155)*D155</f>
        <v>2800</v>
      </c>
      <c r="L155" s="124">
        <f t="shared" ref="L155" si="323">SUM(I155:K155)</f>
        <v>8400</v>
      </c>
      <c r="M155" s="126"/>
    </row>
    <row r="156" spans="1:13" x14ac:dyDescent="0.25">
      <c r="A156" s="120" t="s">
        <v>1160</v>
      </c>
      <c r="B156" s="121" t="s">
        <v>1162</v>
      </c>
      <c r="C156" s="122" t="s">
        <v>12</v>
      </c>
      <c r="D156" s="123">
        <v>500</v>
      </c>
      <c r="E156" s="123">
        <v>75</v>
      </c>
      <c r="F156" s="122">
        <v>67</v>
      </c>
      <c r="G156" s="122">
        <v>0</v>
      </c>
      <c r="H156" s="122">
        <v>0</v>
      </c>
      <c r="I156" s="124">
        <f t="shared" ref="I156" si="324">SUM(F156-E156)*D156</f>
        <v>-4000</v>
      </c>
      <c r="J156" s="125">
        <v>0</v>
      </c>
      <c r="K156" s="125">
        <f t="shared" ref="K156" si="325">SUM(H156-G156)*D156</f>
        <v>0</v>
      </c>
      <c r="L156" s="124">
        <f t="shared" ref="L156" si="326">SUM(I156:K156)</f>
        <v>-4000</v>
      </c>
      <c r="M156" s="126"/>
    </row>
    <row r="157" spans="1:13" x14ac:dyDescent="0.25">
      <c r="A157" s="120" t="s">
        <v>1160</v>
      </c>
      <c r="B157" s="121" t="s">
        <v>1161</v>
      </c>
      <c r="C157" s="122" t="s">
        <v>12</v>
      </c>
      <c r="D157" s="123">
        <v>400</v>
      </c>
      <c r="E157" s="123">
        <v>35</v>
      </c>
      <c r="F157" s="122">
        <v>27</v>
      </c>
      <c r="G157" s="122">
        <v>0</v>
      </c>
      <c r="H157" s="122">
        <v>0</v>
      </c>
      <c r="I157" s="124">
        <f t="shared" ref="I157" si="327">SUM(F157-E157)*D157</f>
        <v>-3200</v>
      </c>
      <c r="J157" s="125">
        <v>0</v>
      </c>
      <c r="K157" s="125">
        <f t="shared" ref="K157" si="328">SUM(H157-G157)*D157</f>
        <v>0</v>
      </c>
      <c r="L157" s="124">
        <f t="shared" ref="L157" si="329">SUM(I157:K157)</f>
        <v>-3200</v>
      </c>
      <c r="M157" s="126"/>
    </row>
    <row r="158" spans="1:13" x14ac:dyDescent="0.25">
      <c r="A158" s="120" t="s">
        <v>1156</v>
      </c>
      <c r="B158" s="121" t="s">
        <v>1157</v>
      </c>
      <c r="C158" s="122" t="s">
        <v>12</v>
      </c>
      <c r="D158" s="123">
        <v>2000</v>
      </c>
      <c r="E158" s="123">
        <v>10</v>
      </c>
      <c r="F158" s="122">
        <v>11</v>
      </c>
      <c r="G158" s="122">
        <v>12</v>
      </c>
      <c r="H158" s="122">
        <v>13</v>
      </c>
      <c r="I158" s="124">
        <f t="shared" ref="I158:I163" si="330">SUM(F158-E158)*D158</f>
        <v>2000</v>
      </c>
      <c r="J158" s="125">
        <f>SUM(G158-F158)*D158</f>
        <v>2000</v>
      </c>
      <c r="K158" s="125">
        <f t="shared" ref="K158" si="331">SUM(H158-G158)*D158</f>
        <v>2000</v>
      </c>
      <c r="L158" s="124">
        <f t="shared" ref="L158:L163" si="332">SUM(I158:K158)</f>
        <v>6000</v>
      </c>
      <c r="M158" s="126"/>
    </row>
    <row r="159" spans="1:13" x14ac:dyDescent="0.25">
      <c r="A159" s="120" t="s">
        <v>1156</v>
      </c>
      <c r="B159" s="121" t="s">
        <v>1158</v>
      </c>
      <c r="C159" s="122" t="s">
        <v>12</v>
      </c>
      <c r="D159" s="123">
        <v>2200</v>
      </c>
      <c r="E159" s="123">
        <v>13.6</v>
      </c>
      <c r="F159" s="122">
        <v>14.6</v>
      </c>
      <c r="G159" s="122">
        <v>0</v>
      </c>
      <c r="H159" s="122">
        <v>0</v>
      </c>
      <c r="I159" s="124">
        <f t="shared" si="330"/>
        <v>2200</v>
      </c>
      <c r="J159" s="125">
        <v>0</v>
      </c>
      <c r="K159" s="125">
        <f t="shared" ref="K159" si="333">SUM(H159-G159)*D159</f>
        <v>0</v>
      </c>
      <c r="L159" s="124">
        <f t="shared" si="332"/>
        <v>2200</v>
      </c>
      <c r="M159" s="126"/>
    </row>
    <row r="160" spans="1:13" x14ac:dyDescent="0.25">
      <c r="A160" s="120" t="s">
        <v>1156</v>
      </c>
      <c r="B160" s="121" t="s">
        <v>1159</v>
      </c>
      <c r="C160" s="122" t="s">
        <v>12</v>
      </c>
      <c r="D160" s="123">
        <v>1400</v>
      </c>
      <c r="E160" s="123">
        <v>21</v>
      </c>
      <c r="F160" s="122">
        <v>22</v>
      </c>
      <c r="G160" s="122">
        <v>0</v>
      </c>
      <c r="H160" s="122">
        <v>0</v>
      </c>
      <c r="I160" s="124">
        <f t="shared" si="330"/>
        <v>1400</v>
      </c>
      <c r="J160" s="125">
        <v>0</v>
      </c>
      <c r="K160" s="125">
        <f t="shared" ref="K160" si="334">SUM(H160-G160)*D160</f>
        <v>0</v>
      </c>
      <c r="L160" s="124">
        <f t="shared" si="332"/>
        <v>1400</v>
      </c>
      <c r="M160" s="126"/>
    </row>
    <row r="161" spans="1:13" x14ac:dyDescent="0.25">
      <c r="A161" s="120" t="s">
        <v>1155</v>
      </c>
      <c r="B161" s="121" t="s">
        <v>1154</v>
      </c>
      <c r="C161" s="122" t="s">
        <v>12</v>
      </c>
      <c r="D161" s="123">
        <v>2400</v>
      </c>
      <c r="E161" s="123">
        <v>11.5</v>
      </c>
      <c r="F161" s="122">
        <v>12.5</v>
      </c>
      <c r="G161" s="122">
        <v>13.5</v>
      </c>
      <c r="H161" s="122">
        <v>0</v>
      </c>
      <c r="I161" s="124">
        <f t="shared" si="330"/>
        <v>2400</v>
      </c>
      <c r="J161" s="125">
        <f>SUM(G161-F161)*D161</f>
        <v>2400</v>
      </c>
      <c r="K161" s="125">
        <v>0</v>
      </c>
      <c r="L161" s="124">
        <f t="shared" si="332"/>
        <v>4800</v>
      </c>
      <c r="M161" s="126"/>
    </row>
    <row r="162" spans="1:13" x14ac:dyDescent="0.25">
      <c r="A162" s="120" t="s">
        <v>1155</v>
      </c>
      <c r="B162" s="121" t="s">
        <v>1138</v>
      </c>
      <c r="C162" s="122" t="s">
        <v>12</v>
      </c>
      <c r="D162" s="123">
        <v>8000</v>
      </c>
      <c r="E162" s="123">
        <v>6</v>
      </c>
      <c r="F162" s="122">
        <v>6.4</v>
      </c>
      <c r="G162" s="122">
        <v>0</v>
      </c>
      <c r="H162" s="122">
        <v>0</v>
      </c>
      <c r="I162" s="124">
        <f t="shared" si="330"/>
        <v>3200.0000000000027</v>
      </c>
      <c r="J162" s="125">
        <v>0</v>
      </c>
      <c r="K162" s="125">
        <v>0</v>
      </c>
      <c r="L162" s="124">
        <f t="shared" si="332"/>
        <v>3200.0000000000027</v>
      </c>
      <c r="M162" s="126"/>
    </row>
    <row r="163" spans="1:13" x14ac:dyDescent="0.25">
      <c r="A163" s="120" t="s">
        <v>1155</v>
      </c>
      <c r="B163" s="121" t="s">
        <v>1153</v>
      </c>
      <c r="C163" s="122" t="s">
        <v>12</v>
      </c>
      <c r="D163" s="123">
        <v>8000</v>
      </c>
      <c r="E163" s="123">
        <v>5.5</v>
      </c>
      <c r="F163" s="122">
        <v>5</v>
      </c>
      <c r="G163" s="122">
        <v>0</v>
      </c>
      <c r="H163" s="122">
        <v>0</v>
      </c>
      <c r="I163" s="124">
        <f t="shared" si="330"/>
        <v>-4000</v>
      </c>
      <c r="J163" s="125">
        <v>0</v>
      </c>
      <c r="K163" s="125">
        <v>0</v>
      </c>
      <c r="L163" s="124">
        <f t="shared" si="332"/>
        <v>-4000</v>
      </c>
      <c r="M163" s="126"/>
    </row>
    <row r="164" spans="1:13" x14ac:dyDescent="0.25">
      <c r="A164" s="120" t="s">
        <v>1150</v>
      </c>
      <c r="B164" s="134" t="s">
        <v>1152</v>
      </c>
      <c r="C164" s="122" t="s">
        <v>12</v>
      </c>
      <c r="D164" s="123">
        <v>4000</v>
      </c>
      <c r="E164" s="123">
        <v>9.5</v>
      </c>
      <c r="F164" s="122">
        <v>8</v>
      </c>
      <c r="G164" s="122">
        <v>0</v>
      </c>
      <c r="H164" s="122">
        <v>0</v>
      </c>
      <c r="I164" s="124">
        <f t="shared" ref="I164" si="335">SUM(F164-E164)*D164</f>
        <v>-6000</v>
      </c>
      <c r="J164" s="125">
        <v>0</v>
      </c>
      <c r="K164" s="125">
        <v>0</v>
      </c>
      <c r="L164" s="124">
        <f t="shared" ref="L164" si="336">SUM(I164:K164)</f>
        <v>-6000</v>
      </c>
      <c r="M164" s="126"/>
    </row>
    <row r="165" spans="1:13" x14ac:dyDescent="0.25">
      <c r="A165" s="120" t="s">
        <v>1150</v>
      </c>
      <c r="B165" s="134" t="s">
        <v>1151</v>
      </c>
      <c r="C165" s="122" t="s">
        <v>12</v>
      </c>
      <c r="D165" s="123">
        <v>4000</v>
      </c>
      <c r="E165" s="123">
        <v>14.2</v>
      </c>
      <c r="F165" s="122">
        <v>15</v>
      </c>
      <c r="G165" s="122">
        <v>0</v>
      </c>
      <c r="H165" s="122">
        <v>0</v>
      </c>
      <c r="I165" s="124">
        <f t="shared" ref="I165" si="337">SUM(F165-E165)*D165</f>
        <v>3200.0000000000027</v>
      </c>
      <c r="J165" s="125">
        <v>0</v>
      </c>
      <c r="K165" s="125">
        <v>0</v>
      </c>
      <c r="L165" s="124">
        <f t="shared" ref="L165" si="338">SUM(I165:K165)</f>
        <v>3200.0000000000027</v>
      </c>
      <c r="M165" s="126"/>
    </row>
    <row r="166" spans="1:13" x14ac:dyDescent="0.25">
      <c r="A166" s="120" t="s">
        <v>1148</v>
      </c>
      <c r="B166" s="134" t="s">
        <v>1149</v>
      </c>
      <c r="C166" s="122" t="s">
        <v>12</v>
      </c>
      <c r="D166" s="123">
        <v>1200</v>
      </c>
      <c r="E166" s="123">
        <v>26</v>
      </c>
      <c r="F166" s="122">
        <v>28</v>
      </c>
      <c r="G166" s="122">
        <v>30</v>
      </c>
      <c r="H166" s="122">
        <v>0</v>
      </c>
      <c r="I166" s="124">
        <f t="shared" ref="I166" si="339">SUM(F166-E166)*D166</f>
        <v>2400</v>
      </c>
      <c r="J166" s="125">
        <f t="shared" ref="J166:J167" si="340">SUM(G166-F166)*D166</f>
        <v>2400</v>
      </c>
      <c r="K166" s="125">
        <v>0</v>
      </c>
      <c r="L166" s="124">
        <f t="shared" ref="L166" si="341">SUM(I166:K166)</f>
        <v>4800</v>
      </c>
      <c r="M166" s="126"/>
    </row>
    <row r="167" spans="1:13" x14ac:dyDescent="0.25">
      <c r="A167" s="120" t="s">
        <v>1148</v>
      </c>
      <c r="B167" s="134" t="s">
        <v>1072</v>
      </c>
      <c r="C167" s="122" t="s">
        <v>12</v>
      </c>
      <c r="D167" s="123">
        <v>1000</v>
      </c>
      <c r="E167" s="123">
        <v>38</v>
      </c>
      <c r="F167" s="122">
        <v>40</v>
      </c>
      <c r="G167" s="122">
        <v>42</v>
      </c>
      <c r="H167" s="122">
        <v>0</v>
      </c>
      <c r="I167" s="124">
        <f t="shared" ref="I167" si="342">SUM(F167-E167)*D167</f>
        <v>2000</v>
      </c>
      <c r="J167" s="125">
        <f t="shared" si="340"/>
        <v>2000</v>
      </c>
      <c r="K167" s="125">
        <v>0</v>
      </c>
      <c r="L167" s="124">
        <f t="shared" ref="L167" si="343">SUM(I167:K167)</f>
        <v>4000</v>
      </c>
      <c r="M167" s="126"/>
    </row>
    <row r="168" spans="1:13" x14ac:dyDescent="0.25">
      <c r="A168" s="120" t="s">
        <v>1148</v>
      </c>
      <c r="B168" s="134" t="s">
        <v>1104</v>
      </c>
      <c r="C168" s="122" t="s">
        <v>12</v>
      </c>
      <c r="D168" s="123">
        <v>1200</v>
      </c>
      <c r="E168" s="123">
        <v>26</v>
      </c>
      <c r="F168" s="122">
        <v>28</v>
      </c>
      <c r="G168" s="122">
        <v>0</v>
      </c>
      <c r="H168" s="122">
        <v>0</v>
      </c>
      <c r="I168" s="124">
        <f t="shared" ref="I168" si="344">SUM(F168-E168)*D168</f>
        <v>2400</v>
      </c>
      <c r="J168" s="125">
        <v>0</v>
      </c>
      <c r="K168" s="125">
        <v>0</v>
      </c>
      <c r="L168" s="124">
        <f t="shared" ref="L168" si="345">SUM(I168:K168)</f>
        <v>2400</v>
      </c>
      <c r="M168" s="126"/>
    </row>
    <row r="169" spans="1:13" x14ac:dyDescent="0.25">
      <c r="A169" s="120" t="s">
        <v>1144</v>
      </c>
      <c r="B169" s="134" t="s">
        <v>1147</v>
      </c>
      <c r="C169" s="122" t="s">
        <v>12</v>
      </c>
      <c r="D169" s="123">
        <v>2200</v>
      </c>
      <c r="E169" s="123">
        <v>16.5</v>
      </c>
      <c r="F169" s="122">
        <v>17.5</v>
      </c>
      <c r="G169" s="122">
        <v>0</v>
      </c>
      <c r="H169" s="122">
        <v>0</v>
      </c>
      <c r="I169" s="124">
        <f t="shared" ref="I169" si="346">SUM(F169-E169)*D169</f>
        <v>2200</v>
      </c>
      <c r="J169" s="125">
        <v>0</v>
      </c>
      <c r="K169" s="125">
        <v>0</v>
      </c>
      <c r="L169" s="124">
        <f t="shared" ref="L169" si="347">SUM(I169:K169)</f>
        <v>2200</v>
      </c>
      <c r="M169" s="126"/>
    </row>
    <row r="170" spans="1:13" x14ac:dyDescent="0.25">
      <c r="A170" s="120" t="s">
        <v>1144</v>
      </c>
      <c r="B170" s="134" t="s">
        <v>1146</v>
      </c>
      <c r="C170" s="122" t="s">
        <v>12</v>
      </c>
      <c r="D170" s="123">
        <v>1500</v>
      </c>
      <c r="E170" s="123">
        <v>21</v>
      </c>
      <c r="F170" s="122">
        <v>22.5</v>
      </c>
      <c r="G170" s="122">
        <v>0</v>
      </c>
      <c r="H170" s="122">
        <v>0</v>
      </c>
      <c r="I170" s="124">
        <f t="shared" ref="I170" si="348">SUM(F170-E170)*D170</f>
        <v>2250</v>
      </c>
      <c r="J170" s="125">
        <v>0</v>
      </c>
      <c r="K170" s="125">
        <v>0</v>
      </c>
      <c r="L170" s="124">
        <f t="shared" ref="L170" si="349">SUM(I170:K170)</f>
        <v>2250</v>
      </c>
      <c r="M170" s="126"/>
    </row>
    <row r="171" spans="1:13" x14ac:dyDescent="0.25">
      <c r="A171" s="120" t="s">
        <v>1144</v>
      </c>
      <c r="B171" s="134" t="s">
        <v>1145</v>
      </c>
      <c r="C171" s="122" t="s">
        <v>12</v>
      </c>
      <c r="D171" s="123">
        <v>2000</v>
      </c>
      <c r="E171" s="123">
        <v>15</v>
      </c>
      <c r="F171" s="122">
        <v>16</v>
      </c>
      <c r="G171" s="122">
        <v>17</v>
      </c>
      <c r="H171" s="122">
        <v>0</v>
      </c>
      <c r="I171" s="124">
        <f t="shared" ref="I171" si="350">SUM(F171-E171)*D171</f>
        <v>2000</v>
      </c>
      <c r="J171" s="125">
        <f t="shared" ref="J171" si="351">SUM(G171-F171)*D171</f>
        <v>2000</v>
      </c>
      <c r="K171" s="125">
        <v>0</v>
      </c>
      <c r="L171" s="124">
        <f t="shared" ref="L171" si="352">SUM(I171:K171)</f>
        <v>4000</v>
      </c>
      <c r="M171" s="126"/>
    </row>
    <row r="172" spans="1:13" x14ac:dyDescent="0.25">
      <c r="A172" s="120" t="s">
        <v>1140</v>
      </c>
      <c r="B172" s="134" t="s">
        <v>1141</v>
      </c>
      <c r="C172" s="122" t="s">
        <v>12</v>
      </c>
      <c r="D172" s="123">
        <v>1000</v>
      </c>
      <c r="E172" s="123">
        <v>34</v>
      </c>
      <c r="F172" s="122">
        <v>36</v>
      </c>
      <c r="G172" s="122">
        <v>0</v>
      </c>
      <c r="H172" s="122">
        <v>10</v>
      </c>
      <c r="I172" s="124">
        <f t="shared" ref="I172" si="353">SUM(F172-E172)*D172</f>
        <v>2000</v>
      </c>
      <c r="J172" s="125">
        <v>0</v>
      </c>
      <c r="K172" s="125">
        <v>0</v>
      </c>
      <c r="L172" s="124">
        <f t="shared" ref="L172" si="354">SUM(I172:K172)</f>
        <v>2000</v>
      </c>
      <c r="M172" s="126"/>
    </row>
    <row r="173" spans="1:13" x14ac:dyDescent="0.25">
      <c r="A173" s="120" t="s">
        <v>1137</v>
      </c>
      <c r="B173" s="134" t="s">
        <v>1139</v>
      </c>
      <c r="C173" s="122" t="s">
        <v>12</v>
      </c>
      <c r="D173" s="123">
        <v>2000</v>
      </c>
      <c r="E173" s="123">
        <v>21</v>
      </c>
      <c r="F173" s="122">
        <v>22</v>
      </c>
      <c r="G173" s="122">
        <v>0</v>
      </c>
      <c r="H173" s="122">
        <v>10</v>
      </c>
      <c r="I173" s="124">
        <f t="shared" ref="I173" si="355">SUM(F173-E173)*D173</f>
        <v>2000</v>
      </c>
      <c r="J173" s="125">
        <v>0</v>
      </c>
      <c r="K173" s="125">
        <v>0</v>
      </c>
      <c r="L173" s="124">
        <f t="shared" ref="L173" si="356">SUM(I173:K173)</f>
        <v>2000</v>
      </c>
      <c r="M173" s="126"/>
    </row>
    <row r="174" spans="1:13" x14ac:dyDescent="0.25">
      <c r="A174" s="120" t="s">
        <v>1137</v>
      </c>
      <c r="B174" s="134" t="s">
        <v>1138</v>
      </c>
      <c r="C174" s="122" t="s">
        <v>12</v>
      </c>
      <c r="D174" s="123">
        <v>8000</v>
      </c>
      <c r="E174" s="123">
        <v>4.7</v>
      </c>
      <c r="F174" s="122">
        <v>5</v>
      </c>
      <c r="G174" s="122">
        <v>0</v>
      </c>
      <c r="H174" s="122">
        <v>10</v>
      </c>
      <c r="I174" s="124">
        <f t="shared" ref="I174" si="357">SUM(F174-E174)*D174</f>
        <v>2399.9999999999986</v>
      </c>
      <c r="J174" s="125">
        <v>0</v>
      </c>
      <c r="K174" s="125">
        <v>0</v>
      </c>
      <c r="L174" s="124">
        <f t="shared" ref="L174" si="358">SUM(I174:K174)</f>
        <v>2399.9999999999986</v>
      </c>
      <c r="M174" s="126"/>
    </row>
    <row r="175" spans="1:13" x14ac:dyDescent="0.25">
      <c r="A175" s="120" t="s">
        <v>1134</v>
      </c>
      <c r="B175" s="134" t="s">
        <v>1136</v>
      </c>
      <c r="C175" s="122" t="s">
        <v>12</v>
      </c>
      <c r="D175" s="123">
        <v>4000</v>
      </c>
      <c r="E175" s="123">
        <v>8.5</v>
      </c>
      <c r="F175" s="122">
        <v>9</v>
      </c>
      <c r="G175" s="122">
        <v>9.5</v>
      </c>
      <c r="H175" s="122">
        <v>10</v>
      </c>
      <c r="I175" s="124">
        <f t="shared" ref="I175" si="359">SUM(F175-E175)*D175</f>
        <v>2000</v>
      </c>
      <c r="J175" s="125">
        <f t="shared" ref="J175" si="360">SUM(G175-F175)*D175</f>
        <v>2000</v>
      </c>
      <c r="K175" s="125">
        <f t="shared" ref="K175" si="361">SUM(H175-G175)*D175</f>
        <v>2000</v>
      </c>
      <c r="L175" s="124">
        <f t="shared" ref="L175" si="362">SUM(I175:K175)</f>
        <v>6000</v>
      </c>
      <c r="M175" s="126"/>
    </row>
    <row r="176" spans="1:13" x14ac:dyDescent="0.25">
      <c r="A176" s="120" t="s">
        <v>1134</v>
      </c>
      <c r="B176" s="134" t="s">
        <v>1135</v>
      </c>
      <c r="C176" s="122" t="s">
        <v>12</v>
      </c>
      <c r="D176" s="123">
        <v>1600</v>
      </c>
      <c r="E176" s="123">
        <v>30</v>
      </c>
      <c r="F176" s="122">
        <v>31.5</v>
      </c>
      <c r="G176" s="122">
        <v>33</v>
      </c>
      <c r="H176" s="122">
        <v>35</v>
      </c>
      <c r="I176" s="124">
        <f t="shared" ref="I176" si="363">SUM(F176-E176)*D176</f>
        <v>2400</v>
      </c>
      <c r="J176" s="125">
        <f t="shared" ref="J176:J178" si="364">SUM(G176-F176)*D176</f>
        <v>2400</v>
      </c>
      <c r="K176" s="125">
        <f t="shared" ref="K176:K178" si="365">SUM(H176-G176)*D176</f>
        <v>3200</v>
      </c>
      <c r="L176" s="124">
        <f t="shared" ref="L176" si="366">SUM(I176:K176)</f>
        <v>8000</v>
      </c>
      <c r="M176" s="126"/>
    </row>
    <row r="177" spans="1:13" x14ac:dyDescent="0.25">
      <c r="A177" s="120" t="s">
        <v>1131</v>
      </c>
      <c r="B177" s="134" t="s">
        <v>1133</v>
      </c>
      <c r="C177" s="122" t="s">
        <v>12</v>
      </c>
      <c r="D177" s="123">
        <v>1200</v>
      </c>
      <c r="E177" s="123">
        <v>18</v>
      </c>
      <c r="F177" s="122">
        <v>19</v>
      </c>
      <c r="G177" s="122">
        <v>0</v>
      </c>
      <c r="H177" s="122">
        <v>0</v>
      </c>
      <c r="I177" s="124">
        <f t="shared" ref="I177" si="367">SUM(F177-E177)*D177</f>
        <v>1200</v>
      </c>
      <c r="J177" s="125">
        <v>0</v>
      </c>
      <c r="K177" s="125">
        <v>0</v>
      </c>
      <c r="L177" s="124">
        <f t="shared" ref="L177" si="368">SUM(I177:K177)</f>
        <v>1200</v>
      </c>
      <c r="M177" s="126"/>
    </row>
    <row r="178" spans="1:13" x14ac:dyDescent="0.25">
      <c r="A178" s="120" t="s">
        <v>1131</v>
      </c>
      <c r="B178" s="134" t="s">
        <v>1132</v>
      </c>
      <c r="C178" s="122" t="s">
        <v>12</v>
      </c>
      <c r="D178" s="123">
        <v>6400</v>
      </c>
      <c r="E178" s="123">
        <v>12.5</v>
      </c>
      <c r="F178" s="122">
        <v>13.25</v>
      </c>
      <c r="G178" s="122">
        <v>14</v>
      </c>
      <c r="H178" s="122">
        <v>15</v>
      </c>
      <c r="I178" s="124">
        <f t="shared" ref="I178" si="369">SUM(F178-E178)*D178</f>
        <v>4800</v>
      </c>
      <c r="J178" s="125">
        <f t="shared" si="364"/>
        <v>4800</v>
      </c>
      <c r="K178" s="125">
        <f t="shared" si="365"/>
        <v>6400</v>
      </c>
      <c r="L178" s="124">
        <f t="shared" ref="L178" si="370">SUM(I178:K178)</f>
        <v>16000</v>
      </c>
      <c r="M178" s="126"/>
    </row>
    <row r="179" spans="1:13" x14ac:dyDescent="0.25">
      <c r="A179" s="120" t="s">
        <v>1130</v>
      </c>
      <c r="B179" s="134" t="s">
        <v>1129</v>
      </c>
      <c r="C179" s="122" t="s">
        <v>12</v>
      </c>
      <c r="D179" s="123">
        <v>1500</v>
      </c>
      <c r="E179" s="123">
        <v>24.5</v>
      </c>
      <c r="F179" s="122">
        <v>26</v>
      </c>
      <c r="G179" s="122">
        <v>28</v>
      </c>
      <c r="H179" s="122">
        <v>0</v>
      </c>
      <c r="I179" s="124">
        <f t="shared" ref="I179" si="371">SUM(F179-E179)*D179</f>
        <v>2250</v>
      </c>
      <c r="J179" s="125">
        <f t="shared" ref="J179" si="372">SUM(G179-F179)*D179</f>
        <v>3000</v>
      </c>
      <c r="K179" s="125">
        <v>0</v>
      </c>
      <c r="L179" s="124">
        <f t="shared" ref="L179" si="373">SUM(I179:K179)</f>
        <v>5250</v>
      </c>
      <c r="M179" s="126"/>
    </row>
    <row r="180" spans="1:13" x14ac:dyDescent="0.25">
      <c r="A180" s="120" t="s">
        <v>1130</v>
      </c>
      <c r="B180" s="134" t="s">
        <v>1121</v>
      </c>
      <c r="C180" s="122" t="s">
        <v>12</v>
      </c>
      <c r="D180" s="123">
        <v>1000</v>
      </c>
      <c r="E180" s="123">
        <v>33</v>
      </c>
      <c r="F180" s="122">
        <v>30</v>
      </c>
      <c r="G180" s="122">
        <v>0</v>
      </c>
      <c r="H180" s="122">
        <v>0</v>
      </c>
      <c r="I180" s="124">
        <f t="shared" ref="I180" si="374">SUM(F180-E180)*D180</f>
        <v>-3000</v>
      </c>
      <c r="J180" s="125">
        <v>0</v>
      </c>
      <c r="K180" s="125">
        <v>0</v>
      </c>
      <c r="L180" s="124">
        <f t="shared" ref="L180" si="375">SUM(I180:K180)</f>
        <v>-3000</v>
      </c>
      <c r="M180" s="126"/>
    </row>
    <row r="181" spans="1:13" x14ac:dyDescent="0.25">
      <c r="A181" s="120" t="s">
        <v>1130</v>
      </c>
      <c r="B181" s="134" t="s">
        <v>1128</v>
      </c>
      <c r="C181" s="122" t="s">
        <v>12</v>
      </c>
      <c r="D181" s="123">
        <v>2000</v>
      </c>
      <c r="E181" s="123">
        <v>19.5</v>
      </c>
      <c r="F181" s="122">
        <v>18</v>
      </c>
      <c r="G181" s="122">
        <v>0</v>
      </c>
      <c r="H181" s="122">
        <v>0</v>
      </c>
      <c r="I181" s="124">
        <f t="shared" ref="I181" si="376">SUM(F181-E181)*D181</f>
        <v>-3000</v>
      </c>
      <c r="J181" s="125">
        <v>0</v>
      </c>
      <c r="K181" s="125">
        <v>0</v>
      </c>
      <c r="L181" s="124">
        <f t="shared" ref="L181" si="377">SUM(I181:K181)</f>
        <v>-3000</v>
      </c>
      <c r="M181" s="126"/>
    </row>
    <row r="182" spans="1:13" x14ac:dyDescent="0.25">
      <c r="A182" s="120" t="s">
        <v>1127</v>
      </c>
      <c r="B182" s="134" t="s">
        <v>1124</v>
      </c>
      <c r="C182" s="122" t="s">
        <v>12</v>
      </c>
      <c r="D182" s="123">
        <v>1000</v>
      </c>
      <c r="E182" s="123">
        <v>55</v>
      </c>
      <c r="F182" s="122">
        <v>57</v>
      </c>
      <c r="G182" s="122">
        <v>59</v>
      </c>
      <c r="H182" s="122">
        <v>0</v>
      </c>
      <c r="I182" s="124">
        <f t="shared" ref="I182" si="378">SUM(F182-E182)*D182</f>
        <v>2000</v>
      </c>
      <c r="J182" s="125">
        <f t="shared" ref="J182" si="379">SUM(G182-F182)*D182</f>
        <v>2000</v>
      </c>
      <c r="K182" s="125">
        <v>0</v>
      </c>
      <c r="L182" s="124">
        <f t="shared" ref="L182" si="380">SUM(I182:K182)</f>
        <v>4000</v>
      </c>
      <c r="M182" s="126"/>
    </row>
    <row r="183" spans="1:13" x14ac:dyDescent="0.25">
      <c r="A183" s="120" t="s">
        <v>1126</v>
      </c>
      <c r="B183" s="134" t="s">
        <v>1124</v>
      </c>
      <c r="C183" s="122" t="s">
        <v>12</v>
      </c>
      <c r="D183" s="123">
        <v>1000</v>
      </c>
      <c r="E183" s="123">
        <v>55</v>
      </c>
      <c r="F183" s="122">
        <v>57</v>
      </c>
      <c r="G183" s="122">
        <v>59</v>
      </c>
      <c r="H183" s="122">
        <v>0</v>
      </c>
      <c r="I183" s="124">
        <f t="shared" ref="I183" si="381">SUM(F183-E183)*D183</f>
        <v>2000</v>
      </c>
      <c r="J183" s="125">
        <f t="shared" ref="J183" si="382">SUM(G183-F183)*D183</f>
        <v>2000</v>
      </c>
      <c r="K183" s="125">
        <v>0</v>
      </c>
      <c r="L183" s="124">
        <f t="shared" ref="L183" si="383">SUM(I183:K183)</f>
        <v>4000</v>
      </c>
      <c r="M183" s="126"/>
    </row>
    <row r="184" spans="1:13" x14ac:dyDescent="0.25">
      <c r="A184" s="120" t="s">
        <v>1126</v>
      </c>
      <c r="B184" s="134" t="s">
        <v>1120</v>
      </c>
      <c r="C184" s="122" t="s">
        <v>12</v>
      </c>
      <c r="D184" s="123">
        <v>2000</v>
      </c>
      <c r="E184" s="123">
        <v>25</v>
      </c>
      <c r="F184" s="122">
        <v>26</v>
      </c>
      <c r="G184" s="122">
        <v>27</v>
      </c>
      <c r="H184" s="122">
        <v>0</v>
      </c>
      <c r="I184" s="124">
        <f t="shared" ref="I184" si="384">SUM(F184-E184)*D184</f>
        <v>2000</v>
      </c>
      <c r="J184" s="125">
        <f t="shared" ref="J184" si="385">SUM(G184-F184)*D184</f>
        <v>2000</v>
      </c>
      <c r="K184" s="125">
        <v>0</v>
      </c>
      <c r="L184" s="124">
        <f t="shared" ref="L184" si="386">SUM(I184:K184)</f>
        <v>4000</v>
      </c>
      <c r="M184" s="126"/>
    </row>
    <row r="185" spans="1:13" x14ac:dyDescent="0.25">
      <c r="A185" s="120" t="s">
        <v>1126</v>
      </c>
      <c r="B185" s="134" t="s">
        <v>1104</v>
      </c>
      <c r="C185" s="122" t="s">
        <v>12</v>
      </c>
      <c r="D185" s="123">
        <v>1000</v>
      </c>
      <c r="E185" s="123">
        <v>33</v>
      </c>
      <c r="F185" s="122">
        <v>35</v>
      </c>
      <c r="G185" s="122">
        <v>0</v>
      </c>
      <c r="H185" s="122">
        <v>0</v>
      </c>
      <c r="I185" s="124">
        <f t="shared" ref="I185" si="387">SUM(F185-E185)*D185</f>
        <v>2000</v>
      </c>
      <c r="J185" s="125">
        <v>0</v>
      </c>
      <c r="K185" s="125">
        <v>0</v>
      </c>
      <c r="L185" s="124">
        <f t="shared" ref="L185" si="388">SUM(I185:K185)</f>
        <v>2000</v>
      </c>
      <c r="M185" s="126"/>
    </row>
    <row r="186" spans="1:13" x14ac:dyDescent="0.25">
      <c r="A186" s="120" t="s">
        <v>1123</v>
      </c>
      <c r="B186" s="134" t="s">
        <v>1125</v>
      </c>
      <c r="C186" s="122" t="s">
        <v>12</v>
      </c>
      <c r="D186" s="123">
        <v>1000</v>
      </c>
      <c r="E186" s="123">
        <v>60</v>
      </c>
      <c r="F186" s="122">
        <v>63</v>
      </c>
      <c r="G186" s="122">
        <v>66</v>
      </c>
      <c r="H186" s="122">
        <v>69</v>
      </c>
      <c r="I186" s="124">
        <f t="shared" ref="I186" si="389">SUM(F186-E186)*D186</f>
        <v>3000</v>
      </c>
      <c r="J186" s="125">
        <f t="shared" ref="J186" si="390">SUM(G186-F186)*D186</f>
        <v>3000</v>
      </c>
      <c r="K186" s="125">
        <f t="shared" ref="K186" si="391">SUM(H186-G186)*D186</f>
        <v>3000</v>
      </c>
      <c r="L186" s="124">
        <f t="shared" ref="L186" si="392">SUM(I186:K186)</f>
        <v>9000</v>
      </c>
      <c r="M186" s="126"/>
    </row>
    <row r="187" spans="1:13" x14ac:dyDescent="0.25">
      <c r="A187" s="120" t="s">
        <v>1123</v>
      </c>
      <c r="B187" s="134" t="s">
        <v>1124</v>
      </c>
      <c r="C187" s="122" t="s">
        <v>12</v>
      </c>
      <c r="D187" s="123">
        <v>1000</v>
      </c>
      <c r="E187" s="123">
        <v>58</v>
      </c>
      <c r="F187" s="122">
        <v>60</v>
      </c>
      <c r="G187" s="122">
        <v>0</v>
      </c>
      <c r="H187" s="122">
        <v>0</v>
      </c>
      <c r="I187" s="124">
        <f t="shared" ref="I187" si="393">SUM(F187-E187)*D187</f>
        <v>2000</v>
      </c>
      <c r="J187" s="125">
        <v>0</v>
      </c>
      <c r="K187" s="125">
        <f t="shared" ref="K187" si="394">SUM(H187-G187)*D187</f>
        <v>0</v>
      </c>
      <c r="L187" s="124">
        <f t="shared" ref="L187" si="395">SUM(I187:K187)</f>
        <v>2000</v>
      </c>
      <c r="M187" s="126"/>
    </row>
    <row r="188" spans="1:13" x14ac:dyDescent="0.25">
      <c r="A188" s="120" t="s">
        <v>1118</v>
      </c>
      <c r="B188" s="134" t="s">
        <v>1119</v>
      </c>
      <c r="C188" s="122" t="s">
        <v>12</v>
      </c>
      <c r="D188" s="123">
        <v>2000</v>
      </c>
      <c r="E188" s="123">
        <v>22</v>
      </c>
      <c r="F188" s="122">
        <v>23</v>
      </c>
      <c r="G188" s="122">
        <v>0</v>
      </c>
      <c r="H188" s="122">
        <v>0</v>
      </c>
      <c r="I188" s="124">
        <f t="shared" ref="I188" si="396">SUM(F188-E188)*D188</f>
        <v>2000</v>
      </c>
      <c r="J188" s="125">
        <v>0</v>
      </c>
      <c r="K188" s="125">
        <f t="shared" ref="K188" si="397">SUM(H188-G188)*D188</f>
        <v>0</v>
      </c>
      <c r="L188" s="124">
        <f t="shared" ref="L188" si="398">SUM(I188:K188)</f>
        <v>2000</v>
      </c>
      <c r="M188" s="126"/>
    </row>
    <row r="189" spans="1:13" x14ac:dyDescent="0.25">
      <c r="A189" s="120" t="s">
        <v>1118</v>
      </c>
      <c r="B189" s="134" t="s">
        <v>1120</v>
      </c>
      <c r="C189" s="122" t="s">
        <v>12</v>
      </c>
      <c r="D189" s="123">
        <v>2000</v>
      </c>
      <c r="E189" s="123">
        <v>27</v>
      </c>
      <c r="F189" s="122">
        <v>25.5</v>
      </c>
      <c r="G189" s="122">
        <v>0</v>
      </c>
      <c r="H189" s="122">
        <v>0</v>
      </c>
      <c r="I189" s="124">
        <f t="shared" ref="I189" si="399">SUM(F189-E189)*D189</f>
        <v>-3000</v>
      </c>
      <c r="J189" s="125">
        <v>0</v>
      </c>
      <c r="K189" s="125">
        <f t="shared" ref="K189" si="400">SUM(H189-G189)*D189</f>
        <v>0</v>
      </c>
      <c r="L189" s="124">
        <f t="shared" ref="L189" si="401">SUM(I189:K189)</f>
        <v>-3000</v>
      </c>
      <c r="M189" s="126"/>
    </row>
    <row r="190" spans="1:13" x14ac:dyDescent="0.25">
      <c r="A190" s="120" t="s">
        <v>1118</v>
      </c>
      <c r="B190" s="134" t="s">
        <v>1121</v>
      </c>
      <c r="C190" s="122" t="s">
        <v>12</v>
      </c>
      <c r="D190" s="123">
        <v>1000</v>
      </c>
      <c r="E190" s="123">
        <v>43</v>
      </c>
      <c r="F190" s="122">
        <v>39</v>
      </c>
      <c r="G190" s="122">
        <v>0</v>
      </c>
      <c r="H190" s="122">
        <v>0</v>
      </c>
      <c r="I190" s="124">
        <f t="shared" ref="I190" si="402">SUM(F190-E190)*D190</f>
        <v>-4000</v>
      </c>
      <c r="J190" s="125">
        <v>0</v>
      </c>
      <c r="K190" s="125">
        <f t="shared" ref="K190" si="403">SUM(H190-G190)*D190</f>
        <v>0</v>
      </c>
      <c r="L190" s="124">
        <f t="shared" ref="L190" si="404">SUM(I190:K190)</f>
        <v>-4000</v>
      </c>
      <c r="M190" s="126"/>
    </row>
    <row r="191" spans="1:13" x14ac:dyDescent="0.25">
      <c r="A191" s="120" t="s">
        <v>1118</v>
      </c>
      <c r="B191" s="134" t="s">
        <v>1122</v>
      </c>
      <c r="C191" s="122" t="s">
        <v>12</v>
      </c>
      <c r="D191" s="123">
        <v>1600</v>
      </c>
      <c r="E191" s="123">
        <v>37</v>
      </c>
      <c r="F191" s="122">
        <v>38.5</v>
      </c>
      <c r="G191" s="122">
        <v>0</v>
      </c>
      <c r="H191" s="122">
        <v>0</v>
      </c>
      <c r="I191" s="124">
        <f t="shared" ref="I191" si="405">SUM(F191-E191)*D191</f>
        <v>2400</v>
      </c>
      <c r="J191" s="125">
        <v>0</v>
      </c>
      <c r="K191" s="125">
        <f t="shared" ref="K191" si="406">SUM(H191-G191)*D191</f>
        <v>0</v>
      </c>
      <c r="L191" s="124">
        <f t="shared" ref="L191" si="407">SUM(I191:K191)</f>
        <v>2400</v>
      </c>
      <c r="M191" s="126"/>
    </row>
    <row r="192" spans="1:13" x14ac:dyDescent="0.25">
      <c r="A192" s="120" t="s">
        <v>1114</v>
      </c>
      <c r="B192" s="134" t="s">
        <v>1117</v>
      </c>
      <c r="C192" s="122" t="s">
        <v>12</v>
      </c>
      <c r="D192" s="123">
        <v>3500</v>
      </c>
      <c r="E192" s="123">
        <v>16.25</v>
      </c>
      <c r="F192" s="122">
        <v>16.8</v>
      </c>
      <c r="G192" s="122">
        <v>0</v>
      </c>
      <c r="H192" s="122">
        <v>0</v>
      </c>
      <c r="I192" s="124">
        <f t="shared" ref="I192" si="408">SUM(F192-E192)*D192</f>
        <v>1925.0000000000025</v>
      </c>
      <c r="J192" s="125">
        <v>0</v>
      </c>
      <c r="K192" s="125">
        <f t="shared" ref="K192" si="409">SUM(H192-G192)*D192</f>
        <v>0</v>
      </c>
      <c r="L192" s="124">
        <f t="shared" ref="L192" si="410">SUM(I192:K192)</f>
        <v>1925.0000000000025</v>
      </c>
      <c r="M192" s="126"/>
    </row>
    <row r="193" spans="1:13" x14ac:dyDescent="0.25">
      <c r="A193" s="120" t="s">
        <v>1114</v>
      </c>
      <c r="B193" s="134" t="s">
        <v>1116</v>
      </c>
      <c r="C193" s="122" t="s">
        <v>12</v>
      </c>
      <c r="D193" s="123">
        <v>2000</v>
      </c>
      <c r="E193" s="123">
        <v>18.5</v>
      </c>
      <c r="F193" s="122">
        <v>19.5</v>
      </c>
      <c r="G193" s="122">
        <v>0</v>
      </c>
      <c r="H193" s="122">
        <v>0</v>
      </c>
      <c r="I193" s="124">
        <f t="shared" ref="I193" si="411">SUM(F193-E193)*D193</f>
        <v>2000</v>
      </c>
      <c r="J193" s="125">
        <v>0</v>
      </c>
      <c r="K193" s="125">
        <f t="shared" ref="K193" si="412">SUM(H193-G193)*D193</f>
        <v>0</v>
      </c>
      <c r="L193" s="124">
        <f t="shared" ref="L193" si="413">SUM(I193:K193)</f>
        <v>2000</v>
      </c>
      <c r="M193" s="126"/>
    </row>
    <row r="194" spans="1:13" x14ac:dyDescent="0.25">
      <c r="A194" s="120" t="s">
        <v>1114</v>
      </c>
      <c r="B194" s="134" t="s">
        <v>1115</v>
      </c>
      <c r="C194" s="122" t="s">
        <v>12</v>
      </c>
      <c r="D194" s="123">
        <v>3400</v>
      </c>
      <c r="E194" s="123">
        <v>14</v>
      </c>
      <c r="F194" s="122">
        <v>15</v>
      </c>
      <c r="G194" s="122">
        <v>16</v>
      </c>
      <c r="H194" s="122">
        <v>17</v>
      </c>
      <c r="I194" s="124">
        <f t="shared" ref="I194" si="414">SUM(F194-E194)*D194</f>
        <v>3400</v>
      </c>
      <c r="J194" s="125">
        <f t="shared" ref="J194" si="415">SUM(G194-F194)*D194</f>
        <v>3400</v>
      </c>
      <c r="K194" s="125">
        <f t="shared" ref="K194" si="416">SUM(H194-G194)*D194</f>
        <v>3400</v>
      </c>
      <c r="L194" s="124">
        <f t="shared" ref="L194" si="417">SUM(I194:K194)</f>
        <v>10200</v>
      </c>
      <c r="M194" s="126"/>
    </row>
    <row r="195" spans="1:13" x14ac:dyDescent="0.25">
      <c r="A195" s="120" t="s">
        <v>1107</v>
      </c>
      <c r="B195" s="134" t="s">
        <v>1108</v>
      </c>
      <c r="C195" s="122" t="s">
        <v>12</v>
      </c>
      <c r="D195" s="123">
        <v>4000</v>
      </c>
      <c r="E195" s="123">
        <v>17.600000000000001</v>
      </c>
      <c r="F195" s="122">
        <v>18.25</v>
      </c>
      <c r="G195" s="122">
        <v>19</v>
      </c>
      <c r="H195" s="122">
        <v>20</v>
      </c>
      <c r="I195" s="124">
        <f t="shared" ref="I195" si="418">SUM(F195-E195)*D195</f>
        <v>2599.9999999999945</v>
      </c>
      <c r="J195" s="125">
        <f t="shared" ref="J195" si="419">SUM(G195-F195)*D195</f>
        <v>3000</v>
      </c>
      <c r="K195" s="125">
        <f t="shared" ref="K195" si="420">SUM(H195-G195)*D195</f>
        <v>4000</v>
      </c>
      <c r="L195" s="124">
        <f t="shared" ref="L195" si="421">SUM(I195:K195)</f>
        <v>9599.9999999999945</v>
      </c>
      <c r="M195" s="126"/>
    </row>
    <row r="196" spans="1:13" x14ac:dyDescent="0.25">
      <c r="A196" s="120" t="s">
        <v>1107</v>
      </c>
      <c r="B196" s="134" t="s">
        <v>1109</v>
      </c>
      <c r="C196" s="122" t="s">
        <v>12</v>
      </c>
      <c r="D196" s="123">
        <v>2000</v>
      </c>
      <c r="E196" s="123">
        <v>26</v>
      </c>
      <c r="F196" s="122">
        <v>27</v>
      </c>
      <c r="G196" s="122">
        <v>28</v>
      </c>
      <c r="H196" s="122">
        <v>29</v>
      </c>
      <c r="I196" s="124">
        <f t="shared" ref="I196" si="422">SUM(F196-E196)*D196</f>
        <v>2000</v>
      </c>
      <c r="J196" s="125">
        <f t="shared" ref="J196" si="423">SUM(G196-F196)*D196</f>
        <v>2000</v>
      </c>
      <c r="K196" s="125">
        <f t="shared" ref="K196" si="424">SUM(H196-G196)*D196</f>
        <v>2000</v>
      </c>
      <c r="L196" s="124">
        <f t="shared" ref="L196" si="425">SUM(I196:K196)</f>
        <v>6000</v>
      </c>
      <c r="M196" s="126"/>
    </row>
    <row r="197" spans="1:13" x14ac:dyDescent="0.25">
      <c r="A197" s="120" t="s">
        <v>1107</v>
      </c>
      <c r="B197" s="134" t="s">
        <v>1110</v>
      </c>
      <c r="C197" s="122" t="s">
        <v>12</v>
      </c>
      <c r="D197" s="123">
        <v>1000</v>
      </c>
      <c r="E197" s="123">
        <v>60</v>
      </c>
      <c r="F197" s="122">
        <v>63</v>
      </c>
      <c r="G197" s="122">
        <v>66</v>
      </c>
      <c r="H197" s="122">
        <v>69</v>
      </c>
      <c r="I197" s="124">
        <f t="shared" ref="I197" si="426">SUM(F197-E197)*D197</f>
        <v>3000</v>
      </c>
      <c r="J197" s="125">
        <f t="shared" ref="J197" si="427">SUM(G197-F197)*D197</f>
        <v>3000</v>
      </c>
      <c r="K197" s="125">
        <f t="shared" ref="K197" si="428">SUM(H197-G197)*D197</f>
        <v>3000</v>
      </c>
      <c r="L197" s="124">
        <f t="shared" ref="L197" si="429">SUM(I197:K197)</f>
        <v>9000</v>
      </c>
      <c r="M197" s="126"/>
    </row>
    <row r="198" spans="1:13" x14ac:dyDescent="0.25">
      <c r="A198" s="127"/>
      <c r="B198" s="127"/>
      <c r="C198" s="127"/>
      <c r="D198" s="127"/>
      <c r="E198" s="127"/>
      <c r="F198" s="127"/>
      <c r="G198" s="127"/>
      <c r="H198" s="127" t="s">
        <v>1030</v>
      </c>
      <c r="I198" s="128">
        <f>SUM(I147:I197)</f>
        <v>60725</v>
      </c>
      <c r="J198" s="127"/>
      <c r="K198" s="127"/>
      <c r="L198" s="128">
        <f>SUM(L147:L197)</f>
        <v>160925</v>
      </c>
      <c r="M198" s="126"/>
    </row>
    <row r="199" spans="1:13" x14ac:dyDescent="0.25">
      <c r="A199" s="120"/>
      <c r="B199" s="121"/>
      <c r="C199" s="122"/>
      <c r="D199" s="123"/>
      <c r="E199" s="123"/>
      <c r="F199" s="122"/>
      <c r="G199" s="122"/>
      <c r="H199" s="122"/>
      <c r="I199" s="124"/>
      <c r="J199" s="125"/>
      <c r="K199" s="125"/>
      <c r="L199" s="124"/>
      <c r="M199" s="126"/>
    </row>
    <row r="200" spans="1:13" x14ac:dyDescent="0.25">
      <c r="A200" s="127"/>
      <c r="B200" s="127"/>
      <c r="C200" s="127"/>
      <c r="D200" s="127"/>
      <c r="E200" s="135">
        <v>43525</v>
      </c>
      <c r="F200" s="127"/>
      <c r="G200" s="127"/>
      <c r="H200" s="127"/>
      <c r="I200" s="127"/>
      <c r="J200" s="127"/>
      <c r="K200" s="127"/>
      <c r="L200" s="127"/>
      <c r="M200" s="126"/>
    </row>
    <row r="201" spans="1:13" x14ac:dyDescent="0.25">
      <c r="A201" s="126"/>
      <c r="B201" s="126"/>
      <c r="C201" s="126"/>
      <c r="D201" s="126"/>
      <c r="E201" s="126"/>
      <c r="F201" s="126"/>
      <c r="G201" s="126"/>
      <c r="H201" s="126"/>
      <c r="I201" s="126"/>
      <c r="J201" s="136" t="s">
        <v>1142</v>
      </c>
      <c r="K201" s="155"/>
      <c r="L201" s="156">
        <v>0.76</v>
      </c>
      <c r="M201" s="126"/>
    </row>
    <row r="202" spans="1:13" x14ac:dyDescent="0.25">
      <c r="A202" s="120" t="s">
        <v>1103</v>
      </c>
      <c r="B202" s="134" t="s">
        <v>1106</v>
      </c>
      <c r="C202" s="122" t="s">
        <v>12</v>
      </c>
      <c r="D202" s="123">
        <v>800</v>
      </c>
      <c r="E202" s="123">
        <v>51</v>
      </c>
      <c r="F202" s="122">
        <v>54</v>
      </c>
      <c r="G202" s="122">
        <v>58</v>
      </c>
      <c r="H202" s="122">
        <v>62</v>
      </c>
      <c r="I202" s="124">
        <f t="shared" ref="I202" si="430">SUM(F202-E202)*D202</f>
        <v>2400</v>
      </c>
      <c r="J202" s="125">
        <f t="shared" ref="J202" si="431">SUM(G202-F202)*D202</f>
        <v>3200</v>
      </c>
      <c r="K202" s="125">
        <f t="shared" ref="K202" si="432">SUM(H202-G202)*D202</f>
        <v>3200</v>
      </c>
      <c r="L202" s="124">
        <f t="shared" ref="L202" si="433">SUM(I202:K202)</f>
        <v>8800</v>
      </c>
      <c r="M202" s="126"/>
    </row>
    <row r="203" spans="1:13" x14ac:dyDescent="0.25">
      <c r="A203" s="120" t="s">
        <v>1103</v>
      </c>
      <c r="B203" s="134" t="s">
        <v>1105</v>
      </c>
      <c r="C203" s="122" t="s">
        <v>12</v>
      </c>
      <c r="D203" s="123">
        <v>1500</v>
      </c>
      <c r="E203" s="123">
        <v>27.5</v>
      </c>
      <c r="F203" s="122">
        <v>29.5</v>
      </c>
      <c r="G203" s="122">
        <v>32.5</v>
      </c>
      <c r="H203" s="122">
        <v>35.5</v>
      </c>
      <c r="I203" s="124">
        <f t="shared" ref="I203:I204" si="434">SUM(F203-E203)*D203</f>
        <v>3000</v>
      </c>
      <c r="J203" s="125">
        <f t="shared" ref="J203:J204" si="435">SUM(G203-F203)*D203</f>
        <v>4500</v>
      </c>
      <c r="K203" s="125">
        <f t="shared" ref="K203:K204" si="436">SUM(H203-G203)*D203</f>
        <v>4500</v>
      </c>
      <c r="L203" s="124">
        <f t="shared" ref="L203:L204" si="437">SUM(I203:K203)</f>
        <v>12000</v>
      </c>
      <c r="M203" s="126"/>
    </row>
    <row r="204" spans="1:13" x14ac:dyDescent="0.25">
      <c r="A204" s="120" t="s">
        <v>1103</v>
      </c>
      <c r="B204" s="134" t="s">
        <v>1104</v>
      </c>
      <c r="C204" s="122" t="s">
        <v>12</v>
      </c>
      <c r="D204" s="123">
        <v>1000</v>
      </c>
      <c r="E204" s="123">
        <v>33.5</v>
      </c>
      <c r="F204" s="122">
        <v>35.5</v>
      </c>
      <c r="G204" s="122">
        <v>37.5</v>
      </c>
      <c r="H204" s="122">
        <v>39.5</v>
      </c>
      <c r="I204" s="124">
        <f t="shared" si="434"/>
        <v>2000</v>
      </c>
      <c r="J204" s="125">
        <f t="shared" si="435"/>
        <v>2000</v>
      </c>
      <c r="K204" s="125">
        <f t="shared" si="436"/>
        <v>2000</v>
      </c>
      <c r="L204" s="124">
        <f t="shared" si="437"/>
        <v>6000</v>
      </c>
      <c r="M204" s="126"/>
    </row>
    <row r="205" spans="1:13" x14ac:dyDescent="0.25">
      <c r="A205" s="120" t="s">
        <v>1101</v>
      </c>
      <c r="B205" s="134" t="s">
        <v>1095</v>
      </c>
      <c r="C205" s="122" t="s">
        <v>12</v>
      </c>
      <c r="D205" s="123">
        <v>5000</v>
      </c>
      <c r="E205" s="123">
        <v>13.5</v>
      </c>
      <c r="F205" s="122">
        <v>14</v>
      </c>
      <c r="G205" s="122">
        <v>14.5</v>
      </c>
      <c r="H205" s="122">
        <v>15</v>
      </c>
      <c r="I205" s="124">
        <f t="shared" ref="I205" si="438">SUM(F205-E205)*D205</f>
        <v>2500</v>
      </c>
      <c r="J205" s="125">
        <f t="shared" ref="J205" si="439">SUM(G205-F205)*D205</f>
        <v>2500</v>
      </c>
      <c r="K205" s="125">
        <f t="shared" ref="K205" si="440">SUM(H205-G205)*D205</f>
        <v>2500</v>
      </c>
      <c r="L205" s="124">
        <f t="shared" ref="L205" si="441">SUM(I205:K205)</f>
        <v>7500</v>
      </c>
      <c r="M205" s="126"/>
    </row>
    <row r="206" spans="1:13" x14ac:dyDescent="0.25">
      <c r="A206" s="120" t="s">
        <v>1101</v>
      </c>
      <c r="B206" s="134" t="s">
        <v>1102</v>
      </c>
      <c r="C206" s="122" t="s">
        <v>12</v>
      </c>
      <c r="D206" s="123">
        <v>2000</v>
      </c>
      <c r="E206" s="123">
        <v>10</v>
      </c>
      <c r="F206" s="122">
        <v>11</v>
      </c>
      <c r="G206" s="122">
        <v>12</v>
      </c>
      <c r="H206" s="122">
        <v>0</v>
      </c>
      <c r="I206" s="124">
        <f t="shared" ref="I206" si="442">SUM(F206-E206)*D206</f>
        <v>2000</v>
      </c>
      <c r="J206" s="125">
        <f t="shared" ref="J206" si="443">SUM(G206-F206)*D206</f>
        <v>2000</v>
      </c>
      <c r="K206" s="125">
        <v>0</v>
      </c>
      <c r="L206" s="124">
        <f t="shared" ref="L206" si="444">SUM(I206:K206)</f>
        <v>4000</v>
      </c>
      <c r="M206" s="126"/>
    </row>
    <row r="207" spans="1:13" x14ac:dyDescent="0.25">
      <c r="A207" s="120" t="s">
        <v>1097</v>
      </c>
      <c r="B207" s="134" t="s">
        <v>1099</v>
      </c>
      <c r="C207" s="122" t="s">
        <v>12</v>
      </c>
      <c r="D207" s="123">
        <v>4000</v>
      </c>
      <c r="E207" s="123">
        <v>7.2</v>
      </c>
      <c r="F207" s="122">
        <v>8</v>
      </c>
      <c r="G207" s="122">
        <v>9</v>
      </c>
      <c r="H207" s="122">
        <v>0</v>
      </c>
      <c r="I207" s="124">
        <f t="shared" ref="I207" si="445">SUM(F207-E207)*D207</f>
        <v>3199.9999999999991</v>
      </c>
      <c r="J207" s="125">
        <f t="shared" ref="J207:J212" si="446">SUM(G207-F207)*D207</f>
        <v>4000</v>
      </c>
      <c r="K207" s="125">
        <v>0</v>
      </c>
      <c r="L207" s="124">
        <f t="shared" ref="L207" si="447">SUM(I207:K207)</f>
        <v>7199.9999999999991</v>
      </c>
      <c r="M207" s="126"/>
    </row>
    <row r="208" spans="1:13" x14ac:dyDescent="0.25">
      <c r="A208" s="120" t="s">
        <v>1097</v>
      </c>
      <c r="B208" s="134" t="s">
        <v>1098</v>
      </c>
      <c r="C208" s="122" t="s">
        <v>12</v>
      </c>
      <c r="D208" s="123">
        <v>500</v>
      </c>
      <c r="E208" s="123">
        <v>65</v>
      </c>
      <c r="F208" s="122">
        <v>70</v>
      </c>
      <c r="G208" s="122">
        <v>0</v>
      </c>
      <c r="H208" s="122">
        <v>0</v>
      </c>
      <c r="I208" s="124">
        <f t="shared" ref="I208" si="448">SUM(F208-E208)*D208</f>
        <v>2500</v>
      </c>
      <c r="J208" s="125">
        <v>0</v>
      </c>
      <c r="K208" s="125">
        <f t="shared" ref="K208" si="449">SUM(H208-G208)*D208</f>
        <v>0</v>
      </c>
      <c r="L208" s="124">
        <f t="shared" ref="L208" si="450">SUM(I208:K208)</f>
        <v>2500</v>
      </c>
      <c r="M208" s="126"/>
    </row>
    <row r="209" spans="1:13" x14ac:dyDescent="0.25">
      <c r="A209" s="120" t="s">
        <v>1097</v>
      </c>
      <c r="B209" s="134" t="s">
        <v>1100</v>
      </c>
      <c r="C209" s="122" t="s">
        <v>12</v>
      </c>
      <c r="D209" s="123">
        <v>2000</v>
      </c>
      <c r="E209" s="123">
        <v>11</v>
      </c>
      <c r="F209" s="122">
        <v>9.5</v>
      </c>
      <c r="G209" s="122">
        <v>0</v>
      </c>
      <c r="H209" s="122">
        <v>0</v>
      </c>
      <c r="I209" s="124">
        <f t="shared" ref="I209" si="451">SUM(F209-E209)*D209</f>
        <v>-3000</v>
      </c>
      <c r="J209" s="125">
        <v>0</v>
      </c>
      <c r="K209" s="125">
        <f t="shared" ref="K209" si="452">SUM(H209-G209)*D209</f>
        <v>0</v>
      </c>
      <c r="L209" s="124">
        <f t="shared" ref="L209" si="453">SUM(I209:K209)</f>
        <v>-3000</v>
      </c>
      <c r="M209" s="126"/>
    </row>
    <row r="210" spans="1:13" x14ac:dyDescent="0.25">
      <c r="A210" s="120" t="s">
        <v>1092</v>
      </c>
      <c r="B210" s="134" t="s">
        <v>1053</v>
      </c>
      <c r="C210" s="122" t="s">
        <v>12</v>
      </c>
      <c r="D210" s="123">
        <v>1500</v>
      </c>
      <c r="E210" s="123">
        <v>15.5</v>
      </c>
      <c r="F210" s="122">
        <v>17</v>
      </c>
      <c r="G210" s="122">
        <v>19</v>
      </c>
      <c r="H210" s="122">
        <v>22</v>
      </c>
      <c r="I210" s="124">
        <f t="shared" ref="I210" si="454">SUM(F210-E210)*D210</f>
        <v>2250</v>
      </c>
      <c r="J210" s="125">
        <f t="shared" si="446"/>
        <v>3000</v>
      </c>
      <c r="K210" s="125">
        <f t="shared" ref="K210" si="455">SUM(H210-G210)*D210</f>
        <v>4500</v>
      </c>
      <c r="L210" s="124">
        <f t="shared" ref="L210" si="456">SUM(I210:K210)</f>
        <v>9750</v>
      </c>
      <c r="M210" s="126"/>
    </row>
    <row r="211" spans="1:13" x14ac:dyDescent="0.25">
      <c r="A211" s="120" t="s">
        <v>1092</v>
      </c>
      <c r="B211" s="134" t="s">
        <v>1095</v>
      </c>
      <c r="C211" s="122" t="s">
        <v>12</v>
      </c>
      <c r="D211" s="123">
        <v>5000</v>
      </c>
      <c r="E211" s="123">
        <v>10.5</v>
      </c>
      <c r="F211" s="122">
        <v>9.75</v>
      </c>
      <c r="G211" s="122">
        <v>0</v>
      </c>
      <c r="H211" s="122">
        <v>0</v>
      </c>
      <c r="I211" s="124">
        <f t="shared" ref="I211" si="457">SUM(F211-E211)*D211</f>
        <v>-3750</v>
      </c>
      <c r="J211" s="125">
        <v>0</v>
      </c>
      <c r="K211" s="125">
        <f t="shared" ref="K211" si="458">SUM(H211-G211)*D211</f>
        <v>0</v>
      </c>
      <c r="L211" s="124">
        <f t="shared" ref="L211" si="459">SUM(I211:K211)</f>
        <v>-3750</v>
      </c>
      <c r="M211" s="126"/>
    </row>
    <row r="212" spans="1:13" x14ac:dyDescent="0.25">
      <c r="A212" s="120" t="s">
        <v>1092</v>
      </c>
      <c r="B212" s="134" t="s">
        <v>1093</v>
      </c>
      <c r="C212" s="122" t="s">
        <v>12</v>
      </c>
      <c r="D212" s="123">
        <v>8000</v>
      </c>
      <c r="E212" s="123">
        <v>4</v>
      </c>
      <c r="F212" s="122">
        <v>4.3</v>
      </c>
      <c r="G212" s="122">
        <v>4.5999999999999996</v>
      </c>
      <c r="H212" s="122">
        <v>4.9000000000000004</v>
      </c>
      <c r="I212" s="124">
        <f t="shared" ref="I212:I213" si="460">SUM(F212-E212)*D212</f>
        <v>2399.9999999999986</v>
      </c>
      <c r="J212" s="125">
        <f t="shared" si="446"/>
        <v>2399.9999999999986</v>
      </c>
      <c r="K212" s="125">
        <f t="shared" ref="K212" si="461">SUM(H212-G212)*D212</f>
        <v>2400.0000000000055</v>
      </c>
      <c r="L212" s="124">
        <f t="shared" ref="L212:L213" si="462">SUM(I212:K212)</f>
        <v>7200.0000000000027</v>
      </c>
      <c r="M212" s="126"/>
    </row>
    <row r="213" spans="1:13" x14ac:dyDescent="0.25">
      <c r="A213" s="120" t="s">
        <v>1092</v>
      </c>
      <c r="B213" s="134" t="s">
        <v>1094</v>
      </c>
      <c r="C213" s="122" t="s">
        <v>12</v>
      </c>
      <c r="D213" s="123">
        <v>8000</v>
      </c>
      <c r="E213" s="123">
        <v>2.75</v>
      </c>
      <c r="F213" s="122">
        <v>2.2999999999999998</v>
      </c>
      <c r="G213" s="122">
        <v>0</v>
      </c>
      <c r="H213" s="122">
        <v>0</v>
      </c>
      <c r="I213" s="124">
        <f t="shared" si="460"/>
        <v>-3600.0000000000014</v>
      </c>
      <c r="J213" s="125">
        <v>0</v>
      </c>
      <c r="K213" s="125">
        <v>0</v>
      </c>
      <c r="L213" s="124">
        <f t="shared" si="462"/>
        <v>-3600.0000000000014</v>
      </c>
      <c r="M213" s="126"/>
    </row>
    <row r="214" spans="1:13" x14ac:dyDescent="0.25">
      <c r="A214" s="120" t="s">
        <v>1089</v>
      </c>
      <c r="B214" s="134" t="s">
        <v>1091</v>
      </c>
      <c r="C214" s="122" t="s">
        <v>12</v>
      </c>
      <c r="D214" s="123">
        <v>12000</v>
      </c>
      <c r="E214" s="123">
        <v>1.85</v>
      </c>
      <c r="F214" s="122">
        <v>2.1</v>
      </c>
      <c r="G214" s="122">
        <v>2.4</v>
      </c>
      <c r="H214" s="122">
        <v>2.8</v>
      </c>
      <c r="I214" s="124">
        <f t="shared" ref="I214" si="463">SUM(F214-E214)*D214</f>
        <v>3000</v>
      </c>
      <c r="J214" s="125">
        <f t="shared" ref="J214" si="464">SUM(G214-F214)*D214</f>
        <v>3599.9999999999977</v>
      </c>
      <c r="K214" s="125">
        <f t="shared" ref="K214" si="465">SUM(H214-G214)*D214</f>
        <v>4799.9999999999991</v>
      </c>
      <c r="L214" s="124">
        <f t="shared" ref="L214" si="466">SUM(I214:K214)</f>
        <v>11399.999999999996</v>
      </c>
      <c r="M214" s="126"/>
    </row>
    <row r="215" spans="1:13" x14ac:dyDescent="0.25">
      <c r="A215" s="120" t="s">
        <v>1089</v>
      </c>
      <c r="B215" s="134" t="s">
        <v>1090</v>
      </c>
      <c r="C215" s="122" t="s">
        <v>12</v>
      </c>
      <c r="D215" s="123">
        <v>16000</v>
      </c>
      <c r="E215" s="123">
        <v>2.2999999999999998</v>
      </c>
      <c r="F215" s="122">
        <v>2.6</v>
      </c>
      <c r="G215" s="122">
        <v>0</v>
      </c>
      <c r="H215" s="122">
        <v>0</v>
      </c>
      <c r="I215" s="124">
        <f t="shared" ref="I215" si="467">SUM(F215-E215)*D215</f>
        <v>4800.0000000000045</v>
      </c>
      <c r="J215" s="125">
        <v>0</v>
      </c>
      <c r="K215" s="125">
        <v>0</v>
      </c>
      <c r="L215" s="124">
        <f t="shared" ref="L215" si="468">SUM(I215:K215)</f>
        <v>4800.0000000000045</v>
      </c>
      <c r="M215" s="126"/>
    </row>
    <row r="216" spans="1:13" x14ac:dyDescent="0.25">
      <c r="A216" s="120" t="s">
        <v>1087</v>
      </c>
      <c r="B216" s="134" t="s">
        <v>1041</v>
      </c>
      <c r="C216" s="122" t="s">
        <v>12</v>
      </c>
      <c r="D216" s="123">
        <v>1000</v>
      </c>
      <c r="E216" s="123">
        <v>35</v>
      </c>
      <c r="F216" s="122">
        <v>37</v>
      </c>
      <c r="G216" s="122">
        <v>39</v>
      </c>
      <c r="H216" s="122">
        <v>41</v>
      </c>
      <c r="I216" s="124">
        <f t="shared" ref="I216" si="469">SUM(F216-E216)*D216</f>
        <v>2000</v>
      </c>
      <c r="J216" s="125">
        <f t="shared" ref="J216" si="470">SUM(G216-F216)*D216</f>
        <v>2000</v>
      </c>
      <c r="K216" s="125">
        <f t="shared" ref="K216" si="471">SUM(H216-G216)*D216</f>
        <v>2000</v>
      </c>
      <c r="L216" s="124">
        <f t="shared" ref="L216" si="472">SUM(I216:K216)</f>
        <v>6000</v>
      </c>
      <c r="M216" s="126"/>
    </row>
    <row r="217" spans="1:13" x14ac:dyDescent="0.25">
      <c r="A217" s="120" t="s">
        <v>1087</v>
      </c>
      <c r="B217" s="134" t="s">
        <v>1088</v>
      </c>
      <c r="C217" s="122" t="s">
        <v>12</v>
      </c>
      <c r="D217" s="123">
        <v>1000</v>
      </c>
      <c r="E217" s="123">
        <v>30</v>
      </c>
      <c r="F217" s="122">
        <v>32</v>
      </c>
      <c r="G217" s="122">
        <v>34</v>
      </c>
      <c r="H217" s="122">
        <v>36</v>
      </c>
      <c r="I217" s="124">
        <f t="shared" ref="I217" si="473">SUM(F217-E217)*D217</f>
        <v>2000</v>
      </c>
      <c r="J217" s="125">
        <f t="shared" ref="J217" si="474">SUM(G217-F217)*D217</f>
        <v>2000</v>
      </c>
      <c r="K217" s="125">
        <f t="shared" ref="K217" si="475">SUM(H217-G217)*D217</f>
        <v>2000</v>
      </c>
      <c r="L217" s="124">
        <f t="shared" ref="L217" si="476">SUM(I217:K217)</f>
        <v>6000</v>
      </c>
      <c r="M217" s="126"/>
    </row>
    <row r="218" spans="1:13" x14ac:dyDescent="0.25">
      <c r="A218" s="120" t="s">
        <v>1084</v>
      </c>
      <c r="B218" s="134" t="s">
        <v>1085</v>
      </c>
      <c r="C218" s="122" t="s">
        <v>12</v>
      </c>
      <c r="D218" s="123">
        <v>2000</v>
      </c>
      <c r="E218" s="123">
        <v>21.5</v>
      </c>
      <c r="F218" s="122">
        <v>22.5</v>
      </c>
      <c r="G218" s="122">
        <v>23.5</v>
      </c>
      <c r="H218" s="122">
        <v>24.5</v>
      </c>
      <c r="I218" s="124">
        <f t="shared" ref="I218" si="477">SUM(F218-E218)*D218</f>
        <v>2000</v>
      </c>
      <c r="J218" s="125">
        <f t="shared" ref="J218" si="478">SUM(G218-F218)*D218</f>
        <v>2000</v>
      </c>
      <c r="K218" s="125">
        <f t="shared" ref="K218" si="479">SUM(H218-G218)*D218</f>
        <v>2000</v>
      </c>
      <c r="L218" s="124">
        <f t="shared" ref="L218" si="480">SUM(I218:K218)</f>
        <v>6000</v>
      </c>
      <c r="M218" s="126"/>
    </row>
    <row r="219" spans="1:13" x14ac:dyDescent="0.25">
      <c r="A219" s="120" t="s">
        <v>1084</v>
      </c>
      <c r="B219" s="134" t="s">
        <v>1086</v>
      </c>
      <c r="C219" s="122" t="s">
        <v>12</v>
      </c>
      <c r="D219" s="123">
        <v>1000</v>
      </c>
      <c r="E219" s="123">
        <v>21.5</v>
      </c>
      <c r="F219" s="122">
        <v>23.5</v>
      </c>
      <c r="G219" s="122">
        <v>25.5</v>
      </c>
      <c r="H219" s="122">
        <v>27.5</v>
      </c>
      <c r="I219" s="124">
        <f t="shared" ref="I219" si="481">SUM(F219-E219)*D219</f>
        <v>2000</v>
      </c>
      <c r="J219" s="125">
        <f t="shared" ref="J219" si="482">SUM(G219-F219)*D219</f>
        <v>2000</v>
      </c>
      <c r="K219" s="125">
        <f t="shared" ref="K219" si="483">SUM(H219-G219)*D219</f>
        <v>2000</v>
      </c>
      <c r="L219" s="124">
        <f t="shared" ref="L219" si="484">SUM(I219:K219)</f>
        <v>6000</v>
      </c>
      <c r="M219" s="126"/>
    </row>
    <row r="220" spans="1:13" x14ac:dyDescent="0.25">
      <c r="A220" s="120" t="s">
        <v>1078</v>
      </c>
      <c r="B220" s="134" t="s">
        <v>1081</v>
      </c>
      <c r="C220" s="122" t="s">
        <v>12</v>
      </c>
      <c r="D220" s="123">
        <v>1000</v>
      </c>
      <c r="E220" s="123">
        <v>48</v>
      </c>
      <c r="F220" s="122">
        <v>51</v>
      </c>
      <c r="G220" s="122">
        <v>55</v>
      </c>
      <c r="H220" s="122">
        <v>60</v>
      </c>
      <c r="I220" s="124">
        <f t="shared" ref="I220" si="485">SUM(F220-E220)*D220</f>
        <v>3000</v>
      </c>
      <c r="J220" s="125">
        <f t="shared" ref="J220" si="486">SUM(G220-F220)*D220</f>
        <v>4000</v>
      </c>
      <c r="K220" s="125">
        <f t="shared" ref="K220" si="487">SUM(H220-G220)*D220</f>
        <v>5000</v>
      </c>
      <c r="L220" s="124">
        <f t="shared" ref="L220" si="488">SUM(I220:K220)</f>
        <v>12000</v>
      </c>
      <c r="M220" s="126"/>
    </row>
    <row r="221" spans="1:13" x14ac:dyDescent="0.25">
      <c r="A221" s="120" t="s">
        <v>1078</v>
      </c>
      <c r="B221" s="134" t="s">
        <v>1080</v>
      </c>
      <c r="C221" s="122" t="s">
        <v>12</v>
      </c>
      <c r="D221" s="123">
        <v>2400</v>
      </c>
      <c r="E221" s="123">
        <v>12</v>
      </c>
      <c r="F221" s="122">
        <v>13</v>
      </c>
      <c r="G221" s="122">
        <v>14</v>
      </c>
      <c r="H221" s="122">
        <v>15</v>
      </c>
      <c r="I221" s="124">
        <f t="shared" ref="I221" si="489">SUM(F221-E221)*D221</f>
        <v>2400</v>
      </c>
      <c r="J221" s="125">
        <f t="shared" ref="J221" si="490">SUM(G221-F221)*D221</f>
        <v>2400</v>
      </c>
      <c r="K221" s="125">
        <f t="shared" ref="K221" si="491">SUM(H221-G221)*D221</f>
        <v>2400</v>
      </c>
      <c r="L221" s="124">
        <f t="shared" ref="L221" si="492">SUM(I221:K221)</f>
        <v>7200</v>
      </c>
      <c r="M221" s="126"/>
    </row>
    <row r="222" spans="1:13" x14ac:dyDescent="0.25">
      <c r="A222" s="120" t="s">
        <v>1078</v>
      </c>
      <c r="B222" s="134" t="s">
        <v>1079</v>
      </c>
      <c r="C222" s="122" t="s">
        <v>12</v>
      </c>
      <c r="D222" s="123">
        <v>8000</v>
      </c>
      <c r="E222" s="123">
        <v>3</v>
      </c>
      <c r="F222" s="122">
        <v>3.3</v>
      </c>
      <c r="G222" s="122">
        <v>3.6</v>
      </c>
      <c r="H222" s="122">
        <v>4.2</v>
      </c>
      <c r="I222" s="124">
        <f t="shared" ref="I222" si="493">SUM(F222-E222)*D222</f>
        <v>2399.9999999999986</v>
      </c>
      <c r="J222" s="125">
        <f t="shared" ref="J222" si="494">SUM(G222-F222)*D222</f>
        <v>2400.0000000000023</v>
      </c>
      <c r="K222" s="125">
        <f t="shared" ref="K222" si="495">SUM(H222-G222)*D222</f>
        <v>4800.0000000000009</v>
      </c>
      <c r="L222" s="124">
        <f t="shared" ref="L222" si="496">SUM(I222:K222)</f>
        <v>9600.0000000000018</v>
      </c>
      <c r="M222" s="126"/>
    </row>
    <row r="223" spans="1:13" x14ac:dyDescent="0.25">
      <c r="A223" s="120" t="s">
        <v>1078</v>
      </c>
      <c r="B223" s="134" t="s">
        <v>1082</v>
      </c>
      <c r="C223" s="122" t="s">
        <v>12</v>
      </c>
      <c r="D223" s="123">
        <v>1800</v>
      </c>
      <c r="E223" s="123">
        <v>20</v>
      </c>
      <c r="F223" s="122">
        <v>20</v>
      </c>
      <c r="G223" s="122">
        <v>0</v>
      </c>
      <c r="H223" s="122">
        <v>0</v>
      </c>
      <c r="I223" s="124">
        <f t="shared" ref="I223" si="497">SUM(F223-E223)*D223</f>
        <v>0</v>
      </c>
      <c r="J223" s="125">
        <v>0</v>
      </c>
      <c r="K223" s="125">
        <f t="shared" ref="K223" si="498">SUM(H223-G223)*D223</f>
        <v>0</v>
      </c>
      <c r="L223" s="124">
        <f t="shared" ref="L223" si="499">SUM(I223:K223)</f>
        <v>0</v>
      </c>
      <c r="M223" s="126"/>
    </row>
    <row r="224" spans="1:13" x14ac:dyDescent="0.25">
      <c r="A224" s="120" t="s">
        <v>1078</v>
      </c>
      <c r="B224" s="134" t="s">
        <v>1083</v>
      </c>
      <c r="C224" s="122" t="s">
        <v>12</v>
      </c>
      <c r="D224" s="123">
        <v>2000</v>
      </c>
      <c r="E224" s="123">
        <v>12.5</v>
      </c>
      <c r="F224" s="122">
        <v>11</v>
      </c>
      <c r="G224" s="122">
        <v>0</v>
      </c>
      <c r="H224" s="122">
        <v>0</v>
      </c>
      <c r="I224" s="124">
        <f t="shared" ref="I224" si="500">SUM(F224-E224)*D224</f>
        <v>-3000</v>
      </c>
      <c r="J224" s="125">
        <v>0</v>
      </c>
      <c r="K224" s="125">
        <f t="shared" ref="K224" si="501">SUM(H224-G224)*D224</f>
        <v>0</v>
      </c>
      <c r="L224" s="124">
        <f t="shared" ref="L224" si="502">SUM(I224:K224)</f>
        <v>-3000</v>
      </c>
      <c r="M224" s="126"/>
    </row>
    <row r="225" spans="1:13" x14ac:dyDescent="0.25">
      <c r="A225" s="120" t="s">
        <v>1074</v>
      </c>
      <c r="B225" s="134" t="s">
        <v>1077</v>
      </c>
      <c r="C225" s="122" t="s">
        <v>12</v>
      </c>
      <c r="D225" s="123">
        <v>2000</v>
      </c>
      <c r="E225" s="123">
        <v>22</v>
      </c>
      <c r="F225" s="122">
        <v>23</v>
      </c>
      <c r="G225" s="122">
        <v>24</v>
      </c>
      <c r="H225" s="122">
        <v>25</v>
      </c>
      <c r="I225" s="124">
        <f t="shared" ref="I225" si="503">SUM(F225-E225)*D225</f>
        <v>2000</v>
      </c>
      <c r="J225" s="125">
        <f t="shared" ref="J225" si="504">SUM(G225-F225)*D225</f>
        <v>2000</v>
      </c>
      <c r="K225" s="125">
        <f t="shared" ref="K225" si="505">SUM(H225-G225)*D225</f>
        <v>2000</v>
      </c>
      <c r="L225" s="124">
        <f t="shared" ref="L225" si="506">SUM(I225:K225)</f>
        <v>6000</v>
      </c>
      <c r="M225" s="126"/>
    </row>
    <row r="226" spans="1:13" x14ac:dyDescent="0.25">
      <c r="A226" s="120" t="s">
        <v>1074</v>
      </c>
      <c r="B226" s="134" t="s">
        <v>1075</v>
      </c>
      <c r="C226" s="122" t="s">
        <v>12</v>
      </c>
      <c r="D226" s="123">
        <v>1600</v>
      </c>
      <c r="E226" s="123">
        <v>28.1</v>
      </c>
      <c r="F226" s="122">
        <v>30</v>
      </c>
      <c r="G226" s="122">
        <v>32</v>
      </c>
      <c r="H226" s="122">
        <v>34</v>
      </c>
      <c r="I226" s="124">
        <f t="shared" ref="I226" si="507">SUM(F226-E226)*D226</f>
        <v>3039.9999999999977</v>
      </c>
      <c r="J226" s="125">
        <f t="shared" ref="J226" si="508">SUM(G226-F226)*D226</f>
        <v>3200</v>
      </c>
      <c r="K226" s="125">
        <f t="shared" ref="K226" si="509">SUM(H226-G226)*D226</f>
        <v>3200</v>
      </c>
      <c r="L226" s="124">
        <f t="shared" ref="L226" si="510">SUM(I226:K226)</f>
        <v>9439.9999999999982</v>
      </c>
      <c r="M226" s="126"/>
    </row>
    <row r="227" spans="1:13" x14ac:dyDescent="0.25">
      <c r="A227" s="120" t="s">
        <v>1074</v>
      </c>
      <c r="B227" s="134" t="s">
        <v>1076</v>
      </c>
      <c r="C227" s="122" t="s">
        <v>12</v>
      </c>
      <c r="D227" s="123">
        <v>2000</v>
      </c>
      <c r="E227" s="123">
        <v>9.1999999999999993</v>
      </c>
      <c r="F227" s="122">
        <v>9.1999999999999993</v>
      </c>
      <c r="G227" s="122">
        <v>0</v>
      </c>
      <c r="H227" s="122">
        <v>0</v>
      </c>
      <c r="I227" s="124">
        <f t="shared" ref="I227" si="511">SUM(F227-E227)*D227</f>
        <v>0</v>
      </c>
      <c r="J227" s="125">
        <v>0</v>
      </c>
      <c r="K227" s="125">
        <f t="shared" ref="K227" si="512">SUM(H227-G227)*D227</f>
        <v>0</v>
      </c>
      <c r="L227" s="124">
        <f t="shared" ref="L227" si="513">SUM(I227:K227)</f>
        <v>0</v>
      </c>
      <c r="M227" s="126"/>
    </row>
    <row r="228" spans="1:13" x14ac:dyDescent="0.25">
      <c r="A228" s="120" t="s">
        <v>1069</v>
      </c>
      <c r="B228" s="134" t="s">
        <v>1071</v>
      </c>
      <c r="C228" s="122" t="s">
        <v>12</v>
      </c>
      <c r="D228" s="123">
        <v>16000</v>
      </c>
      <c r="E228" s="123">
        <v>2.7</v>
      </c>
      <c r="F228" s="122">
        <v>3</v>
      </c>
      <c r="G228" s="122">
        <v>3.3</v>
      </c>
      <c r="H228" s="122">
        <v>3.6</v>
      </c>
      <c r="I228" s="124">
        <f t="shared" ref="I228" si="514">SUM(F228-E228)*D228</f>
        <v>4799.9999999999973</v>
      </c>
      <c r="J228" s="125">
        <f t="shared" ref="J228" si="515">SUM(G228-F228)*D228</f>
        <v>4799.9999999999973</v>
      </c>
      <c r="K228" s="125">
        <f t="shared" ref="K228" si="516">SUM(H228-G228)*D228</f>
        <v>4800.0000000000045</v>
      </c>
      <c r="L228" s="124">
        <f t="shared" ref="L228" si="517">SUM(I228:K228)</f>
        <v>14400</v>
      </c>
      <c r="M228" s="126"/>
    </row>
    <row r="229" spans="1:13" x14ac:dyDescent="0.25">
      <c r="A229" s="120" t="s">
        <v>1069</v>
      </c>
      <c r="B229" s="134" t="s">
        <v>1072</v>
      </c>
      <c r="C229" s="122" t="s">
        <v>12</v>
      </c>
      <c r="D229" s="123">
        <v>1000</v>
      </c>
      <c r="E229" s="123">
        <v>41</v>
      </c>
      <c r="F229" s="122">
        <v>38</v>
      </c>
      <c r="G229" s="122">
        <v>0</v>
      </c>
      <c r="H229" s="122">
        <v>0</v>
      </c>
      <c r="I229" s="124">
        <f t="shared" ref="I229" si="518">SUM(F229-E229)*D229</f>
        <v>-3000</v>
      </c>
      <c r="J229" s="125">
        <v>0</v>
      </c>
      <c r="K229" s="125">
        <f t="shared" ref="K229" si="519">SUM(H229-G229)*D229</f>
        <v>0</v>
      </c>
      <c r="L229" s="124">
        <f t="shared" ref="L229" si="520">SUM(I229:K229)</f>
        <v>-3000</v>
      </c>
      <c r="M229" s="126"/>
    </row>
    <row r="230" spans="1:13" x14ac:dyDescent="0.25">
      <c r="A230" s="120" t="s">
        <v>1069</v>
      </c>
      <c r="B230" s="134" t="s">
        <v>1073</v>
      </c>
      <c r="C230" s="122" t="s">
        <v>12</v>
      </c>
      <c r="D230" s="123">
        <v>2000</v>
      </c>
      <c r="E230" s="123">
        <v>24</v>
      </c>
      <c r="F230" s="122">
        <v>22.5</v>
      </c>
      <c r="G230" s="122">
        <v>0</v>
      </c>
      <c r="H230" s="122">
        <v>0</v>
      </c>
      <c r="I230" s="124">
        <f t="shared" ref="I230" si="521">SUM(F230-E230)*D230</f>
        <v>-3000</v>
      </c>
      <c r="J230" s="125">
        <v>0</v>
      </c>
      <c r="K230" s="125">
        <f t="shared" ref="K230" si="522">SUM(H230-G230)*D230</f>
        <v>0</v>
      </c>
      <c r="L230" s="124">
        <f t="shared" ref="L230" si="523">SUM(I230:K230)</f>
        <v>-3000</v>
      </c>
      <c r="M230" s="126"/>
    </row>
    <row r="231" spans="1:13" x14ac:dyDescent="0.25">
      <c r="A231" s="120" t="s">
        <v>1069</v>
      </c>
      <c r="B231" s="134" t="s">
        <v>1070</v>
      </c>
      <c r="C231" s="122" t="s">
        <v>12</v>
      </c>
      <c r="D231" s="123">
        <v>2000</v>
      </c>
      <c r="E231" s="123">
        <v>11</v>
      </c>
      <c r="F231" s="122">
        <v>12</v>
      </c>
      <c r="G231" s="122">
        <v>0</v>
      </c>
      <c r="H231" s="122">
        <v>0</v>
      </c>
      <c r="I231" s="124">
        <f t="shared" ref="I231" si="524">SUM(F231-E231)*D231</f>
        <v>2000</v>
      </c>
      <c r="J231" s="125">
        <v>0</v>
      </c>
      <c r="K231" s="125">
        <f t="shared" ref="K231" si="525">SUM(H231-G231)*D231</f>
        <v>0</v>
      </c>
      <c r="L231" s="124">
        <f t="shared" ref="L231" si="526">SUM(I231:K231)</f>
        <v>2000</v>
      </c>
      <c r="M231" s="126"/>
    </row>
    <row r="232" spans="1:13" x14ac:dyDescent="0.25">
      <c r="A232" s="120" t="s">
        <v>1066</v>
      </c>
      <c r="B232" s="134" t="s">
        <v>1068</v>
      </c>
      <c r="C232" s="122" t="s">
        <v>12</v>
      </c>
      <c r="D232" s="123">
        <v>2600</v>
      </c>
      <c r="E232" s="123">
        <v>15.2</v>
      </c>
      <c r="F232" s="122">
        <v>14</v>
      </c>
      <c r="G232" s="122">
        <v>0</v>
      </c>
      <c r="H232" s="122">
        <v>0</v>
      </c>
      <c r="I232" s="124">
        <f t="shared" ref="I232" si="527">SUM(F232-E232)*D232</f>
        <v>-3119.9999999999982</v>
      </c>
      <c r="J232" s="125">
        <v>0</v>
      </c>
      <c r="K232" s="125">
        <f t="shared" ref="K232" si="528">SUM(H232-G232)*D232</f>
        <v>0</v>
      </c>
      <c r="L232" s="124">
        <f t="shared" ref="L232" si="529">SUM(I232:K232)</f>
        <v>-3119.9999999999982</v>
      </c>
      <c r="M232" s="126"/>
    </row>
    <row r="233" spans="1:13" x14ac:dyDescent="0.25">
      <c r="A233" s="120" t="s">
        <v>1066</v>
      </c>
      <c r="B233" s="134" t="s">
        <v>1067</v>
      </c>
      <c r="C233" s="122" t="s">
        <v>12</v>
      </c>
      <c r="D233" s="123">
        <v>1000</v>
      </c>
      <c r="E233" s="123">
        <v>40.5</v>
      </c>
      <c r="F233" s="122">
        <v>37</v>
      </c>
      <c r="G233" s="122">
        <v>0</v>
      </c>
      <c r="H233" s="122">
        <v>0</v>
      </c>
      <c r="I233" s="124">
        <f t="shared" ref="I233" si="530">SUM(F233-E233)*D233</f>
        <v>-3500</v>
      </c>
      <c r="J233" s="125">
        <v>0</v>
      </c>
      <c r="K233" s="125">
        <f t="shared" ref="K233" si="531">SUM(H233-G233)*D233</f>
        <v>0</v>
      </c>
      <c r="L233" s="124">
        <f t="shared" ref="L233" si="532">SUM(I233:K233)</f>
        <v>-3500</v>
      </c>
      <c r="M233" s="126"/>
    </row>
    <row r="234" spans="1:13" x14ac:dyDescent="0.25">
      <c r="A234" s="120" t="s">
        <v>1066</v>
      </c>
      <c r="B234" s="134" t="s">
        <v>1063</v>
      </c>
      <c r="C234" s="122" t="s">
        <v>12</v>
      </c>
      <c r="D234" s="123">
        <v>2400</v>
      </c>
      <c r="E234" s="123">
        <v>20</v>
      </c>
      <c r="F234" s="122">
        <v>18.5</v>
      </c>
      <c r="G234" s="122">
        <v>0</v>
      </c>
      <c r="H234" s="122">
        <v>0</v>
      </c>
      <c r="I234" s="124">
        <f t="shared" ref="I234" si="533">SUM(F234-E234)*D234</f>
        <v>-3600</v>
      </c>
      <c r="J234" s="125">
        <v>0</v>
      </c>
      <c r="K234" s="125">
        <f t="shared" ref="K234" si="534">SUM(H234-G234)*D234</f>
        <v>0</v>
      </c>
      <c r="L234" s="124">
        <f t="shared" ref="L234" si="535">SUM(I234:K234)</f>
        <v>-3600</v>
      </c>
      <c r="M234" s="126"/>
    </row>
    <row r="235" spans="1:13" x14ac:dyDescent="0.25">
      <c r="A235" s="120" t="s">
        <v>1062</v>
      </c>
      <c r="B235" s="134" t="s">
        <v>1063</v>
      </c>
      <c r="C235" s="122" t="s">
        <v>12</v>
      </c>
      <c r="D235" s="123">
        <v>2400</v>
      </c>
      <c r="E235" s="123">
        <v>19</v>
      </c>
      <c r="F235" s="122">
        <v>20</v>
      </c>
      <c r="G235" s="122">
        <v>21</v>
      </c>
      <c r="H235" s="122">
        <v>22</v>
      </c>
      <c r="I235" s="124">
        <f t="shared" ref="I235" si="536">SUM(F235-E235)*D235</f>
        <v>2400</v>
      </c>
      <c r="J235" s="125">
        <f t="shared" ref="J235:J240" si="537">SUM(G235-F235)*D235</f>
        <v>2400</v>
      </c>
      <c r="K235" s="125">
        <f t="shared" ref="K235" si="538">SUM(H235-G235)*D235</f>
        <v>2400</v>
      </c>
      <c r="L235" s="124">
        <f t="shared" ref="L235" si="539">SUM(I235:K235)</f>
        <v>7200</v>
      </c>
      <c r="M235" s="126"/>
    </row>
    <row r="236" spans="1:13" x14ac:dyDescent="0.25">
      <c r="A236" s="120" t="s">
        <v>1062</v>
      </c>
      <c r="B236" s="134" t="s">
        <v>1064</v>
      </c>
      <c r="C236" s="122" t="s">
        <v>12</v>
      </c>
      <c r="D236" s="123">
        <v>8000</v>
      </c>
      <c r="E236" s="123">
        <v>8.1</v>
      </c>
      <c r="F236" s="122">
        <v>8.5</v>
      </c>
      <c r="G236" s="122">
        <v>9</v>
      </c>
      <c r="H236" s="122">
        <v>9.5</v>
      </c>
      <c r="I236" s="124">
        <f t="shared" ref="I236" si="540">SUM(F236-E236)*D236</f>
        <v>3200.0000000000027</v>
      </c>
      <c r="J236" s="125">
        <f t="shared" si="537"/>
        <v>4000</v>
      </c>
      <c r="K236" s="125">
        <f t="shared" ref="K236" si="541">SUM(H236-G236)*D236</f>
        <v>4000</v>
      </c>
      <c r="L236" s="124">
        <f t="shared" ref="L236" si="542">SUM(I236:K236)</f>
        <v>11200.000000000004</v>
      </c>
      <c r="M236" s="126"/>
    </row>
    <row r="237" spans="1:13" x14ac:dyDescent="0.25">
      <c r="A237" s="120" t="s">
        <v>1062</v>
      </c>
      <c r="B237" s="134" t="s">
        <v>1065</v>
      </c>
      <c r="C237" s="122" t="s">
        <v>12</v>
      </c>
      <c r="D237" s="123">
        <v>2000</v>
      </c>
      <c r="E237" s="123">
        <v>23</v>
      </c>
      <c r="F237" s="122">
        <v>24</v>
      </c>
      <c r="G237" s="122">
        <v>25</v>
      </c>
      <c r="H237" s="122">
        <v>26</v>
      </c>
      <c r="I237" s="124">
        <f t="shared" ref="I237" si="543">SUM(F237-E237)*D237</f>
        <v>2000</v>
      </c>
      <c r="J237" s="125">
        <f t="shared" si="537"/>
        <v>2000</v>
      </c>
      <c r="K237" s="125">
        <f t="shared" ref="K237" si="544">SUM(H237-G237)*D237</f>
        <v>2000</v>
      </c>
      <c r="L237" s="124">
        <f t="shared" ref="L237" si="545">SUM(I237:K237)</f>
        <v>6000</v>
      </c>
      <c r="M237" s="126"/>
    </row>
    <row r="238" spans="1:13" x14ac:dyDescent="0.25">
      <c r="A238" s="120" t="s">
        <v>1057</v>
      </c>
      <c r="B238" s="134" t="s">
        <v>1060</v>
      </c>
      <c r="C238" s="122" t="s">
        <v>12</v>
      </c>
      <c r="D238" s="123">
        <v>8000</v>
      </c>
      <c r="E238" s="123">
        <v>5.5</v>
      </c>
      <c r="F238" s="122">
        <v>5.8</v>
      </c>
      <c r="G238" s="122">
        <v>6.2</v>
      </c>
      <c r="H238" s="122">
        <v>6.5</v>
      </c>
      <c r="I238" s="124">
        <f t="shared" ref="I238:I243" si="546">SUM(F238-E238)*D238</f>
        <v>2399.9999999999986</v>
      </c>
      <c r="J238" s="125">
        <f t="shared" si="537"/>
        <v>3200.0000000000027</v>
      </c>
      <c r="K238" s="125">
        <f t="shared" ref="K238" si="547">SUM(H238-G238)*D238</f>
        <v>2399.9999999999986</v>
      </c>
      <c r="L238" s="124">
        <f t="shared" ref="L238:L243" si="548">SUM(I238:K238)</f>
        <v>8000</v>
      </c>
      <c r="M238" s="126"/>
    </row>
    <row r="239" spans="1:13" x14ac:dyDescent="0.25">
      <c r="A239" s="120" t="s">
        <v>1057</v>
      </c>
      <c r="B239" s="134" t="s">
        <v>1059</v>
      </c>
      <c r="C239" s="122" t="s">
        <v>12</v>
      </c>
      <c r="D239" s="123">
        <v>1000</v>
      </c>
      <c r="E239" s="123">
        <v>30</v>
      </c>
      <c r="F239" s="122">
        <v>32</v>
      </c>
      <c r="G239" s="122">
        <v>34</v>
      </c>
      <c r="H239" s="122">
        <v>36</v>
      </c>
      <c r="I239" s="124">
        <f t="shared" si="546"/>
        <v>2000</v>
      </c>
      <c r="J239" s="125">
        <f t="shared" si="537"/>
        <v>2000</v>
      </c>
      <c r="K239" s="125">
        <f t="shared" ref="K239" si="549">SUM(H239-G239)*D239</f>
        <v>2000</v>
      </c>
      <c r="L239" s="124">
        <f t="shared" si="548"/>
        <v>6000</v>
      </c>
      <c r="M239" s="126"/>
    </row>
    <row r="240" spans="1:13" x14ac:dyDescent="0.25">
      <c r="A240" s="120" t="s">
        <v>1057</v>
      </c>
      <c r="B240" s="134" t="s">
        <v>1058</v>
      </c>
      <c r="C240" s="122" t="s">
        <v>12</v>
      </c>
      <c r="D240" s="123">
        <v>4000</v>
      </c>
      <c r="E240" s="123">
        <v>10.5</v>
      </c>
      <c r="F240" s="122">
        <v>11.5</v>
      </c>
      <c r="G240" s="122">
        <v>12.5</v>
      </c>
      <c r="H240" s="122">
        <v>13.5</v>
      </c>
      <c r="I240" s="124">
        <f t="shared" si="546"/>
        <v>4000</v>
      </c>
      <c r="J240" s="125">
        <f t="shared" si="537"/>
        <v>4000</v>
      </c>
      <c r="K240" s="125">
        <f t="shared" ref="K240" si="550">SUM(H240-G240)*D240</f>
        <v>4000</v>
      </c>
      <c r="L240" s="124">
        <f t="shared" si="548"/>
        <v>12000</v>
      </c>
      <c r="M240" s="137"/>
    </row>
    <row r="241" spans="1:13" x14ac:dyDescent="0.25">
      <c r="A241" s="120" t="s">
        <v>1057</v>
      </c>
      <c r="B241" s="134" t="s">
        <v>1061</v>
      </c>
      <c r="C241" s="122" t="s">
        <v>12</v>
      </c>
      <c r="D241" s="123">
        <v>1400</v>
      </c>
      <c r="E241" s="123">
        <v>36</v>
      </c>
      <c r="F241" s="122">
        <v>38</v>
      </c>
      <c r="G241" s="122">
        <v>0</v>
      </c>
      <c r="H241" s="122">
        <v>0</v>
      </c>
      <c r="I241" s="124">
        <f t="shared" si="546"/>
        <v>2800</v>
      </c>
      <c r="J241" s="125">
        <v>0</v>
      </c>
      <c r="K241" s="125">
        <f t="shared" ref="K241" si="551">SUM(H241-G241)*D241</f>
        <v>0</v>
      </c>
      <c r="L241" s="124">
        <f t="shared" si="548"/>
        <v>2800</v>
      </c>
      <c r="M241" s="126"/>
    </row>
    <row r="242" spans="1:13" x14ac:dyDescent="0.25">
      <c r="A242" s="120" t="s">
        <v>1055</v>
      </c>
      <c r="B242" s="134" t="s">
        <v>1056</v>
      </c>
      <c r="C242" s="122" t="s">
        <v>12</v>
      </c>
      <c r="D242" s="123">
        <v>6000</v>
      </c>
      <c r="E242" s="123">
        <v>4.5</v>
      </c>
      <c r="F242" s="122">
        <v>4.8</v>
      </c>
      <c r="G242" s="122">
        <v>0</v>
      </c>
      <c r="H242" s="122">
        <v>0</v>
      </c>
      <c r="I242" s="124">
        <f t="shared" si="546"/>
        <v>1799.9999999999989</v>
      </c>
      <c r="J242" s="125">
        <v>0</v>
      </c>
      <c r="K242" s="125">
        <v>0</v>
      </c>
      <c r="L242" s="124">
        <f t="shared" si="548"/>
        <v>1799.9999999999989</v>
      </c>
      <c r="M242" s="126"/>
    </row>
    <row r="243" spans="1:13" x14ac:dyDescent="0.25">
      <c r="A243" s="120" t="s">
        <v>1055</v>
      </c>
      <c r="B243" s="134" t="s">
        <v>1054</v>
      </c>
      <c r="C243" s="122" t="s">
        <v>12</v>
      </c>
      <c r="D243" s="123">
        <v>1000</v>
      </c>
      <c r="E243" s="123">
        <v>17.5</v>
      </c>
      <c r="F243" s="122">
        <v>17.5</v>
      </c>
      <c r="G243" s="122">
        <v>0</v>
      </c>
      <c r="H243" s="122">
        <v>0</v>
      </c>
      <c r="I243" s="124">
        <f t="shared" si="546"/>
        <v>0</v>
      </c>
      <c r="J243" s="125">
        <v>0</v>
      </c>
      <c r="K243" s="125">
        <v>0</v>
      </c>
      <c r="L243" s="124">
        <f t="shared" si="548"/>
        <v>0</v>
      </c>
      <c r="M243" s="126"/>
    </row>
    <row r="244" spans="1:13" x14ac:dyDescent="0.25">
      <c r="A244" s="120" t="s">
        <v>1051</v>
      </c>
      <c r="B244" s="134" t="s">
        <v>1052</v>
      </c>
      <c r="C244" s="122" t="s">
        <v>12</v>
      </c>
      <c r="D244" s="123">
        <v>4000</v>
      </c>
      <c r="E244" s="123">
        <v>13.5</v>
      </c>
      <c r="F244" s="122">
        <v>14</v>
      </c>
      <c r="G244" s="122">
        <v>14.5</v>
      </c>
      <c r="H244" s="122">
        <v>15</v>
      </c>
      <c r="I244" s="124">
        <f t="shared" ref="I244" si="552">SUM(F244-E244)*D244</f>
        <v>2000</v>
      </c>
      <c r="J244" s="125">
        <f>SUM(G244-F244)*D244</f>
        <v>2000</v>
      </c>
      <c r="K244" s="125">
        <f t="shared" ref="K244" si="553">SUM(H244-G244)*D244</f>
        <v>2000</v>
      </c>
      <c r="L244" s="124">
        <f t="shared" ref="L244" si="554">SUM(I244:K244)</f>
        <v>6000</v>
      </c>
      <c r="M244" s="126"/>
    </row>
    <row r="245" spans="1:13" x14ac:dyDescent="0.25">
      <c r="A245" s="120" t="s">
        <v>1051</v>
      </c>
      <c r="B245" s="134" t="s">
        <v>1053</v>
      </c>
      <c r="C245" s="122" t="s">
        <v>12</v>
      </c>
      <c r="D245" s="123">
        <v>1600</v>
      </c>
      <c r="E245" s="123">
        <v>28.5</v>
      </c>
      <c r="F245" s="122">
        <v>26</v>
      </c>
      <c r="G245" s="122">
        <v>0</v>
      </c>
      <c r="H245" s="122">
        <v>0</v>
      </c>
      <c r="I245" s="124">
        <f t="shared" ref="I245" si="555">SUM(F245-E245)*D245</f>
        <v>-4000</v>
      </c>
      <c r="J245" s="125">
        <v>0</v>
      </c>
      <c r="K245" s="125">
        <f t="shared" ref="K245" si="556">SUM(H245-G245)*D245</f>
        <v>0</v>
      </c>
      <c r="L245" s="124">
        <f t="shared" ref="L245" si="557">SUM(I245:K245)</f>
        <v>-4000</v>
      </c>
      <c r="M245" s="126"/>
    </row>
    <row r="246" spans="1:13" x14ac:dyDescent="0.25">
      <c r="A246" s="120" t="s">
        <v>1047</v>
      </c>
      <c r="B246" s="134" t="s">
        <v>1049</v>
      </c>
      <c r="C246" s="122" t="s">
        <v>12</v>
      </c>
      <c r="D246" s="123">
        <v>1000</v>
      </c>
      <c r="E246" s="123">
        <v>44</v>
      </c>
      <c r="F246" s="122">
        <v>46</v>
      </c>
      <c r="G246" s="122">
        <v>48</v>
      </c>
      <c r="H246" s="122">
        <v>50</v>
      </c>
      <c r="I246" s="124">
        <f t="shared" ref="I246" si="558">SUM(F246-E246)*D246</f>
        <v>2000</v>
      </c>
      <c r="J246" s="125">
        <f>SUM(G246-F246)*D246</f>
        <v>2000</v>
      </c>
      <c r="K246" s="125">
        <f t="shared" ref="K246:K252" si="559">SUM(H246-G246)*D246</f>
        <v>2000</v>
      </c>
      <c r="L246" s="124">
        <f t="shared" ref="L246:L253" si="560">SUM(I246:K246)</f>
        <v>6000</v>
      </c>
      <c r="M246" s="126"/>
    </row>
    <row r="247" spans="1:13" x14ac:dyDescent="0.25">
      <c r="A247" s="120" t="s">
        <v>1047</v>
      </c>
      <c r="B247" s="134" t="s">
        <v>1048</v>
      </c>
      <c r="C247" s="122" t="s">
        <v>12</v>
      </c>
      <c r="D247" s="123">
        <v>2200</v>
      </c>
      <c r="E247" s="123">
        <v>26</v>
      </c>
      <c r="F247" s="122">
        <v>27</v>
      </c>
      <c r="G247" s="122">
        <v>28</v>
      </c>
      <c r="H247" s="122">
        <v>29</v>
      </c>
      <c r="I247" s="124">
        <f t="shared" ref="I247" si="561">SUM(F247-E247)*D247</f>
        <v>2200</v>
      </c>
      <c r="J247" s="125">
        <f>SUM(G247-F247)*D247</f>
        <v>2200</v>
      </c>
      <c r="K247" s="125">
        <f t="shared" si="559"/>
        <v>2200</v>
      </c>
      <c r="L247" s="124">
        <f t="shared" si="560"/>
        <v>6600</v>
      </c>
      <c r="M247" s="126"/>
    </row>
    <row r="248" spans="1:13" x14ac:dyDescent="0.25">
      <c r="A248" s="120" t="s">
        <v>1047</v>
      </c>
      <c r="B248" s="134" t="s">
        <v>1050</v>
      </c>
      <c r="C248" s="122" t="s">
        <v>12</v>
      </c>
      <c r="D248" s="123">
        <v>4600</v>
      </c>
      <c r="E248" s="123">
        <v>6.5</v>
      </c>
      <c r="F248" s="122">
        <v>5.75</v>
      </c>
      <c r="G248" s="122">
        <v>0</v>
      </c>
      <c r="H248" s="122">
        <v>0</v>
      </c>
      <c r="I248" s="124">
        <f t="shared" ref="I248" si="562">SUM(F248-E248)*D248</f>
        <v>-3450</v>
      </c>
      <c r="J248" s="125">
        <v>0</v>
      </c>
      <c r="K248" s="125">
        <f t="shared" si="559"/>
        <v>0</v>
      </c>
      <c r="L248" s="124">
        <f t="shared" si="560"/>
        <v>-3450</v>
      </c>
      <c r="M248" s="126"/>
    </row>
    <row r="249" spans="1:13" x14ac:dyDescent="0.25">
      <c r="A249" s="120" t="s">
        <v>1043</v>
      </c>
      <c r="B249" s="134" t="s">
        <v>1044</v>
      </c>
      <c r="C249" s="122" t="s">
        <v>12</v>
      </c>
      <c r="D249" s="123">
        <v>1400</v>
      </c>
      <c r="E249" s="123">
        <v>45</v>
      </c>
      <c r="F249" s="122">
        <v>47</v>
      </c>
      <c r="G249" s="122">
        <v>49</v>
      </c>
      <c r="H249" s="122">
        <v>51</v>
      </c>
      <c r="I249" s="124">
        <f t="shared" ref="I249:I256" si="563">SUM(F249-E249)*D249</f>
        <v>2800</v>
      </c>
      <c r="J249" s="125">
        <f>SUM(G249-F249)*D249</f>
        <v>2800</v>
      </c>
      <c r="K249" s="125">
        <f t="shared" si="559"/>
        <v>2800</v>
      </c>
      <c r="L249" s="124">
        <f t="shared" si="560"/>
        <v>8400</v>
      </c>
      <c r="M249" s="126"/>
    </row>
    <row r="250" spans="1:13" x14ac:dyDescent="0.25">
      <c r="A250" s="120" t="s">
        <v>1043</v>
      </c>
      <c r="B250" s="134" t="s">
        <v>1040</v>
      </c>
      <c r="C250" s="122" t="s">
        <v>12</v>
      </c>
      <c r="D250" s="123">
        <v>3000</v>
      </c>
      <c r="E250" s="123">
        <v>17.600000000000001</v>
      </c>
      <c r="F250" s="122">
        <v>18.5</v>
      </c>
      <c r="G250" s="122">
        <v>19.5</v>
      </c>
      <c r="H250" s="122">
        <v>20.5</v>
      </c>
      <c r="I250" s="124">
        <f t="shared" si="563"/>
        <v>2699.9999999999959</v>
      </c>
      <c r="J250" s="125">
        <f>SUM(G250-F250)*D250</f>
        <v>3000</v>
      </c>
      <c r="K250" s="125">
        <f t="shared" si="559"/>
        <v>3000</v>
      </c>
      <c r="L250" s="124">
        <f t="shared" si="560"/>
        <v>8699.9999999999964</v>
      </c>
      <c r="M250" s="126"/>
    </row>
    <row r="251" spans="1:13" x14ac:dyDescent="0.25">
      <c r="A251" s="120" t="s">
        <v>1043</v>
      </c>
      <c r="B251" s="134" t="s">
        <v>1045</v>
      </c>
      <c r="C251" s="122" t="s">
        <v>12</v>
      </c>
      <c r="D251" s="123">
        <v>3200</v>
      </c>
      <c r="E251" s="123">
        <v>11</v>
      </c>
      <c r="F251" s="122">
        <v>11.75</v>
      </c>
      <c r="G251" s="122">
        <v>13</v>
      </c>
      <c r="H251" s="122">
        <v>14</v>
      </c>
      <c r="I251" s="124">
        <f t="shared" si="563"/>
        <v>2400</v>
      </c>
      <c r="J251" s="125">
        <f>SUM(G251-F251)*D251</f>
        <v>4000</v>
      </c>
      <c r="K251" s="125">
        <f t="shared" si="559"/>
        <v>3200</v>
      </c>
      <c r="L251" s="124">
        <f t="shared" si="560"/>
        <v>9600</v>
      </c>
      <c r="M251" s="126"/>
    </row>
    <row r="252" spans="1:13" x14ac:dyDescent="0.25">
      <c r="A252" s="120" t="s">
        <v>1043</v>
      </c>
      <c r="B252" s="134" t="s">
        <v>1046</v>
      </c>
      <c r="C252" s="122" t="s">
        <v>12</v>
      </c>
      <c r="D252" s="123">
        <v>3000</v>
      </c>
      <c r="E252" s="123">
        <v>11.3</v>
      </c>
      <c r="F252" s="122">
        <v>12</v>
      </c>
      <c r="G252" s="122">
        <v>0</v>
      </c>
      <c r="H252" s="122">
        <v>0</v>
      </c>
      <c r="I252" s="124">
        <f t="shared" si="563"/>
        <v>2099.9999999999977</v>
      </c>
      <c r="J252" s="125">
        <v>0</v>
      </c>
      <c r="K252" s="125">
        <f t="shared" si="559"/>
        <v>0</v>
      </c>
      <c r="L252" s="124">
        <f t="shared" si="560"/>
        <v>2099.9999999999977</v>
      </c>
      <c r="M252" s="126"/>
    </row>
    <row r="253" spans="1:13" x14ac:dyDescent="0.25">
      <c r="A253" s="120" t="s">
        <v>1034</v>
      </c>
      <c r="B253" s="134" t="s">
        <v>1039</v>
      </c>
      <c r="C253" s="122" t="s">
        <v>12</v>
      </c>
      <c r="D253" s="123">
        <v>9000</v>
      </c>
      <c r="E253" s="123">
        <v>5.2</v>
      </c>
      <c r="F253" s="122">
        <v>5.5</v>
      </c>
      <c r="G253" s="122">
        <v>6</v>
      </c>
      <c r="H253" s="122">
        <v>28</v>
      </c>
      <c r="I253" s="124">
        <f t="shared" si="563"/>
        <v>2699.9999999999982</v>
      </c>
      <c r="J253" s="125">
        <f>SUM(G253-F253)*D253</f>
        <v>4500</v>
      </c>
      <c r="K253" s="125">
        <v>0</v>
      </c>
      <c r="L253" s="124">
        <f t="shared" si="560"/>
        <v>7199.9999999999982</v>
      </c>
      <c r="M253" s="126"/>
    </row>
    <row r="254" spans="1:13" x14ac:dyDescent="0.25">
      <c r="A254" s="120" t="s">
        <v>1034</v>
      </c>
      <c r="B254" s="134" t="s">
        <v>1040</v>
      </c>
      <c r="C254" s="122" t="s">
        <v>12</v>
      </c>
      <c r="D254" s="123">
        <v>3000</v>
      </c>
      <c r="E254" s="123">
        <v>14</v>
      </c>
      <c r="F254" s="122">
        <v>14</v>
      </c>
      <c r="G254" s="122">
        <v>0</v>
      </c>
      <c r="H254" s="122">
        <v>0</v>
      </c>
      <c r="I254" s="124">
        <f t="shared" si="563"/>
        <v>0</v>
      </c>
      <c r="J254" s="125">
        <v>0</v>
      </c>
      <c r="K254" s="125">
        <v>0</v>
      </c>
      <c r="L254" s="124">
        <f t="shared" ref="L254:L256" si="564">SUM(I254:K254)</f>
        <v>0</v>
      </c>
      <c r="M254" s="126"/>
    </row>
    <row r="255" spans="1:13" x14ac:dyDescent="0.25">
      <c r="A255" s="120" t="s">
        <v>1034</v>
      </c>
      <c r="B255" s="134" t="s">
        <v>1041</v>
      </c>
      <c r="C255" s="122" t="s">
        <v>12</v>
      </c>
      <c r="D255" s="123">
        <v>1000</v>
      </c>
      <c r="E255" s="123">
        <v>40</v>
      </c>
      <c r="F255" s="122">
        <v>36.5</v>
      </c>
      <c r="G255" s="122">
        <v>0</v>
      </c>
      <c r="H255" s="122">
        <v>0</v>
      </c>
      <c r="I255" s="124">
        <f t="shared" si="563"/>
        <v>-3500</v>
      </c>
      <c r="J255" s="125">
        <v>0</v>
      </c>
      <c r="K255" s="125">
        <v>0</v>
      </c>
      <c r="L255" s="124">
        <f t="shared" si="564"/>
        <v>-3500</v>
      </c>
      <c r="M255" s="126"/>
    </row>
    <row r="256" spans="1:13" x14ac:dyDescent="0.25">
      <c r="A256" s="120" t="s">
        <v>1034</v>
      </c>
      <c r="B256" s="134" t="s">
        <v>1042</v>
      </c>
      <c r="C256" s="122" t="s">
        <v>12</v>
      </c>
      <c r="D256" s="123">
        <v>2000</v>
      </c>
      <c r="E256" s="123">
        <v>34</v>
      </c>
      <c r="F256" s="122">
        <v>32.5</v>
      </c>
      <c r="G256" s="122">
        <v>0</v>
      </c>
      <c r="H256" s="122">
        <v>0</v>
      </c>
      <c r="I256" s="124">
        <f t="shared" si="563"/>
        <v>-3000</v>
      </c>
      <c r="J256" s="125">
        <v>0</v>
      </c>
      <c r="K256" s="125">
        <v>0</v>
      </c>
      <c r="L256" s="124">
        <f t="shared" si="564"/>
        <v>-3000</v>
      </c>
      <c r="M256" s="126"/>
    </row>
    <row r="257" spans="1:13" x14ac:dyDescent="0.25">
      <c r="A257" s="127"/>
      <c r="B257" s="127"/>
      <c r="C257" s="127"/>
      <c r="D257" s="127"/>
      <c r="E257" s="127"/>
      <c r="F257" s="127"/>
      <c r="G257" s="127"/>
      <c r="H257" s="127" t="s">
        <v>1030</v>
      </c>
      <c r="I257" s="128">
        <f>SUM(I202:I256)</f>
        <v>53669.999999999993</v>
      </c>
      <c r="J257" s="127"/>
      <c r="K257" s="127"/>
      <c r="L257" s="128">
        <f>SUM(L202:L256)</f>
        <v>231870</v>
      </c>
      <c r="M257" s="126"/>
    </row>
    <row r="258" spans="1:13" x14ac:dyDescent="0.25">
      <c r="A258" s="120"/>
      <c r="B258" s="121"/>
      <c r="C258" s="122"/>
      <c r="D258" s="123"/>
      <c r="E258" s="123"/>
      <c r="F258" s="122"/>
      <c r="G258" s="122"/>
      <c r="H258" s="122"/>
      <c r="I258" s="124"/>
      <c r="J258" s="125"/>
      <c r="K258" s="125"/>
      <c r="L258" s="124"/>
      <c r="M258" s="126"/>
    </row>
    <row r="259" spans="1:13" x14ac:dyDescent="0.25">
      <c r="A259" s="127"/>
      <c r="B259" s="127"/>
      <c r="C259" s="127"/>
      <c r="D259" s="127"/>
      <c r="E259" s="135">
        <v>43497</v>
      </c>
      <c r="F259" s="127"/>
      <c r="G259" s="127"/>
      <c r="H259" s="127"/>
      <c r="I259" s="127"/>
      <c r="J259" s="127"/>
      <c r="K259" s="127"/>
      <c r="L259" s="127"/>
      <c r="M259" s="126"/>
    </row>
    <row r="260" spans="1:13" x14ac:dyDescent="0.25">
      <c r="A260" s="126"/>
      <c r="B260" s="126"/>
      <c r="C260" s="126"/>
      <c r="D260" s="126"/>
      <c r="E260" s="126"/>
      <c r="F260" s="126"/>
      <c r="G260" s="126"/>
      <c r="H260" s="126"/>
      <c r="I260" s="126"/>
      <c r="J260" s="136" t="s">
        <v>1142</v>
      </c>
      <c r="K260" s="155"/>
      <c r="L260" s="156">
        <v>0.85</v>
      </c>
      <c r="M260" s="126"/>
    </row>
    <row r="261" spans="1:13" x14ac:dyDescent="0.25">
      <c r="A261" s="120" t="s">
        <v>1035</v>
      </c>
      <c r="B261" s="138" t="s">
        <v>1031</v>
      </c>
      <c r="C261" s="122" t="s">
        <v>12</v>
      </c>
      <c r="D261" s="123">
        <v>2000</v>
      </c>
      <c r="E261" s="123">
        <v>25</v>
      </c>
      <c r="F261" s="122">
        <v>26</v>
      </c>
      <c r="G261" s="122">
        <v>27</v>
      </c>
      <c r="H261" s="122">
        <v>28</v>
      </c>
      <c r="I261" s="124">
        <f>SUM(F261-E261)*D261</f>
        <v>2000</v>
      </c>
      <c r="J261" s="125">
        <f>SUM(G261-F261)*D261</f>
        <v>2000</v>
      </c>
      <c r="K261" s="125">
        <f>SUM(H261-G261)*D261</f>
        <v>2000</v>
      </c>
      <c r="L261" s="124">
        <f>SUM(I261:K261)</f>
        <v>6000</v>
      </c>
      <c r="M261" s="126"/>
    </row>
    <row r="262" spans="1:13" x14ac:dyDescent="0.25">
      <c r="A262" s="120" t="s">
        <v>1035</v>
      </c>
      <c r="B262" s="138" t="s">
        <v>1032</v>
      </c>
      <c r="C262" s="122" t="s">
        <v>12</v>
      </c>
      <c r="D262" s="123">
        <v>2000</v>
      </c>
      <c r="E262" s="123">
        <v>24</v>
      </c>
      <c r="F262" s="122">
        <v>25</v>
      </c>
      <c r="G262" s="122">
        <v>0</v>
      </c>
      <c r="H262" s="122">
        <v>0</v>
      </c>
      <c r="I262" s="124">
        <f>SUM(F262-E262)*D262</f>
        <v>2000</v>
      </c>
      <c r="J262" s="125">
        <v>0</v>
      </c>
      <c r="K262" s="125">
        <f>SUM(H262-G262)*D262</f>
        <v>0</v>
      </c>
      <c r="L262" s="124">
        <f t="shared" ref="L262:L309" si="565">SUM(I262:K262)</f>
        <v>2000</v>
      </c>
      <c r="M262" s="126"/>
    </row>
    <row r="263" spans="1:13" x14ac:dyDescent="0.25">
      <c r="A263" s="120" t="s">
        <v>1036</v>
      </c>
      <c r="B263" s="138" t="s">
        <v>1005</v>
      </c>
      <c r="C263" s="122" t="s">
        <v>12</v>
      </c>
      <c r="D263" s="123">
        <v>2000</v>
      </c>
      <c r="E263" s="123">
        <v>12</v>
      </c>
      <c r="F263" s="122">
        <v>13</v>
      </c>
      <c r="G263" s="122">
        <v>14</v>
      </c>
      <c r="H263" s="122">
        <v>0</v>
      </c>
      <c r="I263" s="124">
        <f t="shared" ref="I263:I309" si="566">SUM(F263-E263)*D263</f>
        <v>2000</v>
      </c>
      <c r="J263" s="125">
        <f t="shared" ref="J263:J280" si="567">SUM(G263-F263)*D263</f>
        <v>2000</v>
      </c>
      <c r="K263" s="125">
        <v>0</v>
      </c>
      <c r="L263" s="124">
        <f t="shared" si="565"/>
        <v>4000</v>
      </c>
      <c r="M263" s="126"/>
    </row>
    <row r="264" spans="1:13" x14ac:dyDescent="0.25">
      <c r="A264" s="120" t="s">
        <v>1037</v>
      </c>
      <c r="B264" s="138" t="s">
        <v>1006</v>
      </c>
      <c r="C264" s="122" t="s">
        <v>12</v>
      </c>
      <c r="D264" s="123">
        <v>5000</v>
      </c>
      <c r="E264" s="123">
        <v>11.5</v>
      </c>
      <c r="F264" s="122">
        <v>12</v>
      </c>
      <c r="G264" s="122">
        <v>12.5</v>
      </c>
      <c r="H264" s="122">
        <v>0</v>
      </c>
      <c r="I264" s="124">
        <f t="shared" si="566"/>
        <v>2500</v>
      </c>
      <c r="J264" s="125">
        <f t="shared" si="567"/>
        <v>2500</v>
      </c>
      <c r="K264" s="125">
        <v>0</v>
      </c>
      <c r="L264" s="124">
        <f t="shared" si="565"/>
        <v>5000</v>
      </c>
      <c r="M264" s="126"/>
    </row>
    <row r="265" spans="1:13" x14ac:dyDescent="0.25">
      <c r="A265" s="120" t="s">
        <v>1038</v>
      </c>
      <c r="B265" s="138" t="s">
        <v>1007</v>
      </c>
      <c r="C265" s="122" t="s">
        <v>12</v>
      </c>
      <c r="D265" s="123">
        <v>2400</v>
      </c>
      <c r="E265" s="123">
        <v>20</v>
      </c>
      <c r="F265" s="122">
        <v>21</v>
      </c>
      <c r="G265" s="122">
        <v>22</v>
      </c>
      <c r="H265" s="122">
        <v>23</v>
      </c>
      <c r="I265" s="124">
        <f t="shared" si="566"/>
        <v>2400</v>
      </c>
      <c r="J265" s="125">
        <f t="shared" si="567"/>
        <v>2400</v>
      </c>
      <c r="K265" s="125">
        <f t="shared" ref="K265:K288" si="568">SUM(H265-G265)*D265</f>
        <v>2400</v>
      </c>
      <c r="L265" s="124">
        <f t="shared" si="565"/>
        <v>7200</v>
      </c>
      <c r="M265" s="126"/>
    </row>
    <row r="266" spans="1:13" x14ac:dyDescent="0.25">
      <c r="A266" s="120" t="s">
        <v>1038</v>
      </c>
      <c r="B266" s="138" t="s">
        <v>1008</v>
      </c>
      <c r="C266" s="122" t="s">
        <v>12</v>
      </c>
      <c r="D266" s="123">
        <v>2400</v>
      </c>
      <c r="E266" s="123">
        <v>12</v>
      </c>
      <c r="F266" s="122">
        <v>13</v>
      </c>
      <c r="G266" s="122">
        <v>14</v>
      </c>
      <c r="H266" s="122">
        <v>15</v>
      </c>
      <c r="I266" s="124">
        <f t="shared" si="566"/>
        <v>2400</v>
      </c>
      <c r="J266" s="125">
        <f t="shared" si="567"/>
        <v>2400</v>
      </c>
      <c r="K266" s="125">
        <f t="shared" si="568"/>
        <v>2400</v>
      </c>
      <c r="L266" s="124">
        <f t="shared" si="565"/>
        <v>7200</v>
      </c>
      <c r="M266" s="143"/>
    </row>
    <row r="267" spans="1:13" x14ac:dyDescent="0.25">
      <c r="A267" s="120" t="s">
        <v>1038</v>
      </c>
      <c r="B267" s="138" t="s">
        <v>1009</v>
      </c>
      <c r="C267" s="122" t="s">
        <v>12</v>
      </c>
      <c r="D267" s="123">
        <v>2000</v>
      </c>
      <c r="E267" s="123">
        <v>17</v>
      </c>
      <c r="F267" s="122">
        <v>18</v>
      </c>
      <c r="G267" s="122">
        <v>19</v>
      </c>
      <c r="H267" s="122">
        <v>20</v>
      </c>
      <c r="I267" s="124">
        <f t="shared" si="566"/>
        <v>2000</v>
      </c>
      <c r="J267" s="125">
        <f t="shared" si="567"/>
        <v>2000</v>
      </c>
      <c r="K267" s="125">
        <f t="shared" si="568"/>
        <v>2000</v>
      </c>
      <c r="L267" s="124">
        <f t="shared" si="565"/>
        <v>6000</v>
      </c>
      <c r="M267" s="142"/>
    </row>
    <row r="268" spans="1:13" x14ac:dyDescent="0.25">
      <c r="A268" s="120" t="s">
        <v>1038</v>
      </c>
      <c r="B268" s="138" t="s">
        <v>1010</v>
      </c>
      <c r="C268" s="122" t="s">
        <v>12</v>
      </c>
      <c r="D268" s="123">
        <v>4800</v>
      </c>
      <c r="E268" s="123">
        <v>8</v>
      </c>
      <c r="F268" s="122">
        <v>8.5</v>
      </c>
      <c r="G268" s="122">
        <v>9</v>
      </c>
      <c r="H268" s="122">
        <v>9.5</v>
      </c>
      <c r="I268" s="124">
        <f t="shared" si="566"/>
        <v>2400</v>
      </c>
      <c r="J268" s="125">
        <f t="shared" si="567"/>
        <v>2400</v>
      </c>
      <c r="K268" s="125">
        <f t="shared" si="568"/>
        <v>2400</v>
      </c>
      <c r="L268" s="124">
        <f t="shared" si="565"/>
        <v>7200</v>
      </c>
      <c r="M268" s="143"/>
    </row>
    <row r="269" spans="1:13" x14ac:dyDescent="0.25">
      <c r="A269" s="120" t="s">
        <v>1038</v>
      </c>
      <c r="B269" s="138" t="s">
        <v>1011</v>
      </c>
      <c r="C269" s="122" t="s">
        <v>12</v>
      </c>
      <c r="D269" s="123">
        <v>3500</v>
      </c>
      <c r="E269" s="123">
        <v>10</v>
      </c>
      <c r="F269" s="122">
        <v>9</v>
      </c>
      <c r="G269" s="122">
        <v>0</v>
      </c>
      <c r="H269" s="122">
        <v>0</v>
      </c>
      <c r="I269" s="124">
        <f t="shared" si="566"/>
        <v>-3500</v>
      </c>
      <c r="J269" s="125">
        <v>0</v>
      </c>
      <c r="K269" s="125">
        <f t="shared" si="568"/>
        <v>0</v>
      </c>
      <c r="L269" s="124">
        <f t="shared" si="565"/>
        <v>-3500</v>
      </c>
      <c r="M269" s="142"/>
    </row>
    <row r="270" spans="1:13" x14ac:dyDescent="0.25">
      <c r="A270" s="120" t="s">
        <v>1012</v>
      </c>
      <c r="B270" s="138" t="s">
        <v>1013</v>
      </c>
      <c r="C270" s="122" t="s">
        <v>12</v>
      </c>
      <c r="D270" s="123">
        <v>1200</v>
      </c>
      <c r="E270" s="123">
        <v>20</v>
      </c>
      <c r="F270" s="122">
        <v>22</v>
      </c>
      <c r="G270" s="122">
        <v>0</v>
      </c>
      <c r="H270" s="122">
        <v>0</v>
      </c>
      <c r="I270" s="124">
        <f t="shared" si="566"/>
        <v>2400</v>
      </c>
      <c r="J270" s="125">
        <v>0</v>
      </c>
      <c r="K270" s="125">
        <f t="shared" si="568"/>
        <v>0</v>
      </c>
      <c r="L270" s="124">
        <f t="shared" si="565"/>
        <v>2400</v>
      </c>
      <c r="M270" s="143"/>
    </row>
    <row r="271" spans="1:13" x14ac:dyDescent="0.25">
      <c r="A271" s="120" t="s">
        <v>1012</v>
      </c>
      <c r="B271" s="138" t="s">
        <v>1011</v>
      </c>
      <c r="C271" s="122" t="s">
        <v>12</v>
      </c>
      <c r="D271" s="123">
        <v>3500</v>
      </c>
      <c r="E271" s="123">
        <v>9</v>
      </c>
      <c r="F271" s="122">
        <v>9.6999999999999993</v>
      </c>
      <c r="G271" s="122">
        <v>11</v>
      </c>
      <c r="H271" s="122">
        <v>0</v>
      </c>
      <c r="I271" s="124">
        <f t="shared" si="566"/>
        <v>2449.9999999999977</v>
      </c>
      <c r="J271" s="125">
        <f t="shared" si="567"/>
        <v>4550.0000000000027</v>
      </c>
      <c r="K271" s="125">
        <v>0</v>
      </c>
      <c r="L271" s="124">
        <f t="shared" si="565"/>
        <v>7000</v>
      </c>
      <c r="M271" s="143"/>
    </row>
    <row r="272" spans="1:13" x14ac:dyDescent="0.25">
      <c r="A272" s="120" t="s">
        <v>1014</v>
      </c>
      <c r="B272" s="138" t="s">
        <v>1015</v>
      </c>
      <c r="C272" s="122" t="s">
        <v>12</v>
      </c>
      <c r="D272" s="123">
        <v>4000</v>
      </c>
      <c r="E272" s="123">
        <v>10</v>
      </c>
      <c r="F272" s="122">
        <v>10.5</v>
      </c>
      <c r="G272" s="122">
        <v>11</v>
      </c>
      <c r="H272" s="122">
        <v>11.5</v>
      </c>
      <c r="I272" s="124">
        <f t="shared" si="566"/>
        <v>2000</v>
      </c>
      <c r="J272" s="125">
        <f t="shared" si="567"/>
        <v>2000</v>
      </c>
      <c r="K272" s="125">
        <f t="shared" si="568"/>
        <v>2000</v>
      </c>
      <c r="L272" s="124">
        <f t="shared" si="565"/>
        <v>6000</v>
      </c>
      <c r="M272" s="142"/>
    </row>
    <row r="273" spans="1:13" x14ac:dyDescent="0.25">
      <c r="A273" s="120" t="s">
        <v>1014</v>
      </c>
      <c r="B273" s="138" t="s">
        <v>1016</v>
      </c>
      <c r="C273" s="122" t="s">
        <v>12</v>
      </c>
      <c r="D273" s="123">
        <v>2000</v>
      </c>
      <c r="E273" s="123">
        <v>11</v>
      </c>
      <c r="F273" s="122">
        <v>12</v>
      </c>
      <c r="G273" s="122">
        <v>0</v>
      </c>
      <c r="H273" s="122">
        <v>0</v>
      </c>
      <c r="I273" s="124">
        <f t="shared" si="566"/>
        <v>2000</v>
      </c>
      <c r="J273" s="125">
        <v>0</v>
      </c>
      <c r="K273" s="125">
        <f t="shared" si="568"/>
        <v>0</v>
      </c>
      <c r="L273" s="124">
        <f t="shared" si="565"/>
        <v>2000</v>
      </c>
      <c r="M273" s="142"/>
    </row>
    <row r="274" spans="1:13" x14ac:dyDescent="0.25">
      <c r="A274" s="120" t="s">
        <v>1014</v>
      </c>
      <c r="B274" s="138" t="s">
        <v>1017</v>
      </c>
      <c r="C274" s="122" t="s">
        <v>12</v>
      </c>
      <c r="D274" s="123">
        <v>500</v>
      </c>
      <c r="E274" s="123">
        <v>30</v>
      </c>
      <c r="F274" s="122">
        <v>24</v>
      </c>
      <c r="G274" s="122">
        <v>0</v>
      </c>
      <c r="H274" s="122">
        <v>0</v>
      </c>
      <c r="I274" s="124">
        <f t="shared" si="566"/>
        <v>-3000</v>
      </c>
      <c r="J274" s="125">
        <v>0</v>
      </c>
      <c r="K274" s="125">
        <f t="shared" si="568"/>
        <v>0</v>
      </c>
      <c r="L274" s="124">
        <f t="shared" si="565"/>
        <v>-3000</v>
      </c>
      <c r="M274" s="143"/>
    </row>
    <row r="275" spans="1:13" x14ac:dyDescent="0.25">
      <c r="A275" s="120" t="s">
        <v>1018</v>
      </c>
      <c r="B275" s="138" t="s">
        <v>1019</v>
      </c>
      <c r="C275" s="122" t="s">
        <v>12</v>
      </c>
      <c r="D275" s="123">
        <v>2000</v>
      </c>
      <c r="E275" s="123">
        <v>14</v>
      </c>
      <c r="F275" s="122">
        <v>15</v>
      </c>
      <c r="G275" s="122">
        <v>16</v>
      </c>
      <c r="H275" s="122">
        <v>17</v>
      </c>
      <c r="I275" s="124">
        <f t="shared" si="566"/>
        <v>2000</v>
      </c>
      <c r="J275" s="125">
        <f t="shared" si="567"/>
        <v>2000</v>
      </c>
      <c r="K275" s="125">
        <f t="shared" si="568"/>
        <v>2000</v>
      </c>
      <c r="L275" s="124">
        <f t="shared" si="565"/>
        <v>6000</v>
      </c>
      <c r="M275" s="143"/>
    </row>
    <row r="276" spans="1:13" x14ac:dyDescent="0.25">
      <c r="A276" s="120" t="s">
        <v>1018</v>
      </c>
      <c r="B276" s="138" t="s">
        <v>1020</v>
      </c>
      <c r="C276" s="122" t="s">
        <v>12</v>
      </c>
      <c r="D276" s="123">
        <v>1000</v>
      </c>
      <c r="E276" s="123">
        <v>29</v>
      </c>
      <c r="F276" s="122">
        <v>31</v>
      </c>
      <c r="G276" s="122">
        <v>33</v>
      </c>
      <c r="H276" s="122">
        <v>36</v>
      </c>
      <c r="I276" s="124">
        <f t="shared" si="566"/>
        <v>2000</v>
      </c>
      <c r="J276" s="125">
        <f t="shared" si="567"/>
        <v>2000</v>
      </c>
      <c r="K276" s="125">
        <f t="shared" si="568"/>
        <v>3000</v>
      </c>
      <c r="L276" s="124">
        <f t="shared" si="565"/>
        <v>7000</v>
      </c>
      <c r="M276" s="143"/>
    </row>
    <row r="277" spans="1:13" x14ac:dyDescent="0.25">
      <c r="A277" s="120" t="s">
        <v>1018</v>
      </c>
      <c r="B277" s="138" t="s">
        <v>1021</v>
      </c>
      <c r="C277" s="122" t="s">
        <v>12</v>
      </c>
      <c r="D277" s="123">
        <v>1000</v>
      </c>
      <c r="E277" s="123">
        <v>25.25</v>
      </c>
      <c r="F277" s="122">
        <v>27.25</v>
      </c>
      <c r="G277" s="122">
        <v>0</v>
      </c>
      <c r="H277" s="122">
        <v>0</v>
      </c>
      <c r="I277" s="124">
        <f t="shared" si="566"/>
        <v>2000</v>
      </c>
      <c r="J277" s="125">
        <v>0</v>
      </c>
      <c r="K277" s="125">
        <f t="shared" si="568"/>
        <v>0</v>
      </c>
      <c r="L277" s="124">
        <f t="shared" si="565"/>
        <v>2000</v>
      </c>
      <c r="M277" s="143"/>
    </row>
    <row r="278" spans="1:13" x14ac:dyDescent="0.25">
      <c r="A278" s="120" t="s">
        <v>1022</v>
      </c>
      <c r="B278" s="138" t="s">
        <v>1023</v>
      </c>
      <c r="C278" s="122" t="s">
        <v>12</v>
      </c>
      <c r="D278" s="123">
        <v>1000</v>
      </c>
      <c r="E278" s="123">
        <v>26</v>
      </c>
      <c r="F278" s="122">
        <v>28</v>
      </c>
      <c r="G278" s="122">
        <v>30</v>
      </c>
      <c r="H278" s="122">
        <v>0</v>
      </c>
      <c r="I278" s="124">
        <f t="shared" si="566"/>
        <v>2000</v>
      </c>
      <c r="J278" s="125">
        <f t="shared" si="567"/>
        <v>2000</v>
      </c>
      <c r="K278" s="125">
        <v>0</v>
      </c>
      <c r="L278" s="124">
        <f t="shared" si="565"/>
        <v>4000</v>
      </c>
      <c r="M278" s="143"/>
    </row>
    <row r="279" spans="1:13" x14ac:dyDescent="0.25">
      <c r="A279" s="120" t="s">
        <v>1022</v>
      </c>
      <c r="B279" s="138" t="s">
        <v>1007</v>
      </c>
      <c r="C279" s="122" t="s">
        <v>12</v>
      </c>
      <c r="D279" s="123">
        <v>2000</v>
      </c>
      <c r="E279" s="123">
        <v>14</v>
      </c>
      <c r="F279" s="122">
        <v>12.5</v>
      </c>
      <c r="G279" s="122">
        <v>0</v>
      </c>
      <c r="H279" s="122">
        <v>0</v>
      </c>
      <c r="I279" s="124">
        <f t="shared" si="566"/>
        <v>-3000</v>
      </c>
      <c r="J279" s="125">
        <v>0</v>
      </c>
      <c r="K279" s="125">
        <f t="shared" si="568"/>
        <v>0</v>
      </c>
      <c r="L279" s="124">
        <f t="shared" si="565"/>
        <v>-3000</v>
      </c>
      <c r="M279" s="143"/>
    </row>
    <row r="280" spans="1:13" x14ac:dyDescent="0.25">
      <c r="A280" s="120" t="s">
        <v>1024</v>
      </c>
      <c r="B280" s="138" t="s">
        <v>1025</v>
      </c>
      <c r="C280" s="122" t="s">
        <v>12</v>
      </c>
      <c r="D280" s="123">
        <v>12000</v>
      </c>
      <c r="E280" s="123">
        <v>3.55</v>
      </c>
      <c r="F280" s="122">
        <v>3.8</v>
      </c>
      <c r="G280" s="122">
        <v>4</v>
      </c>
      <c r="H280" s="122">
        <v>4.5</v>
      </c>
      <c r="I280" s="124">
        <f t="shared" si="566"/>
        <v>3000</v>
      </c>
      <c r="J280" s="125">
        <f t="shared" si="567"/>
        <v>2400.0000000000023</v>
      </c>
      <c r="K280" s="125">
        <f t="shared" si="568"/>
        <v>6000</v>
      </c>
      <c r="L280" s="124">
        <f t="shared" si="565"/>
        <v>11400.000000000002</v>
      </c>
      <c r="M280" s="143"/>
    </row>
    <row r="281" spans="1:13" x14ac:dyDescent="0.25">
      <c r="A281" s="120" t="s">
        <v>1024</v>
      </c>
      <c r="B281" s="138" t="s">
        <v>1026</v>
      </c>
      <c r="C281" s="122" t="s">
        <v>12</v>
      </c>
      <c r="D281" s="123">
        <v>12000</v>
      </c>
      <c r="E281" s="123">
        <v>2.5</v>
      </c>
      <c r="F281" s="122">
        <v>2.8</v>
      </c>
      <c r="G281" s="122">
        <v>0</v>
      </c>
      <c r="H281" s="122">
        <v>0</v>
      </c>
      <c r="I281" s="124">
        <f t="shared" si="566"/>
        <v>3599.9999999999977</v>
      </c>
      <c r="J281" s="125">
        <v>0</v>
      </c>
      <c r="K281" s="125">
        <f t="shared" si="568"/>
        <v>0</v>
      </c>
      <c r="L281" s="124">
        <f t="shared" si="565"/>
        <v>3599.9999999999977</v>
      </c>
      <c r="M281" s="143"/>
    </row>
    <row r="282" spans="1:13" x14ac:dyDescent="0.25">
      <c r="A282" s="120" t="s">
        <v>1024</v>
      </c>
      <c r="B282" s="138" t="s">
        <v>1027</v>
      </c>
      <c r="C282" s="122" t="s">
        <v>12</v>
      </c>
      <c r="D282" s="123">
        <v>2000</v>
      </c>
      <c r="E282" s="123">
        <v>17</v>
      </c>
      <c r="F282" s="122">
        <v>18</v>
      </c>
      <c r="G282" s="122">
        <v>0</v>
      </c>
      <c r="H282" s="122">
        <v>0</v>
      </c>
      <c r="I282" s="124">
        <f t="shared" si="566"/>
        <v>2000</v>
      </c>
      <c r="J282" s="125">
        <v>0</v>
      </c>
      <c r="K282" s="125">
        <f t="shared" si="568"/>
        <v>0</v>
      </c>
      <c r="L282" s="124">
        <f t="shared" si="565"/>
        <v>2000</v>
      </c>
      <c r="M282" s="143"/>
    </row>
    <row r="283" spans="1:13" x14ac:dyDescent="0.25">
      <c r="A283" s="120" t="s">
        <v>1028</v>
      </c>
      <c r="B283" s="138" t="s">
        <v>1027</v>
      </c>
      <c r="C283" s="122" t="s">
        <v>12</v>
      </c>
      <c r="D283" s="123">
        <v>2000</v>
      </c>
      <c r="E283" s="123">
        <v>15</v>
      </c>
      <c r="F283" s="122">
        <v>13.5</v>
      </c>
      <c r="G283" s="122">
        <v>0</v>
      </c>
      <c r="H283" s="122">
        <v>0</v>
      </c>
      <c r="I283" s="124">
        <f t="shared" si="566"/>
        <v>-3000</v>
      </c>
      <c r="J283" s="125">
        <v>0</v>
      </c>
      <c r="K283" s="125">
        <f t="shared" si="568"/>
        <v>0</v>
      </c>
      <c r="L283" s="124">
        <f t="shared" si="565"/>
        <v>-3000</v>
      </c>
      <c r="M283" s="143"/>
    </row>
    <row r="284" spans="1:13" x14ac:dyDescent="0.25">
      <c r="A284" s="120" t="s">
        <v>1028</v>
      </c>
      <c r="B284" s="138" t="s">
        <v>1029</v>
      </c>
      <c r="C284" s="122" t="s">
        <v>12</v>
      </c>
      <c r="D284" s="123">
        <v>1000</v>
      </c>
      <c r="E284" s="123">
        <v>41</v>
      </c>
      <c r="F284" s="122">
        <v>36</v>
      </c>
      <c r="G284" s="122">
        <v>0</v>
      </c>
      <c r="H284" s="122">
        <v>0</v>
      </c>
      <c r="I284" s="124">
        <f t="shared" si="566"/>
        <v>-5000</v>
      </c>
      <c r="J284" s="125">
        <v>0</v>
      </c>
      <c r="K284" s="125">
        <f t="shared" si="568"/>
        <v>0</v>
      </c>
      <c r="L284" s="124">
        <f t="shared" si="565"/>
        <v>-5000</v>
      </c>
      <c r="M284" s="143"/>
    </row>
    <row r="285" spans="1:13" x14ac:dyDescent="0.25">
      <c r="A285" s="139">
        <v>43511</v>
      </c>
      <c r="B285" s="140" t="s">
        <v>976</v>
      </c>
      <c r="C285" s="122" t="s">
        <v>12</v>
      </c>
      <c r="D285" s="140">
        <v>500</v>
      </c>
      <c r="E285" s="125">
        <v>29.95</v>
      </c>
      <c r="F285" s="125">
        <v>33.049999999999997</v>
      </c>
      <c r="G285" s="122">
        <v>0</v>
      </c>
      <c r="H285" s="122">
        <v>0</v>
      </c>
      <c r="I285" s="124">
        <f t="shared" si="566"/>
        <v>1549.9999999999989</v>
      </c>
      <c r="J285" s="122">
        <v>0</v>
      </c>
      <c r="K285" s="122">
        <v>0</v>
      </c>
      <c r="L285" s="124">
        <f t="shared" si="565"/>
        <v>1549.9999999999989</v>
      </c>
      <c r="M285" s="143"/>
    </row>
    <row r="286" spans="1:13" x14ac:dyDescent="0.25">
      <c r="A286" s="139">
        <v>43511</v>
      </c>
      <c r="B286" s="140" t="s">
        <v>977</v>
      </c>
      <c r="C286" s="122" t="s">
        <v>12</v>
      </c>
      <c r="D286" s="140">
        <v>1000</v>
      </c>
      <c r="E286" s="125">
        <v>9.65</v>
      </c>
      <c r="F286" s="125">
        <v>11.3</v>
      </c>
      <c r="G286" s="125">
        <v>13.25</v>
      </c>
      <c r="H286" s="125">
        <v>15</v>
      </c>
      <c r="I286" s="124">
        <f t="shared" si="566"/>
        <v>1650.0000000000005</v>
      </c>
      <c r="J286" s="125">
        <f t="shared" ref="J286:J288" si="569">SUM(G286-F286)*D286</f>
        <v>1949.9999999999993</v>
      </c>
      <c r="K286" s="125">
        <f t="shared" si="568"/>
        <v>1750</v>
      </c>
      <c r="L286" s="124">
        <f t="shared" si="565"/>
        <v>5350</v>
      </c>
      <c r="M286" s="143"/>
    </row>
    <row r="287" spans="1:13" x14ac:dyDescent="0.25">
      <c r="A287" s="139">
        <v>43510</v>
      </c>
      <c r="B287" s="140" t="s">
        <v>1000</v>
      </c>
      <c r="C287" s="122" t="s">
        <v>12</v>
      </c>
      <c r="D287" s="140">
        <v>1500</v>
      </c>
      <c r="E287" s="125">
        <v>10.199999999999999</v>
      </c>
      <c r="F287" s="125">
        <v>9</v>
      </c>
      <c r="G287" s="122">
        <v>0</v>
      </c>
      <c r="H287" s="122">
        <v>0</v>
      </c>
      <c r="I287" s="124">
        <f t="shared" si="566"/>
        <v>-1799.9999999999989</v>
      </c>
      <c r="J287" s="125">
        <f t="shared" si="569"/>
        <v>-13500</v>
      </c>
      <c r="K287" s="141">
        <f>(H287-G287)*D287</f>
        <v>0</v>
      </c>
      <c r="L287" s="124">
        <f t="shared" si="565"/>
        <v>-15299.999999999998</v>
      </c>
      <c r="M287" s="142"/>
    </row>
    <row r="288" spans="1:13" x14ac:dyDescent="0.25">
      <c r="A288" s="139">
        <v>43509</v>
      </c>
      <c r="B288" s="140" t="s">
        <v>978</v>
      </c>
      <c r="C288" s="122" t="s">
        <v>12</v>
      </c>
      <c r="D288" s="140">
        <v>4000</v>
      </c>
      <c r="E288" s="125">
        <v>2</v>
      </c>
      <c r="F288" s="125">
        <v>2.4500000000000002</v>
      </c>
      <c r="G288" s="125">
        <v>3.1</v>
      </c>
      <c r="H288" s="125">
        <v>3.65</v>
      </c>
      <c r="I288" s="124">
        <f t="shared" si="566"/>
        <v>1800.0000000000007</v>
      </c>
      <c r="J288" s="125">
        <f t="shared" si="569"/>
        <v>2599.9999999999995</v>
      </c>
      <c r="K288" s="125">
        <f t="shared" si="568"/>
        <v>2199.9999999999991</v>
      </c>
      <c r="L288" s="124">
        <f t="shared" si="565"/>
        <v>6599.9999999999991</v>
      </c>
      <c r="M288" s="142"/>
    </row>
    <row r="289" spans="1:13" x14ac:dyDescent="0.25">
      <c r="A289" s="139">
        <v>43509</v>
      </c>
      <c r="B289" s="140" t="s">
        <v>999</v>
      </c>
      <c r="C289" s="122" t="s">
        <v>12</v>
      </c>
      <c r="D289" s="140">
        <v>1200</v>
      </c>
      <c r="E289" s="125">
        <v>18</v>
      </c>
      <c r="F289" s="125">
        <v>19</v>
      </c>
      <c r="G289" s="122">
        <v>0</v>
      </c>
      <c r="H289" s="122">
        <v>0</v>
      </c>
      <c r="I289" s="124">
        <f t="shared" si="566"/>
        <v>1200</v>
      </c>
      <c r="J289" s="122">
        <v>0</v>
      </c>
      <c r="K289" s="122">
        <v>0</v>
      </c>
      <c r="L289" s="124">
        <f t="shared" si="565"/>
        <v>1200</v>
      </c>
      <c r="M289" s="143"/>
    </row>
    <row r="290" spans="1:13" x14ac:dyDescent="0.25">
      <c r="A290" s="139">
        <v>43509</v>
      </c>
      <c r="B290" s="140" t="s">
        <v>987</v>
      </c>
      <c r="C290" s="122" t="s">
        <v>12</v>
      </c>
      <c r="D290" s="140">
        <v>500</v>
      </c>
      <c r="E290" s="125">
        <v>38</v>
      </c>
      <c r="F290" s="125">
        <v>34</v>
      </c>
      <c r="G290" s="122">
        <v>0</v>
      </c>
      <c r="H290" s="122">
        <v>0</v>
      </c>
      <c r="I290" s="124">
        <f t="shared" si="566"/>
        <v>-2000</v>
      </c>
      <c r="J290" s="122">
        <v>0</v>
      </c>
      <c r="K290" s="122">
        <v>0</v>
      </c>
      <c r="L290" s="124">
        <f t="shared" si="565"/>
        <v>-2000</v>
      </c>
      <c r="M290" s="142"/>
    </row>
    <row r="291" spans="1:13" x14ac:dyDescent="0.25">
      <c r="A291" s="139">
        <v>43509</v>
      </c>
      <c r="B291" s="140" t="s">
        <v>998</v>
      </c>
      <c r="C291" s="122" t="s">
        <v>12</v>
      </c>
      <c r="D291" s="140">
        <v>2500</v>
      </c>
      <c r="E291" s="125">
        <v>9.5</v>
      </c>
      <c r="F291" s="125">
        <v>10</v>
      </c>
      <c r="G291" s="125">
        <v>10.5</v>
      </c>
      <c r="H291" s="125">
        <v>48.25</v>
      </c>
      <c r="I291" s="124">
        <f t="shared" si="566"/>
        <v>1250</v>
      </c>
      <c r="J291" s="125">
        <f t="shared" ref="J291:J292" si="570">SUM(G291-F291)*D291</f>
        <v>1250</v>
      </c>
      <c r="K291" s="125">
        <f t="shared" ref="K291:K292" si="571">SUM(H291-G291)*D291</f>
        <v>94375</v>
      </c>
      <c r="L291" s="124">
        <f t="shared" si="565"/>
        <v>96875</v>
      </c>
      <c r="M291" s="137"/>
    </row>
    <row r="292" spans="1:13" x14ac:dyDescent="0.25">
      <c r="A292" s="139">
        <v>43509</v>
      </c>
      <c r="B292" s="140" t="s">
        <v>979</v>
      </c>
      <c r="C292" s="122" t="s">
        <v>12</v>
      </c>
      <c r="D292" s="140">
        <v>2250</v>
      </c>
      <c r="E292" s="125">
        <v>2.5499999999999998</v>
      </c>
      <c r="F292" s="125">
        <v>3.25</v>
      </c>
      <c r="G292" s="125">
        <v>14.6</v>
      </c>
      <c r="H292" s="125">
        <v>17.600000000000001</v>
      </c>
      <c r="I292" s="124">
        <f t="shared" si="566"/>
        <v>1575.0000000000005</v>
      </c>
      <c r="J292" s="125">
        <f t="shared" si="570"/>
        <v>25537.5</v>
      </c>
      <c r="K292" s="125">
        <f t="shared" si="571"/>
        <v>6750.0000000000036</v>
      </c>
      <c r="L292" s="124">
        <f t="shared" si="565"/>
        <v>33862.5</v>
      </c>
      <c r="M292" s="137"/>
    </row>
    <row r="293" spans="1:13" x14ac:dyDescent="0.25">
      <c r="A293" s="139">
        <v>43508</v>
      </c>
      <c r="B293" s="140" t="s">
        <v>975</v>
      </c>
      <c r="C293" s="122" t="s">
        <v>12</v>
      </c>
      <c r="D293" s="140">
        <v>1100</v>
      </c>
      <c r="E293" s="125">
        <v>8.8000000000000007</v>
      </c>
      <c r="F293" s="125">
        <v>10.35</v>
      </c>
      <c r="G293" s="122">
        <v>0</v>
      </c>
      <c r="H293" s="122">
        <v>0</v>
      </c>
      <c r="I293" s="124">
        <f t="shared" si="566"/>
        <v>1704.9999999999989</v>
      </c>
      <c r="J293" s="122">
        <v>0</v>
      </c>
      <c r="K293" s="122">
        <v>0</v>
      </c>
      <c r="L293" s="124">
        <f t="shared" si="565"/>
        <v>1704.9999999999989</v>
      </c>
      <c r="M293" s="126"/>
    </row>
    <row r="294" spans="1:13" ht="18" customHeight="1" x14ac:dyDescent="0.25">
      <c r="A294" s="139">
        <v>43508</v>
      </c>
      <c r="B294" s="140" t="s">
        <v>970</v>
      </c>
      <c r="C294" s="122" t="s">
        <v>12</v>
      </c>
      <c r="D294" s="140">
        <v>500</v>
      </c>
      <c r="E294" s="125">
        <v>12.65</v>
      </c>
      <c r="F294" s="125">
        <v>15.15</v>
      </c>
      <c r="G294" s="122">
        <v>0</v>
      </c>
      <c r="H294" s="122">
        <v>0</v>
      </c>
      <c r="I294" s="124">
        <f t="shared" si="566"/>
        <v>1250</v>
      </c>
      <c r="J294" s="122">
        <v>0</v>
      </c>
      <c r="K294" s="122">
        <v>0</v>
      </c>
      <c r="L294" s="124">
        <f t="shared" si="565"/>
        <v>1250</v>
      </c>
      <c r="M294" s="126"/>
    </row>
    <row r="295" spans="1:13" x14ac:dyDescent="0.25">
      <c r="A295" s="139">
        <v>43507</v>
      </c>
      <c r="B295" s="140" t="s">
        <v>974</v>
      </c>
      <c r="C295" s="122" t="s">
        <v>12</v>
      </c>
      <c r="D295" s="140">
        <v>3000</v>
      </c>
      <c r="E295" s="125">
        <v>2.95</v>
      </c>
      <c r="F295" s="125">
        <v>3.2</v>
      </c>
      <c r="G295" s="122">
        <v>0</v>
      </c>
      <c r="H295" s="122">
        <v>0</v>
      </c>
      <c r="I295" s="124">
        <f t="shared" si="566"/>
        <v>750</v>
      </c>
      <c r="J295" s="122">
        <v>0</v>
      </c>
      <c r="K295" s="122">
        <v>0</v>
      </c>
      <c r="L295" s="124">
        <f t="shared" si="565"/>
        <v>750</v>
      </c>
      <c r="M295" s="126"/>
    </row>
    <row r="296" spans="1:13" s="116" customFormat="1" x14ac:dyDescent="0.25">
      <c r="A296" s="139">
        <v>43507</v>
      </c>
      <c r="B296" s="140" t="s">
        <v>997</v>
      </c>
      <c r="C296" s="122" t="s">
        <v>12</v>
      </c>
      <c r="D296" s="140">
        <v>1000</v>
      </c>
      <c r="E296" s="125">
        <v>26</v>
      </c>
      <c r="F296" s="125">
        <v>27</v>
      </c>
      <c r="G296" s="122">
        <v>0</v>
      </c>
      <c r="H296" s="122">
        <v>0</v>
      </c>
      <c r="I296" s="124">
        <f t="shared" si="566"/>
        <v>1000</v>
      </c>
      <c r="J296" s="122">
        <v>0</v>
      </c>
      <c r="K296" s="122">
        <v>0</v>
      </c>
      <c r="L296" s="124">
        <f t="shared" si="565"/>
        <v>1000</v>
      </c>
      <c r="M296" s="137"/>
    </row>
    <row r="297" spans="1:13" s="116" customFormat="1" x14ac:dyDescent="0.25">
      <c r="A297" s="139">
        <v>43507</v>
      </c>
      <c r="B297" s="140" t="s">
        <v>996</v>
      </c>
      <c r="C297" s="122" t="s">
        <v>12</v>
      </c>
      <c r="D297" s="140">
        <v>2000</v>
      </c>
      <c r="E297" s="125">
        <v>11</v>
      </c>
      <c r="F297" s="125">
        <v>11.5</v>
      </c>
      <c r="G297" s="122">
        <v>0</v>
      </c>
      <c r="H297" s="122">
        <v>0</v>
      </c>
      <c r="I297" s="124">
        <f t="shared" si="566"/>
        <v>1000</v>
      </c>
      <c r="J297" s="122">
        <v>0</v>
      </c>
      <c r="K297" s="122">
        <v>0</v>
      </c>
      <c r="L297" s="124">
        <f t="shared" si="565"/>
        <v>1000</v>
      </c>
      <c r="M297" s="137"/>
    </row>
    <row r="298" spans="1:13" s="116" customFormat="1" x14ac:dyDescent="0.25">
      <c r="A298" s="139">
        <v>43507</v>
      </c>
      <c r="B298" s="140" t="s">
        <v>995</v>
      </c>
      <c r="C298" s="122" t="s">
        <v>12</v>
      </c>
      <c r="D298" s="140">
        <v>500</v>
      </c>
      <c r="E298" s="125">
        <v>53.5</v>
      </c>
      <c r="F298" s="125">
        <v>55.5</v>
      </c>
      <c r="G298" s="122">
        <v>0</v>
      </c>
      <c r="H298" s="122">
        <v>0</v>
      </c>
      <c r="I298" s="124">
        <f t="shared" si="566"/>
        <v>1000</v>
      </c>
      <c r="J298" s="122">
        <v>0</v>
      </c>
      <c r="K298" s="122">
        <v>0</v>
      </c>
      <c r="L298" s="124">
        <f t="shared" si="565"/>
        <v>1000</v>
      </c>
      <c r="M298" s="137"/>
    </row>
    <row r="299" spans="1:13" s="116" customFormat="1" x14ac:dyDescent="0.25">
      <c r="A299" s="139">
        <v>43503</v>
      </c>
      <c r="B299" s="140" t="s">
        <v>994</v>
      </c>
      <c r="C299" s="122" t="s">
        <v>12</v>
      </c>
      <c r="D299" s="140">
        <v>1000</v>
      </c>
      <c r="E299" s="125">
        <v>19</v>
      </c>
      <c r="F299" s="125">
        <v>20.25</v>
      </c>
      <c r="G299" s="122">
        <v>0</v>
      </c>
      <c r="H299" s="122">
        <v>0</v>
      </c>
      <c r="I299" s="124">
        <f t="shared" si="566"/>
        <v>1250</v>
      </c>
      <c r="J299" s="122">
        <v>0</v>
      </c>
      <c r="K299" s="122">
        <v>0</v>
      </c>
      <c r="L299" s="124">
        <f t="shared" si="565"/>
        <v>1250</v>
      </c>
      <c r="M299" s="137"/>
    </row>
    <row r="300" spans="1:13" s="116" customFormat="1" x14ac:dyDescent="0.25">
      <c r="A300" s="139">
        <v>43503</v>
      </c>
      <c r="B300" s="140" t="s">
        <v>993</v>
      </c>
      <c r="C300" s="122" t="s">
        <v>12</v>
      </c>
      <c r="D300" s="140">
        <v>600</v>
      </c>
      <c r="E300" s="125">
        <v>50</v>
      </c>
      <c r="F300" s="125">
        <v>52.5</v>
      </c>
      <c r="G300" s="122">
        <v>0</v>
      </c>
      <c r="H300" s="122">
        <v>0</v>
      </c>
      <c r="I300" s="124">
        <f t="shared" si="566"/>
        <v>1500</v>
      </c>
      <c r="J300" s="122">
        <v>0</v>
      </c>
      <c r="K300" s="122">
        <v>0</v>
      </c>
      <c r="L300" s="124">
        <f t="shared" si="565"/>
        <v>1500</v>
      </c>
      <c r="M300" s="137"/>
    </row>
    <row r="301" spans="1:13" s="116" customFormat="1" x14ac:dyDescent="0.25">
      <c r="A301" s="139">
        <v>43502</v>
      </c>
      <c r="B301" s="140" t="s">
        <v>980</v>
      </c>
      <c r="C301" s="122" t="s">
        <v>12</v>
      </c>
      <c r="D301" s="140">
        <v>500</v>
      </c>
      <c r="E301" s="125">
        <v>37.75</v>
      </c>
      <c r="F301" s="125">
        <v>40.75</v>
      </c>
      <c r="G301" s="122">
        <v>0</v>
      </c>
      <c r="H301" s="122">
        <v>0</v>
      </c>
      <c r="I301" s="124">
        <f t="shared" si="566"/>
        <v>1500</v>
      </c>
      <c r="J301" s="122">
        <v>0</v>
      </c>
      <c r="K301" s="122">
        <v>0</v>
      </c>
      <c r="L301" s="124">
        <f t="shared" si="565"/>
        <v>1500</v>
      </c>
    </row>
    <row r="302" spans="1:13" s="116" customFormat="1" x14ac:dyDescent="0.25">
      <c r="A302" s="139">
        <v>43502</v>
      </c>
      <c r="B302" s="140" t="s">
        <v>992</v>
      </c>
      <c r="C302" s="122" t="s">
        <v>12</v>
      </c>
      <c r="D302" s="140">
        <v>750</v>
      </c>
      <c r="E302" s="125">
        <v>30</v>
      </c>
      <c r="F302" s="125">
        <v>31.5</v>
      </c>
      <c r="G302" s="122">
        <v>0</v>
      </c>
      <c r="H302" s="122">
        <v>0</v>
      </c>
      <c r="I302" s="124">
        <f t="shared" si="566"/>
        <v>1125</v>
      </c>
      <c r="J302" s="122">
        <v>0</v>
      </c>
      <c r="K302" s="122">
        <v>0</v>
      </c>
      <c r="L302" s="124">
        <f t="shared" si="565"/>
        <v>1125</v>
      </c>
    </row>
    <row r="303" spans="1:13" s="116" customFormat="1" x14ac:dyDescent="0.25">
      <c r="A303" s="139">
        <v>43502</v>
      </c>
      <c r="B303" s="140" t="s">
        <v>991</v>
      </c>
      <c r="C303" s="122" t="s">
        <v>12</v>
      </c>
      <c r="D303" s="140">
        <v>500</v>
      </c>
      <c r="E303" s="125">
        <v>45</v>
      </c>
      <c r="F303" s="125">
        <v>48</v>
      </c>
      <c r="G303" s="122">
        <v>0</v>
      </c>
      <c r="H303" s="122">
        <v>0</v>
      </c>
      <c r="I303" s="124">
        <f t="shared" si="566"/>
        <v>1500</v>
      </c>
      <c r="J303" s="122">
        <v>0</v>
      </c>
      <c r="K303" s="122">
        <v>0</v>
      </c>
      <c r="L303" s="124">
        <f t="shared" si="565"/>
        <v>1500</v>
      </c>
    </row>
    <row r="304" spans="1:13" s="116" customFormat="1" x14ac:dyDescent="0.25">
      <c r="A304" s="139">
        <v>43502</v>
      </c>
      <c r="B304" s="140" t="s">
        <v>990</v>
      </c>
      <c r="C304" s="122" t="s">
        <v>12</v>
      </c>
      <c r="D304" s="140">
        <v>600</v>
      </c>
      <c r="E304" s="125">
        <v>40</v>
      </c>
      <c r="F304" s="125">
        <v>43</v>
      </c>
      <c r="G304" s="122">
        <v>0</v>
      </c>
      <c r="H304" s="122">
        <v>0</v>
      </c>
      <c r="I304" s="124">
        <f t="shared" si="566"/>
        <v>1800</v>
      </c>
      <c r="J304" s="122">
        <v>0</v>
      </c>
      <c r="K304" s="122">
        <v>0</v>
      </c>
      <c r="L304" s="124">
        <f t="shared" si="565"/>
        <v>1800</v>
      </c>
    </row>
    <row r="305" spans="1:13" s="116" customFormat="1" x14ac:dyDescent="0.25">
      <c r="A305" s="139">
        <v>43500</v>
      </c>
      <c r="B305" s="140" t="s">
        <v>989</v>
      </c>
      <c r="C305" s="122" t="s">
        <v>12</v>
      </c>
      <c r="D305" s="140">
        <v>2500</v>
      </c>
      <c r="E305" s="125">
        <v>17</v>
      </c>
      <c r="F305" s="125">
        <v>17.5</v>
      </c>
      <c r="G305" s="122">
        <v>0</v>
      </c>
      <c r="H305" s="122">
        <v>0</v>
      </c>
      <c r="I305" s="124">
        <f t="shared" si="566"/>
        <v>1250</v>
      </c>
      <c r="J305" s="122">
        <v>0</v>
      </c>
      <c r="K305" s="122">
        <v>0</v>
      </c>
      <c r="L305" s="124">
        <f t="shared" si="565"/>
        <v>1250</v>
      </c>
    </row>
    <row r="306" spans="1:13" s="116" customFormat="1" x14ac:dyDescent="0.25">
      <c r="A306" s="139">
        <v>43500</v>
      </c>
      <c r="B306" s="140" t="s">
        <v>988</v>
      </c>
      <c r="C306" s="122" t="s">
        <v>12</v>
      </c>
      <c r="D306" s="140">
        <v>1200</v>
      </c>
      <c r="E306" s="125">
        <v>24</v>
      </c>
      <c r="F306" s="125">
        <v>25</v>
      </c>
      <c r="G306" s="125">
        <v>26</v>
      </c>
      <c r="H306" s="125">
        <v>27</v>
      </c>
      <c r="I306" s="124">
        <f t="shared" si="566"/>
        <v>1200</v>
      </c>
      <c r="J306" s="125">
        <f t="shared" ref="J306:J307" si="572">SUM(G306-F306)*D306</f>
        <v>1200</v>
      </c>
      <c r="K306" s="125">
        <f t="shared" ref="K306:K307" si="573">SUM(H306-G306)*D306</f>
        <v>1200</v>
      </c>
      <c r="L306" s="124">
        <f t="shared" si="565"/>
        <v>3600</v>
      </c>
    </row>
    <row r="307" spans="1:13" s="116" customFormat="1" x14ac:dyDescent="0.25">
      <c r="A307" s="139">
        <v>43500</v>
      </c>
      <c r="B307" s="140" t="s">
        <v>987</v>
      </c>
      <c r="C307" s="122" t="s">
        <v>12</v>
      </c>
      <c r="D307" s="140">
        <v>500</v>
      </c>
      <c r="E307" s="125">
        <v>38</v>
      </c>
      <c r="F307" s="125">
        <v>41</v>
      </c>
      <c r="G307" s="125">
        <v>46</v>
      </c>
      <c r="H307" s="125">
        <v>48.25</v>
      </c>
      <c r="I307" s="124">
        <f t="shared" si="566"/>
        <v>1500</v>
      </c>
      <c r="J307" s="125">
        <f t="shared" si="572"/>
        <v>2500</v>
      </c>
      <c r="K307" s="125">
        <f t="shared" si="573"/>
        <v>1125</v>
      </c>
      <c r="L307" s="124">
        <f t="shared" si="565"/>
        <v>5125</v>
      </c>
    </row>
    <row r="308" spans="1:13" s="116" customFormat="1" x14ac:dyDescent="0.25">
      <c r="A308" s="139">
        <v>43497</v>
      </c>
      <c r="B308" s="140" t="s">
        <v>986</v>
      </c>
      <c r="C308" s="122" t="s">
        <v>12</v>
      </c>
      <c r="D308" s="140">
        <v>250</v>
      </c>
      <c r="E308" s="125">
        <v>68</v>
      </c>
      <c r="F308" s="125">
        <v>74</v>
      </c>
      <c r="G308" s="122">
        <v>0</v>
      </c>
      <c r="H308" s="122">
        <v>0</v>
      </c>
      <c r="I308" s="124">
        <f t="shared" si="566"/>
        <v>1500</v>
      </c>
      <c r="J308" s="122">
        <v>0</v>
      </c>
      <c r="K308" s="122">
        <v>0</v>
      </c>
      <c r="L308" s="124">
        <f t="shared" si="565"/>
        <v>1500</v>
      </c>
    </row>
    <row r="309" spans="1:13" s="116" customFormat="1" x14ac:dyDescent="0.25">
      <c r="A309" s="139">
        <v>43497</v>
      </c>
      <c r="B309" s="140" t="s">
        <v>985</v>
      </c>
      <c r="C309" s="122" t="s">
        <v>12</v>
      </c>
      <c r="D309" s="140">
        <v>1000</v>
      </c>
      <c r="E309" s="125">
        <v>33</v>
      </c>
      <c r="F309" s="125">
        <v>34.5</v>
      </c>
      <c r="G309" s="125">
        <v>36</v>
      </c>
      <c r="H309" s="122">
        <v>0</v>
      </c>
      <c r="I309" s="124">
        <f t="shared" si="566"/>
        <v>1500</v>
      </c>
      <c r="J309" s="125">
        <f t="shared" ref="J309" si="574">SUM(G309-F309)*D309</f>
        <v>1500</v>
      </c>
      <c r="K309" s="122">
        <v>0</v>
      </c>
      <c r="L309" s="124">
        <f t="shared" si="565"/>
        <v>3000</v>
      </c>
    </row>
    <row r="310" spans="1:13" s="116" customFormat="1" x14ac:dyDescent="0.25">
      <c r="A310" s="126"/>
      <c r="B310" s="126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</row>
    <row r="311" spans="1:13" s="116" customFormat="1" x14ac:dyDescent="0.25">
      <c r="A311" s="127"/>
      <c r="B311" s="127"/>
      <c r="C311" s="127"/>
      <c r="D311" s="127"/>
      <c r="E311" s="127"/>
      <c r="F311" s="127"/>
      <c r="G311" s="127"/>
      <c r="H311" s="127" t="s">
        <v>1030</v>
      </c>
      <c r="I311" s="128">
        <f>SUM(I261:I309)</f>
        <v>53204.999999999993</v>
      </c>
      <c r="J311" s="127"/>
      <c r="K311" s="127"/>
      <c r="L311" s="128">
        <f>SUM(L261:L309)</f>
        <v>238492.5</v>
      </c>
      <c r="M311" s="157" t="s">
        <v>582</v>
      </c>
    </row>
    <row r="312" spans="1:13" s="116" customFormat="1" x14ac:dyDescent="0.25">
      <c r="A312" s="127"/>
      <c r="B312" s="127"/>
      <c r="C312" s="127"/>
      <c r="D312" s="127"/>
      <c r="E312" s="135">
        <v>43466</v>
      </c>
      <c r="F312" s="127"/>
      <c r="G312" s="127"/>
      <c r="H312" s="127"/>
      <c r="I312" s="127"/>
      <c r="J312" s="127"/>
      <c r="K312" s="127"/>
      <c r="L312" s="127"/>
      <c r="M312" s="157"/>
    </row>
    <row r="313" spans="1:13" s="116" customFormat="1" x14ac:dyDescent="0.25">
      <c r="A313" s="158" t="s">
        <v>0</v>
      </c>
      <c r="B313" s="157" t="s">
        <v>574</v>
      </c>
      <c r="C313" s="157" t="s">
        <v>575</v>
      </c>
      <c r="D313" s="157" t="s">
        <v>576</v>
      </c>
      <c r="E313" s="157" t="s">
        <v>545</v>
      </c>
      <c r="F313" s="157" t="s">
        <v>577</v>
      </c>
      <c r="G313" s="157" t="s">
        <v>578</v>
      </c>
      <c r="H313" s="157" t="s">
        <v>579</v>
      </c>
      <c r="I313" s="157" t="s">
        <v>580</v>
      </c>
      <c r="J313" s="157"/>
      <c r="K313" s="157"/>
      <c r="L313" s="157" t="s">
        <v>581</v>
      </c>
      <c r="M313" s="155"/>
    </row>
    <row r="314" spans="1:13" s="116" customFormat="1" x14ac:dyDescent="0.25">
      <c r="A314" s="158"/>
      <c r="B314" s="157"/>
      <c r="C314" s="157"/>
      <c r="D314" s="157"/>
      <c r="E314" s="157"/>
      <c r="F314" s="157"/>
      <c r="G314" s="157"/>
      <c r="H314" s="157"/>
      <c r="I314" s="157"/>
      <c r="J314" s="157"/>
      <c r="K314" s="157"/>
      <c r="L314" s="157"/>
      <c r="M314" s="155"/>
    </row>
    <row r="315" spans="1:13" s="116" customFormat="1" x14ac:dyDescent="0.25">
      <c r="A315" s="144"/>
      <c r="B315" s="145"/>
      <c r="C315" s="145"/>
      <c r="D315" s="145"/>
      <c r="E315" s="145"/>
      <c r="F315" s="145"/>
      <c r="G315" s="145"/>
      <c r="H315" s="145"/>
      <c r="I315" s="145"/>
      <c r="J315" s="145"/>
      <c r="K315" s="136" t="s">
        <v>1142</v>
      </c>
      <c r="L315" s="155"/>
      <c r="M315" s="156">
        <v>0.78</v>
      </c>
    </row>
    <row r="316" spans="1:13" s="116" customFormat="1" x14ac:dyDescent="0.25">
      <c r="A316" s="146">
        <v>43496</v>
      </c>
      <c r="B316" s="147" t="s">
        <v>980</v>
      </c>
      <c r="C316" s="147">
        <v>500</v>
      </c>
      <c r="D316" s="147" t="s">
        <v>12</v>
      </c>
      <c r="E316" s="148">
        <v>37.75</v>
      </c>
      <c r="F316" s="148">
        <v>40.75</v>
      </c>
      <c r="G316" s="148">
        <v>44.75</v>
      </c>
      <c r="H316" s="148">
        <v>48.25</v>
      </c>
      <c r="I316" s="149">
        <f t="shared" ref="I316:I317" si="575">(F316-E316)*C316</f>
        <v>1500</v>
      </c>
      <c r="J316" s="149">
        <f t="shared" ref="J316" si="576">(G316-F316)*C316</f>
        <v>2000</v>
      </c>
      <c r="K316" s="149">
        <f t="shared" ref="K316" si="577">(H316-G316)*C316</f>
        <v>1750</v>
      </c>
      <c r="L316" s="150">
        <f t="shared" ref="L316:L317" si="578">(I316+J316+K316)/C316</f>
        <v>10.5</v>
      </c>
      <c r="M316" s="142">
        <f t="shared" ref="M316:M354" si="579">SUM(I316:K316)</f>
        <v>5250</v>
      </c>
    </row>
    <row r="317" spans="1:13" s="116" customFormat="1" x14ac:dyDescent="0.25">
      <c r="A317" s="139">
        <v>43496</v>
      </c>
      <c r="B317" s="140" t="s">
        <v>704</v>
      </c>
      <c r="C317" s="140">
        <v>4000</v>
      </c>
      <c r="D317" s="140" t="s">
        <v>12</v>
      </c>
      <c r="E317" s="125">
        <v>3.05</v>
      </c>
      <c r="F317" s="125">
        <v>3.3</v>
      </c>
      <c r="G317" s="125"/>
      <c r="H317" s="125"/>
      <c r="I317" s="141">
        <f t="shared" si="575"/>
        <v>1000</v>
      </c>
      <c r="J317" s="141"/>
      <c r="K317" s="141"/>
      <c r="L317" s="151">
        <f t="shared" si="578"/>
        <v>0.25</v>
      </c>
      <c r="M317" s="143">
        <f t="shared" si="579"/>
        <v>1000</v>
      </c>
    </row>
    <row r="318" spans="1:13" s="116" customFormat="1" x14ac:dyDescent="0.25">
      <c r="A318" s="139">
        <v>43495</v>
      </c>
      <c r="B318" s="140" t="s">
        <v>984</v>
      </c>
      <c r="C318" s="140">
        <v>1200</v>
      </c>
      <c r="D318" s="140" t="s">
        <v>12</v>
      </c>
      <c r="E318" s="125">
        <v>19</v>
      </c>
      <c r="F318" s="125">
        <v>20</v>
      </c>
      <c r="G318" s="125"/>
      <c r="H318" s="125"/>
      <c r="I318" s="141">
        <f>(F318-E318)*C318</f>
        <v>1200</v>
      </c>
      <c r="J318" s="141"/>
      <c r="K318" s="141"/>
      <c r="L318" s="151">
        <f>(I318+J318+K318)/C318</f>
        <v>1</v>
      </c>
      <c r="M318" s="143">
        <f t="shared" si="579"/>
        <v>1200</v>
      </c>
    </row>
    <row r="319" spans="1:13" s="116" customFormat="1" x14ac:dyDescent="0.25">
      <c r="A319" s="139">
        <v>43495</v>
      </c>
      <c r="B319" s="140" t="s">
        <v>933</v>
      </c>
      <c r="C319" s="140">
        <v>2000</v>
      </c>
      <c r="D319" s="140" t="s">
        <v>12</v>
      </c>
      <c r="E319" s="125">
        <v>5.5</v>
      </c>
      <c r="F319" s="125">
        <v>6.2</v>
      </c>
      <c r="G319" s="125"/>
      <c r="H319" s="125"/>
      <c r="I319" s="141">
        <f>(F319-E319)*C319</f>
        <v>1400.0000000000005</v>
      </c>
      <c r="J319" s="141"/>
      <c r="K319" s="141"/>
      <c r="L319" s="151">
        <f>(I319+J319+K319)/C319</f>
        <v>0.70000000000000018</v>
      </c>
      <c r="M319" s="143">
        <f t="shared" si="579"/>
        <v>1400.0000000000005</v>
      </c>
    </row>
    <row r="320" spans="1:13" s="116" customFormat="1" x14ac:dyDescent="0.25">
      <c r="A320" s="139">
        <v>43495</v>
      </c>
      <c r="B320" s="140" t="s">
        <v>983</v>
      </c>
      <c r="C320" s="140">
        <v>1200</v>
      </c>
      <c r="D320" s="140" t="s">
        <v>12</v>
      </c>
      <c r="E320" s="125">
        <v>15</v>
      </c>
      <c r="F320" s="125">
        <v>13.5</v>
      </c>
      <c r="G320" s="125"/>
      <c r="H320" s="125"/>
      <c r="I320" s="141">
        <f>(F320-E320)*C320</f>
        <v>-1800</v>
      </c>
      <c r="J320" s="141"/>
      <c r="K320" s="141"/>
      <c r="L320" s="151">
        <f>(I320+J320+K320)/C320</f>
        <v>-1.5</v>
      </c>
      <c r="M320" s="143">
        <f t="shared" si="579"/>
        <v>-1800</v>
      </c>
    </row>
    <row r="321" spans="1:13" s="116" customFormat="1" x14ac:dyDescent="0.25">
      <c r="A321" s="146">
        <v>43495</v>
      </c>
      <c r="B321" s="147" t="s">
        <v>982</v>
      </c>
      <c r="C321" s="147">
        <v>400</v>
      </c>
      <c r="D321" s="147" t="s">
        <v>12</v>
      </c>
      <c r="E321" s="148">
        <v>33</v>
      </c>
      <c r="F321" s="148">
        <v>36</v>
      </c>
      <c r="G321" s="148">
        <v>39</v>
      </c>
      <c r="H321" s="148">
        <v>41</v>
      </c>
      <c r="I321" s="149">
        <f>(F321-E321)*C321</f>
        <v>1200</v>
      </c>
      <c r="J321" s="149">
        <f>(G321-F321)*C321</f>
        <v>1200</v>
      </c>
      <c r="K321" s="149">
        <f>(H321-G321)*C321</f>
        <v>800</v>
      </c>
      <c r="L321" s="150">
        <f>(I321+J321+K321)/C321</f>
        <v>8</v>
      </c>
      <c r="M321" s="142">
        <f t="shared" si="579"/>
        <v>3200</v>
      </c>
    </row>
    <row r="322" spans="1:13" s="116" customFormat="1" x14ac:dyDescent="0.25">
      <c r="A322" s="139">
        <v>43495</v>
      </c>
      <c r="B322" s="140" t="s">
        <v>981</v>
      </c>
      <c r="C322" s="140">
        <v>4000</v>
      </c>
      <c r="D322" s="140" t="s">
        <v>12</v>
      </c>
      <c r="E322" s="125">
        <v>1.6</v>
      </c>
      <c r="F322" s="125">
        <v>1.8</v>
      </c>
      <c r="G322" s="125"/>
      <c r="H322" s="125"/>
      <c r="I322" s="141">
        <f t="shared" ref="I322:I354" si="580">(F322-E322)*C322</f>
        <v>799.99999999999977</v>
      </c>
      <c r="J322" s="141"/>
      <c r="K322" s="141"/>
      <c r="L322" s="151">
        <f t="shared" ref="L322:L354" si="581">(I322+J322+K322)/C322</f>
        <v>0.19999999999999996</v>
      </c>
      <c r="M322" s="143">
        <f t="shared" si="579"/>
        <v>799.99999999999977</v>
      </c>
    </row>
    <row r="323" spans="1:13" s="116" customFormat="1" x14ac:dyDescent="0.25">
      <c r="A323" s="139">
        <v>43489</v>
      </c>
      <c r="B323" s="140" t="s">
        <v>970</v>
      </c>
      <c r="C323" s="140">
        <v>500</v>
      </c>
      <c r="D323" s="140" t="s">
        <v>12</v>
      </c>
      <c r="E323" s="125">
        <v>16</v>
      </c>
      <c r="F323" s="125">
        <v>13</v>
      </c>
      <c r="G323" s="125"/>
      <c r="H323" s="125"/>
      <c r="I323" s="141">
        <f t="shared" si="580"/>
        <v>-1500</v>
      </c>
      <c r="J323" s="141"/>
      <c r="K323" s="141"/>
      <c r="L323" s="151">
        <f t="shared" si="581"/>
        <v>-3</v>
      </c>
      <c r="M323" s="143">
        <f t="shared" si="579"/>
        <v>-1500</v>
      </c>
    </row>
    <row r="324" spans="1:13" s="116" customFormat="1" x14ac:dyDescent="0.25">
      <c r="A324" s="139">
        <v>43489</v>
      </c>
      <c r="B324" s="140" t="s">
        <v>969</v>
      </c>
      <c r="C324" s="140">
        <v>1100</v>
      </c>
      <c r="D324" s="140" t="s">
        <v>12</v>
      </c>
      <c r="E324" s="125">
        <v>2.4500000000000002</v>
      </c>
      <c r="F324" s="125">
        <v>3.9</v>
      </c>
      <c r="G324" s="125"/>
      <c r="H324" s="125"/>
      <c r="I324" s="141">
        <f t="shared" si="580"/>
        <v>1594.9999999999998</v>
      </c>
      <c r="J324" s="141"/>
      <c r="K324" s="141"/>
      <c r="L324" s="151">
        <f t="shared" si="581"/>
        <v>1.4499999999999997</v>
      </c>
      <c r="M324" s="143">
        <f t="shared" si="579"/>
        <v>1594.9999999999998</v>
      </c>
    </row>
    <row r="325" spans="1:13" s="116" customFormat="1" x14ac:dyDescent="0.25">
      <c r="A325" s="139">
        <v>43489</v>
      </c>
      <c r="B325" s="140" t="s">
        <v>968</v>
      </c>
      <c r="C325" s="140">
        <v>4000</v>
      </c>
      <c r="D325" s="140" t="s">
        <v>12</v>
      </c>
      <c r="E325" s="125">
        <v>0.6</v>
      </c>
      <c r="F325" s="125">
        <v>1</v>
      </c>
      <c r="G325" s="125">
        <v>1.5</v>
      </c>
      <c r="H325" s="125"/>
      <c r="I325" s="141">
        <f t="shared" si="580"/>
        <v>1600</v>
      </c>
      <c r="J325" s="141">
        <f t="shared" ref="J325" si="582">(G325-F325)*C325</f>
        <v>2000</v>
      </c>
      <c r="K325" s="141"/>
      <c r="L325" s="151">
        <f t="shared" si="581"/>
        <v>0.9</v>
      </c>
      <c r="M325" s="143">
        <f t="shared" si="579"/>
        <v>3600</v>
      </c>
    </row>
    <row r="326" spans="1:13" s="116" customFormat="1" x14ac:dyDescent="0.25">
      <c r="A326" s="139">
        <v>43488</v>
      </c>
      <c r="B326" s="140" t="s">
        <v>971</v>
      </c>
      <c r="C326" s="140">
        <v>300</v>
      </c>
      <c r="D326" s="140" t="s">
        <v>12</v>
      </c>
      <c r="E326" s="125">
        <v>8.4</v>
      </c>
      <c r="F326" s="125">
        <v>5.65</v>
      </c>
      <c r="G326" s="125"/>
      <c r="H326" s="125"/>
      <c r="I326" s="141">
        <f t="shared" si="580"/>
        <v>-825</v>
      </c>
      <c r="J326" s="141"/>
      <c r="K326" s="141"/>
      <c r="L326" s="151">
        <f t="shared" si="581"/>
        <v>-2.75</v>
      </c>
      <c r="M326" s="143">
        <f t="shared" si="579"/>
        <v>-825</v>
      </c>
    </row>
    <row r="327" spans="1:13" s="116" customFormat="1" x14ac:dyDescent="0.25">
      <c r="A327" s="139">
        <v>43487</v>
      </c>
      <c r="B327" s="140" t="s">
        <v>972</v>
      </c>
      <c r="C327" s="140">
        <v>3800</v>
      </c>
      <c r="D327" s="140" t="s">
        <v>12</v>
      </c>
      <c r="E327" s="125">
        <v>0.65</v>
      </c>
      <c r="F327" s="125">
        <v>0.85</v>
      </c>
      <c r="G327" s="125"/>
      <c r="H327" s="125"/>
      <c r="I327" s="141">
        <f t="shared" si="580"/>
        <v>759.99999999999989</v>
      </c>
      <c r="J327" s="141"/>
      <c r="K327" s="141"/>
      <c r="L327" s="151">
        <f t="shared" si="581"/>
        <v>0.19999999999999998</v>
      </c>
      <c r="M327" s="143">
        <f t="shared" si="579"/>
        <v>759.99999999999989</v>
      </c>
    </row>
    <row r="328" spans="1:13" s="116" customFormat="1" x14ac:dyDescent="0.25">
      <c r="A328" s="139">
        <v>43486</v>
      </c>
      <c r="B328" s="140" t="s">
        <v>973</v>
      </c>
      <c r="C328" s="140">
        <v>500</v>
      </c>
      <c r="D328" s="140" t="s">
        <v>12</v>
      </c>
      <c r="E328" s="125">
        <v>19</v>
      </c>
      <c r="F328" s="125">
        <v>22.25</v>
      </c>
      <c r="G328" s="125">
        <v>26.25</v>
      </c>
      <c r="H328" s="125"/>
      <c r="I328" s="141">
        <f t="shared" si="580"/>
        <v>1625</v>
      </c>
      <c r="J328" s="141">
        <f t="shared" ref="J328" si="583">(G328-F328)*C328</f>
        <v>2000</v>
      </c>
      <c r="K328" s="141"/>
      <c r="L328" s="151">
        <f t="shared" si="581"/>
        <v>7.25</v>
      </c>
      <c r="M328" s="143">
        <f t="shared" si="579"/>
        <v>3625</v>
      </c>
    </row>
    <row r="329" spans="1:13" s="116" customFormat="1" x14ac:dyDescent="0.25">
      <c r="A329" s="139">
        <v>43486</v>
      </c>
      <c r="B329" s="140" t="s">
        <v>967</v>
      </c>
      <c r="C329" s="140">
        <v>1300</v>
      </c>
      <c r="D329" s="140" t="s">
        <v>12</v>
      </c>
      <c r="E329" s="125">
        <v>10.65</v>
      </c>
      <c r="F329" s="125">
        <v>12.1</v>
      </c>
      <c r="G329" s="125"/>
      <c r="H329" s="125"/>
      <c r="I329" s="141">
        <f t="shared" si="580"/>
        <v>1884.9999999999991</v>
      </c>
      <c r="J329" s="141"/>
      <c r="K329" s="141"/>
      <c r="L329" s="151">
        <f t="shared" si="581"/>
        <v>1.4499999999999993</v>
      </c>
      <c r="M329" s="143">
        <f t="shared" si="579"/>
        <v>1884.9999999999991</v>
      </c>
    </row>
    <row r="330" spans="1:13" s="116" customFormat="1" x14ac:dyDescent="0.25">
      <c r="A330" s="139">
        <v>43486</v>
      </c>
      <c r="B330" s="140" t="s">
        <v>966</v>
      </c>
      <c r="C330" s="140">
        <v>1200</v>
      </c>
      <c r="D330" s="140" t="s">
        <v>12</v>
      </c>
      <c r="E330" s="125">
        <v>5</v>
      </c>
      <c r="F330" s="125">
        <v>4.7</v>
      </c>
      <c r="G330" s="125"/>
      <c r="H330" s="125"/>
      <c r="I330" s="141">
        <f t="shared" si="580"/>
        <v>-359.99999999999977</v>
      </c>
      <c r="J330" s="141"/>
      <c r="K330" s="141"/>
      <c r="L330" s="151">
        <f t="shared" si="581"/>
        <v>-0.29999999999999982</v>
      </c>
      <c r="M330" s="143">
        <f t="shared" si="579"/>
        <v>-359.99999999999977</v>
      </c>
    </row>
    <row r="331" spans="1:13" s="116" customFormat="1" x14ac:dyDescent="0.25">
      <c r="A331" s="139">
        <v>43483</v>
      </c>
      <c r="B331" s="140" t="s">
        <v>965</v>
      </c>
      <c r="C331" s="140">
        <v>1200</v>
      </c>
      <c r="D331" s="140" t="s">
        <v>12</v>
      </c>
      <c r="E331" s="125">
        <v>11.2</v>
      </c>
      <c r="F331" s="125">
        <v>12.95</v>
      </c>
      <c r="G331" s="125"/>
      <c r="H331" s="125"/>
      <c r="I331" s="141">
        <f t="shared" si="580"/>
        <v>2100</v>
      </c>
      <c r="J331" s="141"/>
      <c r="K331" s="141"/>
      <c r="L331" s="151">
        <f t="shared" si="581"/>
        <v>1.75</v>
      </c>
      <c r="M331" s="143">
        <f t="shared" si="579"/>
        <v>2100</v>
      </c>
    </row>
    <row r="332" spans="1:13" s="116" customFormat="1" x14ac:dyDescent="0.25">
      <c r="A332" s="146">
        <v>43483</v>
      </c>
      <c r="B332" s="147" t="s">
        <v>964</v>
      </c>
      <c r="C332" s="147">
        <v>750</v>
      </c>
      <c r="D332" s="147" t="s">
        <v>12</v>
      </c>
      <c r="E332" s="148">
        <v>8.35</v>
      </c>
      <c r="F332" s="148">
        <v>11.1</v>
      </c>
      <c r="G332" s="148">
        <v>14.6</v>
      </c>
      <c r="H332" s="148">
        <v>17.600000000000001</v>
      </c>
      <c r="I332" s="149">
        <f t="shared" si="580"/>
        <v>2062.5</v>
      </c>
      <c r="J332" s="149">
        <f t="shared" ref="J332" si="584">(G332-F332)*C332</f>
        <v>2625</v>
      </c>
      <c r="K332" s="149">
        <f t="shared" ref="K332" si="585">(H332-G332)*C332</f>
        <v>2250.0000000000014</v>
      </c>
      <c r="L332" s="150">
        <f t="shared" si="581"/>
        <v>9.2500000000000018</v>
      </c>
      <c r="M332" s="142">
        <f t="shared" si="579"/>
        <v>6937.5000000000018</v>
      </c>
    </row>
    <row r="333" spans="1:13" s="116" customFormat="1" x14ac:dyDescent="0.25">
      <c r="A333" s="139">
        <v>43482</v>
      </c>
      <c r="B333" s="140" t="s">
        <v>963</v>
      </c>
      <c r="C333" s="140">
        <v>4500</v>
      </c>
      <c r="D333" s="140" t="s">
        <v>12</v>
      </c>
      <c r="E333" s="125">
        <v>0.4</v>
      </c>
      <c r="F333" s="125">
        <v>0.6</v>
      </c>
      <c r="G333" s="125"/>
      <c r="H333" s="125"/>
      <c r="I333" s="141">
        <f t="shared" si="580"/>
        <v>899.99999999999977</v>
      </c>
      <c r="J333" s="141"/>
      <c r="K333" s="141"/>
      <c r="L333" s="151">
        <f t="shared" si="581"/>
        <v>0.19999999999999996</v>
      </c>
      <c r="M333" s="143">
        <f t="shared" si="579"/>
        <v>899.99999999999977</v>
      </c>
    </row>
    <row r="334" spans="1:13" s="116" customFormat="1" x14ac:dyDescent="0.25">
      <c r="A334" s="146">
        <v>43482</v>
      </c>
      <c r="B334" s="147" t="s">
        <v>962</v>
      </c>
      <c r="C334" s="147">
        <v>600</v>
      </c>
      <c r="D334" s="147" t="s">
        <v>12</v>
      </c>
      <c r="E334" s="148">
        <v>20.399999999999999</v>
      </c>
      <c r="F334" s="148">
        <v>23.15</v>
      </c>
      <c r="G334" s="148">
        <v>26.4</v>
      </c>
      <c r="H334" s="148">
        <v>29.5</v>
      </c>
      <c r="I334" s="149">
        <f t="shared" si="580"/>
        <v>1650</v>
      </c>
      <c r="J334" s="149">
        <f t="shared" ref="J334" si="586">(G334-F334)*C334</f>
        <v>1950</v>
      </c>
      <c r="K334" s="149">
        <f t="shared" ref="K334" si="587">(H334-G334)*C334</f>
        <v>1860.0000000000009</v>
      </c>
      <c r="L334" s="150">
        <f t="shared" si="581"/>
        <v>9.1000000000000014</v>
      </c>
      <c r="M334" s="142">
        <f t="shared" si="579"/>
        <v>5460.0000000000009</v>
      </c>
    </row>
    <row r="335" spans="1:13" s="116" customFormat="1" x14ac:dyDescent="0.25">
      <c r="A335" s="139">
        <v>43481</v>
      </c>
      <c r="B335" s="140" t="s">
        <v>961</v>
      </c>
      <c r="C335" s="140">
        <v>1000</v>
      </c>
      <c r="D335" s="140" t="s">
        <v>12</v>
      </c>
      <c r="E335" s="125">
        <v>7.1</v>
      </c>
      <c r="F335" s="125">
        <v>5.6</v>
      </c>
      <c r="G335" s="125"/>
      <c r="H335" s="125"/>
      <c r="I335" s="141">
        <f t="shared" si="580"/>
        <v>-1500</v>
      </c>
      <c r="J335" s="141"/>
      <c r="K335" s="141"/>
      <c r="L335" s="151">
        <f t="shared" si="581"/>
        <v>-1.5</v>
      </c>
      <c r="M335" s="143">
        <f t="shared" si="579"/>
        <v>-1500</v>
      </c>
    </row>
    <row r="336" spans="1:13" x14ac:dyDescent="0.25">
      <c r="A336" s="139">
        <v>43480</v>
      </c>
      <c r="B336" s="140" t="s">
        <v>960</v>
      </c>
      <c r="C336" s="140">
        <v>2400</v>
      </c>
      <c r="D336" s="140" t="s">
        <v>12</v>
      </c>
      <c r="E336" s="125">
        <v>1.8</v>
      </c>
      <c r="F336" s="125">
        <v>2.1</v>
      </c>
      <c r="G336" s="125"/>
      <c r="H336" s="125"/>
      <c r="I336" s="141">
        <f t="shared" si="580"/>
        <v>720.00000000000011</v>
      </c>
      <c r="J336" s="141"/>
      <c r="K336" s="141"/>
      <c r="L336" s="151">
        <f t="shared" si="581"/>
        <v>0.30000000000000004</v>
      </c>
      <c r="M336" s="143">
        <f t="shared" si="579"/>
        <v>720.00000000000011</v>
      </c>
    </row>
    <row r="337" spans="1:13" x14ac:dyDescent="0.25">
      <c r="A337" s="146">
        <v>43480</v>
      </c>
      <c r="B337" s="147" t="s">
        <v>855</v>
      </c>
      <c r="C337" s="147">
        <v>2400</v>
      </c>
      <c r="D337" s="147" t="s">
        <v>12</v>
      </c>
      <c r="E337" s="148">
        <v>5.35</v>
      </c>
      <c r="F337" s="148">
        <v>6.05</v>
      </c>
      <c r="G337" s="148">
        <v>6.95</v>
      </c>
      <c r="H337" s="148">
        <v>7.85</v>
      </c>
      <c r="I337" s="149">
        <f t="shared" si="580"/>
        <v>1680.0000000000005</v>
      </c>
      <c r="J337" s="149">
        <f t="shared" ref="J337:J338" si="588">(G337-F337)*C337</f>
        <v>2160.0000000000009</v>
      </c>
      <c r="K337" s="149">
        <f t="shared" ref="K337" si="589">(H337-G337)*C337</f>
        <v>2159.9999999999986</v>
      </c>
      <c r="L337" s="150">
        <f t="shared" si="581"/>
        <v>2.5</v>
      </c>
      <c r="M337" s="142">
        <f t="shared" si="579"/>
        <v>6000</v>
      </c>
    </row>
    <row r="338" spans="1:13" x14ac:dyDescent="0.25">
      <c r="A338" s="139">
        <v>43480</v>
      </c>
      <c r="B338" s="140" t="s">
        <v>959</v>
      </c>
      <c r="C338" s="140">
        <v>250</v>
      </c>
      <c r="D338" s="140" t="s">
        <v>12</v>
      </c>
      <c r="E338" s="125">
        <v>25.5</v>
      </c>
      <c r="F338" s="125">
        <v>32.5</v>
      </c>
      <c r="G338" s="125">
        <v>40.5</v>
      </c>
      <c r="H338" s="125"/>
      <c r="I338" s="141">
        <f t="shared" si="580"/>
        <v>1750</v>
      </c>
      <c r="J338" s="141">
        <f t="shared" si="588"/>
        <v>2000</v>
      </c>
      <c r="K338" s="141"/>
      <c r="L338" s="151">
        <f t="shared" si="581"/>
        <v>15</v>
      </c>
      <c r="M338" s="143">
        <f t="shared" si="579"/>
        <v>3750</v>
      </c>
    </row>
    <row r="339" spans="1:13" x14ac:dyDescent="0.25">
      <c r="A339" s="139">
        <v>43479</v>
      </c>
      <c r="B339" s="140" t="s">
        <v>958</v>
      </c>
      <c r="C339" s="140">
        <v>900</v>
      </c>
      <c r="D339" s="140" t="s">
        <v>12</v>
      </c>
      <c r="E339" s="125">
        <v>12.5</v>
      </c>
      <c r="F339" s="125">
        <v>14</v>
      </c>
      <c r="G339" s="125"/>
      <c r="H339" s="125"/>
      <c r="I339" s="141">
        <f t="shared" si="580"/>
        <v>1350</v>
      </c>
      <c r="J339" s="141"/>
      <c r="K339" s="141"/>
      <c r="L339" s="151">
        <f t="shared" si="581"/>
        <v>1.5</v>
      </c>
      <c r="M339" s="143">
        <f t="shared" si="579"/>
        <v>1350</v>
      </c>
    </row>
    <row r="340" spans="1:13" x14ac:dyDescent="0.25">
      <c r="A340" s="146">
        <v>43479</v>
      </c>
      <c r="B340" s="147" t="s">
        <v>957</v>
      </c>
      <c r="C340" s="147">
        <v>2400</v>
      </c>
      <c r="D340" s="147" t="s">
        <v>12</v>
      </c>
      <c r="E340" s="148">
        <v>3.75</v>
      </c>
      <c r="F340" s="148">
        <v>4.4000000000000004</v>
      </c>
      <c r="G340" s="148">
        <v>5.15</v>
      </c>
      <c r="H340" s="148">
        <v>5.85</v>
      </c>
      <c r="I340" s="149">
        <f t="shared" si="580"/>
        <v>1560.0000000000009</v>
      </c>
      <c r="J340" s="149">
        <f t="shared" ref="J340" si="590">(G340-F340)*C340</f>
        <v>1800</v>
      </c>
      <c r="K340" s="149">
        <f t="shared" ref="K340" si="591">(H340-G340)*C340</f>
        <v>1679.9999999999982</v>
      </c>
      <c r="L340" s="150">
        <f t="shared" si="581"/>
        <v>2.0999999999999996</v>
      </c>
      <c r="M340" s="142">
        <f t="shared" si="579"/>
        <v>5039.9999999999991</v>
      </c>
    </row>
    <row r="341" spans="1:13" x14ac:dyDescent="0.25">
      <c r="A341" s="139">
        <v>43476</v>
      </c>
      <c r="B341" s="140" t="s">
        <v>956</v>
      </c>
      <c r="C341" s="140">
        <v>1061</v>
      </c>
      <c r="D341" s="140" t="s">
        <v>12</v>
      </c>
      <c r="E341" s="125">
        <v>8.5500000000000007</v>
      </c>
      <c r="F341" s="125">
        <v>10.3</v>
      </c>
      <c r="G341" s="125"/>
      <c r="H341" s="125"/>
      <c r="I341" s="141">
        <f t="shared" si="580"/>
        <v>1856.75</v>
      </c>
      <c r="J341" s="141"/>
      <c r="K341" s="141"/>
      <c r="L341" s="151">
        <f t="shared" si="581"/>
        <v>1.75</v>
      </c>
      <c r="M341" s="143">
        <f t="shared" si="579"/>
        <v>1856.75</v>
      </c>
    </row>
    <row r="342" spans="1:13" x14ac:dyDescent="0.25">
      <c r="A342" s="139">
        <v>43476</v>
      </c>
      <c r="B342" s="140" t="s">
        <v>955</v>
      </c>
      <c r="C342" s="140">
        <v>1000</v>
      </c>
      <c r="D342" s="140" t="s">
        <v>12</v>
      </c>
      <c r="E342" s="125">
        <v>15.2</v>
      </c>
      <c r="F342" s="125">
        <v>13.5</v>
      </c>
      <c r="G342" s="125"/>
      <c r="H342" s="125"/>
      <c r="I342" s="141">
        <f t="shared" si="580"/>
        <v>-1699.9999999999993</v>
      </c>
      <c r="J342" s="141"/>
      <c r="K342" s="141"/>
      <c r="L342" s="151">
        <f t="shared" si="581"/>
        <v>-1.6999999999999993</v>
      </c>
      <c r="M342" s="143">
        <f t="shared" si="579"/>
        <v>-1699.9999999999993</v>
      </c>
    </row>
    <row r="343" spans="1:13" x14ac:dyDescent="0.25">
      <c r="A343" s="139">
        <v>43475</v>
      </c>
      <c r="B343" s="140" t="s">
        <v>902</v>
      </c>
      <c r="C343" s="140">
        <v>4500</v>
      </c>
      <c r="D343" s="140" t="s">
        <v>12</v>
      </c>
      <c r="E343" s="125">
        <v>3.35</v>
      </c>
      <c r="F343" s="125">
        <v>3.8</v>
      </c>
      <c r="G343" s="125"/>
      <c r="H343" s="125"/>
      <c r="I343" s="141">
        <f t="shared" si="580"/>
        <v>2024.9999999999989</v>
      </c>
      <c r="J343" s="141"/>
      <c r="K343" s="141"/>
      <c r="L343" s="151">
        <f t="shared" si="581"/>
        <v>0.44999999999999973</v>
      </c>
      <c r="M343" s="143">
        <f t="shared" si="579"/>
        <v>2024.9999999999989</v>
      </c>
    </row>
    <row r="344" spans="1:13" x14ac:dyDescent="0.25">
      <c r="A344" s="139">
        <v>43474</v>
      </c>
      <c r="B344" s="140" t="s">
        <v>954</v>
      </c>
      <c r="C344" s="140">
        <v>3000</v>
      </c>
      <c r="D344" s="140" t="s">
        <v>12</v>
      </c>
      <c r="E344" s="125">
        <v>6.15</v>
      </c>
      <c r="F344" s="125">
        <v>6.75</v>
      </c>
      <c r="G344" s="125"/>
      <c r="H344" s="125"/>
      <c r="I344" s="141">
        <f t="shared" si="580"/>
        <v>1799.9999999999989</v>
      </c>
      <c r="J344" s="141"/>
      <c r="K344" s="141"/>
      <c r="L344" s="151">
        <f t="shared" si="581"/>
        <v>0.59999999999999964</v>
      </c>
      <c r="M344" s="143">
        <f t="shared" si="579"/>
        <v>1799.9999999999989</v>
      </c>
    </row>
    <row r="345" spans="1:13" x14ac:dyDescent="0.25">
      <c r="A345" s="146">
        <v>43474</v>
      </c>
      <c r="B345" s="147" t="s">
        <v>878</v>
      </c>
      <c r="C345" s="147">
        <v>1300</v>
      </c>
      <c r="D345" s="147" t="s">
        <v>12</v>
      </c>
      <c r="E345" s="148">
        <v>14</v>
      </c>
      <c r="F345" s="148">
        <v>15.5</v>
      </c>
      <c r="G345" s="148">
        <v>17.25</v>
      </c>
      <c r="H345" s="148">
        <v>18.899999999999999</v>
      </c>
      <c r="I345" s="149">
        <f t="shared" si="580"/>
        <v>1950</v>
      </c>
      <c r="J345" s="149">
        <f t="shared" ref="J345" si="592">(G345-F345)*C345</f>
        <v>2275</v>
      </c>
      <c r="K345" s="149">
        <f t="shared" ref="K345" si="593">(H345-G345)*C345</f>
        <v>2144.9999999999982</v>
      </c>
      <c r="L345" s="150">
        <f t="shared" si="581"/>
        <v>4.8999999999999986</v>
      </c>
      <c r="M345" s="142">
        <f t="shared" si="579"/>
        <v>6369.9999999999982</v>
      </c>
    </row>
    <row r="346" spans="1:13" x14ac:dyDescent="0.25">
      <c r="A346" s="139">
        <v>43473</v>
      </c>
      <c r="B346" s="140" t="s">
        <v>731</v>
      </c>
      <c r="C346" s="140">
        <v>4700</v>
      </c>
      <c r="D346" s="140" t="s">
        <v>12</v>
      </c>
      <c r="E346" s="125">
        <v>3.05</v>
      </c>
      <c r="F346" s="125">
        <v>3.45</v>
      </c>
      <c r="G346" s="125"/>
      <c r="H346" s="125"/>
      <c r="I346" s="141">
        <f t="shared" si="580"/>
        <v>1880.0000000000016</v>
      </c>
      <c r="J346" s="141"/>
      <c r="K346" s="141"/>
      <c r="L346" s="151">
        <f t="shared" si="581"/>
        <v>0.40000000000000036</v>
      </c>
      <c r="M346" s="143">
        <f t="shared" si="579"/>
        <v>1880.0000000000016</v>
      </c>
    </row>
    <row r="347" spans="1:13" x14ac:dyDescent="0.25">
      <c r="A347" s="139">
        <v>43472</v>
      </c>
      <c r="B347" s="140" t="s">
        <v>953</v>
      </c>
      <c r="C347" s="140">
        <v>4000</v>
      </c>
      <c r="D347" s="140" t="s">
        <v>12</v>
      </c>
      <c r="E347" s="125">
        <v>3</v>
      </c>
      <c r="F347" s="125">
        <v>3.25</v>
      </c>
      <c r="G347" s="125"/>
      <c r="H347" s="125"/>
      <c r="I347" s="141">
        <f t="shared" si="580"/>
        <v>1000</v>
      </c>
      <c r="J347" s="141"/>
      <c r="K347" s="141"/>
      <c r="L347" s="151">
        <f t="shared" si="581"/>
        <v>0.25</v>
      </c>
      <c r="M347" s="143">
        <f t="shared" si="579"/>
        <v>1000</v>
      </c>
    </row>
    <row r="348" spans="1:13" x14ac:dyDescent="0.25">
      <c r="A348" s="139">
        <v>43472</v>
      </c>
      <c r="B348" s="140" t="s">
        <v>952</v>
      </c>
      <c r="C348" s="140">
        <v>1200</v>
      </c>
      <c r="D348" s="140" t="s">
        <v>12</v>
      </c>
      <c r="E348" s="125">
        <v>20.2</v>
      </c>
      <c r="F348" s="125">
        <v>21.95</v>
      </c>
      <c r="G348" s="125"/>
      <c r="H348" s="125"/>
      <c r="I348" s="141">
        <f t="shared" si="580"/>
        <v>2100</v>
      </c>
      <c r="J348" s="141"/>
      <c r="K348" s="141"/>
      <c r="L348" s="151">
        <f t="shared" si="581"/>
        <v>1.75</v>
      </c>
      <c r="M348" s="143">
        <f t="shared" si="579"/>
        <v>2100</v>
      </c>
    </row>
    <row r="349" spans="1:13" x14ac:dyDescent="0.25">
      <c r="A349" s="139">
        <v>43468</v>
      </c>
      <c r="B349" s="140" t="s">
        <v>951</v>
      </c>
      <c r="C349" s="140">
        <v>2600</v>
      </c>
      <c r="D349" s="140" t="s">
        <v>12</v>
      </c>
      <c r="E349" s="125">
        <v>7.9</v>
      </c>
      <c r="F349" s="125">
        <v>7.3</v>
      </c>
      <c r="G349" s="125"/>
      <c r="H349" s="125"/>
      <c r="I349" s="141">
        <f t="shared" si="580"/>
        <v>-1560.0000000000014</v>
      </c>
      <c r="J349" s="141"/>
      <c r="K349" s="141"/>
      <c r="L349" s="151">
        <f t="shared" si="581"/>
        <v>-0.60000000000000053</v>
      </c>
      <c r="M349" s="143">
        <f t="shared" si="579"/>
        <v>-1560.0000000000014</v>
      </c>
    </row>
    <row r="350" spans="1:13" x14ac:dyDescent="0.25">
      <c r="A350" s="139">
        <v>43468</v>
      </c>
      <c r="B350" s="140" t="s">
        <v>950</v>
      </c>
      <c r="C350" s="140">
        <v>4000</v>
      </c>
      <c r="D350" s="140" t="s">
        <v>12</v>
      </c>
      <c r="E350" s="125">
        <v>6.5</v>
      </c>
      <c r="F350" s="125">
        <v>6.9</v>
      </c>
      <c r="G350" s="125"/>
      <c r="H350" s="125"/>
      <c r="I350" s="141">
        <f t="shared" si="580"/>
        <v>1600.0000000000014</v>
      </c>
      <c r="J350" s="141"/>
      <c r="K350" s="141"/>
      <c r="L350" s="151">
        <f t="shared" si="581"/>
        <v>0.40000000000000036</v>
      </c>
      <c r="M350" s="143">
        <f t="shared" si="579"/>
        <v>1600.0000000000014</v>
      </c>
    </row>
    <row r="351" spans="1:13" x14ac:dyDescent="0.25">
      <c r="A351" s="146">
        <v>43468</v>
      </c>
      <c r="B351" s="147" t="s">
        <v>949</v>
      </c>
      <c r="C351" s="147">
        <v>2850</v>
      </c>
      <c r="D351" s="147" t="s">
        <v>12</v>
      </c>
      <c r="E351" s="148">
        <v>4.9000000000000004</v>
      </c>
      <c r="F351" s="148">
        <v>5.6</v>
      </c>
      <c r="G351" s="148">
        <v>6.5</v>
      </c>
      <c r="H351" s="148">
        <v>7.35</v>
      </c>
      <c r="I351" s="149">
        <f t="shared" si="580"/>
        <v>1994.999999999998</v>
      </c>
      <c r="J351" s="149">
        <f t="shared" ref="J351" si="594">(G351-F351)*C351</f>
        <v>2565.0000000000009</v>
      </c>
      <c r="K351" s="149">
        <f t="shared" ref="K351" si="595">(H351-G351)*C351</f>
        <v>2422.4999999999991</v>
      </c>
      <c r="L351" s="150">
        <f t="shared" si="581"/>
        <v>2.4499999999999993</v>
      </c>
      <c r="M351" s="142">
        <f t="shared" si="579"/>
        <v>6982.4999999999982</v>
      </c>
    </row>
    <row r="352" spans="1:13" x14ac:dyDescent="0.25">
      <c r="A352" s="139">
        <v>43467</v>
      </c>
      <c r="B352" s="140" t="s">
        <v>752</v>
      </c>
      <c r="C352" s="140">
        <v>500</v>
      </c>
      <c r="D352" s="140" t="s">
        <v>12</v>
      </c>
      <c r="E352" s="125">
        <v>50</v>
      </c>
      <c r="F352" s="125">
        <v>54</v>
      </c>
      <c r="G352" s="125"/>
      <c r="H352" s="125"/>
      <c r="I352" s="141">
        <f t="shared" si="580"/>
        <v>2000</v>
      </c>
      <c r="J352" s="141"/>
      <c r="K352" s="141"/>
      <c r="L352" s="151">
        <f t="shared" si="581"/>
        <v>4</v>
      </c>
      <c r="M352" s="143">
        <f t="shared" si="579"/>
        <v>2000</v>
      </c>
    </row>
    <row r="353" spans="1:13" x14ac:dyDescent="0.25">
      <c r="A353" s="139">
        <v>43467</v>
      </c>
      <c r="B353" s="140" t="s">
        <v>948</v>
      </c>
      <c r="C353" s="140">
        <v>750</v>
      </c>
      <c r="D353" s="140" t="s">
        <v>12</v>
      </c>
      <c r="E353" s="125">
        <v>33.85</v>
      </c>
      <c r="F353" s="125">
        <v>30.35</v>
      </c>
      <c r="G353" s="125"/>
      <c r="H353" s="125"/>
      <c r="I353" s="141">
        <f t="shared" si="580"/>
        <v>-2625</v>
      </c>
      <c r="J353" s="141"/>
      <c r="K353" s="141"/>
      <c r="L353" s="151">
        <f t="shared" si="581"/>
        <v>-3.5</v>
      </c>
      <c r="M353" s="143">
        <f t="shared" si="579"/>
        <v>-2625</v>
      </c>
    </row>
    <row r="354" spans="1:13" x14ac:dyDescent="0.25">
      <c r="A354" s="139">
        <v>43466</v>
      </c>
      <c r="B354" s="140" t="s">
        <v>947</v>
      </c>
      <c r="C354" s="140">
        <v>700</v>
      </c>
      <c r="D354" s="140" t="s">
        <v>12</v>
      </c>
      <c r="E354" s="125">
        <v>17</v>
      </c>
      <c r="F354" s="125">
        <v>17.399999999999999</v>
      </c>
      <c r="G354" s="125"/>
      <c r="H354" s="125"/>
      <c r="I354" s="141">
        <f t="shared" si="580"/>
        <v>279.99999999999898</v>
      </c>
      <c r="J354" s="141"/>
      <c r="K354" s="141"/>
      <c r="L354" s="151">
        <f t="shared" si="581"/>
        <v>0.39999999999999852</v>
      </c>
      <c r="M354" s="143">
        <f t="shared" si="579"/>
        <v>279.99999999999898</v>
      </c>
    </row>
    <row r="355" spans="1:13" x14ac:dyDescent="0.25">
      <c r="A355" s="126"/>
      <c r="B355" s="126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</row>
    <row r="356" spans="1:13" x14ac:dyDescent="0.25">
      <c r="A356" s="127"/>
      <c r="B356" s="127"/>
      <c r="C356" s="127"/>
      <c r="D356" s="127"/>
      <c r="E356" s="127"/>
      <c r="F356" s="127"/>
      <c r="G356" s="127"/>
      <c r="H356" s="127" t="s">
        <v>1030</v>
      </c>
      <c r="I356" s="128">
        <f>SUM(I316:I354)</f>
        <v>34954.25</v>
      </c>
      <c r="J356" s="127"/>
      <c r="K356" s="127"/>
      <c r="L356" s="128"/>
      <c r="M356" s="126"/>
    </row>
  </sheetData>
  <mergeCells count="20">
    <mergeCell ref="A5:L5"/>
    <mergeCell ref="A1:L2"/>
    <mergeCell ref="A3:A4"/>
    <mergeCell ref="B3:B4"/>
    <mergeCell ref="C3:C4"/>
    <mergeCell ref="D3:D4"/>
    <mergeCell ref="E3:E4"/>
    <mergeCell ref="F3:H3"/>
    <mergeCell ref="I3:K3"/>
    <mergeCell ref="A313:A314"/>
    <mergeCell ref="B313:B314"/>
    <mergeCell ref="C313:C314"/>
    <mergeCell ref="D313:D314"/>
    <mergeCell ref="E313:E314"/>
    <mergeCell ref="M311:M312"/>
    <mergeCell ref="F313:F314"/>
    <mergeCell ref="G313:G314"/>
    <mergeCell ref="H313:H314"/>
    <mergeCell ref="I313:K314"/>
    <mergeCell ref="L313:L314"/>
  </mergeCells>
  <conditionalFormatting sqref="L3:L4">
    <cfRule type="cellIs" dxfId="2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="90" zoomScaleNormal="90" workbookViewId="0">
      <selection activeCell="A33" sqref="A33"/>
    </sheetView>
  </sheetViews>
  <sheetFormatPr defaultRowHeight="15" x14ac:dyDescent="0.25"/>
  <cols>
    <col min="1" max="1" width="19.140625" customWidth="1"/>
    <col min="2" max="2" width="18.85546875" customWidth="1"/>
    <col min="3" max="3" width="18.140625" customWidth="1"/>
    <col min="4" max="4" width="15.42578125" bestFit="1" customWidth="1"/>
    <col min="6" max="6" width="12.5703125" bestFit="1" customWidth="1"/>
  </cols>
  <sheetData>
    <row r="1" spans="1:6" ht="22.5" x14ac:dyDescent="0.3">
      <c r="A1" s="164" t="s">
        <v>773</v>
      </c>
      <c r="B1" s="165"/>
      <c r="C1" s="165"/>
    </row>
    <row r="2" spans="1:6" ht="15.75" x14ac:dyDescent="0.25">
      <c r="A2" s="92" t="s">
        <v>774</v>
      </c>
      <c r="B2" s="92" t="s">
        <v>775</v>
      </c>
      <c r="C2" s="92" t="s">
        <v>776</v>
      </c>
      <c r="D2" s="92" t="s">
        <v>780</v>
      </c>
      <c r="E2" s="92" t="s">
        <v>774</v>
      </c>
      <c r="F2" s="92" t="s">
        <v>1142</v>
      </c>
    </row>
    <row r="3" spans="1:6" ht="15.75" x14ac:dyDescent="0.25">
      <c r="A3" s="93" t="s">
        <v>777</v>
      </c>
      <c r="B3" s="94">
        <v>50000</v>
      </c>
      <c r="C3" s="93">
        <v>108434</v>
      </c>
      <c r="D3" s="95">
        <f t="shared" ref="D3:D5" si="0">C3/B3</f>
        <v>2.1686800000000002</v>
      </c>
      <c r="E3" s="93" t="s">
        <v>1111</v>
      </c>
      <c r="F3" s="117">
        <v>0.78</v>
      </c>
    </row>
    <row r="4" spans="1:6" ht="15.75" x14ac:dyDescent="0.25">
      <c r="A4" s="93" t="s">
        <v>778</v>
      </c>
      <c r="B4" s="94">
        <v>50000</v>
      </c>
      <c r="C4" s="93">
        <v>113164</v>
      </c>
      <c r="D4" s="95">
        <f t="shared" si="0"/>
        <v>2.26328</v>
      </c>
      <c r="E4" s="93" t="s">
        <v>1112</v>
      </c>
      <c r="F4" s="117">
        <v>0.85</v>
      </c>
    </row>
    <row r="5" spans="1:6" ht="15.75" x14ac:dyDescent="0.25">
      <c r="A5" s="93" t="s">
        <v>779</v>
      </c>
      <c r="B5" s="94">
        <v>50000</v>
      </c>
      <c r="C5" s="93">
        <v>122577</v>
      </c>
      <c r="D5" s="95">
        <f t="shared" si="0"/>
        <v>2.4515400000000001</v>
      </c>
      <c r="E5" s="93" t="s">
        <v>1113</v>
      </c>
      <c r="F5" s="117">
        <v>0.76</v>
      </c>
    </row>
    <row r="6" spans="1:6" ht="15.75" x14ac:dyDescent="0.25">
      <c r="A6" s="93" t="s">
        <v>813</v>
      </c>
      <c r="B6" s="94">
        <v>50000</v>
      </c>
      <c r="C6" s="93">
        <v>78963</v>
      </c>
      <c r="D6" s="95">
        <f t="shared" ref="D6:D8" si="1">C6/B6</f>
        <v>1.5792600000000001</v>
      </c>
      <c r="E6" s="93" t="s">
        <v>1187</v>
      </c>
      <c r="F6" s="117">
        <v>0.82</v>
      </c>
    </row>
    <row r="7" spans="1:6" ht="15.75" x14ac:dyDescent="0.25">
      <c r="A7" s="93" t="s">
        <v>844</v>
      </c>
      <c r="B7" s="94">
        <v>50000</v>
      </c>
      <c r="C7" s="93">
        <v>128482</v>
      </c>
      <c r="D7" s="95">
        <f t="shared" si="1"/>
        <v>2.5696400000000001</v>
      </c>
      <c r="E7" s="93" t="s">
        <v>1273</v>
      </c>
      <c r="F7" s="117">
        <v>0.8</v>
      </c>
    </row>
    <row r="8" spans="1:6" ht="15.75" x14ac:dyDescent="0.25">
      <c r="A8" s="93" t="s">
        <v>887</v>
      </c>
      <c r="B8" s="94">
        <v>50000</v>
      </c>
      <c r="C8" s="93">
        <v>60935</v>
      </c>
      <c r="D8" s="95">
        <f t="shared" si="1"/>
        <v>1.2186999999999999</v>
      </c>
      <c r="E8" s="118"/>
      <c r="F8" s="118"/>
    </row>
    <row r="9" spans="1:6" ht="15.75" x14ac:dyDescent="0.25">
      <c r="A9" s="93" t="s">
        <v>946</v>
      </c>
      <c r="B9" s="94">
        <v>50000</v>
      </c>
      <c r="C9" s="93">
        <v>78969</v>
      </c>
      <c r="D9" s="95">
        <f t="shared" ref="D9:D14" si="2">C9/B9</f>
        <v>1.57938</v>
      </c>
      <c r="E9" s="118"/>
      <c r="F9" s="118"/>
    </row>
    <row r="10" spans="1:6" ht="15.75" x14ac:dyDescent="0.25">
      <c r="A10" s="93" t="s">
        <v>1111</v>
      </c>
      <c r="B10" s="94">
        <v>50000</v>
      </c>
      <c r="C10" s="93">
        <v>72595</v>
      </c>
      <c r="D10" s="95">
        <f t="shared" si="2"/>
        <v>1.4519</v>
      </c>
      <c r="E10" s="118"/>
      <c r="F10" s="118"/>
    </row>
    <row r="11" spans="1:6" ht="15.75" x14ac:dyDescent="0.25">
      <c r="A11" s="93" t="s">
        <v>1112</v>
      </c>
      <c r="B11" s="94">
        <v>50000</v>
      </c>
      <c r="C11" s="93">
        <v>238492</v>
      </c>
      <c r="D11" s="95">
        <f t="shared" si="2"/>
        <v>4.7698400000000003</v>
      </c>
      <c r="E11" s="118"/>
      <c r="F11" s="118"/>
    </row>
    <row r="12" spans="1:6" ht="15.75" x14ac:dyDescent="0.25">
      <c r="A12" s="93" t="s">
        <v>1113</v>
      </c>
      <c r="B12" s="94">
        <v>50000</v>
      </c>
      <c r="C12" s="93">
        <v>231870</v>
      </c>
      <c r="D12" s="95">
        <f t="shared" si="2"/>
        <v>4.6374000000000004</v>
      </c>
      <c r="E12" s="118"/>
      <c r="F12" s="118"/>
    </row>
    <row r="13" spans="1:6" ht="15.75" x14ac:dyDescent="0.25">
      <c r="A13" s="93" t="s">
        <v>1187</v>
      </c>
      <c r="B13" s="94">
        <v>50000</v>
      </c>
      <c r="C13" s="93">
        <v>161565</v>
      </c>
      <c r="D13" s="95">
        <f t="shared" si="2"/>
        <v>3.2313000000000001</v>
      </c>
      <c r="E13" s="118"/>
      <c r="F13" s="118"/>
    </row>
    <row r="14" spans="1:6" ht="15.75" x14ac:dyDescent="0.25">
      <c r="A14" s="93" t="s">
        <v>1273</v>
      </c>
      <c r="B14" s="94">
        <v>50000</v>
      </c>
      <c r="C14" s="93">
        <v>191852</v>
      </c>
      <c r="D14" s="95">
        <f t="shared" si="2"/>
        <v>3.83704</v>
      </c>
    </row>
    <row r="30" spans="1:4" ht="22.5" x14ac:dyDescent="0.3">
      <c r="A30" s="164" t="s">
        <v>1143</v>
      </c>
      <c r="B30" s="166"/>
      <c r="C30" s="166"/>
      <c r="D30" s="166"/>
    </row>
    <row r="31" spans="1:4" x14ac:dyDescent="0.25">
      <c r="A31" s="32"/>
      <c r="B31" s="32"/>
      <c r="C31" s="32"/>
      <c r="D31" s="32"/>
    </row>
    <row r="32" spans="1:4" ht="15.75" x14ac:dyDescent="0.25">
      <c r="A32" s="92" t="s">
        <v>774</v>
      </c>
      <c r="B32" s="92" t="s">
        <v>775</v>
      </c>
      <c r="C32" s="92" t="s">
        <v>776</v>
      </c>
      <c r="D32" s="92" t="s">
        <v>780</v>
      </c>
    </row>
    <row r="33" spans="1:4" ht="15.75" x14ac:dyDescent="0.25">
      <c r="A33" s="93" t="s">
        <v>1111</v>
      </c>
      <c r="B33" s="94">
        <v>50000</v>
      </c>
      <c r="C33" s="93">
        <v>34954</v>
      </c>
      <c r="D33" s="95">
        <f>C33/B33</f>
        <v>0.69908000000000003</v>
      </c>
    </row>
    <row r="34" spans="1:4" ht="15.75" x14ac:dyDescent="0.25">
      <c r="A34" s="93" t="s">
        <v>1112</v>
      </c>
      <c r="B34" s="94">
        <v>50000</v>
      </c>
      <c r="C34" s="93">
        <v>53205</v>
      </c>
      <c r="D34" s="95">
        <f t="shared" ref="D34:D37" si="3">C34/B34</f>
        <v>1.0641</v>
      </c>
    </row>
    <row r="35" spans="1:4" ht="15.75" x14ac:dyDescent="0.25">
      <c r="A35" s="93" t="s">
        <v>1113</v>
      </c>
      <c r="B35" s="94">
        <v>50000</v>
      </c>
      <c r="C35" s="93">
        <v>53670</v>
      </c>
      <c r="D35" s="95">
        <f t="shared" si="3"/>
        <v>1.0733999999999999</v>
      </c>
    </row>
    <row r="36" spans="1:4" ht="15.75" x14ac:dyDescent="0.25">
      <c r="A36" s="93" t="s">
        <v>1187</v>
      </c>
      <c r="B36" s="94">
        <v>50000</v>
      </c>
      <c r="C36" s="93">
        <v>58160</v>
      </c>
      <c r="D36" s="95">
        <f t="shared" si="3"/>
        <v>1.1632</v>
      </c>
    </row>
    <row r="37" spans="1:4" ht="15.75" x14ac:dyDescent="0.25">
      <c r="A37" s="93" t="s">
        <v>1273</v>
      </c>
      <c r="B37" s="94">
        <v>50000</v>
      </c>
      <c r="C37" s="93">
        <v>97564</v>
      </c>
      <c r="D37" s="95">
        <f t="shared" si="3"/>
        <v>1.9512799999999999</v>
      </c>
    </row>
  </sheetData>
  <mergeCells count="2">
    <mergeCell ref="A1:C1"/>
    <mergeCell ref="A30:D3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1"/>
  <sheetViews>
    <sheetView workbookViewId="0">
      <selection activeCell="A8" sqref="A8:XFD8"/>
    </sheetView>
  </sheetViews>
  <sheetFormatPr defaultRowHeight="15" x14ac:dyDescent="0.25"/>
  <cols>
    <col min="1" max="1" width="12.28515625" customWidth="1"/>
    <col min="2" max="2" width="30.28515625" customWidth="1"/>
    <col min="3" max="3" width="11.85546875" customWidth="1"/>
    <col min="4" max="4" width="9.28515625" customWidth="1"/>
    <col min="5" max="5" width="13.28515625" customWidth="1"/>
    <col min="6" max="6" width="10.5703125" customWidth="1"/>
    <col min="7" max="7" width="12.28515625" customWidth="1"/>
    <col min="8" max="8" width="11.5703125" customWidth="1"/>
    <col min="9" max="9" width="11.85546875" customWidth="1"/>
    <col min="10" max="10" width="11" customWidth="1"/>
    <col min="11" max="11" width="10.85546875" customWidth="1"/>
    <col min="12" max="12" width="10.28515625" customWidth="1"/>
    <col min="13" max="13" width="16.28515625" customWidth="1"/>
  </cols>
  <sheetData>
    <row r="1" spans="1:13" ht="66.75" customHeight="1" x14ac:dyDescent="0.25">
      <c r="A1" s="168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30" customHeight="1" x14ac:dyDescent="0.25">
      <c r="A2" s="170" t="s">
        <v>572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26.25" x14ac:dyDescent="0.25">
      <c r="A3" s="172" t="s">
        <v>573</v>
      </c>
      <c r="B3" s="172"/>
      <c r="C3" s="173" t="s">
        <v>772</v>
      </c>
      <c r="D3" s="169"/>
      <c r="E3" s="42"/>
      <c r="F3" s="42"/>
      <c r="G3" s="42"/>
      <c r="H3" s="43"/>
      <c r="I3" s="174"/>
      <c r="J3" s="174"/>
      <c r="K3" s="174"/>
      <c r="L3" s="43"/>
      <c r="M3" s="43"/>
    </row>
    <row r="4" spans="1:13" x14ac:dyDescent="0.25">
      <c r="A4" s="175" t="s">
        <v>0</v>
      </c>
      <c r="B4" s="167" t="s">
        <v>574</v>
      </c>
      <c r="C4" s="167" t="s">
        <v>575</v>
      </c>
      <c r="D4" s="167" t="s">
        <v>576</v>
      </c>
      <c r="E4" s="167" t="s">
        <v>545</v>
      </c>
      <c r="F4" s="167" t="s">
        <v>577</v>
      </c>
      <c r="G4" s="167" t="s">
        <v>578</v>
      </c>
      <c r="H4" s="167" t="s">
        <v>579</v>
      </c>
      <c r="I4" s="176" t="s">
        <v>580</v>
      </c>
      <c r="J4" s="176"/>
      <c r="K4" s="176"/>
      <c r="L4" s="177" t="s">
        <v>581</v>
      </c>
      <c r="M4" s="167" t="s">
        <v>582</v>
      </c>
    </row>
    <row r="5" spans="1:13" x14ac:dyDescent="0.25">
      <c r="A5" s="175"/>
      <c r="B5" s="167"/>
      <c r="C5" s="167"/>
      <c r="D5" s="167"/>
      <c r="E5" s="167"/>
      <c r="F5" s="167"/>
      <c r="G5" s="167"/>
      <c r="H5" s="167"/>
      <c r="I5" s="176"/>
      <c r="J5" s="176"/>
      <c r="K5" s="176"/>
      <c r="L5" s="177"/>
      <c r="M5" s="167"/>
    </row>
    <row r="6" spans="1:13" s="87" customFormat="1" x14ac:dyDescent="0.25">
      <c r="A6" s="83">
        <v>43465</v>
      </c>
      <c r="B6" s="84" t="s">
        <v>944</v>
      </c>
      <c r="C6" s="84">
        <v>1200</v>
      </c>
      <c r="D6" s="84" t="s">
        <v>12</v>
      </c>
      <c r="E6" s="85">
        <v>13.4</v>
      </c>
      <c r="F6" s="85">
        <v>15.15</v>
      </c>
      <c r="G6" s="85"/>
      <c r="H6" s="85"/>
      <c r="I6" s="56">
        <f t="shared" ref="I6:I7" si="0">(F6-E6)*C6</f>
        <v>2100</v>
      </c>
      <c r="J6" s="56"/>
      <c r="K6" s="56"/>
      <c r="L6" s="86">
        <f t="shared" ref="L6:L7" si="1">(I6+J6+K6)/C6</f>
        <v>1.75</v>
      </c>
      <c r="M6" s="58">
        <f t="shared" ref="M6:M7" si="2">SUM(I6:K6)</f>
        <v>2100</v>
      </c>
    </row>
    <row r="7" spans="1:13" s="87" customFormat="1" x14ac:dyDescent="0.25">
      <c r="A7" s="83">
        <v>43462</v>
      </c>
      <c r="B7" s="84" t="s">
        <v>945</v>
      </c>
      <c r="C7" s="84">
        <v>1061</v>
      </c>
      <c r="D7" s="84" t="s">
        <v>12</v>
      </c>
      <c r="E7" s="85">
        <v>13.35</v>
      </c>
      <c r="F7" s="85">
        <v>15.1</v>
      </c>
      <c r="G7" s="85"/>
      <c r="H7" s="85"/>
      <c r="I7" s="56">
        <f t="shared" si="0"/>
        <v>1856.75</v>
      </c>
      <c r="J7" s="56"/>
      <c r="K7" s="56"/>
      <c r="L7" s="86">
        <f t="shared" si="1"/>
        <v>1.75</v>
      </c>
      <c r="M7" s="58">
        <f t="shared" si="2"/>
        <v>1856.75</v>
      </c>
    </row>
    <row r="8" spans="1:13" s="82" customFormat="1" x14ac:dyDescent="0.25">
      <c r="A8" s="80">
        <v>43462</v>
      </c>
      <c r="B8" s="81" t="s">
        <v>943</v>
      </c>
      <c r="C8" s="81">
        <v>1250</v>
      </c>
      <c r="D8" s="81" t="s">
        <v>12</v>
      </c>
      <c r="E8" s="78">
        <v>17.399999999999999</v>
      </c>
      <c r="F8" s="78">
        <v>18.649999999999999</v>
      </c>
      <c r="G8" s="78">
        <v>20.149999999999999</v>
      </c>
      <c r="H8" s="78">
        <v>21.65</v>
      </c>
      <c r="I8" s="48">
        <f t="shared" ref="I8" si="3">(F8-E8)*C8</f>
        <v>1562.5</v>
      </c>
      <c r="J8" s="48">
        <f t="shared" ref="J8" si="4">(G8-F8)*C8</f>
        <v>1875</v>
      </c>
      <c r="K8" s="48">
        <f t="shared" ref="K8" si="5">(H8-G8)*C8</f>
        <v>1875</v>
      </c>
      <c r="L8" s="79">
        <f t="shared" ref="L8" si="6">(I8+J8+K8)/C8</f>
        <v>4.25</v>
      </c>
      <c r="M8" s="50">
        <f t="shared" ref="M8" si="7">SUM(I8:K8)</f>
        <v>5312.5</v>
      </c>
    </row>
    <row r="9" spans="1:13" s="87" customFormat="1" x14ac:dyDescent="0.25">
      <c r="A9" s="83">
        <v>43461</v>
      </c>
      <c r="B9" s="84" t="s">
        <v>651</v>
      </c>
      <c r="C9" s="84">
        <v>750</v>
      </c>
      <c r="D9" s="84" t="s">
        <v>12</v>
      </c>
      <c r="E9" s="85">
        <v>31.9</v>
      </c>
      <c r="F9" s="85">
        <v>29.9</v>
      </c>
      <c r="G9" s="85"/>
      <c r="H9" s="85"/>
      <c r="I9" s="56">
        <f t="shared" ref="I9" si="8">(F9-E9)*C9</f>
        <v>-1500</v>
      </c>
      <c r="J9" s="56"/>
      <c r="K9" s="56"/>
      <c r="L9" s="86">
        <f t="shared" ref="L9" si="9">(I9+J9+K9)/C9</f>
        <v>-2</v>
      </c>
      <c r="M9" s="58">
        <f t="shared" ref="M9" si="10">SUM(I9:K9)</f>
        <v>-1500</v>
      </c>
    </row>
    <row r="10" spans="1:13" s="87" customFormat="1" x14ac:dyDescent="0.25">
      <c r="A10" s="83">
        <v>43460</v>
      </c>
      <c r="B10" s="84" t="s">
        <v>942</v>
      </c>
      <c r="C10" s="84">
        <v>2500</v>
      </c>
      <c r="D10" s="84" t="s">
        <v>12</v>
      </c>
      <c r="E10" s="85">
        <v>8.35</v>
      </c>
      <c r="F10" s="85">
        <v>9.15</v>
      </c>
      <c r="G10" s="85"/>
      <c r="H10" s="85"/>
      <c r="I10" s="56">
        <f t="shared" ref="I10:I13" si="11">(F10-E10)*C10</f>
        <v>2000.0000000000018</v>
      </c>
      <c r="J10" s="56"/>
      <c r="K10" s="56"/>
      <c r="L10" s="86">
        <f t="shared" ref="L10:L13" si="12">(I10+J10+K10)/C10</f>
        <v>0.80000000000000071</v>
      </c>
      <c r="M10" s="58">
        <f t="shared" ref="M10:M13" si="13">SUM(I10:K10)</f>
        <v>2000.0000000000018</v>
      </c>
    </row>
    <row r="11" spans="1:13" s="82" customFormat="1" x14ac:dyDescent="0.25">
      <c r="A11" s="80">
        <v>43460</v>
      </c>
      <c r="B11" s="81" t="s">
        <v>941</v>
      </c>
      <c r="C11" s="81">
        <v>1700</v>
      </c>
      <c r="D11" s="81" t="s">
        <v>12</v>
      </c>
      <c r="E11" s="78">
        <v>11.7</v>
      </c>
      <c r="F11" s="78">
        <v>12.7</v>
      </c>
      <c r="G11" s="78">
        <v>13.95</v>
      </c>
      <c r="H11" s="78">
        <v>15.2</v>
      </c>
      <c r="I11" s="48">
        <f t="shared" si="11"/>
        <v>1700</v>
      </c>
      <c r="J11" s="48">
        <f t="shared" ref="J11:J12" si="14">(G11-F11)*C11</f>
        <v>2125</v>
      </c>
      <c r="K11" s="48">
        <f t="shared" ref="K11:K12" si="15">(H11-G11)*C11</f>
        <v>2125</v>
      </c>
      <c r="L11" s="79">
        <f t="shared" si="12"/>
        <v>3.5</v>
      </c>
      <c r="M11" s="50">
        <f t="shared" si="13"/>
        <v>5950</v>
      </c>
    </row>
    <row r="12" spans="1:13" s="82" customFormat="1" x14ac:dyDescent="0.25">
      <c r="A12" s="80">
        <v>43460</v>
      </c>
      <c r="B12" s="81" t="s">
        <v>884</v>
      </c>
      <c r="C12" s="81">
        <v>1200</v>
      </c>
      <c r="D12" s="81" t="s">
        <v>12</v>
      </c>
      <c r="E12" s="78">
        <v>21</v>
      </c>
      <c r="F12" s="78">
        <v>22.55</v>
      </c>
      <c r="G12" s="78">
        <v>24.45</v>
      </c>
      <c r="H12" s="78">
        <v>26.2</v>
      </c>
      <c r="I12" s="48">
        <f t="shared" si="11"/>
        <v>1860.0000000000009</v>
      </c>
      <c r="J12" s="48">
        <f t="shared" si="14"/>
        <v>2279.9999999999982</v>
      </c>
      <c r="K12" s="48">
        <f t="shared" si="15"/>
        <v>2100</v>
      </c>
      <c r="L12" s="79">
        <f t="shared" si="12"/>
        <v>5.1999999999999993</v>
      </c>
      <c r="M12" s="50">
        <f t="shared" si="13"/>
        <v>6239.9999999999991</v>
      </c>
    </row>
    <row r="13" spans="1:13" s="87" customFormat="1" x14ac:dyDescent="0.25">
      <c r="A13" s="83">
        <v>43460</v>
      </c>
      <c r="B13" s="84" t="s">
        <v>927</v>
      </c>
      <c r="C13" s="84">
        <v>2000</v>
      </c>
      <c r="D13" s="84" t="s">
        <v>12</v>
      </c>
      <c r="E13" s="85">
        <v>4.3</v>
      </c>
      <c r="F13" s="85">
        <v>3.7</v>
      </c>
      <c r="G13" s="85"/>
      <c r="H13" s="85"/>
      <c r="I13" s="56">
        <f t="shared" si="11"/>
        <v>-1199.9999999999993</v>
      </c>
      <c r="J13" s="56"/>
      <c r="K13" s="56"/>
      <c r="L13" s="86">
        <f t="shared" si="12"/>
        <v>-0.59999999999999964</v>
      </c>
      <c r="M13" s="58">
        <f t="shared" si="13"/>
        <v>-1199.9999999999993</v>
      </c>
    </row>
    <row r="14" spans="1:13" s="87" customFormat="1" x14ac:dyDescent="0.25">
      <c r="A14" s="83">
        <v>43458</v>
      </c>
      <c r="B14" s="84" t="s">
        <v>939</v>
      </c>
      <c r="C14" s="84">
        <v>1500</v>
      </c>
      <c r="D14" s="84" t="s">
        <v>12</v>
      </c>
      <c r="E14" s="85">
        <v>3.55</v>
      </c>
      <c r="F14" s="85">
        <v>2.5499999999999998</v>
      </c>
      <c r="G14" s="85"/>
      <c r="H14" s="85"/>
      <c r="I14" s="56">
        <f t="shared" ref="I14:I16" si="16">(F14-E14)*C14</f>
        <v>-1500</v>
      </c>
      <c r="J14" s="56"/>
      <c r="K14" s="56"/>
      <c r="L14" s="86">
        <f t="shared" ref="L14:L16" si="17">(I14+J14+K14)/C14</f>
        <v>-1</v>
      </c>
      <c r="M14" s="58">
        <f t="shared" ref="M14:M16" si="18">SUM(I14:K14)</f>
        <v>-1500</v>
      </c>
    </row>
    <row r="15" spans="1:13" s="87" customFormat="1" x14ac:dyDescent="0.25">
      <c r="A15" s="83">
        <v>43458</v>
      </c>
      <c r="B15" s="84" t="s">
        <v>915</v>
      </c>
      <c r="C15" s="84">
        <v>800</v>
      </c>
      <c r="D15" s="84" t="s">
        <v>12</v>
      </c>
      <c r="E15" s="85">
        <v>6.35</v>
      </c>
      <c r="F15" s="85">
        <v>4.5999999999999996</v>
      </c>
      <c r="G15" s="85"/>
      <c r="H15" s="85"/>
      <c r="I15" s="56">
        <f t="shared" si="16"/>
        <v>-1400</v>
      </c>
      <c r="J15" s="56"/>
      <c r="K15" s="56"/>
      <c r="L15" s="86">
        <f t="shared" si="17"/>
        <v>-1.75</v>
      </c>
      <c r="M15" s="58">
        <f t="shared" si="18"/>
        <v>-1400</v>
      </c>
    </row>
    <row r="16" spans="1:13" s="87" customFormat="1" x14ac:dyDescent="0.25">
      <c r="A16" s="83">
        <v>43455</v>
      </c>
      <c r="B16" s="84" t="s">
        <v>940</v>
      </c>
      <c r="C16" s="84">
        <v>4950</v>
      </c>
      <c r="D16" s="84" t="s">
        <v>12</v>
      </c>
      <c r="E16" s="85">
        <v>0.95</v>
      </c>
      <c r="F16" s="85">
        <v>1.3</v>
      </c>
      <c r="G16" s="85"/>
      <c r="H16" s="85"/>
      <c r="I16" s="56">
        <f t="shared" si="16"/>
        <v>1732.5000000000005</v>
      </c>
      <c r="J16" s="56"/>
      <c r="K16" s="56"/>
      <c r="L16" s="86">
        <f t="shared" si="17"/>
        <v>0.35000000000000009</v>
      </c>
      <c r="M16" s="58">
        <f t="shared" si="18"/>
        <v>1732.5000000000005</v>
      </c>
    </row>
    <row r="17" spans="1:13" s="87" customFormat="1" x14ac:dyDescent="0.25">
      <c r="A17" s="83">
        <v>43455</v>
      </c>
      <c r="B17" s="84" t="s">
        <v>938</v>
      </c>
      <c r="C17" s="84">
        <v>1000</v>
      </c>
      <c r="D17" s="84" t="s">
        <v>12</v>
      </c>
      <c r="E17" s="85">
        <v>6</v>
      </c>
      <c r="F17" s="85">
        <v>7.75</v>
      </c>
      <c r="G17" s="85">
        <v>10</v>
      </c>
      <c r="H17" s="85"/>
      <c r="I17" s="56">
        <f t="shared" ref="I17:I18" si="19">(F17-E17)*C17</f>
        <v>1750</v>
      </c>
      <c r="J17" s="56">
        <f t="shared" ref="J17" si="20">(G17-F17)*C17</f>
        <v>2250</v>
      </c>
      <c r="K17" s="56"/>
      <c r="L17" s="86">
        <f t="shared" ref="L17:L18" si="21">(I17+J17+K17)/C17</f>
        <v>4</v>
      </c>
      <c r="M17" s="58">
        <f t="shared" ref="M17:M18" si="22">SUM(I17:K17)</f>
        <v>4000</v>
      </c>
    </row>
    <row r="18" spans="1:13" s="87" customFormat="1" x14ac:dyDescent="0.25">
      <c r="A18" s="83">
        <v>43455</v>
      </c>
      <c r="B18" s="84" t="s">
        <v>709</v>
      </c>
      <c r="C18" s="84">
        <v>1100</v>
      </c>
      <c r="D18" s="84" t="s">
        <v>12</v>
      </c>
      <c r="E18" s="85">
        <v>1.65</v>
      </c>
      <c r="F18" s="85">
        <v>1.8</v>
      </c>
      <c r="G18" s="85"/>
      <c r="H18" s="85"/>
      <c r="I18" s="56">
        <f t="shared" si="19"/>
        <v>165.00000000000014</v>
      </c>
      <c r="J18" s="56"/>
      <c r="K18" s="56"/>
      <c r="L18" s="86">
        <f t="shared" si="21"/>
        <v>0.15000000000000013</v>
      </c>
      <c r="M18" s="58">
        <f t="shared" si="22"/>
        <v>165.00000000000014</v>
      </c>
    </row>
    <row r="19" spans="1:13" s="87" customFormat="1" x14ac:dyDescent="0.25">
      <c r="A19" s="83">
        <v>43454</v>
      </c>
      <c r="B19" s="84" t="s">
        <v>937</v>
      </c>
      <c r="C19" s="84">
        <v>1000</v>
      </c>
      <c r="D19" s="84" t="s">
        <v>12</v>
      </c>
      <c r="E19" s="85">
        <v>3.9</v>
      </c>
      <c r="F19" s="85">
        <v>4.25</v>
      </c>
      <c r="G19" s="85"/>
      <c r="H19" s="85"/>
      <c r="I19" s="56">
        <f t="shared" ref="I19" si="23">(F19-E19)*C19</f>
        <v>350.00000000000011</v>
      </c>
      <c r="J19" s="56"/>
      <c r="K19" s="56"/>
      <c r="L19" s="86">
        <f t="shared" ref="L19" si="24">(I19+J19+K19)/C19</f>
        <v>0.35000000000000009</v>
      </c>
      <c r="M19" s="58">
        <f t="shared" ref="M19" si="25">SUM(I19:K19)</f>
        <v>350.00000000000011</v>
      </c>
    </row>
    <row r="20" spans="1:13" s="87" customFormat="1" x14ac:dyDescent="0.25">
      <c r="A20" s="83">
        <v>43453</v>
      </c>
      <c r="B20" s="84" t="s">
        <v>936</v>
      </c>
      <c r="C20" s="84">
        <v>1200</v>
      </c>
      <c r="D20" s="84" t="s">
        <v>12</v>
      </c>
      <c r="E20" s="85">
        <v>6.65</v>
      </c>
      <c r="F20" s="85">
        <v>5.4</v>
      </c>
      <c r="G20" s="85"/>
      <c r="H20" s="85"/>
      <c r="I20" s="56">
        <f t="shared" ref="I20:I22" si="26">(F20-E20)*C20</f>
        <v>-1500</v>
      </c>
      <c r="J20" s="56"/>
      <c r="K20" s="56"/>
      <c r="L20" s="86">
        <f t="shared" ref="L20:L22" si="27">(I20+J20+K20)/C20</f>
        <v>-1.25</v>
      </c>
      <c r="M20" s="58">
        <f t="shared" ref="M20:M22" si="28">SUM(I20:K20)</f>
        <v>-1500</v>
      </c>
    </row>
    <row r="21" spans="1:13" s="87" customFormat="1" x14ac:dyDescent="0.25">
      <c r="A21" s="83">
        <v>43453</v>
      </c>
      <c r="B21" s="84" t="s">
        <v>935</v>
      </c>
      <c r="C21" s="84">
        <v>2750</v>
      </c>
      <c r="D21" s="84" t="s">
        <v>12</v>
      </c>
      <c r="E21" s="85">
        <v>3.6</v>
      </c>
      <c r="F21" s="85">
        <v>4.25</v>
      </c>
      <c r="G21" s="85"/>
      <c r="H21" s="85"/>
      <c r="I21" s="56">
        <f t="shared" si="26"/>
        <v>1787.4999999999998</v>
      </c>
      <c r="J21" s="56"/>
      <c r="K21" s="56"/>
      <c r="L21" s="86">
        <f t="shared" si="27"/>
        <v>0.64999999999999991</v>
      </c>
      <c r="M21" s="58">
        <f t="shared" si="28"/>
        <v>1787.4999999999998</v>
      </c>
    </row>
    <row r="22" spans="1:13" s="87" customFormat="1" x14ac:dyDescent="0.25">
      <c r="A22" s="83">
        <v>43453</v>
      </c>
      <c r="B22" s="84" t="s">
        <v>862</v>
      </c>
      <c r="C22" s="84">
        <v>7500</v>
      </c>
      <c r="D22" s="84" t="s">
        <v>12</v>
      </c>
      <c r="E22" s="85">
        <v>0.4</v>
      </c>
      <c r="F22" s="85">
        <v>0.5</v>
      </c>
      <c r="G22" s="85"/>
      <c r="H22" s="85"/>
      <c r="I22" s="56">
        <f t="shared" si="26"/>
        <v>749.99999999999989</v>
      </c>
      <c r="J22" s="56"/>
      <c r="K22" s="56"/>
      <c r="L22" s="86">
        <f t="shared" si="27"/>
        <v>9.9999999999999992E-2</v>
      </c>
      <c r="M22" s="58">
        <f t="shared" si="28"/>
        <v>749.99999999999989</v>
      </c>
    </row>
    <row r="23" spans="1:13" s="87" customFormat="1" x14ac:dyDescent="0.25">
      <c r="A23" s="83">
        <v>43452</v>
      </c>
      <c r="B23" s="84" t="s">
        <v>935</v>
      </c>
      <c r="C23" s="84">
        <v>2750</v>
      </c>
      <c r="D23" s="84" t="s">
        <v>12</v>
      </c>
      <c r="E23" s="85">
        <v>2</v>
      </c>
      <c r="F23" s="85">
        <v>2.65</v>
      </c>
      <c r="G23" s="85"/>
      <c r="H23" s="85"/>
      <c r="I23" s="56">
        <f t="shared" ref="I23:I25" si="29">(F23-E23)*C23</f>
        <v>1787.4999999999998</v>
      </c>
      <c r="J23" s="56"/>
      <c r="K23" s="56"/>
      <c r="L23" s="86">
        <f t="shared" ref="L23:L25" si="30">(I23+J23+K23)/C23</f>
        <v>0.64999999999999991</v>
      </c>
      <c r="M23" s="58">
        <f t="shared" ref="M23:M25" si="31">SUM(I23:K23)</f>
        <v>1787.4999999999998</v>
      </c>
    </row>
    <row r="24" spans="1:13" s="87" customFormat="1" x14ac:dyDescent="0.25">
      <c r="A24" s="83">
        <v>43452</v>
      </c>
      <c r="B24" s="84" t="s">
        <v>934</v>
      </c>
      <c r="C24" s="84">
        <v>600</v>
      </c>
      <c r="D24" s="84" t="s">
        <v>12</v>
      </c>
      <c r="E24" s="85">
        <v>11</v>
      </c>
      <c r="F24" s="85">
        <v>9.5500000000000007</v>
      </c>
      <c r="G24" s="85"/>
      <c r="H24" s="85"/>
      <c r="I24" s="56">
        <f t="shared" si="29"/>
        <v>-869.99999999999955</v>
      </c>
      <c r="J24" s="56"/>
      <c r="K24" s="56"/>
      <c r="L24" s="86">
        <f t="shared" si="30"/>
        <v>-1.4499999999999993</v>
      </c>
      <c r="M24" s="58">
        <f t="shared" si="31"/>
        <v>-869.99999999999955</v>
      </c>
    </row>
    <row r="25" spans="1:13" s="87" customFormat="1" x14ac:dyDescent="0.25">
      <c r="A25" s="83">
        <v>43452</v>
      </c>
      <c r="B25" s="84" t="s">
        <v>933</v>
      </c>
      <c r="C25" s="84">
        <v>1500</v>
      </c>
      <c r="D25" s="84" t="s">
        <v>12</v>
      </c>
      <c r="E25" s="85">
        <v>2.65</v>
      </c>
      <c r="F25" s="85">
        <v>2.0499999999999998</v>
      </c>
      <c r="G25" s="85"/>
      <c r="H25" s="85"/>
      <c r="I25" s="56">
        <f t="shared" si="29"/>
        <v>-900.00000000000011</v>
      </c>
      <c r="J25" s="56"/>
      <c r="K25" s="56"/>
      <c r="L25" s="86">
        <f t="shared" si="30"/>
        <v>-0.60000000000000009</v>
      </c>
      <c r="M25" s="58">
        <f t="shared" si="31"/>
        <v>-900.00000000000011</v>
      </c>
    </row>
    <row r="26" spans="1:13" s="87" customFormat="1" x14ac:dyDescent="0.25">
      <c r="A26" s="83">
        <v>43451</v>
      </c>
      <c r="B26" s="84" t="s">
        <v>932</v>
      </c>
      <c r="C26" s="84">
        <v>1500</v>
      </c>
      <c r="D26" s="84" t="s">
        <v>12</v>
      </c>
      <c r="E26" s="85">
        <v>7.35</v>
      </c>
      <c r="F26" s="85">
        <v>8.1</v>
      </c>
      <c r="G26" s="85"/>
      <c r="H26" s="85"/>
      <c r="I26" s="56">
        <f t="shared" ref="I26:I28" si="32">(F26-E26)*C26</f>
        <v>1125</v>
      </c>
      <c r="J26" s="56"/>
      <c r="K26" s="56"/>
      <c r="L26" s="86">
        <f t="shared" ref="L26:L28" si="33">(I26+J26+K26)/C26</f>
        <v>0.75</v>
      </c>
      <c r="M26" s="58">
        <f t="shared" ref="M26:M28" si="34">SUM(I26:K26)</f>
        <v>1125</v>
      </c>
    </row>
    <row r="27" spans="1:13" s="87" customFormat="1" x14ac:dyDescent="0.25">
      <c r="A27" s="83">
        <v>43451</v>
      </c>
      <c r="B27" s="84" t="s">
        <v>931</v>
      </c>
      <c r="C27" s="84">
        <v>500</v>
      </c>
      <c r="D27" s="84" t="s">
        <v>12</v>
      </c>
      <c r="E27" s="85">
        <v>16</v>
      </c>
      <c r="F27" s="85">
        <v>17.149999999999999</v>
      </c>
      <c r="G27" s="85"/>
      <c r="H27" s="85"/>
      <c r="I27" s="56">
        <f t="shared" si="32"/>
        <v>574.99999999999932</v>
      </c>
      <c r="J27" s="56"/>
      <c r="K27" s="56"/>
      <c r="L27" s="86">
        <f t="shared" si="33"/>
        <v>1.1499999999999986</v>
      </c>
      <c r="M27" s="58">
        <f t="shared" si="34"/>
        <v>574.99999999999932</v>
      </c>
    </row>
    <row r="28" spans="1:13" s="87" customFormat="1" x14ac:dyDescent="0.25">
      <c r="A28" s="83">
        <v>43451</v>
      </c>
      <c r="B28" s="84" t="s">
        <v>930</v>
      </c>
      <c r="C28" s="84">
        <v>250</v>
      </c>
      <c r="D28" s="84" t="s">
        <v>12</v>
      </c>
      <c r="E28" s="85">
        <v>17.25</v>
      </c>
      <c r="F28" s="85">
        <v>17.55</v>
      </c>
      <c r="G28" s="85"/>
      <c r="H28" s="85"/>
      <c r="I28" s="56">
        <f t="shared" si="32"/>
        <v>75.000000000000171</v>
      </c>
      <c r="J28" s="56"/>
      <c r="K28" s="56"/>
      <c r="L28" s="86">
        <f t="shared" si="33"/>
        <v>0.30000000000000066</v>
      </c>
      <c r="M28" s="58">
        <f t="shared" si="34"/>
        <v>75.000000000000171</v>
      </c>
    </row>
    <row r="29" spans="1:13" s="87" customFormat="1" x14ac:dyDescent="0.25">
      <c r="A29" s="83">
        <v>43448</v>
      </c>
      <c r="B29" s="84" t="s">
        <v>929</v>
      </c>
      <c r="C29" s="84">
        <v>600</v>
      </c>
      <c r="D29" s="84" t="s">
        <v>12</v>
      </c>
      <c r="E29" s="85">
        <v>20.7</v>
      </c>
      <c r="F29" s="85">
        <v>23.7</v>
      </c>
      <c r="G29" s="85"/>
      <c r="H29" s="85"/>
      <c r="I29" s="56">
        <f t="shared" ref="I29:I30" si="35">(F29-E29)*C29</f>
        <v>1800</v>
      </c>
      <c r="J29" s="56"/>
      <c r="K29" s="56"/>
      <c r="L29" s="86">
        <f t="shared" ref="L29:L30" si="36">(I29+J29+K29)/C29</f>
        <v>3</v>
      </c>
      <c r="M29" s="58">
        <f t="shared" ref="M29:M30" si="37">SUM(I29:K29)</f>
        <v>1800</v>
      </c>
    </row>
    <row r="30" spans="1:13" s="87" customFormat="1" x14ac:dyDescent="0.25">
      <c r="A30" s="83">
        <v>43448</v>
      </c>
      <c r="B30" s="84" t="s">
        <v>928</v>
      </c>
      <c r="C30" s="84">
        <v>2250</v>
      </c>
      <c r="D30" s="84" t="s">
        <v>12</v>
      </c>
      <c r="E30" s="85">
        <v>3.35</v>
      </c>
      <c r="F30" s="85">
        <v>4.05</v>
      </c>
      <c r="G30" s="85"/>
      <c r="H30" s="85"/>
      <c r="I30" s="56">
        <f t="shared" si="35"/>
        <v>1574.9999999999993</v>
      </c>
      <c r="J30" s="56"/>
      <c r="K30" s="56"/>
      <c r="L30" s="86">
        <f t="shared" si="36"/>
        <v>0.69999999999999973</v>
      </c>
      <c r="M30" s="58">
        <f t="shared" si="37"/>
        <v>1574.9999999999993</v>
      </c>
    </row>
    <row r="31" spans="1:13" s="87" customFormat="1" x14ac:dyDescent="0.25">
      <c r="A31" s="83">
        <v>43447</v>
      </c>
      <c r="B31" s="84" t="s">
        <v>927</v>
      </c>
      <c r="C31" s="84">
        <v>1500</v>
      </c>
      <c r="D31" s="84" t="s">
        <v>12</v>
      </c>
      <c r="E31" s="85">
        <v>2</v>
      </c>
      <c r="F31" s="85">
        <v>2.1</v>
      </c>
      <c r="G31" s="85"/>
      <c r="H31" s="85"/>
      <c r="I31" s="56">
        <f t="shared" ref="I31:I32" si="38">(F31-E31)*C31</f>
        <v>150.00000000000014</v>
      </c>
      <c r="J31" s="56"/>
      <c r="K31" s="56"/>
      <c r="L31" s="86">
        <f t="shared" ref="L31:L32" si="39">(I31+J31+K31)/C31</f>
        <v>0.10000000000000009</v>
      </c>
      <c r="M31" s="58">
        <f t="shared" ref="M31:M32" si="40">SUM(I31:K31)</f>
        <v>150.00000000000014</v>
      </c>
    </row>
    <row r="32" spans="1:13" s="87" customFormat="1" x14ac:dyDescent="0.25">
      <c r="A32" s="83">
        <v>43447</v>
      </c>
      <c r="B32" s="84" t="s">
        <v>926</v>
      </c>
      <c r="C32" s="84">
        <v>350</v>
      </c>
      <c r="D32" s="84" t="s">
        <v>12</v>
      </c>
      <c r="E32" s="85">
        <v>37.6</v>
      </c>
      <c r="F32" s="85">
        <v>40.049999999999997</v>
      </c>
      <c r="G32" s="85"/>
      <c r="H32" s="85"/>
      <c r="I32" s="56">
        <f t="shared" si="38"/>
        <v>857.49999999999852</v>
      </c>
      <c r="J32" s="56"/>
      <c r="K32" s="56"/>
      <c r="L32" s="86">
        <f t="shared" si="39"/>
        <v>2.4499999999999957</v>
      </c>
      <c r="M32" s="58">
        <f t="shared" si="40"/>
        <v>857.49999999999852</v>
      </c>
    </row>
    <row r="33" spans="1:13" s="87" customFormat="1" x14ac:dyDescent="0.25">
      <c r="A33" s="83">
        <v>43446</v>
      </c>
      <c r="B33" s="84" t="s">
        <v>925</v>
      </c>
      <c r="C33" s="84">
        <v>250</v>
      </c>
      <c r="D33" s="84" t="s">
        <v>12</v>
      </c>
      <c r="E33" s="85">
        <v>28</v>
      </c>
      <c r="F33" s="85">
        <v>29.1</v>
      </c>
      <c r="G33" s="85"/>
      <c r="H33" s="85"/>
      <c r="I33" s="56">
        <f t="shared" ref="I33:I35" si="41">(F33-E33)*C33</f>
        <v>275.00000000000034</v>
      </c>
      <c r="J33" s="56"/>
      <c r="K33" s="56"/>
      <c r="L33" s="86">
        <f t="shared" ref="L33:L35" si="42">(I33+J33+K33)/C33</f>
        <v>1.1000000000000014</v>
      </c>
      <c r="M33" s="58">
        <f t="shared" ref="M33:M35" si="43">SUM(I33:K33)</f>
        <v>275.00000000000034</v>
      </c>
    </row>
    <row r="34" spans="1:13" s="87" customFormat="1" x14ac:dyDescent="0.25">
      <c r="A34" s="83">
        <v>43446</v>
      </c>
      <c r="B34" s="84" t="s">
        <v>924</v>
      </c>
      <c r="C34" s="84">
        <v>1200</v>
      </c>
      <c r="D34" s="84" t="s">
        <v>12</v>
      </c>
      <c r="E34" s="85">
        <v>13</v>
      </c>
      <c r="F34" s="85">
        <v>13.4</v>
      </c>
      <c r="G34" s="85"/>
      <c r="H34" s="85"/>
      <c r="I34" s="56">
        <f t="shared" si="41"/>
        <v>480.00000000000045</v>
      </c>
      <c r="J34" s="56"/>
      <c r="K34" s="56"/>
      <c r="L34" s="86">
        <f t="shared" si="42"/>
        <v>0.40000000000000036</v>
      </c>
      <c r="M34" s="58">
        <f t="shared" si="43"/>
        <v>480.00000000000045</v>
      </c>
    </row>
    <row r="35" spans="1:13" s="87" customFormat="1" x14ac:dyDescent="0.25">
      <c r="A35" s="83">
        <v>43446</v>
      </c>
      <c r="B35" s="84" t="s">
        <v>923</v>
      </c>
      <c r="C35" s="84">
        <v>2750</v>
      </c>
      <c r="D35" s="84" t="s">
        <v>12</v>
      </c>
      <c r="E35" s="85">
        <v>2.7</v>
      </c>
      <c r="F35" s="85">
        <v>3.35</v>
      </c>
      <c r="G35" s="85"/>
      <c r="H35" s="85"/>
      <c r="I35" s="56">
        <f t="shared" si="41"/>
        <v>1787.4999999999998</v>
      </c>
      <c r="J35" s="56"/>
      <c r="K35" s="56"/>
      <c r="L35" s="86">
        <f t="shared" si="42"/>
        <v>0.64999999999999991</v>
      </c>
      <c r="M35" s="58">
        <f t="shared" si="43"/>
        <v>1787.4999999999998</v>
      </c>
    </row>
    <row r="36" spans="1:13" s="87" customFormat="1" x14ac:dyDescent="0.25">
      <c r="A36" s="83">
        <v>43445</v>
      </c>
      <c r="B36" s="84" t="s">
        <v>922</v>
      </c>
      <c r="C36" s="84">
        <v>3000</v>
      </c>
      <c r="D36" s="84" t="s">
        <v>12</v>
      </c>
      <c r="E36" s="85">
        <v>1.85</v>
      </c>
      <c r="F36" s="85">
        <v>2</v>
      </c>
      <c r="G36" s="85"/>
      <c r="H36" s="85"/>
      <c r="I36" s="56">
        <f t="shared" ref="I36:I38" si="44">(F36-E36)*C36</f>
        <v>449.99999999999972</v>
      </c>
      <c r="J36" s="56"/>
      <c r="K36" s="56"/>
      <c r="L36" s="86">
        <f t="shared" ref="L36:L38" si="45">(I36+J36+K36)/C36</f>
        <v>0.14999999999999991</v>
      </c>
      <c r="M36" s="58">
        <f t="shared" ref="M36:M38" si="46">SUM(I36:K36)</f>
        <v>449.99999999999972</v>
      </c>
    </row>
    <row r="37" spans="1:13" s="82" customFormat="1" x14ac:dyDescent="0.25">
      <c r="A37" s="80">
        <v>43445</v>
      </c>
      <c r="B37" s="81" t="s">
        <v>921</v>
      </c>
      <c r="C37" s="81">
        <v>4000</v>
      </c>
      <c r="D37" s="81" t="s">
        <v>12</v>
      </c>
      <c r="E37" s="78">
        <v>2.6</v>
      </c>
      <c r="F37" s="78">
        <v>3.05</v>
      </c>
      <c r="G37" s="78">
        <v>3.65</v>
      </c>
      <c r="H37" s="78">
        <v>4.2</v>
      </c>
      <c r="I37" s="48">
        <f t="shared" si="44"/>
        <v>1799.9999999999989</v>
      </c>
      <c r="J37" s="48">
        <f t="shared" ref="J37" si="47">(G37-F37)*C37</f>
        <v>2400.0000000000005</v>
      </c>
      <c r="K37" s="48">
        <f t="shared" ref="K37" si="48">(H37-G37)*C37</f>
        <v>2200.0000000000009</v>
      </c>
      <c r="L37" s="79">
        <f t="shared" si="45"/>
        <v>1.6</v>
      </c>
      <c r="M37" s="50">
        <f t="shared" si="46"/>
        <v>6400</v>
      </c>
    </row>
    <row r="38" spans="1:13" s="87" customFormat="1" x14ac:dyDescent="0.25">
      <c r="A38" s="83">
        <v>43445</v>
      </c>
      <c r="B38" s="84" t="s">
        <v>900</v>
      </c>
      <c r="C38" s="84">
        <v>4000</v>
      </c>
      <c r="D38" s="84" t="s">
        <v>12</v>
      </c>
      <c r="E38" s="85">
        <v>0.95</v>
      </c>
      <c r="F38" s="85">
        <v>1.4</v>
      </c>
      <c r="G38" s="85"/>
      <c r="H38" s="85"/>
      <c r="I38" s="56">
        <f t="shared" si="44"/>
        <v>1799.9999999999998</v>
      </c>
      <c r="J38" s="56"/>
      <c r="K38" s="56"/>
      <c r="L38" s="86">
        <f t="shared" si="45"/>
        <v>0.44999999999999996</v>
      </c>
      <c r="M38" s="58">
        <f t="shared" si="46"/>
        <v>1799.9999999999998</v>
      </c>
    </row>
    <row r="39" spans="1:13" s="87" customFormat="1" x14ac:dyDescent="0.25">
      <c r="A39" s="83">
        <v>43444</v>
      </c>
      <c r="B39" s="84" t="s">
        <v>920</v>
      </c>
      <c r="C39" s="84">
        <v>1500</v>
      </c>
      <c r="D39" s="84" t="s">
        <v>12</v>
      </c>
      <c r="E39" s="85">
        <v>15.25</v>
      </c>
      <c r="F39" s="85">
        <v>16.399999999999999</v>
      </c>
      <c r="G39" s="85"/>
      <c r="H39" s="85"/>
      <c r="I39" s="56">
        <f t="shared" ref="I39:I41" si="49">(F39-E39)*C39</f>
        <v>1724.999999999998</v>
      </c>
      <c r="J39" s="56"/>
      <c r="K39" s="56"/>
      <c r="L39" s="86">
        <f t="shared" ref="L39:L41" si="50">(I39+J39+K39)/C39</f>
        <v>1.1499999999999986</v>
      </c>
      <c r="M39" s="58">
        <f t="shared" ref="M39:M41" si="51">SUM(I39:K39)</f>
        <v>1724.999999999998</v>
      </c>
    </row>
    <row r="40" spans="1:13" s="87" customFormat="1" x14ac:dyDescent="0.25">
      <c r="A40" s="83">
        <v>43444</v>
      </c>
      <c r="B40" s="84" t="s">
        <v>919</v>
      </c>
      <c r="C40" s="84">
        <v>2400</v>
      </c>
      <c r="D40" s="84" t="s">
        <v>12</v>
      </c>
      <c r="E40" s="85">
        <v>5.3</v>
      </c>
      <c r="F40" s="85">
        <v>5.75</v>
      </c>
      <c r="G40" s="85"/>
      <c r="H40" s="85"/>
      <c r="I40" s="56">
        <f t="shared" si="49"/>
        <v>1080.0000000000005</v>
      </c>
      <c r="J40" s="56"/>
      <c r="K40" s="56"/>
      <c r="L40" s="86">
        <f t="shared" si="50"/>
        <v>0.45000000000000018</v>
      </c>
      <c r="M40" s="58">
        <f t="shared" si="51"/>
        <v>1080.0000000000005</v>
      </c>
    </row>
    <row r="41" spans="1:13" s="82" customFormat="1" x14ac:dyDescent="0.25">
      <c r="A41" s="80">
        <v>43444</v>
      </c>
      <c r="B41" s="81" t="s">
        <v>918</v>
      </c>
      <c r="C41" s="81">
        <v>2250</v>
      </c>
      <c r="D41" s="81" t="s">
        <v>12</v>
      </c>
      <c r="E41" s="78">
        <v>6</v>
      </c>
      <c r="F41" s="78">
        <v>6.8</v>
      </c>
      <c r="G41" s="78">
        <v>7.8</v>
      </c>
      <c r="H41" s="78">
        <v>8.8000000000000007</v>
      </c>
      <c r="I41" s="48">
        <f t="shared" si="49"/>
        <v>1799.9999999999995</v>
      </c>
      <c r="J41" s="48">
        <f t="shared" ref="J41" si="52">(G41-F41)*C41</f>
        <v>2250</v>
      </c>
      <c r="K41" s="48">
        <f t="shared" ref="K41" si="53">(H41-G41)*C41</f>
        <v>2250.0000000000018</v>
      </c>
      <c r="L41" s="79">
        <f t="shared" si="50"/>
        <v>2.8000000000000007</v>
      </c>
      <c r="M41" s="50">
        <f t="shared" si="51"/>
        <v>6300.0000000000018</v>
      </c>
    </row>
    <row r="42" spans="1:13" s="87" customFormat="1" x14ac:dyDescent="0.25">
      <c r="A42" s="83">
        <v>43441</v>
      </c>
      <c r="B42" s="84" t="s">
        <v>917</v>
      </c>
      <c r="C42" s="84">
        <v>900</v>
      </c>
      <c r="D42" s="84" t="s">
        <v>12</v>
      </c>
      <c r="E42" s="85">
        <v>19.2</v>
      </c>
      <c r="F42" s="85">
        <v>20.95</v>
      </c>
      <c r="G42" s="85"/>
      <c r="H42" s="85"/>
      <c r="I42" s="56">
        <f t="shared" ref="I42:I43" si="54">(F42-E42)*C42</f>
        <v>1575</v>
      </c>
      <c r="J42" s="56"/>
      <c r="K42" s="56"/>
      <c r="L42" s="86">
        <f t="shared" ref="L42:L43" si="55">(I42+J42+K42)/C42</f>
        <v>1.75</v>
      </c>
      <c r="M42" s="58">
        <f t="shared" ref="M42:M43" si="56">SUM(I42:K42)</f>
        <v>1575</v>
      </c>
    </row>
    <row r="43" spans="1:13" s="87" customFormat="1" x14ac:dyDescent="0.25">
      <c r="A43" s="83">
        <v>43441</v>
      </c>
      <c r="B43" s="84" t="s">
        <v>916</v>
      </c>
      <c r="C43" s="84">
        <v>400</v>
      </c>
      <c r="D43" s="84" t="s">
        <v>12</v>
      </c>
      <c r="E43" s="85">
        <v>44</v>
      </c>
      <c r="F43" s="85">
        <v>43</v>
      </c>
      <c r="G43" s="85"/>
      <c r="H43" s="85"/>
      <c r="I43" s="56">
        <f t="shared" si="54"/>
        <v>-400</v>
      </c>
      <c r="J43" s="56"/>
      <c r="K43" s="56"/>
      <c r="L43" s="86">
        <f t="shared" si="55"/>
        <v>-1</v>
      </c>
      <c r="M43" s="58">
        <f t="shared" si="56"/>
        <v>-400</v>
      </c>
    </row>
    <row r="44" spans="1:13" s="87" customFormat="1" x14ac:dyDescent="0.25">
      <c r="A44" s="83">
        <v>43440</v>
      </c>
      <c r="B44" s="84" t="s">
        <v>914</v>
      </c>
      <c r="C44" s="84">
        <v>1500</v>
      </c>
      <c r="D44" s="84" t="s">
        <v>12</v>
      </c>
      <c r="E44" s="85">
        <v>7.65</v>
      </c>
      <c r="F44" s="85">
        <v>8.8000000000000007</v>
      </c>
      <c r="G44" s="85"/>
      <c r="H44" s="85"/>
      <c r="I44" s="56">
        <f t="shared" ref="I44:I47" si="57">(F44-E44)*C44</f>
        <v>1725.0000000000005</v>
      </c>
      <c r="J44" s="56"/>
      <c r="K44" s="56"/>
      <c r="L44" s="86">
        <f t="shared" ref="L44:L47" si="58">(I44+J44+K44)/C44</f>
        <v>1.1500000000000004</v>
      </c>
      <c r="M44" s="58">
        <f t="shared" ref="M44:M47" si="59">SUM(I44:K44)</f>
        <v>1725.0000000000005</v>
      </c>
    </row>
    <row r="45" spans="1:13" s="87" customFormat="1" x14ac:dyDescent="0.25">
      <c r="A45" s="83">
        <v>43440</v>
      </c>
      <c r="B45" s="84" t="s">
        <v>651</v>
      </c>
      <c r="C45" s="84">
        <v>750</v>
      </c>
      <c r="D45" s="84" t="s">
        <v>12</v>
      </c>
      <c r="E45" s="85">
        <v>23.65</v>
      </c>
      <c r="F45" s="85">
        <v>25.9</v>
      </c>
      <c r="G45" s="85"/>
      <c r="H45" s="85"/>
      <c r="I45" s="56">
        <f t="shared" si="57"/>
        <v>1687.5</v>
      </c>
      <c r="J45" s="56"/>
      <c r="K45" s="56"/>
      <c r="L45" s="86">
        <f t="shared" si="58"/>
        <v>2.25</v>
      </c>
      <c r="M45" s="58">
        <f t="shared" si="59"/>
        <v>1687.5</v>
      </c>
    </row>
    <row r="46" spans="1:13" s="87" customFormat="1" x14ac:dyDescent="0.25">
      <c r="A46" s="83">
        <v>43440</v>
      </c>
      <c r="B46" s="84" t="s">
        <v>913</v>
      </c>
      <c r="C46" s="84">
        <v>6000</v>
      </c>
      <c r="D46" s="84" t="s">
        <v>12</v>
      </c>
      <c r="E46" s="85">
        <v>2.0499999999999998</v>
      </c>
      <c r="F46" s="85">
        <v>2.2999999999999998</v>
      </c>
      <c r="G46" s="85"/>
      <c r="H46" s="85"/>
      <c r="I46" s="56">
        <f t="shared" si="57"/>
        <v>1500</v>
      </c>
      <c r="J46" s="56"/>
      <c r="K46" s="56"/>
      <c r="L46" s="86">
        <f t="shared" si="58"/>
        <v>0.25</v>
      </c>
      <c r="M46" s="58">
        <f t="shared" si="59"/>
        <v>1500</v>
      </c>
    </row>
    <row r="47" spans="1:13" s="82" customFormat="1" x14ac:dyDescent="0.25">
      <c r="A47" s="80">
        <v>43439</v>
      </c>
      <c r="B47" s="81" t="s">
        <v>915</v>
      </c>
      <c r="C47" s="81">
        <v>800</v>
      </c>
      <c r="D47" s="81" t="s">
        <v>12</v>
      </c>
      <c r="E47" s="78">
        <v>27.55</v>
      </c>
      <c r="F47" s="78">
        <v>29.8</v>
      </c>
      <c r="G47" s="78">
        <v>32.549999999999997</v>
      </c>
      <c r="H47" s="78">
        <v>34.799999999999997</v>
      </c>
      <c r="I47" s="48">
        <f t="shared" si="57"/>
        <v>1800</v>
      </c>
      <c r="J47" s="48">
        <f t="shared" ref="J47" si="60">(G47-F47)*C47</f>
        <v>2199.9999999999973</v>
      </c>
      <c r="K47" s="48">
        <f t="shared" ref="K47" si="61">(H47-G47)*C47</f>
        <v>1800</v>
      </c>
      <c r="L47" s="79">
        <f t="shared" si="58"/>
        <v>7.2499999999999964</v>
      </c>
      <c r="M47" s="50">
        <f t="shared" si="59"/>
        <v>5799.9999999999973</v>
      </c>
    </row>
    <row r="48" spans="1:13" s="87" customFormat="1" x14ac:dyDescent="0.25">
      <c r="A48" s="83">
        <v>43439</v>
      </c>
      <c r="B48" s="84" t="s">
        <v>912</v>
      </c>
      <c r="C48" s="84">
        <v>400</v>
      </c>
      <c r="D48" s="84" t="s">
        <v>12</v>
      </c>
      <c r="E48" s="85">
        <v>33.75</v>
      </c>
      <c r="F48" s="85">
        <v>37.75</v>
      </c>
      <c r="G48" s="85"/>
      <c r="H48" s="85"/>
      <c r="I48" s="56">
        <f t="shared" ref="I48:I49" si="62">(F48-E48)*C48</f>
        <v>1600</v>
      </c>
      <c r="J48" s="56"/>
      <c r="K48" s="56"/>
      <c r="L48" s="86">
        <f t="shared" ref="L48:L49" si="63">(I48+J48+K48)/C48</f>
        <v>4</v>
      </c>
      <c r="M48" s="58">
        <f t="shared" ref="M48:M49" si="64">SUM(I48:K48)</f>
        <v>1600</v>
      </c>
    </row>
    <row r="49" spans="1:13" s="82" customFormat="1" x14ac:dyDescent="0.25">
      <c r="A49" s="80">
        <v>43439</v>
      </c>
      <c r="B49" s="81" t="s">
        <v>911</v>
      </c>
      <c r="C49" s="81">
        <v>1000</v>
      </c>
      <c r="D49" s="81" t="s">
        <v>12</v>
      </c>
      <c r="E49" s="78">
        <v>24.4</v>
      </c>
      <c r="F49" s="78">
        <v>26.15</v>
      </c>
      <c r="G49" s="78">
        <v>28.4</v>
      </c>
      <c r="H49" s="78">
        <v>30.4</v>
      </c>
      <c r="I49" s="48">
        <f t="shared" si="62"/>
        <v>1750</v>
      </c>
      <c r="J49" s="48">
        <f t="shared" ref="J49" si="65">(G49-F49)*C49</f>
        <v>2250</v>
      </c>
      <c r="K49" s="48">
        <f t="shared" ref="K49" si="66">(H49-G49)*C49</f>
        <v>2000</v>
      </c>
      <c r="L49" s="79">
        <f t="shared" si="63"/>
        <v>6</v>
      </c>
      <c r="M49" s="50">
        <f t="shared" si="64"/>
        <v>6000</v>
      </c>
    </row>
    <row r="50" spans="1:13" s="87" customFormat="1" x14ac:dyDescent="0.25">
      <c r="A50" s="83">
        <v>43438</v>
      </c>
      <c r="B50" s="84" t="s">
        <v>910</v>
      </c>
      <c r="C50" s="84">
        <v>500</v>
      </c>
      <c r="D50" s="84" t="s">
        <v>12</v>
      </c>
      <c r="E50" s="85">
        <v>16.25</v>
      </c>
      <c r="F50" s="85">
        <v>16.5</v>
      </c>
      <c r="G50" s="85"/>
      <c r="H50" s="85"/>
      <c r="I50" s="56">
        <f t="shared" ref="I50:I51" si="67">(F50-E50)*C50</f>
        <v>125</v>
      </c>
      <c r="J50" s="56"/>
      <c r="K50" s="56"/>
      <c r="L50" s="86">
        <f t="shared" ref="L50:L51" si="68">(I50+J50+K50)/C50</f>
        <v>0.25</v>
      </c>
      <c r="M50" s="58">
        <f t="shared" ref="M50:M51" si="69">SUM(I50:K50)</f>
        <v>125</v>
      </c>
    </row>
    <row r="51" spans="1:13" s="87" customFormat="1" x14ac:dyDescent="0.25">
      <c r="A51" s="83">
        <v>43438</v>
      </c>
      <c r="B51" s="84" t="s">
        <v>909</v>
      </c>
      <c r="C51" s="84">
        <v>1100</v>
      </c>
      <c r="D51" s="84" t="s">
        <v>12</v>
      </c>
      <c r="E51" s="85">
        <v>14.95</v>
      </c>
      <c r="F51" s="85">
        <v>16.45</v>
      </c>
      <c r="G51" s="85">
        <v>18.2</v>
      </c>
      <c r="H51" s="85"/>
      <c r="I51" s="56">
        <f t="shared" si="67"/>
        <v>1650</v>
      </c>
      <c r="J51" s="56">
        <f t="shared" ref="J51" si="70">(G51-F51)*C51</f>
        <v>1925</v>
      </c>
      <c r="K51" s="56"/>
      <c r="L51" s="86">
        <f t="shared" si="68"/>
        <v>3.25</v>
      </c>
      <c r="M51" s="58">
        <f t="shared" si="69"/>
        <v>3575</v>
      </c>
    </row>
    <row r="52" spans="1:13" s="87" customFormat="1" x14ac:dyDescent="0.25">
      <c r="A52" s="83">
        <v>43437</v>
      </c>
      <c r="B52" s="84" t="s">
        <v>908</v>
      </c>
      <c r="C52" s="84">
        <v>1750</v>
      </c>
      <c r="D52" s="84" t="s">
        <v>12</v>
      </c>
      <c r="E52" s="85">
        <v>7.5</v>
      </c>
      <c r="F52" s="85">
        <v>6.8</v>
      </c>
      <c r="G52" s="85"/>
      <c r="H52" s="85"/>
      <c r="I52" s="56">
        <f t="shared" ref="I52:I54" si="71">(F52-E52)*C52</f>
        <v>-1225.0000000000002</v>
      </c>
      <c r="J52" s="56"/>
      <c r="K52" s="56"/>
      <c r="L52" s="86">
        <f t="shared" ref="L52:L54" si="72">(I52+J52+K52)/C52</f>
        <v>-0.70000000000000018</v>
      </c>
      <c r="M52" s="58">
        <f t="shared" ref="M52:M54" si="73">SUM(I52:K52)</f>
        <v>-1225.0000000000002</v>
      </c>
    </row>
    <row r="53" spans="1:13" s="87" customFormat="1" x14ac:dyDescent="0.25">
      <c r="A53" s="83">
        <v>43437</v>
      </c>
      <c r="B53" s="84" t="s">
        <v>907</v>
      </c>
      <c r="C53" s="84">
        <v>1500</v>
      </c>
      <c r="D53" s="84" t="s">
        <v>12</v>
      </c>
      <c r="E53" s="85">
        <v>10.95</v>
      </c>
      <c r="F53" s="85">
        <v>12.05</v>
      </c>
      <c r="G53" s="85"/>
      <c r="H53" s="85"/>
      <c r="I53" s="56">
        <f t="shared" si="71"/>
        <v>1650.000000000002</v>
      </c>
      <c r="J53" s="56"/>
      <c r="K53" s="56"/>
      <c r="L53" s="86">
        <f t="shared" si="72"/>
        <v>1.1000000000000014</v>
      </c>
      <c r="M53" s="58">
        <f t="shared" si="73"/>
        <v>1650.000000000002</v>
      </c>
    </row>
    <row r="54" spans="1:13" s="87" customFormat="1" x14ac:dyDescent="0.25">
      <c r="A54" s="83">
        <v>43437</v>
      </c>
      <c r="B54" s="84" t="s">
        <v>906</v>
      </c>
      <c r="C54" s="84">
        <v>1100</v>
      </c>
      <c r="D54" s="84" t="s">
        <v>12</v>
      </c>
      <c r="E54" s="85">
        <v>20.6</v>
      </c>
      <c r="F54" s="85">
        <v>22.05</v>
      </c>
      <c r="G54" s="85">
        <v>24</v>
      </c>
      <c r="H54" s="85"/>
      <c r="I54" s="56">
        <f t="shared" si="71"/>
        <v>1594.9999999999993</v>
      </c>
      <c r="J54" s="56">
        <f t="shared" ref="J54" si="74">(G54-F54)*C54</f>
        <v>2144.9999999999991</v>
      </c>
      <c r="K54" s="56"/>
      <c r="L54" s="86">
        <f t="shared" si="72"/>
        <v>3.3999999999999981</v>
      </c>
      <c r="M54" s="58">
        <f t="shared" si="73"/>
        <v>3739.9999999999982</v>
      </c>
    </row>
    <row r="55" spans="1:13" ht="15.75" x14ac:dyDescent="0.25">
      <c r="A55" s="109"/>
      <c r="B55" s="108"/>
      <c r="C55" s="108"/>
      <c r="D55" s="108"/>
      <c r="E55" s="108"/>
      <c r="F55" s="108"/>
      <c r="G55" s="108"/>
      <c r="H55" s="108"/>
      <c r="I55" s="110"/>
      <c r="J55" s="110"/>
      <c r="K55" s="110"/>
      <c r="L55" s="111"/>
      <c r="M55" s="108"/>
    </row>
    <row r="56" spans="1:13" s="82" customFormat="1" x14ac:dyDescent="0.25">
      <c r="A56" s="80">
        <v>43434</v>
      </c>
      <c r="B56" s="81" t="s">
        <v>905</v>
      </c>
      <c r="C56" s="81">
        <v>6000</v>
      </c>
      <c r="D56" s="81" t="s">
        <v>12</v>
      </c>
      <c r="E56" s="78">
        <v>2.9</v>
      </c>
      <c r="F56" s="78">
        <v>3.3</v>
      </c>
      <c r="G56" s="78">
        <v>3.8</v>
      </c>
      <c r="H56" s="78">
        <v>4.25</v>
      </c>
      <c r="I56" s="48">
        <f t="shared" ref="I56" si="75">(F56-E56)*C56</f>
        <v>2399.9999999999995</v>
      </c>
      <c r="J56" s="48">
        <f t="shared" ref="J56" si="76">(G56-F56)*C56</f>
        <v>3000</v>
      </c>
      <c r="K56" s="48">
        <f t="shared" ref="K56" si="77">(H56-G56)*C56</f>
        <v>2700.0000000000009</v>
      </c>
      <c r="L56" s="79">
        <f t="shared" ref="L56" si="78">(I56+J56+K56)/C56</f>
        <v>1.35</v>
      </c>
      <c r="M56" s="50">
        <f t="shared" ref="M56" si="79">SUM(I56:K56)</f>
        <v>8100.0000000000009</v>
      </c>
    </row>
    <row r="57" spans="1:13" s="82" customFormat="1" x14ac:dyDescent="0.25">
      <c r="A57" s="80">
        <v>43434</v>
      </c>
      <c r="B57" s="81" t="s">
        <v>904</v>
      </c>
      <c r="C57" s="81">
        <v>800</v>
      </c>
      <c r="D57" s="81" t="s">
        <v>12</v>
      </c>
      <c r="E57" s="78">
        <v>20.8</v>
      </c>
      <c r="F57" s="78">
        <v>22.8</v>
      </c>
      <c r="G57" s="78">
        <v>25.55</v>
      </c>
      <c r="H57" s="78">
        <v>28.05</v>
      </c>
      <c r="I57" s="48">
        <f t="shared" ref="I57" si="80">(F57-E57)*C57</f>
        <v>1600</v>
      </c>
      <c r="J57" s="48">
        <f t="shared" ref="J57" si="81">(G57-F57)*C57</f>
        <v>2200</v>
      </c>
      <c r="K57" s="48">
        <f t="shared" ref="K57" si="82">(H57-G57)*C57</f>
        <v>2000</v>
      </c>
      <c r="L57" s="79">
        <f t="shared" ref="L57" si="83">(I57+J57+K57)/C57</f>
        <v>7.25</v>
      </c>
      <c r="M57" s="50">
        <f t="shared" ref="M57" si="84">SUM(I57:K57)</f>
        <v>5800</v>
      </c>
    </row>
    <row r="58" spans="1:13" s="87" customFormat="1" x14ac:dyDescent="0.25">
      <c r="A58" s="83">
        <v>43433</v>
      </c>
      <c r="B58" s="84" t="s">
        <v>903</v>
      </c>
      <c r="C58" s="84">
        <v>3000</v>
      </c>
      <c r="D58" s="84" t="s">
        <v>12</v>
      </c>
      <c r="E58" s="85">
        <v>5.5</v>
      </c>
      <c r="F58" s="85">
        <v>5.95</v>
      </c>
      <c r="G58" s="85"/>
      <c r="H58" s="85"/>
      <c r="I58" s="56">
        <f t="shared" ref="I58:I59" si="85">(F58-E58)*C58</f>
        <v>1350.0000000000005</v>
      </c>
      <c r="J58" s="56"/>
      <c r="K58" s="56"/>
      <c r="L58" s="86">
        <f t="shared" ref="L58:L59" si="86">(I58+J58+K58)/C58</f>
        <v>0.45000000000000018</v>
      </c>
      <c r="M58" s="58">
        <f t="shared" ref="M58:M59" si="87">SUM(I58:K58)</f>
        <v>1350.0000000000005</v>
      </c>
    </row>
    <row r="59" spans="1:13" s="87" customFormat="1" x14ac:dyDescent="0.25">
      <c r="A59" s="83">
        <v>43433</v>
      </c>
      <c r="B59" s="84" t="s">
        <v>902</v>
      </c>
      <c r="C59" s="84">
        <v>4500</v>
      </c>
      <c r="D59" s="84" t="s">
        <v>12</v>
      </c>
      <c r="E59" s="85">
        <v>4.25</v>
      </c>
      <c r="F59" s="85">
        <v>4.75</v>
      </c>
      <c r="G59" s="85"/>
      <c r="H59" s="85"/>
      <c r="I59" s="56">
        <f t="shared" si="85"/>
        <v>2250</v>
      </c>
      <c r="J59" s="56"/>
      <c r="K59" s="56"/>
      <c r="L59" s="86">
        <f t="shared" si="86"/>
        <v>0.5</v>
      </c>
      <c r="M59" s="58">
        <f t="shared" si="87"/>
        <v>2250</v>
      </c>
    </row>
    <row r="60" spans="1:13" s="87" customFormat="1" x14ac:dyDescent="0.25">
      <c r="A60" s="83">
        <v>43432</v>
      </c>
      <c r="B60" s="84" t="s">
        <v>901</v>
      </c>
      <c r="C60" s="84">
        <v>2000</v>
      </c>
      <c r="D60" s="84" t="s">
        <v>12</v>
      </c>
      <c r="E60" s="85">
        <v>9</v>
      </c>
      <c r="F60" s="85">
        <v>9.75</v>
      </c>
      <c r="G60" s="85"/>
      <c r="H60" s="85"/>
      <c r="I60" s="56">
        <f t="shared" ref="I60" si="88">(F60-E60)*C60</f>
        <v>1500</v>
      </c>
      <c r="J60" s="56"/>
      <c r="K60" s="56"/>
      <c r="L60" s="86">
        <f t="shared" ref="L60" si="89">(I60+J60+K60)/C60</f>
        <v>0.75</v>
      </c>
      <c r="M60" s="58">
        <f t="shared" ref="M60" si="90">SUM(I60:K60)</f>
        <v>1500</v>
      </c>
    </row>
    <row r="61" spans="1:13" s="87" customFormat="1" x14ac:dyDescent="0.25">
      <c r="A61" s="83">
        <v>43431</v>
      </c>
      <c r="B61" s="84" t="s">
        <v>900</v>
      </c>
      <c r="C61" s="84">
        <v>4000</v>
      </c>
      <c r="D61" s="84" t="s">
        <v>12</v>
      </c>
      <c r="E61" s="85">
        <v>1.2</v>
      </c>
      <c r="F61" s="85">
        <v>1.5</v>
      </c>
      <c r="G61" s="85"/>
      <c r="H61" s="85"/>
      <c r="I61" s="56">
        <f t="shared" ref="I61:I62" si="91">(F61-E61)*C61</f>
        <v>1200.0000000000002</v>
      </c>
      <c r="J61" s="56"/>
      <c r="K61" s="56"/>
      <c r="L61" s="86">
        <f t="shared" ref="L61:L62" si="92">(I61+J61+K61)/C61</f>
        <v>0.30000000000000004</v>
      </c>
      <c r="M61" s="58">
        <f t="shared" ref="M61:M62" si="93">SUM(I61:K61)</f>
        <v>1200.0000000000002</v>
      </c>
    </row>
    <row r="62" spans="1:13" s="87" customFormat="1" x14ac:dyDescent="0.25">
      <c r="A62" s="83">
        <v>43431</v>
      </c>
      <c r="B62" s="84" t="s">
        <v>899</v>
      </c>
      <c r="C62" s="84">
        <v>1600</v>
      </c>
      <c r="D62" s="84" t="s">
        <v>12</v>
      </c>
      <c r="E62" s="85">
        <v>2.25</v>
      </c>
      <c r="F62" s="85">
        <v>3.25</v>
      </c>
      <c r="G62" s="85"/>
      <c r="H62" s="85"/>
      <c r="I62" s="56">
        <f t="shared" si="91"/>
        <v>1600</v>
      </c>
      <c r="J62" s="56"/>
      <c r="K62" s="56"/>
      <c r="L62" s="86">
        <f t="shared" si="92"/>
        <v>1</v>
      </c>
      <c r="M62" s="58">
        <f t="shared" si="93"/>
        <v>1600</v>
      </c>
    </row>
    <row r="63" spans="1:13" s="87" customFormat="1" x14ac:dyDescent="0.25">
      <c r="A63" s="83">
        <v>43430</v>
      </c>
      <c r="B63" s="84" t="s">
        <v>894</v>
      </c>
      <c r="C63" s="84">
        <v>500</v>
      </c>
      <c r="D63" s="84" t="s">
        <v>12</v>
      </c>
      <c r="E63" s="85">
        <v>11.15</v>
      </c>
      <c r="F63" s="85">
        <v>7.4</v>
      </c>
      <c r="G63" s="85"/>
      <c r="H63" s="85"/>
      <c r="I63" s="56">
        <f t="shared" ref="I63:I64" si="94">(F63-E63)*C63</f>
        <v>-1875</v>
      </c>
      <c r="J63" s="56"/>
      <c r="K63" s="56"/>
      <c r="L63" s="86">
        <f t="shared" ref="L63:L64" si="95">(I63+J63+K63)/C63</f>
        <v>-3.75</v>
      </c>
      <c r="M63" s="58">
        <f t="shared" ref="M63:M64" si="96">SUM(I63:K63)</f>
        <v>-1875</v>
      </c>
    </row>
    <row r="64" spans="1:13" s="87" customFormat="1" x14ac:dyDescent="0.25">
      <c r="A64" s="83">
        <v>43430</v>
      </c>
      <c r="B64" s="84" t="s">
        <v>898</v>
      </c>
      <c r="C64" s="84">
        <v>900</v>
      </c>
      <c r="D64" s="84" t="s">
        <v>12</v>
      </c>
      <c r="E64" s="85">
        <v>2.5</v>
      </c>
      <c r="F64" s="85">
        <v>3.3</v>
      </c>
      <c r="G64" s="85"/>
      <c r="H64" s="85"/>
      <c r="I64" s="56">
        <f t="shared" si="94"/>
        <v>719.99999999999989</v>
      </c>
      <c r="J64" s="56"/>
      <c r="K64" s="56"/>
      <c r="L64" s="86">
        <f t="shared" si="95"/>
        <v>0.79999999999999982</v>
      </c>
      <c r="M64" s="58">
        <f t="shared" si="96"/>
        <v>719.99999999999989</v>
      </c>
    </row>
    <row r="65" spans="1:13" s="87" customFormat="1" x14ac:dyDescent="0.25">
      <c r="A65" s="83">
        <v>43426</v>
      </c>
      <c r="B65" s="84" t="s">
        <v>897</v>
      </c>
      <c r="C65" s="84">
        <v>2000</v>
      </c>
      <c r="D65" s="84" t="s">
        <v>12</v>
      </c>
      <c r="E65" s="85">
        <v>0.75</v>
      </c>
      <c r="F65" s="85">
        <v>0.85</v>
      </c>
      <c r="G65" s="85"/>
      <c r="H65" s="85"/>
      <c r="I65" s="56">
        <f t="shared" ref="I65:I66" si="97">(F65-E65)*C65</f>
        <v>199.99999999999994</v>
      </c>
      <c r="J65" s="56"/>
      <c r="K65" s="56"/>
      <c r="L65" s="86">
        <f t="shared" ref="L65:L66" si="98">(I65+J65+K65)/C65</f>
        <v>9.9999999999999978E-2</v>
      </c>
      <c r="M65" s="58">
        <f t="shared" ref="M65:M66" si="99">SUM(I65:K65)</f>
        <v>199.99999999999994</v>
      </c>
    </row>
    <row r="66" spans="1:13" s="87" customFormat="1" x14ac:dyDescent="0.25">
      <c r="A66" s="83">
        <v>43426</v>
      </c>
      <c r="B66" s="84" t="s">
        <v>837</v>
      </c>
      <c r="C66" s="84">
        <v>1200</v>
      </c>
      <c r="D66" s="84" t="s">
        <v>12</v>
      </c>
      <c r="E66" s="85">
        <v>2.65</v>
      </c>
      <c r="F66" s="85">
        <v>4.1500000000000004</v>
      </c>
      <c r="G66" s="85"/>
      <c r="H66" s="85"/>
      <c r="I66" s="56">
        <f t="shared" si="97"/>
        <v>1800.0000000000005</v>
      </c>
      <c r="J66" s="56"/>
      <c r="K66" s="56"/>
      <c r="L66" s="86">
        <f t="shared" si="98"/>
        <v>1.5000000000000004</v>
      </c>
      <c r="M66" s="58">
        <f t="shared" si="99"/>
        <v>1800.0000000000005</v>
      </c>
    </row>
    <row r="67" spans="1:13" s="87" customFormat="1" x14ac:dyDescent="0.25">
      <c r="A67" s="83">
        <v>43424</v>
      </c>
      <c r="B67" s="84" t="s">
        <v>896</v>
      </c>
      <c r="C67" s="84">
        <v>6000</v>
      </c>
      <c r="D67" s="84" t="s">
        <v>12</v>
      </c>
      <c r="E67" s="85">
        <v>0.25</v>
      </c>
      <c r="F67" s="85">
        <v>0.4</v>
      </c>
      <c r="G67" s="85"/>
      <c r="H67" s="85"/>
      <c r="I67" s="56">
        <f t="shared" ref="I67" si="100">(F67-E67)*C67</f>
        <v>900.00000000000011</v>
      </c>
      <c r="J67" s="56"/>
      <c r="K67" s="56"/>
      <c r="L67" s="86">
        <f t="shared" ref="L67" si="101">(I67+J67+K67)/C67</f>
        <v>0.15000000000000002</v>
      </c>
      <c r="M67" s="58">
        <f t="shared" ref="M67" si="102">SUM(I67:K67)</f>
        <v>900.00000000000011</v>
      </c>
    </row>
    <row r="68" spans="1:13" s="87" customFormat="1" x14ac:dyDescent="0.25">
      <c r="A68" s="83">
        <v>43424</v>
      </c>
      <c r="B68" s="84" t="s">
        <v>895</v>
      </c>
      <c r="C68" s="84">
        <v>1000</v>
      </c>
      <c r="D68" s="84" t="s">
        <v>12</v>
      </c>
      <c r="E68" s="85">
        <v>7</v>
      </c>
      <c r="F68" s="85">
        <v>8.5</v>
      </c>
      <c r="G68" s="85"/>
      <c r="H68" s="85"/>
      <c r="I68" s="56">
        <f t="shared" ref="I68:I69" si="103">(F68-E68)*C68</f>
        <v>1500</v>
      </c>
      <c r="J68" s="56"/>
      <c r="K68" s="56"/>
      <c r="L68" s="86">
        <f t="shared" ref="L68:L69" si="104">(I68+J68+K68)/C68</f>
        <v>1.5</v>
      </c>
      <c r="M68" s="58">
        <f t="shared" ref="M68:M69" si="105">SUM(I68:K68)</f>
        <v>1500</v>
      </c>
    </row>
    <row r="69" spans="1:13" s="87" customFormat="1" x14ac:dyDescent="0.25">
      <c r="A69" s="83">
        <v>43424</v>
      </c>
      <c r="B69" s="84" t="s">
        <v>894</v>
      </c>
      <c r="C69" s="84">
        <v>500</v>
      </c>
      <c r="D69" s="84" t="s">
        <v>12</v>
      </c>
      <c r="E69" s="85">
        <v>5.75</v>
      </c>
      <c r="F69" s="85">
        <v>6.4</v>
      </c>
      <c r="G69" s="85"/>
      <c r="H69" s="85"/>
      <c r="I69" s="56">
        <f t="shared" si="103"/>
        <v>325.00000000000017</v>
      </c>
      <c r="J69" s="56"/>
      <c r="K69" s="56"/>
      <c r="L69" s="86">
        <f t="shared" si="104"/>
        <v>0.65000000000000036</v>
      </c>
      <c r="M69" s="58">
        <f t="shared" si="105"/>
        <v>325.00000000000017</v>
      </c>
    </row>
    <row r="70" spans="1:13" s="87" customFormat="1" x14ac:dyDescent="0.25">
      <c r="A70" s="83">
        <v>43423</v>
      </c>
      <c r="B70" s="84" t="s">
        <v>893</v>
      </c>
      <c r="C70" s="84">
        <v>3500</v>
      </c>
      <c r="D70" s="84" t="s">
        <v>12</v>
      </c>
      <c r="E70" s="85">
        <v>1.75</v>
      </c>
      <c r="F70" s="85">
        <v>2.2000000000000002</v>
      </c>
      <c r="G70" s="85"/>
      <c r="H70" s="85"/>
      <c r="I70" s="56">
        <f t="shared" ref="I70:I72" si="106">(F70-E70)*C70</f>
        <v>1575.0000000000007</v>
      </c>
      <c r="J70" s="56"/>
      <c r="K70" s="56"/>
      <c r="L70" s="86">
        <f t="shared" ref="L70:L72" si="107">(I70+J70+K70)/C70</f>
        <v>0.45000000000000018</v>
      </c>
      <c r="M70" s="58">
        <f t="shared" ref="M70:M72" si="108">SUM(I70:K70)</f>
        <v>1575.0000000000007</v>
      </c>
    </row>
    <row r="71" spans="1:13" s="82" customFormat="1" x14ac:dyDescent="0.25">
      <c r="A71" s="80">
        <v>43423</v>
      </c>
      <c r="B71" s="81" t="s">
        <v>892</v>
      </c>
      <c r="C71" s="81">
        <v>6000</v>
      </c>
      <c r="D71" s="81" t="s">
        <v>12</v>
      </c>
      <c r="E71" s="78">
        <v>1.6</v>
      </c>
      <c r="F71" s="78">
        <v>1.95</v>
      </c>
      <c r="G71" s="78">
        <v>2.4</v>
      </c>
      <c r="H71" s="78">
        <v>2.8</v>
      </c>
      <c r="I71" s="48">
        <f t="shared" si="106"/>
        <v>2099.9999999999991</v>
      </c>
      <c r="J71" s="48">
        <f t="shared" ref="J71" si="109">(G71-F71)*C71</f>
        <v>2699.9999999999995</v>
      </c>
      <c r="K71" s="48">
        <f t="shared" ref="K71" si="110">(H71-G71)*C71</f>
        <v>2399.9999999999995</v>
      </c>
      <c r="L71" s="79">
        <f t="shared" si="107"/>
        <v>1.1999999999999997</v>
      </c>
      <c r="M71" s="50">
        <f t="shared" si="108"/>
        <v>7199.9999999999982</v>
      </c>
    </row>
    <row r="72" spans="1:13" s="87" customFormat="1" x14ac:dyDescent="0.25">
      <c r="A72" s="83">
        <v>43423</v>
      </c>
      <c r="B72" s="84" t="s">
        <v>891</v>
      </c>
      <c r="C72" s="84">
        <v>1750</v>
      </c>
      <c r="D72" s="84" t="s">
        <v>12</v>
      </c>
      <c r="E72" s="85">
        <v>8.35</v>
      </c>
      <c r="F72" s="85">
        <v>8.9</v>
      </c>
      <c r="G72" s="85"/>
      <c r="H72" s="85"/>
      <c r="I72" s="56">
        <f t="shared" si="106"/>
        <v>962.50000000000125</v>
      </c>
      <c r="J72" s="56"/>
      <c r="K72" s="56"/>
      <c r="L72" s="86">
        <f t="shared" si="107"/>
        <v>0.55000000000000071</v>
      </c>
      <c r="M72" s="58">
        <f t="shared" si="108"/>
        <v>962.50000000000125</v>
      </c>
    </row>
    <row r="73" spans="1:13" s="87" customFormat="1" x14ac:dyDescent="0.25">
      <c r="A73" s="83">
        <v>43420</v>
      </c>
      <c r="B73" s="84" t="s">
        <v>890</v>
      </c>
      <c r="C73" s="84">
        <v>1000</v>
      </c>
      <c r="D73" s="84" t="s">
        <v>12</v>
      </c>
      <c r="E73" s="85">
        <v>8.3000000000000007</v>
      </c>
      <c r="F73" s="85">
        <v>10.050000000000001</v>
      </c>
      <c r="G73" s="85"/>
      <c r="H73" s="85"/>
      <c r="I73" s="56">
        <f t="shared" ref="I73:I74" si="111">(F73-E73)*C73</f>
        <v>1750</v>
      </c>
      <c r="J73" s="56"/>
      <c r="K73" s="56"/>
      <c r="L73" s="86">
        <f t="shared" ref="L73:L74" si="112">(I73+J73+K73)/C73</f>
        <v>1.75</v>
      </c>
      <c r="M73" s="58">
        <f t="shared" ref="M73:M74" si="113">SUM(I73:K73)</f>
        <v>1750</v>
      </c>
    </row>
    <row r="74" spans="1:13" s="87" customFormat="1" x14ac:dyDescent="0.25">
      <c r="A74" s="83">
        <v>43420</v>
      </c>
      <c r="B74" s="84" t="s">
        <v>889</v>
      </c>
      <c r="C74" s="84">
        <v>750</v>
      </c>
      <c r="D74" s="84" t="s">
        <v>12</v>
      </c>
      <c r="E74" s="85">
        <v>3</v>
      </c>
      <c r="F74" s="85">
        <v>5.25</v>
      </c>
      <c r="G74" s="85"/>
      <c r="H74" s="85"/>
      <c r="I74" s="56">
        <f t="shared" si="111"/>
        <v>1687.5</v>
      </c>
      <c r="J74" s="56"/>
      <c r="K74" s="56"/>
      <c r="L74" s="86">
        <f t="shared" si="112"/>
        <v>2.25</v>
      </c>
      <c r="M74" s="58">
        <f t="shared" si="113"/>
        <v>1687.5</v>
      </c>
    </row>
    <row r="75" spans="1:13" s="87" customFormat="1" x14ac:dyDescent="0.25">
      <c r="A75" s="83">
        <v>43419</v>
      </c>
      <c r="B75" s="84" t="s">
        <v>888</v>
      </c>
      <c r="C75" s="84">
        <v>600</v>
      </c>
      <c r="D75" s="84" t="s">
        <v>12</v>
      </c>
      <c r="E75" s="85">
        <v>19.25</v>
      </c>
      <c r="F75" s="85">
        <v>21.75</v>
      </c>
      <c r="G75" s="85"/>
      <c r="H75" s="85"/>
      <c r="I75" s="56">
        <f t="shared" ref="I75" si="114">(F75-E75)*C75</f>
        <v>1500</v>
      </c>
      <c r="J75" s="56"/>
      <c r="K75" s="56"/>
      <c r="L75" s="86">
        <f t="shared" ref="L75" si="115">(I75+J75+K75)/C75</f>
        <v>2.5</v>
      </c>
      <c r="M75" s="58">
        <f t="shared" ref="M75" si="116">SUM(I75:K75)</f>
        <v>1500</v>
      </c>
    </row>
    <row r="76" spans="1:13" s="87" customFormat="1" x14ac:dyDescent="0.25">
      <c r="A76" s="83">
        <v>43418</v>
      </c>
      <c r="B76" s="84" t="s">
        <v>884</v>
      </c>
      <c r="C76" s="84">
        <v>1200</v>
      </c>
      <c r="D76" s="84" t="s">
        <v>12</v>
      </c>
      <c r="E76" s="85">
        <v>14.45</v>
      </c>
      <c r="F76" s="85">
        <v>15.7</v>
      </c>
      <c r="G76" s="85"/>
      <c r="H76" s="85"/>
      <c r="I76" s="56">
        <f t="shared" ref="I76:I79" si="117">(F76-E76)*C76</f>
        <v>1500</v>
      </c>
      <c r="J76" s="56"/>
      <c r="K76" s="56"/>
      <c r="L76" s="86">
        <f t="shared" ref="L76:L79" si="118">(I76+J76+K76)/C76</f>
        <v>1.25</v>
      </c>
      <c r="M76" s="58">
        <f t="shared" ref="M76:M79" si="119">SUM(I76:K76)</f>
        <v>1500</v>
      </c>
    </row>
    <row r="77" spans="1:13" s="87" customFormat="1" x14ac:dyDescent="0.25">
      <c r="A77" s="83">
        <v>43418</v>
      </c>
      <c r="B77" s="84" t="s">
        <v>866</v>
      </c>
      <c r="C77" s="84">
        <v>2800</v>
      </c>
      <c r="D77" s="84" t="s">
        <v>12</v>
      </c>
      <c r="E77" s="85">
        <v>2.15</v>
      </c>
      <c r="F77" s="85">
        <v>2.75</v>
      </c>
      <c r="G77" s="85"/>
      <c r="H77" s="85"/>
      <c r="I77" s="56">
        <f t="shared" si="117"/>
        <v>1680.0000000000002</v>
      </c>
      <c r="J77" s="56"/>
      <c r="K77" s="56"/>
      <c r="L77" s="86">
        <f t="shared" si="118"/>
        <v>0.60000000000000009</v>
      </c>
      <c r="M77" s="58">
        <f t="shared" si="119"/>
        <v>1680.0000000000002</v>
      </c>
    </row>
    <row r="78" spans="1:13" s="87" customFormat="1" x14ac:dyDescent="0.25">
      <c r="A78" s="83">
        <v>43418</v>
      </c>
      <c r="B78" s="84" t="s">
        <v>885</v>
      </c>
      <c r="C78" s="84">
        <v>5000</v>
      </c>
      <c r="D78" s="84" t="s">
        <v>12</v>
      </c>
      <c r="E78" s="85">
        <v>2</v>
      </c>
      <c r="F78" s="85">
        <v>2.4</v>
      </c>
      <c r="G78" s="85"/>
      <c r="H78" s="85"/>
      <c r="I78" s="56">
        <f t="shared" si="117"/>
        <v>1999.9999999999995</v>
      </c>
      <c r="J78" s="56"/>
      <c r="K78" s="56"/>
      <c r="L78" s="86">
        <f t="shared" si="118"/>
        <v>0.39999999999999991</v>
      </c>
      <c r="M78" s="58">
        <f t="shared" si="119"/>
        <v>1999.9999999999995</v>
      </c>
    </row>
    <row r="79" spans="1:13" s="87" customFormat="1" x14ac:dyDescent="0.25">
      <c r="A79" s="83">
        <v>43417</v>
      </c>
      <c r="B79" s="84" t="s">
        <v>886</v>
      </c>
      <c r="C79" s="84">
        <v>1750</v>
      </c>
      <c r="D79" s="84" t="s">
        <v>12</v>
      </c>
      <c r="E79" s="85">
        <v>9.1</v>
      </c>
      <c r="F79" s="85">
        <v>9.9499999999999993</v>
      </c>
      <c r="G79" s="85"/>
      <c r="H79" s="85"/>
      <c r="I79" s="56">
        <f t="shared" si="117"/>
        <v>1487.4999999999993</v>
      </c>
      <c r="J79" s="56"/>
      <c r="K79" s="56"/>
      <c r="L79" s="86">
        <f t="shared" si="118"/>
        <v>0.84999999999999964</v>
      </c>
      <c r="M79" s="58">
        <f t="shared" si="119"/>
        <v>1487.4999999999993</v>
      </c>
    </row>
    <row r="80" spans="1:13" s="87" customFormat="1" x14ac:dyDescent="0.25">
      <c r="A80" s="83">
        <v>43417</v>
      </c>
      <c r="B80" s="84" t="s">
        <v>884</v>
      </c>
      <c r="C80" s="84">
        <v>1200</v>
      </c>
      <c r="D80" s="84" t="s">
        <v>12</v>
      </c>
      <c r="E80" s="85">
        <v>14.5</v>
      </c>
      <c r="F80" s="85">
        <v>16</v>
      </c>
      <c r="G80" s="85"/>
      <c r="H80" s="85"/>
      <c r="I80" s="56">
        <f t="shared" ref="I80:I81" si="120">(F80-E80)*C80</f>
        <v>1800</v>
      </c>
      <c r="J80" s="56"/>
      <c r="K80" s="56"/>
      <c r="L80" s="86">
        <f t="shared" ref="L80:L81" si="121">(I80+J80+K80)/C80</f>
        <v>1.5</v>
      </c>
      <c r="M80" s="58">
        <f t="shared" ref="M80:M81" si="122">SUM(I80:K80)</f>
        <v>1800</v>
      </c>
    </row>
    <row r="81" spans="1:13" s="87" customFormat="1" x14ac:dyDescent="0.25">
      <c r="A81" s="83">
        <v>43417</v>
      </c>
      <c r="B81" s="84" t="s">
        <v>865</v>
      </c>
      <c r="C81" s="84">
        <v>2400</v>
      </c>
      <c r="D81" s="84" t="s">
        <v>12</v>
      </c>
      <c r="E81" s="85">
        <v>3.65</v>
      </c>
      <c r="F81" s="85">
        <v>4.3</v>
      </c>
      <c r="G81" s="85"/>
      <c r="H81" s="85"/>
      <c r="I81" s="56">
        <f t="shared" si="120"/>
        <v>1559.9999999999998</v>
      </c>
      <c r="J81" s="56"/>
      <c r="K81" s="56"/>
      <c r="L81" s="86">
        <f t="shared" si="121"/>
        <v>0.64999999999999991</v>
      </c>
      <c r="M81" s="58">
        <f t="shared" si="122"/>
        <v>1559.9999999999998</v>
      </c>
    </row>
    <row r="82" spans="1:13" s="87" customFormat="1" x14ac:dyDescent="0.25">
      <c r="A82" s="83">
        <v>43416</v>
      </c>
      <c r="B82" s="84" t="s">
        <v>883</v>
      </c>
      <c r="C82" s="84">
        <v>500</v>
      </c>
      <c r="D82" s="84" t="s">
        <v>12</v>
      </c>
      <c r="E82" s="85">
        <v>12.75</v>
      </c>
      <c r="F82" s="85">
        <v>16.75</v>
      </c>
      <c r="G82" s="85"/>
      <c r="H82" s="85"/>
      <c r="I82" s="56">
        <f t="shared" ref="I82:I85" si="123">(F82-E82)*C82</f>
        <v>2000</v>
      </c>
      <c r="J82" s="56"/>
      <c r="K82" s="56"/>
      <c r="L82" s="86">
        <f t="shared" ref="L82:L85" si="124">(I82+J82+K82)/C82</f>
        <v>4</v>
      </c>
      <c r="M82" s="58">
        <f t="shared" ref="M82:M85" si="125">SUM(I82:K82)</f>
        <v>2000</v>
      </c>
    </row>
    <row r="83" spans="1:13" s="87" customFormat="1" x14ac:dyDescent="0.25">
      <c r="A83" s="83">
        <v>43416</v>
      </c>
      <c r="B83" s="84" t="s">
        <v>882</v>
      </c>
      <c r="C83" s="84">
        <v>3000</v>
      </c>
      <c r="D83" s="84" t="s">
        <v>12</v>
      </c>
      <c r="E83" s="85">
        <v>3.4</v>
      </c>
      <c r="F83" s="85">
        <v>4</v>
      </c>
      <c r="G83" s="85"/>
      <c r="H83" s="85"/>
      <c r="I83" s="56">
        <f t="shared" si="123"/>
        <v>1800.0000000000002</v>
      </c>
      <c r="J83" s="56"/>
      <c r="K83" s="56"/>
      <c r="L83" s="86">
        <f t="shared" si="124"/>
        <v>0.60000000000000009</v>
      </c>
      <c r="M83" s="58">
        <f t="shared" si="125"/>
        <v>1800.0000000000002</v>
      </c>
    </row>
    <row r="84" spans="1:13" s="87" customFormat="1" x14ac:dyDescent="0.25">
      <c r="A84" s="83">
        <v>43416</v>
      </c>
      <c r="B84" s="84" t="s">
        <v>854</v>
      </c>
      <c r="C84" s="84">
        <v>1500</v>
      </c>
      <c r="D84" s="84" t="s">
        <v>12</v>
      </c>
      <c r="E84" s="85">
        <v>9.8000000000000007</v>
      </c>
      <c r="F84" s="85">
        <v>10.9</v>
      </c>
      <c r="G84" s="85"/>
      <c r="H84" s="85"/>
      <c r="I84" s="56">
        <f t="shared" si="123"/>
        <v>1649.9999999999995</v>
      </c>
      <c r="J84" s="56"/>
      <c r="K84" s="56"/>
      <c r="L84" s="86">
        <f t="shared" si="124"/>
        <v>1.0999999999999996</v>
      </c>
      <c r="M84" s="58">
        <f t="shared" si="125"/>
        <v>1649.9999999999995</v>
      </c>
    </row>
    <row r="85" spans="1:13" s="82" customFormat="1" x14ac:dyDescent="0.25">
      <c r="A85" s="80">
        <v>43410</v>
      </c>
      <c r="B85" s="81" t="s">
        <v>595</v>
      </c>
      <c r="C85" s="81">
        <v>4000</v>
      </c>
      <c r="D85" s="81" t="s">
        <v>12</v>
      </c>
      <c r="E85" s="78">
        <v>7.35</v>
      </c>
      <c r="F85" s="78">
        <v>7.75</v>
      </c>
      <c r="G85" s="78">
        <v>8.25</v>
      </c>
      <c r="H85" s="78">
        <v>8.6999999999999993</v>
      </c>
      <c r="I85" s="48">
        <f t="shared" si="123"/>
        <v>1600.0000000000014</v>
      </c>
      <c r="J85" s="48">
        <f t="shared" ref="J85" si="126">(G85-F85)*C85</f>
        <v>2000</v>
      </c>
      <c r="K85" s="48">
        <f t="shared" ref="K85" si="127">(H85-G85)*C85</f>
        <v>1799.9999999999973</v>
      </c>
      <c r="L85" s="79">
        <f t="shared" si="124"/>
        <v>1.3499999999999996</v>
      </c>
      <c r="M85" s="50">
        <f t="shared" si="125"/>
        <v>5399.9999999999982</v>
      </c>
    </row>
    <row r="86" spans="1:13" s="87" customFormat="1" x14ac:dyDescent="0.25">
      <c r="A86" s="83">
        <v>43409</v>
      </c>
      <c r="B86" s="84" t="s">
        <v>881</v>
      </c>
      <c r="C86" s="84">
        <v>1750</v>
      </c>
      <c r="D86" s="84" t="s">
        <v>12</v>
      </c>
      <c r="E86" s="85">
        <v>11.2</v>
      </c>
      <c r="F86" s="85">
        <v>12</v>
      </c>
      <c r="G86" s="85"/>
      <c r="H86" s="85"/>
      <c r="I86" s="56">
        <f t="shared" ref="I86:I87" si="128">(F86-E86)*C86</f>
        <v>1400.0000000000011</v>
      </c>
      <c r="J86" s="56"/>
      <c r="K86" s="56"/>
      <c r="L86" s="86">
        <f t="shared" ref="L86:L87" si="129">(I86+J86+K86)/C86</f>
        <v>0.8000000000000006</v>
      </c>
      <c r="M86" s="58">
        <f t="shared" ref="M86:M87" si="130">SUM(I86:K86)</f>
        <v>1400.0000000000011</v>
      </c>
    </row>
    <row r="87" spans="1:13" s="87" customFormat="1" x14ac:dyDescent="0.25">
      <c r="A87" s="83">
        <v>43409</v>
      </c>
      <c r="B87" s="84" t="s">
        <v>880</v>
      </c>
      <c r="C87" s="84">
        <v>1000</v>
      </c>
      <c r="D87" s="84" t="s">
        <v>12</v>
      </c>
      <c r="E87" s="85">
        <v>19.649999999999999</v>
      </c>
      <c r="F87" s="85">
        <v>18.149999999999999</v>
      </c>
      <c r="G87" s="85"/>
      <c r="H87" s="85"/>
      <c r="I87" s="56">
        <f t="shared" si="128"/>
        <v>-1500</v>
      </c>
      <c r="J87" s="56"/>
      <c r="K87" s="56"/>
      <c r="L87" s="86">
        <f t="shared" si="129"/>
        <v>-1.5</v>
      </c>
      <c r="M87" s="58">
        <f t="shared" si="130"/>
        <v>-1500</v>
      </c>
    </row>
    <row r="88" spans="1:13" s="87" customFormat="1" x14ac:dyDescent="0.25">
      <c r="A88" s="83">
        <v>43406</v>
      </c>
      <c r="B88" s="84" t="s">
        <v>879</v>
      </c>
      <c r="C88" s="84">
        <v>550</v>
      </c>
      <c r="D88" s="84" t="s">
        <v>12</v>
      </c>
      <c r="E88" s="85">
        <v>23.3</v>
      </c>
      <c r="F88" s="85">
        <v>20.55</v>
      </c>
      <c r="G88" s="85"/>
      <c r="H88" s="85"/>
      <c r="I88" s="56">
        <f t="shared" ref="I88" si="131">(F88-E88)*C88</f>
        <v>-1512.5</v>
      </c>
      <c r="J88" s="56"/>
      <c r="K88" s="56"/>
      <c r="L88" s="86">
        <f t="shared" ref="L88" si="132">(I88+J88+K88)/C88</f>
        <v>-2.75</v>
      </c>
      <c r="M88" s="58">
        <f t="shared" ref="M88" si="133">SUM(I88:K88)</f>
        <v>-1512.5</v>
      </c>
    </row>
    <row r="89" spans="1:13" s="87" customFormat="1" x14ac:dyDescent="0.25">
      <c r="A89" s="83">
        <v>43405</v>
      </c>
      <c r="B89" s="84" t="s">
        <v>878</v>
      </c>
      <c r="C89" s="84">
        <v>1300</v>
      </c>
      <c r="D89" s="84" t="s">
        <v>12</v>
      </c>
      <c r="E89" s="85">
        <v>11</v>
      </c>
      <c r="F89" s="85">
        <v>12.25</v>
      </c>
      <c r="G89" s="85"/>
      <c r="H89" s="85"/>
      <c r="I89" s="56">
        <f t="shared" ref="I89" si="134">(F89-E89)*C89</f>
        <v>1625</v>
      </c>
      <c r="J89" s="56"/>
      <c r="K89" s="56"/>
      <c r="L89" s="86">
        <f t="shared" ref="L89" si="135">(I89+J89+K89)/C89</f>
        <v>1.25</v>
      </c>
      <c r="M89" s="58">
        <f t="shared" ref="M89" si="136">SUM(I89:K89)</f>
        <v>1625</v>
      </c>
    </row>
    <row r="90" spans="1:13" ht="15.75" x14ac:dyDescent="0.25">
      <c r="A90" s="105"/>
      <c r="B90" s="104"/>
      <c r="C90" s="104"/>
      <c r="D90" s="104"/>
      <c r="E90" s="104"/>
      <c r="F90" s="104"/>
      <c r="G90" s="104"/>
      <c r="H90" s="104"/>
      <c r="I90" s="106"/>
      <c r="J90" s="106"/>
      <c r="K90" s="106"/>
      <c r="L90" s="107"/>
      <c r="M90" s="104"/>
    </row>
    <row r="91" spans="1:13" s="87" customFormat="1" x14ac:dyDescent="0.25">
      <c r="A91" s="83">
        <v>43404</v>
      </c>
      <c r="B91" s="84" t="s">
        <v>877</v>
      </c>
      <c r="C91" s="84">
        <v>4500</v>
      </c>
      <c r="D91" s="84" t="s">
        <v>12</v>
      </c>
      <c r="E91" s="85">
        <v>3.5</v>
      </c>
      <c r="F91" s="85">
        <v>3.9</v>
      </c>
      <c r="G91" s="85"/>
      <c r="H91" s="85"/>
      <c r="I91" s="56">
        <f t="shared" ref="I91" si="137">(F91-E91)*C91</f>
        <v>1799.9999999999995</v>
      </c>
      <c r="J91" s="56"/>
      <c r="K91" s="56"/>
      <c r="L91" s="86">
        <f t="shared" ref="L91" si="138">(I91+J91+K91)/C91</f>
        <v>0.39999999999999991</v>
      </c>
      <c r="M91" s="58">
        <f t="shared" ref="M91" si="139">SUM(I91:K91)</f>
        <v>1799.9999999999995</v>
      </c>
    </row>
    <row r="92" spans="1:13" s="87" customFormat="1" x14ac:dyDescent="0.25">
      <c r="A92" s="83">
        <v>43403</v>
      </c>
      <c r="B92" s="84" t="s">
        <v>876</v>
      </c>
      <c r="C92" s="84">
        <v>2400</v>
      </c>
      <c r="D92" s="84" t="s">
        <v>12</v>
      </c>
      <c r="E92" s="85">
        <v>6.55</v>
      </c>
      <c r="F92" s="85">
        <v>7.3</v>
      </c>
      <c r="G92" s="85">
        <v>8.1999999999999993</v>
      </c>
      <c r="H92" s="85"/>
      <c r="I92" s="56">
        <f t="shared" ref="I92" si="140">(F92-E92)*C92</f>
        <v>1800</v>
      </c>
      <c r="J92" s="56">
        <f t="shared" ref="J92" si="141">(G92-F92)*C92</f>
        <v>2159.9999999999986</v>
      </c>
      <c r="K92" s="56"/>
      <c r="L92" s="86">
        <f t="shared" ref="L92" si="142">(I92+J92+K92)/C92</f>
        <v>1.6499999999999995</v>
      </c>
      <c r="M92" s="58">
        <f t="shared" ref="M92" si="143">SUM(I92:K92)</f>
        <v>3959.9999999999986</v>
      </c>
    </row>
    <row r="93" spans="1:13" s="87" customFormat="1" x14ac:dyDescent="0.25">
      <c r="A93" s="83">
        <v>43402</v>
      </c>
      <c r="B93" s="84" t="s">
        <v>875</v>
      </c>
      <c r="C93" s="84">
        <v>1500</v>
      </c>
      <c r="D93" s="84" t="s">
        <v>12</v>
      </c>
      <c r="E93" s="85">
        <v>18.649999999999999</v>
      </c>
      <c r="F93" s="85">
        <v>19.899999999999999</v>
      </c>
      <c r="G93" s="85">
        <v>21.65</v>
      </c>
      <c r="H93" s="85"/>
      <c r="I93" s="56">
        <f t="shared" ref="I93:I95" si="144">(F93-E93)*C93</f>
        <v>1875</v>
      </c>
      <c r="J93" s="56">
        <f t="shared" ref="J93:J94" si="145">(G93-F93)*C93</f>
        <v>2625</v>
      </c>
      <c r="K93" s="56"/>
      <c r="L93" s="86">
        <f t="shared" ref="L93:L95" si="146">(I93+J93+K93)/C93</f>
        <v>3</v>
      </c>
      <c r="M93" s="58">
        <f t="shared" ref="M93:M95" si="147">SUM(I93:K93)</f>
        <v>4500</v>
      </c>
    </row>
    <row r="94" spans="1:13" s="82" customFormat="1" x14ac:dyDescent="0.25">
      <c r="A94" s="80">
        <v>43402</v>
      </c>
      <c r="B94" s="81" t="s">
        <v>874</v>
      </c>
      <c r="C94" s="81">
        <v>750</v>
      </c>
      <c r="D94" s="81" t="s">
        <v>12</v>
      </c>
      <c r="E94" s="78">
        <v>50.25</v>
      </c>
      <c r="F94" s="78">
        <v>52.5</v>
      </c>
      <c r="G94" s="78">
        <v>55</v>
      </c>
      <c r="H94" s="78">
        <v>57.5</v>
      </c>
      <c r="I94" s="48">
        <f t="shared" si="144"/>
        <v>1687.5</v>
      </c>
      <c r="J94" s="48">
        <f t="shared" si="145"/>
        <v>1875</v>
      </c>
      <c r="K94" s="48">
        <f t="shared" ref="K94" si="148">(H94-G94)*C94</f>
        <v>1875</v>
      </c>
      <c r="L94" s="79">
        <f t="shared" si="146"/>
        <v>7.25</v>
      </c>
      <c r="M94" s="50">
        <f t="shared" si="147"/>
        <v>5437.5</v>
      </c>
    </row>
    <row r="95" spans="1:13" s="87" customFormat="1" x14ac:dyDescent="0.25">
      <c r="A95" s="83">
        <v>43402</v>
      </c>
      <c r="B95" s="84" t="s">
        <v>873</v>
      </c>
      <c r="C95" s="84">
        <v>2500</v>
      </c>
      <c r="D95" s="84" t="s">
        <v>12</v>
      </c>
      <c r="E95" s="85">
        <v>4.5999999999999996</v>
      </c>
      <c r="F95" s="85">
        <v>5.3</v>
      </c>
      <c r="G95" s="85"/>
      <c r="H95" s="85"/>
      <c r="I95" s="56">
        <f t="shared" si="144"/>
        <v>1750.0000000000005</v>
      </c>
      <c r="J95" s="56"/>
      <c r="K95" s="56"/>
      <c r="L95" s="86">
        <f t="shared" si="146"/>
        <v>0.70000000000000018</v>
      </c>
      <c r="M95" s="58">
        <f t="shared" si="147"/>
        <v>1750.0000000000005</v>
      </c>
    </row>
    <row r="96" spans="1:13" s="82" customFormat="1" x14ac:dyDescent="0.25">
      <c r="A96" s="80">
        <v>43399</v>
      </c>
      <c r="B96" s="81" t="s">
        <v>872</v>
      </c>
      <c r="C96" s="81">
        <v>3000</v>
      </c>
      <c r="D96" s="81" t="s">
        <v>12</v>
      </c>
      <c r="E96" s="78">
        <v>9.4</v>
      </c>
      <c r="F96" s="78">
        <v>10</v>
      </c>
      <c r="G96" s="78">
        <v>10.75</v>
      </c>
      <c r="H96" s="78">
        <v>11.5</v>
      </c>
      <c r="I96" s="48">
        <f t="shared" ref="I96:I98" si="149">(F96-E96)*C96</f>
        <v>1799.9999999999989</v>
      </c>
      <c r="J96" s="48">
        <f t="shared" ref="J96:J98" si="150">(G96-F96)*C96</f>
        <v>2250</v>
      </c>
      <c r="K96" s="48">
        <f t="shared" ref="K96:K98" si="151">(H96-G96)*C96</f>
        <v>2250</v>
      </c>
      <c r="L96" s="79">
        <f t="shared" ref="L96:L98" si="152">(I96+J96+K96)/C96</f>
        <v>2.0999999999999996</v>
      </c>
      <c r="M96" s="50">
        <f t="shared" ref="M96:M98" si="153">SUM(I96:K96)</f>
        <v>6299.9999999999991</v>
      </c>
    </row>
    <row r="97" spans="1:13" s="87" customFormat="1" x14ac:dyDescent="0.25">
      <c r="A97" s="83">
        <v>43399</v>
      </c>
      <c r="B97" s="84" t="s">
        <v>871</v>
      </c>
      <c r="C97" s="84">
        <v>2500</v>
      </c>
      <c r="D97" s="84" t="s">
        <v>12</v>
      </c>
      <c r="E97" s="85">
        <v>7.5</v>
      </c>
      <c r="F97" s="85">
        <v>8.1999999999999993</v>
      </c>
      <c r="G97" s="85"/>
      <c r="H97" s="85"/>
      <c r="I97" s="56">
        <f t="shared" si="149"/>
        <v>1749.9999999999982</v>
      </c>
      <c r="J97" s="56"/>
      <c r="K97" s="56"/>
      <c r="L97" s="86">
        <f t="shared" si="152"/>
        <v>0.69999999999999929</v>
      </c>
      <c r="M97" s="58">
        <f t="shared" si="153"/>
        <v>1749.9999999999982</v>
      </c>
    </row>
    <row r="98" spans="1:13" s="82" customFormat="1" x14ac:dyDescent="0.25">
      <c r="A98" s="80">
        <v>43399</v>
      </c>
      <c r="B98" s="81" t="s">
        <v>870</v>
      </c>
      <c r="C98" s="81">
        <v>1200</v>
      </c>
      <c r="D98" s="81" t="s">
        <v>12</v>
      </c>
      <c r="E98" s="78">
        <v>26.85</v>
      </c>
      <c r="F98" s="78">
        <v>28.45</v>
      </c>
      <c r="G98" s="78">
        <v>30.4</v>
      </c>
      <c r="H98" s="78">
        <v>32.15</v>
      </c>
      <c r="I98" s="48">
        <f t="shared" si="149"/>
        <v>1919.9999999999975</v>
      </c>
      <c r="J98" s="48">
        <f t="shared" si="150"/>
        <v>2339.9999999999991</v>
      </c>
      <c r="K98" s="48">
        <f t="shared" si="151"/>
        <v>2100</v>
      </c>
      <c r="L98" s="79">
        <f t="shared" si="152"/>
        <v>5.2999999999999972</v>
      </c>
      <c r="M98" s="50">
        <f t="shared" si="153"/>
        <v>6359.9999999999964</v>
      </c>
    </row>
    <row r="99" spans="1:13" s="87" customFormat="1" x14ac:dyDescent="0.25">
      <c r="A99" s="83">
        <v>43398</v>
      </c>
      <c r="B99" s="84" t="s">
        <v>869</v>
      </c>
      <c r="C99" s="84">
        <v>4000</v>
      </c>
      <c r="D99" s="84" t="s">
        <v>12</v>
      </c>
      <c r="E99" s="85">
        <v>1.7</v>
      </c>
      <c r="F99" s="85">
        <v>1.75</v>
      </c>
      <c r="G99" s="85"/>
      <c r="H99" s="85"/>
      <c r="I99" s="56">
        <f t="shared" ref="I99" si="154">(F99-E99)*C99</f>
        <v>200.00000000000017</v>
      </c>
      <c r="J99" s="56"/>
      <c r="K99" s="56"/>
      <c r="L99" s="86">
        <f t="shared" ref="L99" si="155">(I99+J99+K99)/C99</f>
        <v>5.0000000000000044E-2</v>
      </c>
      <c r="M99" s="58">
        <f t="shared" ref="M99" si="156">SUM(I99:K99)</f>
        <v>200.00000000000017</v>
      </c>
    </row>
    <row r="100" spans="1:13" s="87" customFormat="1" x14ac:dyDescent="0.25">
      <c r="A100" s="83">
        <v>43398</v>
      </c>
      <c r="B100" s="84" t="s">
        <v>840</v>
      </c>
      <c r="C100" s="84">
        <v>1000</v>
      </c>
      <c r="D100" s="84" t="s">
        <v>12</v>
      </c>
      <c r="E100" s="85">
        <v>23.7</v>
      </c>
      <c r="F100" s="85">
        <v>22.2</v>
      </c>
      <c r="G100" s="85"/>
      <c r="H100" s="85"/>
      <c r="I100" s="56">
        <f t="shared" ref="I100:I101" si="157">(F100-E100)*C100</f>
        <v>-1500</v>
      </c>
      <c r="J100" s="56"/>
      <c r="K100" s="56"/>
      <c r="L100" s="86">
        <f t="shared" ref="L100:L101" si="158">(I100+J100+K100)/C100</f>
        <v>-1.5</v>
      </c>
      <c r="M100" s="58">
        <f t="shared" ref="M100:M101" si="159">SUM(I100:K100)</f>
        <v>-1500</v>
      </c>
    </row>
    <row r="101" spans="1:13" s="87" customFormat="1" x14ac:dyDescent="0.25">
      <c r="A101" s="83">
        <v>43398</v>
      </c>
      <c r="B101" s="84" t="s">
        <v>868</v>
      </c>
      <c r="C101" s="84">
        <v>1000</v>
      </c>
      <c r="D101" s="84" t="s">
        <v>12</v>
      </c>
      <c r="E101" s="85">
        <v>29.4</v>
      </c>
      <c r="F101" s="85">
        <v>31.15</v>
      </c>
      <c r="G101" s="85">
        <v>33.65</v>
      </c>
      <c r="H101" s="85"/>
      <c r="I101" s="56">
        <f t="shared" si="157"/>
        <v>1750</v>
      </c>
      <c r="J101" s="56">
        <f t="shared" ref="J101" si="160">(G101-F101)*C101</f>
        <v>2500</v>
      </c>
      <c r="K101" s="56"/>
      <c r="L101" s="86">
        <f t="shared" si="158"/>
        <v>4.25</v>
      </c>
      <c r="M101" s="58">
        <f t="shared" si="159"/>
        <v>4250</v>
      </c>
    </row>
    <row r="102" spans="1:13" s="87" customFormat="1" x14ac:dyDescent="0.25">
      <c r="A102" s="83">
        <v>43397</v>
      </c>
      <c r="B102" s="84" t="s">
        <v>867</v>
      </c>
      <c r="C102" s="84">
        <v>1600</v>
      </c>
      <c r="D102" s="84" t="s">
        <v>12</v>
      </c>
      <c r="E102" s="85">
        <v>1.7</v>
      </c>
      <c r="F102" s="85">
        <v>2.7</v>
      </c>
      <c r="G102" s="85"/>
      <c r="H102" s="85"/>
      <c r="I102" s="56">
        <f t="shared" ref="I102:I103" si="161">(F102-E102)*C102</f>
        <v>1600.0000000000005</v>
      </c>
      <c r="J102" s="56"/>
      <c r="K102" s="56"/>
      <c r="L102" s="86">
        <f t="shared" ref="L102:L103" si="162">(I102+J102+K102)/C102</f>
        <v>1.0000000000000002</v>
      </c>
      <c r="M102" s="58">
        <f t="shared" ref="M102:M103" si="163">SUM(I102:K102)</f>
        <v>1600.0000000000005</v>
      </c>
    </row>
    <row r="103" spans="1:13" s="87" customFormat="1" x14ac:dyDescent="0.25">
      <c r="A103" s="83">
        <v>43397</v>
      </c>
      <c r="B103" s="84" t="s">
        <v>866</v>
      </c>
      <c r="C103" s="84">
        <v>2800</v>
      </c>
      <c r="D103" s="84" t="s">
        <v>12</v>
      </c>
      <c r="E103" s="85">
        <v>1.5</v>
      </c>
      <c r="F103" s="85">
        <v>2.1</v>
      </c>
      <c r="G103" s="85">
        <v>2.85</v>
      </c>
      <c r="H103" s="85"/>
      <c r="I103" s="56">
        <f t="shared" si="161"/>
        <v>1680.0000000000002</v>
      </c>
      <c r="J103" s="56">
        <f t="shared" ref="J103" si="164">(G103-F103)*C103</f>
        <v>2100</v>
      </c>
      <c r="K103" s="56"/>
      <c r="L103" s="86">
        <f t="shared" si="162"/>
        <v>1.35</v>
      </c>
      <c r="M103" s="58">
        <f t="shared" si="163"/>
        <v>3780</v>
      </c>
    </row>
    <row r="104" spans="1:13" s="87" customFormat="1" x14ac:dyDescent="0.25">
      <c r="A104" s="83">
        <v>43396</v>
      </c>
      <c r="B104" s="84" t="s">
        <v>865</v>
      </c>
      <c r="C104" s="84">
        <v>2400</v>
      </c>
      <c r="D104" s="84" t="s">
        <v>12</v>
      </c>
      <c r="E104" s="85">
        <v>0.85</v>
      </c>
      <c r="F104" s="85">
        <v>1.2</v>
      </c>
      <c r="G104" s="85"/>
      <c r="H104" s="85"/>
      <c r="I104" s="56">
        <f t="shared" ref="I104:I105" si="165">(F104-E104)*C104</f>
        <v>840</v>
      </c>
      <c r="J104" s="56"/>
      <c r="K104" s="56"/>
      <c r="L104" s="86">
        <f t="shared" ref="L104:L105" si="166">(I104+J104+K104)/C104</f>
        <v>0.35</v>
      </c>
      <c r="M104" s="58">
        <f t="shared" ref="M104:M105" si="167">SUM(I104:K104)</f>
        <v>840</v>
      </c>
    </row>
    <row r="105" spans="1:13" s="87" customFormat="1" x14ac:dyDescent="0.25">
      <c r="A105" s="83">
        <v>43396</v>
      </c>
      <c r="B105" s="84" t="s">
        <v>864</v>
      </c>
      <c r="C105" s="84">
        <v>500</v>
      </c>
      <c r="D105" s="84" t="s">
        <v>12</v>
      </c>
      <c r="E105" s="85">
        <v>10.5</v>
      </c>
      <c r="F105" s="85">
        <v>13.5</v>
      </c>
      <c r="G105" s="85"/>
      <c r="H105" s="85"/>
      <c r="I105" s="56">
        <f t="shared" si="165"/>
        <v>1500</v>
      </c>
      <c r="J105" s="56"/>
      <c r="K105" s="56"/>
      <c r="L105" s="86">
        <f t="shared" si="166"/>
        <v>3</v>
      </c>
      <c r="M105" s="58">
        <f t="shared" si="167"/>
        <v>1500</v>
      </c>
    </row>
    <row r="106" spans="1:13" s="87" customFormat="1" x14ac:dyDescent="0.25">
      <c r="A106" s="83">
        <v>43395</v>
      </c>
      <c r="B106" s="84" t="s">
        <v>863</v>
      </c>
      <c r="C106" s="84">
        <v>500</v>
      </c>
      <c r="D106" s="84" t="s">
        <v>12</v>
      </c>
      <c r="E106" s="85">
        <v>10.5</v>
      </c>
      <c r="F106" s="85">
        <v>7</v>
      </c>
      <c r="G106" s="85"/>
      <c r="H106" s="85"/>
      <c r="I106" s="56">
        <f t="shared" ref="I106:I108" si="168">(F106-E106)*C106</f>
        <v>-1750</v>
      </c>
      <c r="J106" s="56"/>
      <c r="K106" s="56"/>
      <c r="L106" s="86">
        <f t="shared" ref="L106:L108" si="169">(I106+J106+K106)/C106</f>
        <v>-3.5</v>
      </c>
      <c r="M106" s="58">
        <f t="shared" ref="M106:M108" si="170">SUM(I106:K106)</f>
        <v>-1750</v>
      </c>
    </row>
    <row r="107" spans="1:13" s="87" customFormat="1" x14ac:dyDescent="0.25">
      <c r="A107" s="83">
        <v>43395</v>
      </c>
      <c r="B107" s="84" t="s">
        <v>862</v>
      </c>
      <c r="C107" s="84">
        <v>7500</v>
      </c>
      <c r="D107" s="84" t="s">
        <v>12</v>
      </c>
      <c r="E107" s="85">
        <v>1.45</v>
      </c>
      <c r="F107" s="85">
        <v>1.75</v>
      </c>
      <c r="G107" s="85"/>
      <c r="H107" s="85"/>
      <c r="I107" s="56">
        <f t="shared" si="168"/>
        <v>2250.0000000000005</v>
      </c>
      <c r="J107" s="56"/>
      <c r="K107" s="56"/>
      <c r="L107" s="86">
        <f t="shared" si="169"/>
        <v>0.30000000000000004</v>
      </c>
      <c r="M107" s="58">
        <f t="shared" si="170"/>
        <v>2250.0000000000005</v>
      </c>
    </row>
    <row r="108" spans="1:13" s="87" customFormat="1" x14ac:dyDescent="0.25">
      <c r="A108" s="83">
        <v>43395</v>
      </c>
      <c r="B108" s="84" t="s">
        <v>861</v>
      </c>
      <c r="C108" s="84">
        <v>4500</v>
      </c>
      <c r="D108" s="84" t="s">
        <v>12</v>
      </c>
      <c r="E108" s="85">
        <v>1.2</v>
      </c>
      <c r="F108" s="85">
        <v>1.65</v>
      </c>
      <c r="G108" s="85"/>
      <c r="H108" s="85"/>
      <c r="I108" s="56">
        <f t="shared" si="168"/>
        <v>2024.9999999999998</v>
      </c>
      <c r="J108" s="56"/>
      <c r="K108" s="56"/>
      <c r="L108" s="86">
        <f t="shared" si="169"/>
        <v>0.44999999999999996</v>
      </c>
      <c r="M108" s="58">
        <f t="shared" si="170"/>
        <v>2024.9999999999998</v>
      </c>
    </row>
    <row r="109" spans="1:13" s="82" customFormat="1" x14ac:dyDescent="0.25">
      <c r="A109" s="80">
        <v>43392</v>
      </c>
      <c r="B109" s="81" t="s">
        <v>809</v>
      </c>
      <c r="C109" s="81">
        <v>2667</v>
      </c>
      <c r="D109" s="81" t="s">
        <v>12</v>
      </c>
      <c r="E109" s="78">
        <v>6.15</v>
      </c>
      <c r="F109" s="78">
        <v>6.85</v>
      </c>
      <c r="G109" s="78">
        <v>7.75</v>
      </c>
      <c r="H109" s="78">
        <v>8.65</v>
      </c>
      <c r="I109" s="48">
        <f t="shared" ref="I109:I110" si="171">(F109-E109)*C109</f>
        <v>1866.899999999998</v>
      </c>
      <c r="J109" s="48">
        <f t="shared" ref="J109" si="172">(G109-F109)*C109</f>
        <v>2400.3000000000011</v>
      </c>
      <c r="K109" s="48">
        <f t="shared" ref="K109" si="173">(H109-G109)*C109</f>
        <v>2400.3000000000011</v>
      </c>
      <c r="L109" s="79">
        <f t="shared" ref="L109:L110" si="174">(I109+J109+K109)/C109</f>
        <v>2.5</v>
      </c>
      <c r="M109" s="50">
        <f t="shared" ref="M109:M110" si="175">SUM(I109:K109)</f>
        <v>6667.5</v>
      </c>
    </row>
    <row r="110" spans="1:13" s="87" customFormat="1" x14ac:dyDescent="0.25">
      <c r="A110" s="83">
        <v>43392</v>
      </c>
      <c r="B110" s="84" t="s">
        <v>860</v>
      </c>
      <c r="C110" s="84">
        <v>3500</v>
      </c>
      <c r="D110" s="84" t="s">
        <v>12</v>
      </c>
      <c r="E110" s="85">
        <v>1.4</v>
      </c>
      <c r="F110" s="85">
        <v>1.95</v>
      </c>
      <c r="G110" s="85"/>
      <c r="H110" s="85"/>
      <c r="I110" s="56">
        <f t="shared" si="171"/>
        <v>1925.0000000000002</v>
      </c>
      <c r="J110" s="56"/>
      <c r="K110" s="56"/>
      <c r="L110" s="86">
        <f t="shared" si="174"/>
        <v>0.55000000000000004</v>
      </c>
      <c r="M110" s="58">
        <f t="shared" si="175"/>
        <v>1925.0000000000002</v>
      </c>
    </row>
    <row r="111" spans="1:13" s="87" customFormat="1" x14ac:dyDescent="0.25">
      <c r="A111" s="83">
        <v>43390</v>
      </c>
      <c r="B111" s="84" t="s">
        <v>859</v>
      </c>
      <c r="C111" s="84">
        <v>800</v>
      </c>
      <c r="D111" s="84" t="s">
        <v>12</v>
      </c>
      <c r="E111" s="85">
        <v>34</v>
      </c>
      <c r="F111" s="85">
        <v>36.5</v>
      </c>
      <c r="G111" s="85"/>
      <c r="H111" s="85"/>
      <c r="I111" s="56">
        <f t="shared" ref="I111:I112" si="176">(F111-E111)*C111</f>
        <v>2000</v>
      </c>
      <c r="J111" s="56"/>
      <c r="K111" s="56"/>
      <c r="L111" s="86">
        <f t="shared" ref="L111:L112" si="177">(I111+J111+K111)/C111</f>
        <v>2.5</v>
      </c>
      <c r="M111" s="58">
        <f t="shared" ref="M111:M112" si="178">SUM(I111:K111)</f>
        <v>2000</v>
      </c>
    </row>
    <row r="112" spans="1:13" s="82" customFormat="1" x14ac:dyDescent="0.25">
      <c r="A112" s="80">
        <v>43390</v>
      </c>
      <c r="B112" s="81" t="s">
        <v>858</v>
      </c>
      <c r="C112" s="81">
        <v>4500</v>
      </c>
      <c r="D112" s="81" t="s">
        <v>12</v>
      </c>
      <c r="E112" s="78">
        <v>6.9</v>
      </c>
      <c r="F112" s="78">
        <v>7.3</v>
      </c>
      <c r="G112" s="78">
        <v>7.85</v>
      </c>
      <c r="H112" s="78">
        <v>8.4</v>
      </c>
      <c r="I112" s="48">
        <f t="shared" si="176"/>
        <v>1799.9999999999975</v>
      </c>
      <c r="J112" s="48">
        <f t="shared" ref="J112" si="179">(G112-F112)*C112</f>
        <v>2474.9999999999991</v>
      </c>
      <c r="K112" s="48">
        <f t="shared" ref="K112" si="180">(H112-G112)*C112</f>
        <v>2475.0000000000032</v>
      </c>
      <c r="L112" s="79">
        <f t="shared" si="177"/>
        <v>1.5</v>
      </c>
      <c r="M112" s="50">
        <f t="shared" si="178"/>
        <v>6750</v>
      </c>
    </row>
    <row r="113" spans="1:13" s="87" customFormat="1" x14ac:dyDescent="0.25">
      <c r="A113" s="83">
        <v>43389</v>
      </c>
      <c r="B113" s="84" t="s">
        <v>857</v>
      </c>
      <c r="C113" s="84">
        <v>3200</v>
      </c>
      <c r="D113" s="84" t="s">
        <v>12</v>
      </c>
      <c r="E113" s="85">
        <v>5.3</v>
      </c>
      <c r="F113" s="85">
        <v>5.95</v>
      </c>
      <c r="G113" s="85"/>
      <c r="H113" s="85"/>
      <c r="I113" s="56">
        <f t="shared" ref="I113:I114" si="181">(F113-E113)*C113</f>
        <v>2080.0000000000009</v>
      </c>
      <c r="J113" s="56"/>
      <c r="K113" s="56"/>
      <c r="L113" s="86">
        <f t="shared" ref="L113:L114" si="182">(I113+J113+K113)/C113</f>
        <v>0.65000000000000024</v>
      </c>
      <c r="M113" s="58">
        <f t="shared" ref="M113:M114" si="183">SUM(I113:K113)</f>
        <v>2080.0000000000009</v>
      </c>
    </row>
    <row r="114" spans="1:13" s="82" customFormat="1" x14ac:dyDescent="0.25">
      <c r="A114" s="80">
        <v>43389</v>
      </c>
      <c r="B114" s="81" t="s">
        <v>856</v>
      </c>
      <c r="C114" s="81">
        <v>2750</v>
      </c>
      <c r="D114" s="81" t="s">
        <v>12</v>
      </c>
      <c r="E114" s="78">
        <v>9</v>
      </c>
      <c r="F114" s="78">
        <v>9.6</v>
      </c>
      <c r="G114" s="78">
        <v>10.35</v>
      </c>
      <c r="H114" s="78">
        <v>11.1</v>
      </c>
      <c r="I114" s="48">
        <f t="shared" si="181"/>
        <v>1649.9999999999991</v>
      </c>
      <c r="J114" s="48">
        <f t="shared" ref="J114" si="184">(G114-F114)*C114</f>
        <v>2062.5</v>
      </c>
      <c r="K114" s="48">
        <f t="shared" ref="K114" si="185">(H114-G114)*C114</f>
        <v>2062.5</v>
      </c>
      <c r="L114" s="79">
        <f t="shared" si="182"/>
        <v>2.0999999999999996</v>
      </c>
      <c r="M114" s="50">
        <f t="shared" si="183"/>
        <v>5774.9999999999991</v>
      </c>
    </row>
    <row r="115" spans="1:13" s="87" customFormat="1" x14ac:dyDescent="0.25">
      <c r="A115" s="83">
        <v>43388</v>
      </c>
      <c r="B115" s="84" t="s">
        <v>855</v>
      </c>
      <c r="C115" s="84">
        <v>2400</v>
      </c>
      <c r="D115" s="84" t="s">
        <v>12</v>
      </c>
      <c r="E115" s="85">
        <v>5.95</v>
      </c>
      <c r="F115" s="85">
        <v>6.85</v>
      </c>
      <c r="G115" s="85"/>
      <c r="H115" s="85"/>
      <c r="I115" s="56">
        <f t="shared" ref="I115:I116" si="186">(F115-E115)*C115</f>
        <v>2159.9999999999986</v>
      </c>
      <c r="J115" s="56"/>
      <c r="K115" s="56"/>
      <c r="L115" s="86">
        <f t="shared" ref="L115:L116" si="187">(I115+J115+K115)/C115</f>
        <v>0.89999999999999947</v>
      </c>
      <c r="M115" s="58">
        <f t="shared" ref="M115:M116" si="188">SUM(I115:K115)</f>
        <v>2159.9999999999986</v>
      </c>
    </row>
    <row r="116" spans="1:13" s="87" customFormat="1" x14ac:dyDescent="0.25">
      <c r="A116" s="83">
        <v>43388</v>
      </c>
      <c r="B116" s="84" t="s">
        <v>854</v>
      </c>
      <c r="C116" s="84">
        <v>1500</v>
      </c>
      <c r="D116" s="84" t="s">
        <v>12</v>
      </c>
      <c r="E116" s="85">
        <v>8.1</v>
      </c>
      <c r="F116" s="85">
        <v>9.6</v>
      </c>
      <c r="G116" s="85"/>
      <c r="H116" s="85"/>
      <c r="I116" s="56">
        <f t="shared" si="186"/>
        <v>2250</v>
      </c>
      <c r="J116" s="56"/>
      <c r="K116" s="56"/>
      <c r="L116" s="86">
        <f t="shared" si="187"/>
        <v>1.5</v>
      </c>
      <c r="M116" s="58">
        <f t="shared" si="188"/>
        <v>2250</v>
      </c>
    </row>
    <row r="117" spans="1:13" s="87" customFormat="1" x14ac:dyDescent="0.25">
      <c r="A117" s="83">
        <v>43385</v>
      </c>
      <c r="B117" s="84" t="s">
        <v>853</v>
      </c>
      <c r="C117" s="84">
        <v>2250</v>
      </c>
      <c r="D117" s="84" t="s">
        <v>12</v>
      </c>
      <c r="E117" s="85">
        <v>9.15</v>
      </c>
      <c r="F117" s="85">
        <v>9.9</v>
      </c>
      <c r="G117" s="85"/>
      <c r="H117" s="85"/>
      <c r="I117" s="56">
        <f t="shared" ref="I117:I119" si="189">(F117-E117)*C117</f>
        <v>1687.5</v>
      </c>
      <c r="J117" s="56"/>
      <c r="K117" s="56"/>
      <c r="L117" s="86">
        <f t="shared" ref="L117:L119" si="190">(I117+J117+K117)/C117</f>
        <v>0.75</v>
      </c>
      <c r="M117" s="58">
        <f t="shared" ref="M117:M119" si="191">SUM(I117:K117)</f>
        <v>1687.5</v>
      </c>
    </row>
    <row r="118" spans="1:13" s="87" customFormat="1" x14ac:dyDescent="0.25">
      <c r="A118" s="83">
        <v>43385</v>
      </c>
      <c r="B118" s="84" t="s">
        <v>852</v>
      </c>
      <c r="C118" s="84">
        <v>700</v>
      </c>
      <c r="D118" s="84" t="s">
        <v>12</v>
      </c>
      <c r="E118" s="85">
        <v>28.15</v>
      </c>
      <c r="F118" s="85">
        <v>25.65</v>
      </c>
      <c r="G118" s="85"/>
      <c r="H118" s="85"/>
      <c r="I118" s="56">
        <f t="shared" si="189"/>
        <v>-1750</v>
      </c>
      <c r="J118" s="56"/>
      <c r="K118" s="56"/>
      <c r="L118" s="86">
        <f t="shared" si="190"/>
        <v>-2.5</v>
      </c>
      <c r="M118" s="58">
        <f t="shared" si="191"/>
        <v>-1750</v>
      </c>
    </row>
    <row r="119" spans="1:13" s="87" customFormat="1" x14ac:dyDescent="0.25">
      <c r="A119" s="83">
        <v>43385</v>
      </c>
      <c r="B119" s="84" t="s">
        <v>851</v>
      </c>
      <c r="C119" s="84">
        <v>1750</v>
      </c>
      <c r="D119" s="84" t="s">
        <v>12</v>
      </c>
      <c r="E119" s="85">
        <v>7.9</v>
      </c>
      <c r="F119" s="85">
        <v>7.15</v>
      </c>
      <c r="G119" s="85"/>
      <c r="H119" s="85"/>
      <c r="I119" s="56">
        <f t="shared" si="189"/>
        <v>-1312.5</v>
      </c>
      <c r="J119" s="56"/>
      <c r="K119" s="56"/>
      <c r="L119" s="86">
        <f t="shared" si="190"/>
        <v>-0.75</v>
      </c>
      <c r="M119" s="58">
        <f t="shared" si="191"/>
        <v>-1312.5</v>
      </c>
    </row>
    <row r="120" spans="1:13" s="87" customFormat="1" x14ac:dyDescent="0.25">
      <c r="A120" s="83">
        <v>43384</v>
      </c>
      <c r="B120" s="84" t="s">
        <v>823</v>
      </c>
      <c r="C120" s="84">
        <v>1500</v>
      </c>
      <c r="D120" s="84" t="s">
        <v>12</v>
      </c>
      <c r="E120" s="85">
        <v>27.2</v>
      </c>
      <c r="F120" s="85">
        <v>28.45</v>
      </c>
      <c r="G120" s="85"/>
      <c r="H120" s="85"/>
      <c r="I120" s="56">
        <f t="shared" ref="I120:I122" si="192">(F120-E120)*C120</f>
        <v>1875</v>
      </c>
      <c r="J120" s="56"/>
      <c r="K120" s="56"/>
      <c r="L120" s="86">
        <f t="shared" ref="L120:L122" si="193">(I120+J120+K120)/C120</f>
        <v>1.25</v>
      </c>
      <c r="M120" s="58">
        <f t="shared" ref="M120:M122" si="194">SUM(I120:K120)</f>
        <v>1875</v>
      </c>
    </row>
    <row r="121" spans="1:13" s="87" customFormat="1" x14ac:dyDescent="0.25">
      <c r="A121" s="83">
        <v>43384</v>
      </c>
      <c r="B121" s="84" t="s">
        <v>850</v>
      </c>
      <c r="C121" s="84">
        <v>500</v>
      </c>
      <c r="D121" s="84" t="s">
        <v>12</v>
      </c>
      <c r="E121" s="85">
        <v>33</v>
      </c>
      <c r="F121" s="85">
        <v>36.5</v>
      </c>
      <c r="G121" s="85"/>
      <c r="H121" s="85"/>
      <c r="I121" s="56">
        <f t="shared" si="192"/>
        <v>1750</v>
      </c>
      <c r="J121" s="56"/>
      <c r="K121" s="56"/>
      <c r="L121" s="86">
        <f t="shared" si="193"/>
        <v>3.5</v>
      </c>
      <c r="M121" s="58">
        <f t="shared" si="194"/>
        <v>1750</v>
      </c>
    </row>
    <row r="122" spans="1:13" s="87" customFormat="1" x14ac:dyDescent="0.25">
      <c r="A122" s="83">
        <v>43384</v>
      </c>
      <c r="B122" s="84" t="s">
        <v>849</v>
      </c>
      <c r="C122" s="84">
        <v>2667</v>
      </c>
      <c r="D122" s="84" t="s">
        <v>12</v>
      </c>
      <c r="E122" s="85">
        <v>6.5</v>
      </c>
      <c r="F122" s="85">
        <v>7.25</v>
      </c>
      <c r="G122" s="85"/>
      <c r="H122" s="85"/>
      <c r="I122" s="56">
        <f t="shared" si="192"/>
        <v>2000.25</v>
      </c>
      <c r="J122" s="56"/>
      <c r="K122" s="56"/>
      <c r="L122" s="86">
        <f t="shared" si="193"/>
        <v>0.75</v>
      </c>
      <c r="M122" s="58">
        <f t="shared" si="194"/>
        <v>2000.25</v>
      </c>
    </row>
    <row r="123" spans="1:13" s="87" customFormat="1" x14ac:dyDescent="0.25">
      <c r="A123" s="83">
        <v>43383</v>
      </c>
      <c r="B123" s="84" t="s">
        <v>848</v>
      </c>
      <c r="C123" s="84">
        <v>600</v>
      </c>
      <c r="D123" s="84" t="s">
        <v>12</v>
      </c>
      <c r="E123" s="85">
        <v>29.8</v>
      </c>
      <c r="F123" s="85">
        <v>32.799999999999997</v>
      </c>
      <c r="G123" s="85">
        <v>36.799999999999997</v>
      </c>
      <c r="H123" s="85"/>
      <c r="I123" s="56">
        <f t="shared" ref="I123" si="195">(F123-E123)*C123</f>
        <v>1799.999999999998</v>
      </c>
      <c r="J123" s="56">
        <f t="shared" ref="J123" si="196">(G123-F123)*C123</f>
        <v>2400</v>
      </c>
      <c r="K123" s="56"/>
      <c r="L123" s="86">
        <f t="shared" ref="L123" si="197">(I123+J123+K123)/C123</f>
        <v>6.9999999999999973</v>
      </c>
      <c r="M123" s="58">
        <f t="shared" ref="M123" si="198">SUM(I123:K123)</f>
        <v>4199.9999999999982</v>
      </c>
    </row>
    <row r="124" spans="1:13" s="87" customFormat="1" x14ac:dyDescent="0.25">
      <c r="A124" s="83">
        <v>43382</v>
      </c>
      <c r="B124" s="84" t="s">
        <v>847</v>
      </c>
      <c r="C124" s="84">
        <v>2800</v>
      </c>
      <c r="D124" s="84" t="s">
        <v>12</v>
      </c>
      <c r="E124" s="85">
        <v>2.95</v>
      </c>
      <c r="F124" s="85">
        <v>3.4</v>
      </c>
      <c r="G124" s="85"/>
      <c r="H124" s="85"/>
      <c r="I124" s="56">
        <f t="shared" ref="I124" si="199">(F124-E124)*C124</f>
        <v>1259.9999999999993</v>
      </c>
      <c r="J124" s="56"/>
      <c r="K124" s="56"/>
      <c r="L124" s="86">
        <f t="shared" ref="L124" si="200">(I124+J124+K124)/C124</f>
        <v>0.44999999999999973</v>
      </c>
      <c r="M124" s="58">
        <f t="shared" ref="M124" si="201">SUM(I124:K124)</f>
        <v>1259.9999999999993</v>
      </c>
    </row>
    <row r="125" spans="1:13" s="87" customFormat="1" x14ac:dyDescent="0.25">
      <c r="A125" s="83">
        <v>43382</v>
      </c>
      <c r="B125" s="84" t="s">
        <v>846</v>
      </c>
      <c r="C125" s="84">
        <v>900</v>
      </c>
      <c r="D125" s="84" t="s">
        <v>12</v>
      </c>
      <c r="E125" s="85">
        <v>16.899999999999999</v>
      </c>
      <c r="F125" s="85">
        <v>18.649999999999999</v>
      </c>
      <c r="G125" s="85"/>
      <c r="H125" s="85"/>
      <c r="I125" s="56">
        <f t="shared" ref="I125:I126" si="202">(F125-E125)*C125</f>
        <v>1575</v>
      </c>
      <c r="J125" s="56"/>
      <c r="K125" s="56"/>
      <c r="L125" s="86">
        <f t="shared" ref="L125:L126" si="203">(I125+J125+K125)/C125</f>
        <v>1.75</v>
      </c>
      <c r="M125" s="58">
        <f t="shared" ref="M125:M126" si="204">SUM(I125:K125)</f>
        <v>1575</v>
      </c>
    </row>
    <row r="126" spans="1:13" s="87" customFormat="1" x14ac:dyDescent="0.25">
      <c r="A126" s="83">
        <v>43382</v>
      </c>
      <c r="B126" s="84" t="s">
        <v>845</v>
      </c>
      <c r="C126" s="84">
        <v>800</v>
      </c>
      <c r="D126" s="84" t="s">
        <v>12</v>
      </c>
      <c r="E126" s="85">
        <v>25</v>
      </c>
      <c r="F126" s="85">
        <v>26.5</v>
      </c>
      <c r="G126" s="85"/>
      <c r="H126" s="85"/>
      <c r="I126" s="56">
        <f t="shared" si="202"/>
        <v>1200</v>
      </c>
      <c r="J126" s="56"/>
      <c r="K126" s="56"/>
      <c r="L126" s="86">
        <f t="shared" si="203"/>
        <v>1.5</v>
      </c>
      <c r="M126" s="58">
        <f t="shared" si="204"/>
        <v>1200</v>
      </c>
    </row>
    <row r="127" spans="1:13" s="87" customFormat="1" x14ac:dyDescent="0.25">
      <c r="A127" s="83">
        <v>43378</v>
      </c>
      <c r="B127" s="84" t="s">
        <v>843</v>
      </c>
      <c r="C127" s="84">
        <v>6000</v>
      </c>
      <c r="D127" s="84" t="s">
        <v>12</v>
      </c>
      <c r="E127" s="85">
        <v>1.1000000000000001</v>
      </c>
      <c r="F127" s="85">
        <v>1.5</v>
      </c>
      <c r="G127" s="85"/>
      <c r="H127" s="85"/>
      <c r="I127" s="56">
        <f t="shared" ref="I127:I130" si="205">(F127-E127)*C127</f>
        <v>2399.9999999999995</v>
      </c>
      <c r="J127" s="56"/>
      <c r="K127" s="56"/>
      <c r="L127" s="86">
        <f t="shared" ref="L127:L130" si="206">(I127+J127+K127)/C127</f>
        <v>0.39999999999999991</v>
      </c>
      <c r="M127" s="58">
        <f t="shared" ref="M127:M130" si="207">SUM(I127:K127)</f>
        <v>2399.9999999999995</v>
      </c>
    </row>
    <row r="128" spans="1:13" s="82" customFormat="1" x14ac:dyDescent="0.25">
      <c r="A128" s="80">
        <v>43378</v>
      </c>
      <c r="B128" s="81" t="s">
        <v>842</v>
      </c>
      <c r="C128" s="81">
        <v>3750</v>
      </c>
      <c r="D128" s="81" t="s">
        <v>12</v>
      </c>
      <c r="E128" s="78">
        <v>4</v>
      </c>
      <c r="F128" s="78">
        <v>4.55</v>
      </c>
      <c r="G128" s="78">
        <v>5.25</v>
      </c>
      <c r="H128" s="78">
        <v>6</v>
      </c>
      <c r="I128" s="48">
        <f t="shared" si="205"/>
        <v>2062.4999999999995</v>
      </c>
      <c r="J128" s="48">
        <f t="shared" ref="J128:J130" si="208">(G128-F128)*C128</f>
        <v>2625.0000000000005</v>
      </c>
      <c r="K128" s="48">
        <f t="shared" ref="K128:K129" si="209">(H128-G128)*C128</f>
        <v>2812.5</v>
      </c>
      <c r="L128" s="79">
        <f t="shared" si="206"/>
        <v>2</v>
      </c>
      <c r="M128" s="50">
        <f t="shared" si="207"/>
        <v>7500</v>
      </c>
    </row>
    <row r="129" spans="1:13" s="82" customFormat="1" x14ac:dyDescent="0.25">
      <c r="A129" s="80">
        <v>43378</v>
      </c>
      <c r="B129" s="81" t="s">
        <v>840</v>
      </c>
      <c r="C129" s="81">
        <v>1000</v>
      </c>
      <c r="D129" s="81" t="s">
        <v>12</v>
      </c>
      <c r="E129" s="78">
        <v>19.649999999999999</v>
      </c>
      <c r="F129" s="78">
        <v>21.4</v>
      </c>
      <c r="G129" s="78">
        <v>23.65</v>
      </c>
      <c r="H129" s="78">
        <v>25.9</v>
      </c>
      <c r="I129" s="48">
        <f t="shared" si="205"/>
        <v>1750</v>
      </c>
      <c r="J129" s="48">
        <f t="shared" si="208"/>
        <v>2250</v>
      </c>
      <c r="K129" s="48">
        <f t="shared" si="209"/>
        <v>2250</v>
      </c>
      <c r="L129" s="79">
        <f t="shared" si="206"/>
        <v>6.25</v>
      </c>
      <c r="M129" s="50">
        <f t="shared" si="207"/>
        <v>6250</v>
      </c>
    </row>
    <row r="130" spans="1:13" s="87" customFormat="1" x14ac:dyDescent="0.25">
      <c r="A130" s="83">
        <v>43378</v>
      </c>
      <c r="B130" s="84" t="s">
        <v>841</v>
      </c>
      <c r="C130" s="84">
        <v>1000</v>
      </c>
      <c r="D130" s="84" t="s">
        <v>12</v>
      </c>
      <c r="E130" s="85">
        <v>19.25</v>
      </c>
      <c r="F130" s="85">
        <v>21</v>
      </c>
      <c r="G130" s="85">
        <v>23.25</v>
      </c>
      <c r="H130" s="85"/>
      <c r="I130" s="56">
        <f t="shared" si="205"/>
        <v>1750</v>
      </c>
      <c r="J130" s="56">
        <f t="shared" si="208"/>
        <v>2250</v>
      </c>
      <c r="K130" s="56"/>
      <c r="L130" s="86">
        <f t="shared" si="206"/>
        <v>4</v>
      </c>
      <c r="M130" s="58">
        <f t="shared" si="207"/>
        <v>4000</v>
      </c>
    </row>
    <row r="131" spans="1:13" s="82" customFormat="1" x14ac:dyDescent="0.25">
      <c r="A131" s="80">
        <v>43377</v>
      </c>
      <c r="B131" s="81" t="s">
        <v>840</v>
      </c>
      <c r="C131" s="81">
        <v>1000</v>
      </c>
      <c r="D131" s="81" t="s">
        <v>12</v>
      </c>
      <c r="E131" s="78">
        <v>18.7</v>
      </c>
      <c r="F131" s="78">
        <v>20.2</v>
      </c>
      <c r="G131" s="78">
        <v>21.95</v>
      </c>
      <c r="H131" s="78">
        <v>23.7</v>
      </c>
      <c r="I131" s="48">
        <f t="shared" ref="I131" si="210">(F131-E131)*C131</f>
        <v>1500</v>
      </c>
      <c r="J131" s="48">
        <f t="shared" ref="J131" si="211">(G131-F131)*C131</f>
        <v>1750</v>
      </c>
      <c r="K131" s="48">
        <f t="shared" ref="K131" si="212">(H131-G131)*C131</f>
        <v>1750</v>
      </c>
      <c r="L131" s="79">
        <f t="shared" ref="L131" si="213">(I131+J131+K131)/C131</f>
        <v>5</v>
      </c>
      <c r="M131" s="50">
        <f t="shared" ref="M131" si="214">SUM(I131:K131)</f>
        <v>5000</v>
      </c>
    </row>
    <row r="132" spans="1:13" s="87" customFormat="1" x14ac:dyDescent="0.25">
      <c r="A132" s="83">
        <v>43376</v>
      </c>
      <c r="B132" s="84" t="s">
        <v>839</v>
      </c>
      <c r="C132" s="84">
        <v>2500</v>
      </c>
      <c r="D132" s="84" t="s">
        <v>12</v>
      </c>
      <c r="E132" s="85">
        <v>8.5</v>
      </c>
      <c r="F132" s="85">
        <v>9.1</v>
      </c>
      <c r="G132" s="85">
        <v>9.85</v>
      </c>
      <c r="H132" s="85"/>
      <c r="I132" s="56">
        <f t="shared" ref="I132:I133" si="215">(F132-E132)*C132</f>
        <v>1499.9999999999991</v>
      </c>
      <c r="J132" s="56">
        <f t="shared" ref="J132" si="216">(G132-F132)*C132</f>
        <v>1875</v>
      </c>
      <c r="K132" s="56"/>
      <c r="L132" s="86">
        <f t="shared" ref="L132:L133" si="217">(I132+J132+K132)/C132</f>
        <v>1.3499999999999996</v>
      </c>
      <c r="M132" s="58">
        <f t="shared" ref="M132:M133" si="218">SUM(I132:K132)</f>
        <v>3374.9999999999991</v>
      </c>
    </row>
    <row r="133" spans="1:13" s="87" customFormat="1" x14ac:dyDescent="0.25">
      <c r="A133" s="83">
        <v>43376</v>
      </c>
      <c r="B133" s="84" t="s">
        <v>838</v>
      </c>
      <c r="C133" s="84">
        <v>4000</v>
      </c>
      <c r="D133" s="84" t="s">
        <v>12</v>
      </c>
      <c r="E133" s="85">
        <v>4.5999999999999996</v>
      </c>
      <c r="F133" s="85">
        <v>5.05</v>
      </c>
      <c r="G133" s="85"/>
      <c r="H133" s="85"/>
      <c r="I133" s="56">
        <f t="shared" si="215"/>
        <v>1800.0000000000007</v>
      </c>
      <c r="J133" s="56"/>
      <c r="K133" s="56"/>
      <c r="L133" s="86">
        <f t="shared" si="217"/>
        <v>0.45000000000000018</v>
      </c>
      <c r="M133" s="58">
        <f t="shared" si="218"/>
        <v>1800.0000000000007</v>
      </c>
    </row>
    <row r="134" spans="1:13" s="82" customFormat="1" x14ac:dyDescent="0.25">
      <c r="A134" s="80">
        <v>43374</v>
      </c>
      <c r="B134" s="81" t="s">
        <v>837</v>
      </c>
      <c r="C134" s="81">
        <v>1200</v>
      </c>
      <c r="D134" s="81" t="s">
        <v>12</v>
      </c>
      <c r="E134" s="78">
        <v>24.55</v>
      </c>
      <c r="F134" s="78">
        <v>25.8</v>
      </c>
      <c r="G134" s="78">
        <v>27.3</v>
      </c>
      <c r="H134" s="78">
        <v>28.8</v>
      </c>
      <c r="I134" s="48">
        <f t="shared" ref="I134:I135" si="219">(F134-E134)*C134</f>
        <v>1500</v>
      </c>
      <c r="J134" s="48">
        <f t="shared" ref="J134:J135" si="220">(G134-F134)*C134</f>
        <v>1800</v>
      </c>
      <c r="K134" s="48">
        <f t="shared" ref="K134:K135" si="221">(H134-G134)*C134</f>
        <v>1800</v>
      </c>
      <c r="L134" s="79">
        <f t="shared" ref="L134:L135" si="222">(I134+J134+K134)/C134</f>
        <v>4.25</v>
      </c>
      <c r="M134" s="50">
        <f t="shared" ref="M134:M135" si="223">SUM(I134:K134)</f>
        <v>5100</v>
      </c>
    </row>
    <row r="135" spans="1:13" s="82" customFormat="1" x14ac:dyDescent="0.25">
      <c r="A135" s="80">
        <v>43374</v>
      </c>
      <c r="B135" s="81" t="s">
        <v>836</v>
      </c>
      <c r="C135" s="81">
        <v>2750</v>
      </c>
      <c r="D135" s="81" t="s">
        <v>12</v>
      </c>
      <c r="E135" s="78">
        <v>8.6999999999999993</v>
      </c>
      <c r="F135" s="78">
        <v>9.3000000000000007</v>
      </c>
      <c r="G135" s="78">
        <v>10.1</v>
      </c>
      <c r="H135" s="78">
        <v>10.85</v>
      </c>
      <c r="I135" s="48">
        <f t="shared" si="219"/>
        <v>1650.0000000000039</v>
      </c>
      <c r="J135" s="48">
        <f t="shared" si="220"/>
        <v>2199.9999999999973</v>
      </c>
      <c r="K135" s="48">
        <f t="shared" si="221"/>
        <v>2062.5</v>
      </c>
      <c r="L135" s="79">
        <f t="shared" si="222"/>
        <v>2.1500000000000004</v>
      </c>
      <c r="M135" s="50">
        <f t="shared" si="223"/>
        <v>5912.5000000000009</v>
      </c>
    </row>
    <row r="136" spans="1:13" ht="15.75" x14ac:dyDescent="0.25">
      <c r="A136" s="101"/>
      <c r="B136" s="100"/>
      <c r="C136" s="100"/>
      <c r="D136" s="100"/>
      <c r="E136" s="100"/>
      <c r="F136" s="100"/>
      <c r="G136" s="100"/>
      <c r="H136" s="100"/>
      <c r="I136" s="102"/>
      <c r="J136" s="102"/>
      <c r="K136" s="102"/>
      <c r="L136" s="103"/>
      <c r="M136" s="100"/>
    </row>
    <row r="137" spans="1:13" s="87" customFormat="1" x14ac:dyDescent="0.25">
      <c r="A137" s="83">
        <v>43371</v>
      </c>
      <c r="B137" s="84" t="s">
        <v>826</v>
      </c>
      <c r="C137" s="84">
        <v>4000</v>
      </c>
      <c r="D137" s="84" t="s">
        <v>12</v>
      </c>
      <c r="E137" s="85">
        <v>3.1</v>
      </c>
      <c r="F137" s="85">
        <v>2.95</v>
      </c>
      <c r="G137" s="85"/>
      <c r="H137" s="85"/>
      <c r="I137" s="56">
        <f t="shared" ref="I137" si="224">(F137-E137)*C137</f>
        <v>-599.99999999999966</v>
      </c>
      <c r="J137" s="56"/>
      <c r="K137" s="56"/>
      <c r="L137" s="86">
        <f t="shared" ref="L137" si="225">(I137+J137+K137)/C137</f>
        <v>-0.14999999999999991</v>
      </c>
      <c r="M137" s="58">
        <f t="shared" ref="M137" si="226">SUM(I137:K137)</f>
        <v>-599.99999999999966</v>
      </c>
    </row>
    <row r="138" spans="1:13" s="87" customFormat="1" x14ac:dyDescent="0.25">
      <c r="A138" s="83">
        <v>43370</v>
      </c>
      <c r="B138" s="84" t="s">
        <v>825</v>
      </c>
      <c r="C138" s="84">
        <v>2500</v>
      </c>
      <c r="D138" s="84" t="s">
        <v>12</v>
      </c>
      <c r="E138" s="85">
        <v>5.05</v>
      </c>
      <c r="F138" s="85">
        <v>5.75</v>
      </c>
      <c r="G138" s="85"/>
      <c r="H138" s="85"/>
      <c r="I138" s="56">
        <f t="shared" ref="I138:I140" si="227">(F138-E138)*C138</f>
        <v>1750.0000000000005</v>
      </c>
      <c r="J138" s="56"/>
      <c r="K138" s="56"/>
      <c r="L138" s="86">
        <f t="shared" ref="L138:L140" si="228">(I138+J138+K138)/C138</f>
        <v>0.70000000000000018</v>
      </c>
      <c r="M138" s="58">
        <f t="shared" ref="M138:M140" si="229">SUM(I138:K138)</f>
        <v>1750.0000000000005</v>
      </c>
    </row>
    <row r="139" spans="1:13" s="87" customFormat="1" x14ac:dyDescent="0.25">
      <c r="A139" s="83">
        <v>43370</v>
      </c>
      <c r="B139" s="84" t="s">
        <v>824</v>
      </c>
      <c r="C139" s="84">
        <v>3200</v>
      </c>
      <c r="D139" s="84" t="s">
        <v>12</v>
      </c>
      <c r="E139" s="85">
        <v>1.1499999999999999</v>
      </c>
      <c r="F139" s="85">
        <v>1.7</v>
      </c>
      <c r="G139" s="85">
        <v>2.4</v>
      </c>
      <c r="H139" s="85"/>
      <c r="I139" s="56">
        <f t="shared" si="227"/>
        <v>1760.0000000000002</v>
      </c>
      <c r="J139" s="56">
        <f t="shared" ref="J139" si="230">(G139-F139)*C139</f>
        <v>2240</v>
      </c>
      <c r="K139" s="56"/>
      <c r="L139" s="86">
        <f t="shared" si="228"/>
        <v>1.25</v>
      </c>
      <c r="M139" s="58">
        <f t="shared" si="229"/>
        <v>4000</v>
      </c>
    </row>
    <row r="140" spans="1:13" s="87" customFormat="1" x14ac:dyDescent="0.25">
      <c r="A140" s="83">
        <v>43370</v>
      </c>
      <c r="B140" s="84" t="s">
        <v>823</v>
      </c>
      <c r="C140" s="84">
        <v>1500</v>
      </c>
      <c r="D140" s="84" t="s">
        <v>12</v>
      </c>
      <c r="E140" s="85">
        <v>5</v>
      </c>
      <c r="F140" s="85">
        <v>6.1</v>
      </c>
      <c r="G140" s="85"/>
      <c r="H140" s="85"/>
      <c r="I140" s="56">
        <f t="shared" si="227"/>
        <v>1649.9999999999995</v>
      </c>
      <c r="J140" s="56"/>
      <c r="K140" s="56"/>
      <c r="L140" s="86">
        <f t="shared" si="228"/>
        <v>1.0999999999999996</v>
      </c>
      <c r="M140" s="58">
        <f t="shared" si="229"/>
        <v>1649.9999999999995</v>
      </c>
    </row>
    <row r="141" spans="1:13" s="87" customFormat="1" x14ac:dyDescent="0.25">
      <c r="A141" s="83">
        <v>43369</v>
      </c>
      <c r="B141" s="84" t="s">
        <v>822</v>
      </c>
      <c r="C141" s="84">
        <v>1000</v>
      </c>
      <c r="D141" s="84" t="s">
        <v>12</v>
      </c>
      <c r="E141" s="85">
        <v>3.35</v>
      </c>
      <c r="F141" s="85">
        <v>4.8499999999999996</v>
      </c>
      <c r="G141" s="85"/>
      <c r="H141" s="85"/>
      <c r="I141" s="56">
        <f t="shared" ref="I141" si="231">(F141-E141)*C141</f>
        <v>1499.9999999999995</v>
      </c>
      <c r="J141" s="56"/>
      <c r="K141" s="56"/>
      <c r="L141" s="86">
        <f t="shared" ref="L141" si="232">(I141+J141+K141)/C141</f>
        <v>1.4999999999999996</v>
      </c>
      <c r="M141" s="58">
        <f t="shared" ref="M141" si="233">SUM(I141:K141)</f>
        <v>1499.9999999999995</v>
      </c>
    </row>
    <row r="142" spans="1:13" s="87" customFormat="1" x14ac:dyDescent="0.25">
      <c r="A142" s="83">
        <v>43368</v>
      </c>
      <c r="B142" s="84" t="s">
        <v>821</v>
      </c>
      <c r="C142" s="84">
        <v>1000</v>
      </c>
      <c r="D142" s="84" t="s">
        <v>12</v>
      </c>
      <c r="E142" s="85">
        <v>4</v>
      </c>
      <c r="F142" s="85">
        <v>4.8</v>
      </c>
      <c r="G142" s="85"/>
      <c r="H142" s="85"/>
      <c r="I142" s="56">
        <f t="shared" ref="I142:I160" si="234">(F142-E142)*C142</f>
        <v>799.99999999999977</v>
      </c>
      <c r="J142" s="56"/>
      <c r="K142" s="56"/>
      <c r="L142" s="86">
        <f t="shared" ref="L142:L160" si="235">(I142+J142+K142)/C142</f>
        <v>0.79999999999999982</v>
      </c>
      <c r="M142" s="58">
        <f t="shared" ref="M142:M160" si="236">SUM(I142:K142)</f>
        <v>799.99999999999977</v>
      </c>
    </row>
    <row r="143" spans="1:13" s="87" customFormat="1" x14ac:dyDescent="0.25">
      <c r="A143" s="83">
        <v>43368</v>
      </c>
      <c r="B143" s="84" t="s">
        <v>820</v>
      </c>
      <c r="C143" s="84">
        <v>3000</v>
      </c>
      <c r="D143" s="84" t="s">
        <v>12</v>
      </c>
      <c r="E143" s="85">
        <v>3.85</v>
      </c>
      <c r="F143" s="85">
        <v>4.45</v>
      </c>
      <c r="G143" s="85">
        <v>5.2</v>
      </c>
      <c r="H143" s="85"/>
      <c r="I143" s="56">
        <f t="shared" si="234"/>
        <v>1800.0000000000002</v>
      </c>
      <c r="J143" s="56">
        <f t="shared" ref="J143:J146" si="237">(G143-F143)*C143</f>
        <v>2250</v>
      </c>
      <c r="K143" s="56"/>
      <c r="L143" s="86">
        <f t="shared" si="235"/>
        <v>1.35</v>
      </c>
      <c r="M143" s="58">
        <f t="shared" si="236"/>
        <v>4050</v>
      </c>
    </row>
    <row r="144" spans="1:13" s="87" customFormat="1" x14ac:dyDescent="0.25">
      <c r="A144" s="83">
        <v>43368</v>
      </c>
      <c r="B144" s="84" t="s">
        <v>819</v>
      </c>
      <c r="C144" s="84">
        <v>1500</v>
      </c>
      <c r="D144" s="84" t="s">
        <v>12</v>
      </c>
      <c r="E144" s="85">
        <v>7.35</v>
      </c>
      <c r="F144" s="85">
        <v>8.35</v>
      </c>
      <c r="G144" s="85"/>
      <c r="H144" s="85"/>
      <c r="I144" s="56">
        <f t="shared" si="234"/>
        <v>1500</v>
      </c>
      <c r="J144" s="56"/>
      <c r="K144" s="56"/>
      <c r="L144" s="86">
        <f t="shared" si="235"/>
        <v>1</v>
      </c>
      <c r="M144" s="58">
        <f t="shared" si="236"/>
        <v>1500</v>
      </c>
    </row>
    <row r="145" spans="1:13" s="87" customFormat="1" x14ac:dyDescent="0.25">
      <c r="A145" s="83">
        <v>43367</v>
      </c>
      <c r="B145" s="84" t="s">
        <v>818</v>
      </c>
      <c r="C145" s="84">
        <v>6000</v>
      </c>
      <c r="D145" s="84" t="s">
        <v>12</v>
      </c>
      <c r="E145" s="85">
        <v>0.5</v>
      </c>
      <c r="F145" s="85">
        <v>0.9</v>
      </c>
      <c r="G145" s="85"/>
      <c r="H145" s="85"/>
      <c r="I145" s="56">
        <f t="shared" si="234"/>
        <v>2400</v>
      </c>
      <c r="J145" s="56"/>
      <c r="K145" s="56"/>
      <c r="L145" s="86">
        <f t="shared" si="235"/>
        <v>0.4</v>
      </c>
      <c r="M145" s="58">
        <f t="shared" si="236"/>
        <v>2400</v>
      </c>
    </row>
    <row r="146" spans="1:13" s="82" customFormat="1" x14ac:dyDescent="0.25">
      <c r="A146" s="80">
        <v>43364</v>
      </c>
      <c r="B146" s="81" t="s">
        <v>817</v>
      </c>
      <c r="C146" s="81">
        <v>1300</v>
      </c>
      <c r="D146" s="81" t="s">
        <v>12</v>
      </c>
      <c r="E146" s="78">
        <v>5.7</v>
      </c>
      <c r="F146" s="78">
        <v>7.1</v>
      </c>
      <c r="G146" s="78">
        <v>8.85</v>
      </c>
      <c r="H146" s="78">
        <v>10.5</v>
      </c>
      <c r="I146" s="48">
        <f t="shared" si="234"/>
        <v>1819.9999999999993</v>
      </c>
      <c r="J146" s="48">
        <f t="shared" si="237"/>
        <v>2275</v>
      </c>
      <c r="K146" s="48">
        <f t="shared" ref="K146" si="238">(H146-G146)*C146</f>
        <v>2145.0000000000005</v>
      </c>
      <c r="L146" s="79">
        <f t="shared" si="235"/>
        <v>4.8</v>
      </c>
      <c r="M146" s="50">
        <f t="shared" si="236"/>
        <v>6240</v>
      </c>
    </row>
    <row r="147" spans="1:13" s="87" customFormat="1" x14ac:dyDescent="0.25">
      <c r="A147" s="83">
        <v>43362</v>
      </c>
      <c r="B147" s="84" t="s">
        <v>832</v>
      </c>
      <c r="C147" s="84">
        <v>500</v>
      </c>
      <c r="D147" s="84" t="s">
        <v>12</v>
      </c>
      <c r="E147" s="85">
        <v>18</v>
      </c>
      <c r="F147" s="85">
        <v>20</v>
      </c>
      <c r="G147" s="85"/>
      <c r="H147" s="85"/>
      <c r="I147" s="56">
        <f t="shared" si="234"/>
        <v>1000</v>
      </c>
      <c r="J147" s="56"/>
      <c r="K147" s="56"/>
      <c r="L147" s="86">
        <f t="shared" si="235"/>
        <v>2</v>
      </c>
      <c r="M147" s="58">
        <f t="shared" si="236"/>
        <v>1000</v>
      </c>
    </row>
    <row r="148" spans="1:13" s="87" customFormat="1" x14ac:dyDescent="0.25">
      <c r="A148" s="83">
        <v>43361</v>
      </c>
      <c r="B148" s="84" t="s">
        <v>800</v>
      </c>
      <c r="C148" s="84">
        <v>1061</v>
      </c>
      <c r="D148" s="84" t="s">
        <v>12</v>
      </c>
      <c r="E148" s="85">
        <v>16.2</v>
      </c>
      <c r="F148" s="85">
        <v>17</v>
      </c>
      <c r="G148" s="85"/>
      <c r="H148" s="85"/>
      <c r="I148" s="56">
        <f t="shared" si="234"/>
        <v>848.80000000000075</v>
      </c>
      <c r="J148" s="56"/>
      <c r="K148" s="56"/>
      <c r="L148" s="86">
        <f t="shared" si="235"/>
        <v>0.80000000000000071</v>
      </c>
      <c r="M148" s="58">
        <f t="shared" si="236"/>
        <v>848.80000000000075</v>
      </c>
    </row>
    <row r="149" spans="1:13" s="87" customFormat="1" x14ac:dyDescent="0.25">
      <c r="A149" s="83">
        <v>43360</v>
      </c>
      <c r="B149" s="84" t="s">
        <v>831</v>
      </c>
      <c r="C149" s="84">
        <v>500</v>
      </c>
      <c r="D149" s="84" t="s">
        <v>12</v>
      </c>
      <c r="E149" s="85">
        <v>24</v>
      </c>
      <c r="F149" s="85">
        <v>26</v>
      </c>
      <c r="G149" s="85"/>
      <c r="H149" s="85"/>
      <c r="I149" s="56">
        <f t="shared" si="234"/>
        <v>1000</v>
      </c>
      <c r="J149" s="56"/>
      <c r="K149" s="56"/>
      <c r="L149" s="86">
        <f t="shared" si="235"/>
        <v>2</v>
      </c>
      <c r="M149" s="58">
        <f t="shared" si="236"/>
        <v>1000</v>
      </c>
    </row>
    <row r="150" spans="1:13" s="87" customFormat="1" x14ac:dyDescent="0.25">
      <c r="A150" s="83">
        <v>43360</v>
      </c>
      <c r="B150" s="84" t="s">
        <v>830</v>
      </c>
      <c r="C150" s="84">
        <v>1000</v>
      </c>
      <c r="D150" s="84" t="s">
        <v>12</v>
      </c>
      <c r="E150" s="85">
        <v>29</v>
      </c>
      <c r="F150" s="85">
        <v>31</v>
      </c>
      <c r="G150" s="85"/>
      <c r="H150" s="85"/>
      <c r="I150" s="56">
        <f t="shared" si="234"/>
        <v>2000</v>
      </c>
      <c r="J150" s="56"/>
      <c r="K150" s="56"/>
      <c r="L150" s="86">
        <f t="shared" si="235"/>
        <v>2</v>
      </c>
      <c r="M150" s="58">
        <f t="shared" si="236"/>
        <v>2000</v>
      </c>
    </row>
    <row r="151" spans="1:13" s="87" customFormat="1" x14ac:dyDescent="0.25">
      <c r="A151" s="83">
        <v>43357</v>
      </c>
      <c r="B151" s="84" t="s">
        <v>831</v>
      </c>
      <c r="C151" s="84">
        <v>500</v>
      </c>
      <c r="D151" s="84" t="s">
        <v>12</v>
      </c>
      <c r="E151" s="85">
        <v>24</v>
      </c>
      <c r="F151" s="85">
        <v>26</v>
      </c>
      <c r="G151" s="85"/>
      <c r="H151" s="85"/>
      <c r="I151" s="56">
        <f t="shared" si="234"/>
        <v>1000</v>
      </c>
      <c r="J151" s="56"/>
      <c r="K151" s="56"/>
      <c r="L151" s="86">
        <f t="shared" si="235"/>
        <v>2</v>
      </c>
      <c r="M151" s="58">
        <f t="shared" si="236"/>
        <v>1000</v>
      </c>
    </row>
    <row r="152" spans="1:13" s="87" customFormat="1" x14ac:dyDescent="0.25">
      <c r="A152" s="83">
        <v>43357</v>
      </c>
      <c r="B152" s="84" t="s">
        <v>830</v>
      </c>
      <c r="C152" s="84">
        <v>1000</v>
      </c>
      <c r="D152" s="84" t="s">
        <v>12</v>
      </c>
      <c r="E152" s="85">
        <v>29</v>
      </c>
      <c r="F152" s="85">
        <v>26</v>
      </c>
      <c r="G152" s="85"/>
      <c r="H152" s="85"/>
      <c r="I152" s="56">
        <f t="shared" si="234"/>
        <v>-3000</v>
      </c>
      <c r="J152" s="56"/>
      <c r="K152" s="56"/>
      <c r="L152" s="86">
        <f t="shared" si="235"/>
        <v>-3</v>
      </c>
      <c r="M152" s="58">
        <f t="shared" si="236"/>
        <v>-3000</v>
      </c>
    </row>
    <row r="153" spans="1:13" s="87" customFormat="1" x14ac:dyDescent="0.25">
      <c r="A153" s="83">
        <v>43357</v>
      </c>
      <c r="B153" s="84" t="s">
        <v>829</v>
      </c>
      <c r="C153" s="84">
        <v>3000</v>
      </c>
      <c r="D153" s="84" t="s">
        <v>12</v>
      </c>
      <c r="E153" s="85">
        <v>11.5</v>
      </c>
      <c r="F153" s="85">
        <v>12</v>
      </c>
      <c r="G153" s="85"/>
      <c r="H153" s="85"/>
      <c r="I153" s="56">
        <f t="shared" si="234"/>
        <v>1500</v>
      </c>
      <c r="J153" s="56"/>
      <c r="K153" s="56"/>
      <c r="L153" s="86">
        <f t="shared" si="235"/>
        <v>0.5</v>
      </c>
      <c r="M153" s="58">
        <f t="shared" si="236"/>
        <v>1500</v>
      </c>
    </row>
    <row r="154" spans="1:13" s="87" customFormat="1" x14ac:dyDescent="0.25">
      <c r="A154" s="83">
        <v>43355</v>
      </c>
      <c r="B154" s="84" t="s">
        <v>828</v>
      </c>
      <c r="C154" s="84">
        <v>1500</v>
      </c>
      <c r="D154" s="84" t="s">
        <v>12</v>
      </c>
      <c r="E154" s="85">
        <v>10</v>
      </c>
      <c r="F154" s="85">
        <v>10.5</v>
      </c>
      <c r="G154" s="85"/>
      <c r="H154" s="85"/>
      <c r="I154" s="56">
        <f t="shared" si="234"/>
        <v>750</v>
      </c>
      <c r="J154" s="56"/>
      <c r="K154" s="56"/>
      <c r="L154" s="86">
        <f t="shared" si="235"/>
        <v>0.5</v>
      </c>
      <c r="M154" s="58">
        <f t="shared" si="236"/>
        <v>750</v>
      </c>
    </row>
    <row r="155" spans="1:13" s="87" customFormat="1" x14ac:dyDescent="0.25">
      <c r="A155" s="83">
        <v>43355</v>
      </c>
      <c r="B155" s="84" t="s">
        <v>827</v>
      </c>
      <c r="C155" s="84">
        <v>1061</v>
      </c>
      <c r="D155" s="84" t="s">
        <v>12</v>
      </c>
      <c r="E155" s="85">
        <v>13.5</v>
      </c>
      <c r="F155" s="85">
        <v>14.5</v>
      </c>
      <c r="G155" s="85"/>
      <c r="H155" s="85"/>
      <c r="I155" s="56">
        <f t="shared" si="234"/>
        <v>1061</v>
      </c>
      <c r="J155" s="56"/>
      <c r="K155" s="56"/>
      <c r="L155" s="86">
        <f t="shared" si="235"/>
        <v>1</v>
      </c>
      <c r="M155" s="58">
        <f t="shared" si="236"/>
        <v>1061</v>
      </c>
    </row>
    <row r="156" spans="1:13" s="87" customFormat="1" x14ac:dyDescent="0.25">
      <c r="A156" s="83">
        <v>43354</v>
      </c>
      <c r="B156" s="84" t="s">
        <v>816</v>
      </c>
      <c r="C156" s="84">
        <v>2500</v>
      </c>
      <c r="D156" s="84" t="s">
        <v>12</v>
      </c>
      <c r="E156" s="85">
        <v>3.8</v>
      </c>
      <c r="F156" s="85">
        <v>4.45</v>
      </c>
      <c r="G156" s="85"/>
      <c r="H156" s="85"/>
      <c r="I156" s="56">
        <f t="shared" si="234"/>
        <v>1625.0000000000009</v>
      </c>
      <c r="J156" s="56"/>
      <c r="K156" s="56"/>
      <c r="L156" s="86">
        <f t="shared" si="235"/>
        <v>0.65000000000000036</v>
      </c>
      <c r="M156" s="58">
        <f t="shared" si="236"/>
        <v>1625.0000000000009</v>
      </c>
    </row>
    <row r="157" spans="1:13" s="87" customFormat="1" x14ac:dyDescent="0.25">
      <c r="A157" s="83">
        <v>43354</v>
      </c>
      <c r="B157" s="84" t="s">
        <v>815</v>
      </c>
      <c r="C157" s="84">
        <v>3000</v>
      </c>
      <c r="D157" s="84" t="s">
        <v>12</v>
      </c>
      <c r="E157" s="85">
        <v>1.6</v>
      </c>
      <c r="F157" s="85">
        <v>2.2000000000000002</v>
      </c>
      <c r="G157" s="85"/>
      <c r="H157" s="85"/>
      <c r="I157" s="56">
        <f t="shared" si="234"/>
        <v>1800.0000000000002</v>
      </c>
      <c r="J157" s="56"/>
      <c r="K157" s="56"/>
      <c r="L157" s="86">
        <f t="shared" si="235"/>
        <v>0.60000000000000009</v>
      </c>
      <c r="M157" s="58">
        <f t="shared" si="236"/>
        <v>1800.0000000000002</v>
      </c>
    </row>
    <row r="158" spans="1:13" s="87" customFormat="1" x14ac:dyDescent="0.25">
      <c r="A158" s="83">
        <v>43353</v>
      </c>
      <c r="B158" s="84" t="s">
        <v>835</v>
      </c>
      <c r="C158" s="84">
        <v>2750</v>
      </c>
      <c r="D158" s="84" t="s">
        <v>12</v>
      </c>
      <c r="E158" s="85">
        <v>4.25</v>
      </c>
      <c r="F158" s="85">
        <v>4.9000000000000004</v>
      </c>
      <c r="G158" s="85"/>
      <c r="H158" s="85"/>
      <c r="I158" s="56">
        <f t="shared" ref="I158" si="239">(F158-E158)*C158</f>
        <v>1787.5000000000009</v>
      </c>
      <c r="J158" s="56"/>
      <c r="K158" s="56"/>
      <c r="L158" s="86">
        <f t="shared" ref="L158" si="240">(I158+J158+K158)/C158</f>
        <v>0.65000000000000036</v>
      </c>
      <c r="M158" s="58">
        <f t="shared" ref="M158" si="241">SUM(I158:K158)</f>
        <v>1787.5000000000009</v>
      </c>
    </row>
    <row r="159" spans="1:13" s="87" customFormat="1" x14ac:dyDescent="0.25">
      <c r="A159" s="83">
        <v>43353</v>
      </c>
      <c r="B159" s="84" t="s">
        <v>834</v>
      </c>
      <c r="C159" s="84">
        <v>1100</v>
      </c>
      <c r="D159" s="84" t="s">
        <v>12</v>
      </c>
      <c r="E159" s="85">
        <v>13.8</v>
      </c>
      <c r="F159" s="85">
        <v>15.05</v>
      </c>
      <c r="G159" s="85"/>
      <c r="H159" s="85"/>
      <c r="I159" s="56">
        <f t="shared" si="234"/>
        <v>1375</v>
      </c>
      <c r="J159" s="56"/>
      <c r="K159" s="56"/>
      <c r="L159" s="86">
        <f t="shared" si="235"/>
        <v>1.25</v>
      </c>
      <c r="M159" s="58">
        <f t="shared" si="236"/>
        <v>1375</v>
      </c>
    </row>
    <row r="160" spans="1:13" s="87" customFormat="1" x14ac:dyDescent="0.25">
      <c r="A160" s="83">
        <v>43353</v>
      </c>
      <c r="B160" s="84" t="s">
        <v>833</v>
      </c>
      <c r="C160" s="84">
        <v>2500</v>
      </c>
      <c r="D160" s="84" t="s">
        <v>12</v>
      </c>
      <c r="E160" s="85">
        <v>4.8499999999999996</v>
      </c>
      <c r="F160" s="85">
        <v>5.5</v>
      </c>
      <c r="G160" s="85"/>
      <c r="H160" s="85"/>
      <c r="I160" s="56">
        <f t="shared" si="234"/>
        <v>1625.0000000000009</v>
      </c>
      <c r="J160" s="56"/>
      <c r="K160" s="56"/>
      <c r="L160" s="86">
        <f t="shared" si="235"/>
        <v>0.65000000000000036</v>
      </c>
      <c r="M160" s="58">
        <f t="shared" si="236"/>
        <v>1625.0000000000009</v>
      </c>
    </row>
    <row r="161" spans="1:13" s="87" customFormat="1" x14ac:dyDescent="0.25">
      <c r="A161" s="83">
        <v>43350</v>
      </c>
      <c r="B161" s="84" t="s">
        <v>786</v>
      </c>
      <c r="C161" s="84">
        <v>6000</v>
      </c>
      <c r="D161" s="84" t="s">
        <v>12</v>
      </c>
      <c r="E161" s="85">
        <v>1.5</v>
      </c>
      <c r="F161" s="85">
        <v>1.65</v>
      </c>
      <c r="G161" s="85"/>
      <c r="H161" s="85"/>
      <c r="I161" s="56">
        <f t="shared" ref="I161:I162" si="242">(F161-E161)*C161</f>
        <v>899.99999999999943</v>
      </c>
      <c r="J161" s="56"/>
      <c r="K161" s="56"/>
      <c r="L161" s="86">
        <f t="shared" ref="L161:L162" si="243">(I161+J161+K161)/C161</f>
        <v>0.14999999999999991</v>
      </c>
      <c r="M161" s="58">
        <f t="shared" ref="M161:M162" si="244">SUM(I161:K161)</f>
        <v>899.99999999999943</v>
      </c>
    </row>
    <row r="162" spans="1:13" s="82" customFormat="1" x14ac:dyDescent="0.25">
      <c r="A162" s="80">
        <v>43350</v>
      </c>
      <c r="B162" s="81" t="s">
        <v>814</v>
      </c>
      <c r="C162" s="81">
        <v>2500</v>
      </c>
      <c r="D162" s="81" t="s">
        <v>12</v>
      </c>
      <c r="E162" s="78">
        <v>7.75</v>
      </c>
      <c r="F162" s="78">
        <v>8.4</v>
      </c>
      <c r="G162" s="78">
        <v>9.25</v>
      </c>
      <c r="H162" s="78">
        <v>10.1</v>
      </c>
      <c r="I162" s="48">
        <f t="shared" si="242"/>
        <v>1625.0000000000009</v>
      </c>
      <c r="J162" s="48">
        <f t="shared" ref="J162" si="245">(G162-F162)*C162</f>
        <v>2124.9999999999991</v>
      </c>
      <c r="K162" s="48">
        <f t="shared" ref="K162" si="246">(H162-G162)*C162</f>
        <v>2124.9999999999991</v>
      </c>
      <c r="L162" s="79">
        <f t="shared" si="243"/>
        <v>2.3499999999999996</v>
      </c>
      <c r="M162" s="50">
        <f t="shared" si="244"/>
        <v>5874.9999999999991</v>
      </c>
    </row>
    <row r="163" spans="1:13" s="87" customFormat="1" x14ac:dyDescent="0.25">
      <c r="A163" s="83">
        <v>43349</v>
      </c>
      <c r="B163" s="84" t="s">
        <v>812</v>
      </c>
      <c r="C163" s="84">
        <v>1500</v>
      </c>
      <c r="D163" s="84" t="s">
        <v>12</v>
      </c>
      <c r="E163" s="85">
        <v>9.85</v>
      </c>
      <c r="F163" s="85">
        <v>11.1</v>
      </c>
      <c r="G163" s="85"/>
      <c r="H163" s="85"/>
      <c r="I163" s="56">
        <f t="shared" ref="I163:I165" si="247">(F163-E163)*C163</f>
        <v>1875</v>
      </c>
      <c r="J163" s="56"/>
      <c r="K163" s="56"/>
      <c r="L163" s="86">
        <f t="shared" ref="L163:L165" si="248">(I163+J163+K163)/C163</f>
        <v>1.25</v>
      </c>
      <c r="M163" s="58">
        <f t="shared" ref="M163:M165" si="249">SUM(I163:K163)</f>
        <v>1875</v>
      </c>
    </row>
    <row r="164" spans="1:13" s="82" customFormat="1" x14ac:dyDescent="0.25">
      <c r="A164" s="80">
        <v>43349</v>
      </c>
      <c r="B164" s="81" t="s">
        <v>811</v>
      </c>
      <c r="C164" s="81">
        <v>4000</v>
      </c>
      <c r="D164" s="81" t="s">
        <v>12</v>
      </c>
      <c r="E164" s="78">
        <v>7.5</v>
      </c>
      <c r="F164" s="78">
        <v>8.1999999999999993</v>
      </c>
      <c r="G164" s="78">
        <v>9.1</v>
      </c>
      <c r="H164" s="78">
        <v>10</v>
      </c>
      <c r="I164" s="48">
        <f t="shared" si="247"/>
        <v>2799.9999999999973</v>
      </c>
      <c r="J164" s="48">
        <f t="shared" ref="J164:J165" si="250">(G164-F164)*C164</f>
        <v>3600.0000000000014</v>
      </c>
      <c r="K164" s="48">
        <f t="shared" ref="K164" si="251">(H164-G164)*C164</f>
        <v>3600.0000000000014</v>
      </c>
      <c r="L164" s="79">
        <f t="shared" si="248"/>
        <v>2.5</v>
      </c>
      <c r="M164" s="50">
        <f t="shared" si="249"/>
        <v>10000</v>
      </c>
    </row>
    <row r="165" spans="1:13" s="87" customFormat="1" x14ac:dyDescent="0.25">
      <c r="A165" s="83">
        <v>43349</v>
      </c>
      <c r="B165" s="84" t="s">
        <v>810</v>
      </c>
      <c r="C165" s="84">
        <v>750</v>
      </c>
      <c r="D165" s="84" t="s">
        <v>12</v>
      </c>
      <c r="E165" s="85">
        <v>18</v>
      </c>
      <c r="F165" s="85">
        <v>20.25</v>
      </c>
      <c r="G165" s="85">
        <v>23</v>
      </c>
      <c r="H165" s="85"/>
      <c r="I165" s="56">
        <f t="shared" si="247"/>
        <v>1687.5</v>
      </c>
      <c r="J165" s="56">
        <f t="shared" si="250"/>
        <v>2062.5</v>
      </c>
      <c r="K165" s="56"/>
      <c r="L165" s="86">
        <f t="shared" si="248"/>
        <v>5</v>
      </c>
      <c r="M165" s="58">
        <f t="shared" si="249"/>
        <v>3750</v>
      </c>
    </row>
    <row r="166" spans="1:13" s="87" customFormat="1" x14ac:dyDescent="0.25">
      <c r="A166" s="83">
        <v>43348</v>
      </c>
      <c r="B166" s="84" t="s">
        <v>809</v>
      </c>
      <c r="C166" s="84">
        <v>2667</v>
      </c>
      <c r="D166" s="84" t="s">
        <v>12</v>
      </c>
      <c r="E166" s="85">
        <v>7.25</v>
      </c>
      <c r="F166" s="85">
        <v>7.9</v>
      </c>
      <c r="G166" s="85">
        <v>8.6999999999999993</v>
      </c>
      <c r="H166" s="85"/>
      <c r="I166" s="56">
        <f t="shared" ref="I166:I167" si="252">(F166-E166)*C166</f>
        <v>1733.5500000000009</v>
      </c>
      <c r="J166" s="56">
        <f t="shared" ref="J166:J167" si="253">(G166-F166)*C166</f>
        <v>2133.5999999999972</v>
      </c>
      <c r="K166" s="56"/>
      <c r="L166" s="86">
        <f t="shared" ref="L166:L167" si="254">(I166+J166+K166)/C166</f>
        <v>1.4499999999999993</v>
      </c>
      <c r="M166" s="58">
        <f t="shared" ref="M166:M167" si="255">SUM(I166:K166)</f>
        <v>3867.1499999999978</v>
      </c>
    </row>
    <row r="167" spans="1:13" s="87" customFormat="1" x14ac:dyDescent="0.25">
      <c r="A167" s="83">
        <v>43348</v>
      </c>
      <c r="B167" s="84" t="s">
        <v>808</v>
      </c>
      <c r="C167" s="84">
        <v>7000</v>
      </c>
      <c r="D167" s="84" t="s">
        <v>12</v>
      </c>
      <c r="E167" s="85">
        <v>0.8</v>
      </c>
      <c r="F167" s="85">
        <v>1.05</v>
      </c>
      <c r="G167" s="85">
        <v>1.4</v>
      </c>
      <c r="H167" s="85"/>
      <c r="I167" s="56">
        <f t="shared" si="252"/>
        <v>1750</v>
      </c>
      <c r="J167" s="56">
        <f t="shared" si="253"/>
        <v>2449.9999999999991</v>
      </c>
      <c r="K167" s="56"/>
      <c r="L167" s="86">
        <f t="shared" si="254"/>
        <v>0.59999999999999987</v>
      </c>
      <c r="M167" s="58">
        <f t="shared" si="255"/>
        <v>4199.9999999999991</v>
      </c>
    </row>
    <row r="168" spans="1:13" s="87" customFormat="1" x14ac:dyDescent="0.25">
      <c r="A168" s="83">
        <v>43348</v>
      </c>
      <c r="B168" s="84" t="s">
        <v>807</v>
      </c>
      <c r="C168" s="84">
        <v>10000</v>
      </c>
      <c r="D168" s="84" t="s">
        <v>12</v>
      </c>
      <c r="E168" s="85">
        <v>0.8</v>
      </c>
      <c r="F168" s="85">
        <v>1.1000000000000001</v>
      </c>
      <c r="G168" s="85"/>
      <c r="H168" s="85"/>
      <c r="I168" s="56">
        <f t="shared" ref="I168" si="256">(F168-E168)*C168</f>
        <v>3000.0000000000005</v>
      </c>
      <c r="J168" s="56"/>
      <c r="K168" s="56"/>
      <c r="L168" s="86">
        <f t="shared" ref="L168" si="257">(I168+J168+K168)/C168</f>
        <v>0.30000000000000004</v>
      </c>
      <c r="M168" s="58">
        <f t="shared" ref="M168" si="258">SUM(I168:K168)</f>
        <v>3000.0000000000005</v>
      </c>
    </row>
    <row r="169" spans="1:13" s="87" customFormat="1" x14ac:dyDescent="0.25">
      <c r="A169" s="83">
        <v>43347</v>
      </c>
      <c r="B169" s="84" t="s">
        <v>806</v>
      </c>
      <c r="C169" s="84">
        <v>2400</v>
      </c>
      <c r="D169" s="84" t="s">
        <v>12</v>
      </c>
      <c r="E169" s="85">
        <v>6.1</v>
      </c>
      <c r="F169" s="85">
        <v>6.75</v>
      </c>
      <c r="G169" s="85"/>
      <c r="H169" s="85"/>
      <c r="I169" s="56">
        <f t="shared" ref="I169:I170" si="259">(F169-E169)*C169</f>
        <v>1560.0000000000009</v>
      </c>
      <c r="J169" s="56"/>
      <c r="K169" s="56"/>
      <c r="L169" s="86">
        <f t="shared" ref="L169:L170" si="260">(I169+J169+K169)/C169</f>
        <v>0.65000000000000036</v>
      </c>
      <c r="M169" s="58">
        <f t="shared" ref="M169:M170" si="261">SUM(I169:K169)</f>
        <v>1560.0000000000009</v>
      </c>
    </row>
    <row r="170" spans="1:13" s="87" customFormat="1" x14ac:dyDescent="0.25">
      <c r="A170" s="83">
        <v>43347</v>
      </c>
      <c r="B170" s="84" t="s">
        <v>805</v>
      </c>
      <c r="C170" s="84">
        <v>2800</v>
      </c>
      <c r="D170" s="84" t="s">
        <v>12</v>
      </c>
      <c r="E170" s="85">
        <v>3</v>
      </c>
      <c r="F170" s="85">
        <v>3.55</v>
      </c>
      <c r="G170" s="85"/>
      <c r="H170" s="85"/>
      <c r="I170" s="56">
        <f t="shared" si="259"/>
        <v>1539.9999999999995</v>
      </c>
      <c r="J170" s="56"/>
      <c r="K170" s="56"/>
      <c r="L170" s="86">
        <f t="shared" si="260"/>
        <v>0.54999999999999982</v>
      </c>
      <c r="M170" s="58">
        <f t="shared" si="261"/>
        <v>1539.9999999999995</v>
      </c>
    </row>
    <row r="171" spans="1:13" s="87" customFormat="1" x14ac:dyDescent="0.25">
      <c r="A171" s="83">
        <v>43346</v>
      </c>
      <c r="B171" s="84" t="s">
        <v>804</v>
      </c>
      <c r="C171" s="84">
        <v>2667</v>
      </c>
      <c r="D171" s="84" t="s">
        <v>12</v>
      </c>
      <c r="E171" s="85">
        <v>10.35</v>
      </c>
      <c r="F171" s="85">
        <v>11</v>
      </c>
      <c r="G171" s="85"/>
      <c r="H171" s="85"/>
      <c r="I171" s="56">
        <f t="shared" ref="I171:I172" si="262">(F171-E171)*C171</f>
        <v>1733.5500000000009</v>
      </c>
      <c r="J171" s="56"/>
      <c r="K171" s="56"/>
      <c r="L171" s="86">
        <f t="shared" ref="L171:L172" si="263">(I171+J171+K171)/C171</f>
        <v>0.65000000000000036</v>
      </c>
      <c r="M171" s="58">
        <f t="shared" ref="M171:M172" si="264">SUM(I171:K171)</f>
        <v>1733.5500000000009</v>
      </c>
    </row>
    <row r="172" spans="1:13" s="87" customFormat="1" x14ac:dyDescent="0.25">
      <c r="A172" s="83">
        <v>43346</v>
      </c>
      <c r="B172" s="84" t="s">
        <v>803</v>
      </c>
      <c r="C172" s="84">
        <v>12000</v>
      </c>
      <c r="D172" s="84" t="s">
        <v>12</v>
      </c>
      <c r="E172" s="85">
        <v>1.85</v>
      </c>
      <c r="F172" s="85">
        <v>2.1</v>
      </c>
      <c r="G172" s="85"/>
      <c r="H172" s="85"/>
      <c r="I172" s="56">
        <f t="shared" si="262"/>
        <v>3000</v>
      </c>
      <c r="J172" s="56"/>
      <c r="K172" s="56"/>
      <c r="L172" s="86">
        <f t="shared" si="263"/>
        <v>0.25</v>
      </c>
      <c r="M172" s="58">
        <f t="shared" si="264"/>
        <v>3000</v>
      </c>
    </row>
    <row r="173" spans="1:13" ht="15.75" x14ac:dyDescent="0.25">
      <c r="A173" s="97"/>
      <c r="B173" s="96"/>
      <c r="C173" s="96"/>
      <c r="D173" s="96"/>
      <c r="E173" s="96"/>
      <c r="F173" s="96"/>
      <c r="G173" s="96"/>
      <c r="H173" s="96"/>
      <c r="I173" s="98"/>
      <c r="J173" s="98"/>
      <c r="K173" s="98"/>
      <c r="L173" s="99"/>
      <c r="M173" s="96"/>
    </row>
    <row r="174" spans="1:13" s="87" customFormat="1" x14ac:dyDescent="0.25">
      <c r="A174" s="83">
        <v>43343</v>
      </c>
      <c r="B174" s="84" t="s">
        <v>801</v>
      </c>
      <c r="C174" s="84">
        <v>600</v>
      </c>
      <c r="D174" s="84" t="s">
        <v>12</v>
      </c>
      <c r="E174" s="85">
        <v>21</v>
      </c>
      <c r="F174" s="85">
        <v>19.5</v>
      </c>
      <c r="G174" s="85"/>
      <c r="H174" s="85"/>
      <c r="I174" s="56">
        <f t="shared" ref="I174:I177" si="265">(F174-E174)*C174</f>
        <v>-900</v>
      </c>
      <c r="J174" s="56"/>
      <c r="K174" s="56"/>
      <c r="L174" s="86">
        <f t="shared" ref="L174:L177" si="266">(I174+J174+K174)/C174</f>
        <v>-1.5</v>
      </c>
      <c r="M174" s="58">
        <f t="shared" ref="M174:M177" si="267">SUM(I174:K174)</f>
        <v>-900</v>
      </c>
    </row>
    <row r="175" spans="1:13" s="87" customFormat="1" x14ac:dyDescent="0.25">
      <c r="A175" s="83">
        <v>43343</v>
      </c>
      <c r="B175" s="84" t="s">
        <v>800</v>
      </c>
      <c r="C175" s="84">
        <v>1061</v>
      </c>
      <c r="D175" s="84" t="s">
        <v>12</v>
      </c>
      <c r="E175" s="85">
        <v>17.899999999999999</v>
      </c>
      <c r="F175" s="85">
        <v>19.399999999999999</v>
      </c>
      <c r="G175" s="85"/>
      <c r="H175" s="85"/>
      <c r="I175" s="56">
        <f t="shared" si="265"/>
        <v>1591.5</v>
      </c>
      <c r="J175" s="56"/>
      <c r="K175" s="56"/>
      <c r="L175" s="86">
        <f t="shared" si="266"/>
        <v>1.5</v>
      </c>
      <c r="M175" s="58">
        <f t="shared" si="267"/>
        <v>1591.5</v>
      </c>
    </row>
    <row r="176" spans="1:13" s="87" customFormat="1" x14ac:dyDescent="0.25">
      <c r="A176" s="83">
        <v>43343</v>
      </c>
      <c r="B176" s="84" t="s">
        <v>799</v>
      </c>
      <c r="C176" s="84">
        <v>3500</v>
      </c>
      <c r="D176" s="84" t="s">
        <v>12</v>
      </c>
      <c r="E176" s="85">
        <v>4.1500000000000004</v>
      </c>
      <c r="F176" s="85">
        <v>3.6</v>
      </c>
      <c r="G176" s="85"/>
      <c r="H176" s="85"/>
      <c r="I176" s="56">
        <f t="shared" si="265"/>
        <v>-1925.0000000000009</v>
      </c>
      <c r="J176" s="56"/>
      <c r="K176" s="56"/>
      <c r="L176" s="86">
        <f t="shared" si="266"/>
        <v>-0.55000000000000027</v>
      </c>
      <c r="M176" s="58">
        <f t="shared" si="267"/>
        <v>-1925.0000000000009</v>
      </c>
    </row>
    <row r="177" spans="1:13" s="87" customFormat="1" x14ac:dyDescent="0.25">
      <c r="A177" s="83">
        <v>43342</v>
      </c>
      <c r="B177" s="84" t="s">
        <v>802</v>
      </c>
      <c r="C177" s="84">
        <v>6000</v>
      </c>
      <c r="D177" s="84" t="s">
        <v>12</v>
      </c>
      <c r="E177" s="85">
        <v>1.45</v>
      </c>
      <c r="F177" s="85">
        <v>1.8</v>
      </c>
      <c r="G177" s="85">
        <v>2.2999999999999998</v>
      </c>
      <c r="H177" s="85"/>
      <c r="I177" s="56">
        <f t="shared" si="265"/>
        <v>2100.0000000000005</v>
      </c>
      <c r="J177" s="56">
        <f t="shared" ref="J177" si="268">(G177-F177)*C177</f>
        <v>2999.9999999999986</v>
      </c>
      <c r="K177" s="56"/>
      <c r="L177" s="86">
        <f t="shared" si="266"/>
        <v>0.84999999999999987</v>
      </c>
      <c r="M177" s="58">
        <f t="shared" si="267"/>
        <v>5099.9999999999991</v>
      </c>
    </row>
    <row r="178" spans="1:13" s="87" customFormat="1" x14ac:dyDescent="0.25">
      <c r="A178" s="83">
        <v>43342</v>
      </c>
      <c r="B178" s="84" t="s">
        <v>798</v>
      </c>
      <c r="C178" s="84">
        <v>2000</v>
      </c>
      <c r="D178" s="84" t="s">
        <v>12</v>
      </c>
      <c r="E178" s="85">
        <v>13</v>
      </c>
      <c r="F178" s="85">
        <v>13.8</v>
      </c>
      <c r="G178" s="85"/>
      <c r="H178" s="85"/>
      <c r="I178" s="56">
        <f t="shared" ref="I178:I179" si="269">(F178-E178)*C178</f>
        <v>1600.0000000000014</v>
      </c>
      <c r="J178" s="56"/>
      <c r="K178" s="56"/>
      <c r="L178" s="86">
        <f t="shared" ref="L178:L179" si="270">(I178+J178+K178)/C178</f>
        <v>0.80000000000000071</v>
      </c>
      <c r="M178" s="58">
        <f t="shared" ref="M178:M179" si="271">SUM(I178:K178)</f>
        <v>1600.0000000000014</v>
      </c>
    </row>
    <row r="179" spans="1:13" s="87" customFormat="1" x14ac:dyDescent="0.25">
      <c r="A179" s="83">
        <v>43342</v>
      </c>
      <c r="B179" s="84" t="s">
        <v>797</v>
      </c>
      <c r="C179" s="84">
        <v>1061</v>
      </c>
      <c r="D179" s="84" t="s">
        <v>12</v>
      </c>
      <c r="E179" s="85">
        <v>15.85</v>
      </c>
      <c r="F179" s="85">
        <v>17.350000000000001</v>
      </c>
      <c r="G179" s="85">
        <v>19.100000000000001</v>
      </c>
      <c r="H179" s="85"/>
      <c r="I179" s="56">
        <f t="shared" si="269"/>
        <v>1591.5000000000018</v>
      </c>
      <c r="J179" s="56">
        <f t="shared" ref="J179" si="272">(G179-F179)*C179</f>
        <v>1856.75</v>
      </c>
      <c r="K179" s="56"/>
      <c r="L179" s="86">
        <f t="shared" si="270"/>
        <v>3.2500000000000018</v>
      </c>
      <c r="M179" s="58">
        <f t="shared" si="271"/>
        <v>3448.2500000000018</v>
      </c>
    </row>
    <row r="180" spans="1:13" s="87" customFormat="1" x14ac:dyDescent="0.25">
      <c r="A180" s="83">
        <v>43341</v>
      </c>
      <c r="B180" s="84" t="s">
        <v>734</v>
      </c>
      <c r="C180" s="84">
        <v>4500</v>
      </c>
      <c r="D180" s="84" t="s">
        <v>12</v>
      </c>
      <c r="E180" s="85">
        <v>10.8</v>
      </c>
      <c r="F180" s="85">
        <v>11.35</v>
      </c>
      <c r="G180" s="85">
        <v>12.05</v>
      </c>
      <c r="H180" s="85"/>
      <c r="I180" s="56">
        <f t="shared" ref="I180" si="273">(F180-E180)*C180</f>
        <v>2474.999999999995</v>
      </c>
      <c r="J180" s="56">
        <f t="shared" ref="J180" si="274">(G180-F180)*C180</f>
        <v>3150.000000000005</v>
      </c>
      <c r="K180" s="56"/>
      <c r="L180" s="86">
        <f t="shared" ref="L180" si="275">(I180+J180+K180)/C180</f>
        <v>1.25</v>
      </c>
      <c r="M180" s="58">
        <f t="shared" ref="M180" si="276">SUM(I180:K180)</f>
        <v>5625</v>
      </c>
    </row>
    <row r="181" spans="1:13" s="87" customFormat="1" x14ac:dyDescent="0.25">
      <c r="A181" s="83">
        <v>43341</v>
      </c>
      <c r="B181" s="84" t="s">
        <v>784</v>
      </c>
      <c r="C181" s="84">
        <v>1750</v>
      </c>
      <c r="D181" s="84" t="s">
        <v>12</v>
      </c>
      <c r="E181" s="85">
        <v>15.25</v>
      </c>
      <c r="F181" s="85">
        <v>16.25</v>
      </c>
      <c r="G181" s="85">
        <v>17.5</v>
      </c>
      <c r="H181" s="85"/>
      <c r="I181" s="56">
        <f t="shared" ref="I181:I182" si="277">(F181-E181)*C181</f>
        <v>1750</v>
      </c>
      <c r="J181" s="56">
        <f t="shared" ref="J181" si="278">(G181-F181)*C181</f>
        <v>2187.5</v>
      </c>
      <c r="K181" s="56"/>
      <c r="L181" s="86">
        <f t="shared" ref="L181:L182" si="279">(I181+J181+K181)/C181</f>
        <v>2.25</v>
      </c>
      <c r="M181" s="58">
        <f t="shared" ref="M181:M182" si="280">SUM(I181:K181)</f>
        <v>3937.5</v>
      </c>
    </row>
    <row r="182" spans="1:13" s="87" customFormat="1" x14ac:dyDescent="0.25">
      <c r="A182" s="83">
        <v>43341</v>
      </c>
      <c r="B182" s="84" t="s">
        <v>796</v>
      </c>
      <c r="C182" s="84">
        <v>600</v>
      </c>
      <c r="D182" s="84" t="s">
        <v>12</v>
      </c>
      <c r="E182" s="85">
        <v>25</v>
      </c>
      <c r="F182" s="85">
        <v>27</v>
      </c>
      <c r="G182" s="85"/>
      <c r="H182" s="85"/>
      <c r="I182" s="56">
        <f t="shared" si="277"/>
        <v>1200</v>
      </c>
      <c r="J182" s="56"/>
      <c r="K182" s="56"/>
      <c r="L182" s="86">
        <f t="shared" si="279"/>
        <v>2</v>
      </c>
      <c r="M182" s="58">
        <f t="shared" si="280"/>
        <v>1200</v>
      </c>
    </row>
    <row r="183" spans="1:13" s="87" customFormat="1" x14ac:dyDescent="0.25">
      <c r="A183" s="83">
        <v>43340</v>
      </c>
      <c r="B183" s="84" t="s">
        <v>794</v>
      </c>
      <c r="C183" s="84">
        <v>3500</v>
      </c>
      <c r="D183" s="84" t="s">
        <v>12</v>
      </c>
      <c r="E183" s="85">
        <v>0.55000000000000004</v>
      </c>
      <c r="F183" s="85">
        <v>0.85</v>
      </c>
      <c r="G183" s="85"/>
      <c r="H183" s="85"/>
      <c r="I183" s="56">
        <f t="shared" ref="I183:I185" si="281">(F183-E183)*C183</f>
        <v>1049.9999999999998</v>
      </c>
      <c r="J183" s="56"/>
      <c r="K183" s="56"/>
      <c r="L183" s="86">
        <f t="shared" ref="L183:L185" si="282">(I183+J183+K183)/C183</f>
        <v>0.29999999999999993</v>
      </c>
      <c r="M183" s="58">
        <f t="shared" ref="M183:M185" si="283">SUM(I183:K183)</f>
        <v>1049.9999999999998</v>
      </c>
    </row>
    <row r="184" spans="1:13" s="87" customFormat="1" x14ac:dyDescent="0.25">
      <c r="A184" s="83">
        <v>43340</v>
      </c>
      <c r="B184" s="84" t="s">
        <v>793</v>
      </c>
      <c r="C184" s="84">
        <v>1000</v>
      </c>
      <c r="D184" s="84" t="s">
        <v>12</v>
      </c>
      <c r="E184" s="85">
        <v>2.2999999999999998</v>
      </c>
      <c r="F184" s="85">
        <v>1.65</v>
      </c>
      <c r="G184" s="85"/>
      <c r="H184" s="85"/>
      <c r="I184" s="56">
        <f t="shared" si="281"/>
        <v>-649.99999999999989</v>
      </c>
      <c r="J184" s="56"/>
      <c r="K184" s="56"/>
      <c r="L184" s="86">
        <f t="shared" si="282"/>
        <v>-0.64999999999999991</v>
      </c>
      <c r="M184" s="58">
        <f t="shared" si="283"/>
        <v>-649.99999999999989</v>
      </c>
    </row>
    <row r="185" spans="1:13" s="82" customFormat="1" x14ac:dyDescent="0.25">
      <c r="A185" s="80">
        <v>43339</v>
      </c>
      <c r="B185" s="81" t="s">
        <v>795</v>
      </c>
      <c r="C185" s="81">
        <v>4000</v>
      </c>
      <c r="D185" s="81" t="s">
        <v>12</v>
      </c>
      <c r="E185" s="78">
        <v>0.5</v>
      </c>
      <c r="F185" s="78">
        <v>2.2999999999999998</v>
      </c>
      <c r="G185" s="78"/>
      <c r="H185" s="78"/>
      <c r="I185" s="48">
        <f t="shared" si="281"/>
        <v>7199.9999999999991</v>
      </c>
      <c r="J185" s="48"/>
      <c r="K185" s="48"/>
      <c r="L185" s="79">
        <f t="shared" si="282"/>
        <v>1.7999999999999998</v>
      </c>
      <c r="M185" s="50">
        <f t="shared" si="283"/>
        <v>7199.9999999999991</v>
      </c>
    </row>
    <row r="186" spans="1:13" s="87" customFormat="1" x14ac:dyDescent="0.25">
      <c r="A186" s="83">
        <v>43339</v>
      </c>
      <c r="B186" s="84" t="s">
        <v>587</v>
      </c>
      <c r="C186" s="84">
        <v>2400</v>
      </c>
      <c r="D186" s="84" t="s">
        <v>12</v>
      </c>
      <c r="E186" s="85">
        <v>1.5</v>
      </c>
      <c r="F186" s="85">
        <v>2.25</v>
      </c>
      <c r="G186" s="85"/>
      <c r="H186" s="85"/>
      <c r="I186" s="56">
        <f t="shared" ref="I186" si="284">(F186-E186)*C186</f>
        <v>1800</v>
      </c>
      <c r="J186" s="56"/>
      <c r="K186" s="56"/>
      <c r="L186" s="86">
        <f t="shared" ref="L186" si="285">(I186+J186+K186)/C186</f>
        <v>0.75</v>
      </c>
      <c r="M186" s="58">
        <f t="shared" ref="M186" si="286">SUM(I186:K186)</f>
        <v>1800</v>
      </c>
    </row>
    <row r="187" spans="1:13" s="82" customFormat="1" x14ac:dyDescent="0.25">
      <c r="A187" s="80">
        <v>43336</v>
      </c>
      <c r="B187" s="81" t="s">
        <v>792</v>
      </c>
      <c r="C187" s="81">
        <v>1500</v>
      </c>
      <c r="D187" s="81" t="s">
        <v>12</v>
      </c>
      <c r="E187" s="78">
        <v>11.15</v>
      </c>
      <c r="F187" s="78">
        <v>12.25</v>
      </c>
      <c r="G187" s="78">
        <v>13.6</v>
      </c>
      <c r="H187" s="78">
        <v>15.1</v>
      </c>
      <c r="I187" s="48">
        <f t="shared" ref="I187" si="287">(F187-E187)*C187</f>
        <v>1649.9999999999995</v>
      </c>
      <c r="J187" s="48">
        <f t="shared" ref="J187" si="288">(G187-F187)*C187</f>
        <v>2024.9999999999995</v>
      </c>
      <c r="K187" s="48">
        <f t="shared" ref="K187" si="289">(H187-G187)*C187</f>
        <v>2250</v>
      </c>
      <c r="L187" s="79">
        <f t="shared" ref="L187" si="290">(I187+J187+K187)/C187</f>
        <v>3.9499999999999993</v>
      </c>
      <c r="M187" s="50">
        <f t="shared" ref="M187" si="291">SUM(I187:K187)</f>
        <v>5924.9999999999991</v>
      </c>
    </row>
    <row r="188" spans="1:13" s="87" customFormat="1" x14ac:dyDescent="0.25">
      <c r="A188" s="83">
        <v>43335</v>
      </c>
      <c r="B188" s="84" t="s">
        <v>791</v>
      </c>
      <c r="C188" s="84">
        <v>2000</v>
      </c>
      <c r="D188" s="84" t="s">
        <v>12</v>
      </c>
      <c r="E188" s="85">
        <v>3.5</v>
      </c>
      <c r="F188" s="85">
        <v>4.2</v>
      </c>
      <c r="G188" s="85"/>
      <c r="H188" s="85"/>
      <c r="I188" s="56">
        <f t="shared" ref="I188:I190" si="292">(F188-E188)*C188</f>
        <v>1400.0000000000005</v>
      </c>
      <c r="J188" s="56"/>
      <c r="K188" s="56"/>
      <c r="L188" s="86">
        <f t="shared" ref="L188:L190" si="293">(I188+J188+K188)/C188</f>
        <v>0.70000000000000018</v>
      </c>
      <c r="M188" s="58">
        <f t="shared" ref="M188:M190" si="294">SUM(I188:K188)</f>
        <v>1400.0000000000005</v>
      </c>
    </row>
    <row r="189" spans="1:13" s="87" customFormat="1" x14ac:dyDescent="0.25">
      <c r="A189" s="83">
        <v>43335</v>
      </c>
      <c r="B189" s="84" t="s">
        <v>786</v>
      </c>
      <c r="C189" s="84">
        <v>6000</v>
      </c>
      <c r="D189" s="84" t="s">
        <v>12</v>
      </c>
      <c r="E189" s="85">
        <v>1.1499999999999999</v>
      </c>
      <c r="F189" s="85">
        <v>1.55</v>
      </c>
      <c r="G189" s="85">
        <v>2.0499999999999998</v>
      </c>
      <c r="H189" s="85"/>
      <c r="I189" s="56">
        <f t="shared" si="292"/>
        <v>2400.0000000000009</v>
      </c>
      <c r="J189" s="56">
        <f t="shared" ref="J189" si="295">(G189-F189)*C189</f>
        <v>2999.9999999999986</v>
      </c>
      <c r="K189" s="56"/>
      <c r="L189" s="86">
        <f t="shared" si="293"/>
        <v>0.9</v>
      </c>
      <c r="M189" s="58">
        <f t="shared" si="294"/>
        <v>5400</v>
      </c>
    </row>
    <row r="190" spans="1:13" s="87" customFormat="1" x14ac:dyDescent="0.25">
      <c r="A190" s="83">
        <v>43335</v>
      </c>
      <c r="B190" s="84" t="s">
        <v>757</v>
      </c>
      <c r="C190" s="84">
        <v>3200</v>
      </c>
      <c r="D190" s="84" t="s">
        <v>12</v>
      </c>
      <c r="E190" s="85">
        <v>1.2</v>
      </c>
      <c r="F190" s="85">
        <v>1.8</v>
      </c>
      <c r="G190" s="85"/>
      <c r="H190" s="85"/>
      <c r="I190" s="56">
        <f t="shared" si="292"/>
        <v>1920.0000000000002</v>
      </c>
      <c r="J190" s="56"/>
      <c r="K190" s="56"/>
      <c r="L190" s="86">
        <f t="shared" si="293"/>
        <v>0.60000000000000009</v>
      </c>
      <c r="M190" s="58">
        <f t="shared" si="294"/>
        <v>1920.0000000000002</v>
      </c>
    </row>
    <row r="191" spans="1:13" s="87" customFormat="1" x14ac:dyDescent="0.25">
      <c r="A191" s="83">
        <v>43333</v>
      </c>
      <c r="B191" s="84" t="s">
        <v>790</v>
      </c>
      <c r="C191" s="84">
        <v>3000</v>
      </c>
      <c r="D191" s="84" t="s">
        <v>12</v>
      </c>
      <c r="E191" s="85">
        <v>3</v>
      </c>
      <c r="F191" s="85">
        <v>3.6</v>
      </c>
      <c r="G191" s="85"/>
      <c r="H191" s="85"/>
      <c r="I191" s="56">
        <f t="shared" ref="I191" si="296">(F191-E191)*C191</f>
        <v>1800.0000000000002</v>
      </c>
      <c r="J191" s="56"/>
      <c r="K191" s="56"/>
      <c r="L191" s="86">
        <f t="shared" ref="L191" si="297">(I191+J191+K191)/C191</f>
        <v>0.60000000000000009</v>
      </c>
      <c r="M191" s="58">
        <f t="shared" ref="M191" si="298">SUM(I191:K191)</f>
        <v>1800.0000000000002</v>
      </c>
    </row>
    <row r="192" spans="1:13" s="87" customFormat="1" x14ac:dyDescent="0.25">
      <c r="A192" s="83">
        <v>43332</v>
      </c>
      <c r="B192" s="84" t="s">
        <v>789</v>
      </c>
      <c r="C192" s="84">
        <v>2400</v>
      </c>
      <c r="D192" s="84" t="s">
        <v>12</v>
      </c>
      <c r="E192" s="85">
        <v>2.75</v>
      </c>
      <c r="F192" s="85">
        <v>3.45</v>
      </c>
      <c r="G192" s="85"/>
      <c r="H192" s="85"/>
      <c r="I192" s="56">
        <f t="shared" ref="I192" si="299">(F192-E192)*C192</f>
        <v>1680.0000000000005</v>
      </c>
      <c r="J192" s="56"/>
      <c r="K192" s="56"/>
      <c r="L192" s="86">
        <f t="shared" ref="L192" si="300">(I192+J192+K192)/C192</f>
        <v>0.70000000000000018</v>
      </c>
      <c r="M192" s="58">
        <f t="shared" ref="M192" si="301">SUM(I192:K192)</f>
        <v>1680.0000000000005</v>
      </c>
    </row>
    <row r="193" spans="1:13" s="87" customFormat="1" x14ac:dyDescent="0.25">
      <c r="A193" s="83">
        <v>43330</v>
      </c>
      <c r="B193" s="84" t="s">
        <v>788</v>
      </c>
      <c r="C193" s="84">
        <v>600</v>
      </c>
      <c r="D193" s="84" t="s">
        <v>12</v>
      </c>
      <c r="E193" s="85">
        <v>18.25</v>
      </c>
      <c r="F193" s="85">
        <v>20.75</v>
      </c>
      <c r="G193" s="85"/>
      <c r="H193" s="85"/>
      <c r="I193" s="56">
        <f t="shared" ref="I193" si="302">(F193-E193)*C193</f>
        <v>1500</v>
      </c>
      <c r="J193" s="56"/>
      <c r="K193" s="56"/>
      <c r="L193" s="86">
        <f t="shared" ref="L193" si="303">(I193+J193+K193)/C193</f>
        <v>2.5</v>
      </c>
      <c r="M193" s="58">
        <f t="shared" ref="M193" si="304">SUM(I193:K193)</f>
        <v>1500</v>
      </c>
    </row>
    <row r="194" spans="1:13" s="87" customFormat="1" x14ac:dyDescent="0.25">
      <c r="A194" s="83">
        <v>43329</v>
      </c>
      <c r="B194" s="84" t="s">
        <v>787</v>
      </c>
      <c r="C194" s="84">
        <v>4000</v>
      </c>
      <c r="D194" s="84" t="s">
        <v>12</v>
      </c>
      <c r="E194" s="85">
        <v>1.1000000000000001</v>
      </c>
      <c r="F194" s="85">
        <v>1.45</v>
      </c>
      <c r="G194" s="85"/>
      <c r="H194" s="85"/>
      <c r="I194" s="56">
        <f t="shared" ref="I194:I195" si="305">(F194-E194)*C194</f>
        <v>1399.9999999999995</v>
      </c>
      <c r="J194" s="56"/>
      <c r="K194" s="56"/>
      <c r="L194" s="86">
        <f t="shared" ref="L194:L195" si="306">(I194+J194+K194)/C194</f>
        <v>0.34999999999999987</v>
      </c>
      <c r="M194" s="58">
        <f t="shared" ref="M194:M195" si="307">SUM(I194:K194)</f>
        <v>1399.9999999999995</v>
      </c>
    </row>
    <row r="195" spans="1:13" s="87" customFormat="1" x14ac:dyDescent="0.25">
      <c r="A195" s="83">
        <v>43329</v>
      </c>
      <c r="B195" s="84" t="s">
        <v>757</v>
      </c>
      <c r="C195" s="84">
        <v>3200</v>
      </c>
      <c r="D195" s="84" t="s">
        <v>12</v>
      </c>
      <c r="E195" s="85">
        <v>1</v>
      </c>
      <c r="F195" s="85">
        <v>1.55</v>
      </c>
      <c r="G195" s="85"/>
      <c r="H195" s="85"/>
      <c r="I195" s="56">
        <f t="shared" si="305"/>
        <v>1760.0000000000002</v>
      </c>
      <c r="J195" s="56"/>
      <c r="K195" s="56"/>
      <c r="L195" s="86">
        <f t="shared" si="306"/>
        <v>0.55000000000000004</v>
      </c>
      <c r="M195" s="58">
        <f t="shared" si="307"/>
        <v>1760.0000000000002</v>
      </c>
    </row>
    <row r="196" spans="1:13" s="87" customFormat="1" x14ac:dyDescent="0.25">
      <c r="A196" s="83">
        <v>43328</v>
      </c>
      <c r="B196" s="84" t="s">
        <v>786</v>
      </c>
      <c r="C196" s="84">
        <v>6000</v>
      </c>
      <c r="D196" s="84" t="s">
        <v>12</v>
      </c>
      <c r="E196" s="85">
        <v>1.45</v>
      </c>
      <c r="F196" s="85">
        <v>1.85</v>
      </c>
      <c r="G196" s="85"/>
      <c r="H196" s="85"/>
      <c r="I196" s="56">
        <f t="shared" ref="I196:I197" si="308">(F196-E196)*C196</f>
        <v>2400.0000000000009</v>
      </c>
      <c r="J196" s="56"/>
      <c r="K196" s="56"/>
      <c r="L196" s="86">
        <f t="shared" ref="L196:L197" si="309">(I196+J196+K196)/C196</f>
        <v>0.40000000000000013</v>
      </c>
      <c r="M196" s="58">
        <f t="shared" ref="M196:M197" si="310">SUM(I196:K196)</f>
        <v>2400.0000000000009</v>
      </c>
    </row>
    <row r="197" spans="1:13" s="82" customFormat="1" x14ac:dyDescent="0.25">
      <c r="A197" s="80">
        <v>43328</v>
      </c>
      <c r="B197" s="81" t="s">
        <v>785</v>
      </c>
      <c r="C197" s="81">
        <v>10000</v>
      </c>
      <c r="D197" s="81" t="s">
        <v>12</v>
      </c>
      <c r="E197" s="78">
        <v>2.35</v>
      </c>
      <c r="F197" s="78">
        <v>2.65</v>
      </c>
      <c r="G197" s="78">
        <v>3.1</v>
      </c>
      <c r="H197" s="78">
        <v>3.55</v>
      </c>
      <c r="I197" s="48">
        <f t="shared" si="308"/>
        <v>2999.9999999999982</v>
      </c>
      <c r="J197" s="48">
        <f t="shared" ref="J197" si="311">(G197-F197)*C197</f>
        <v>4500.0000000000018</v>
      </c>
      <c r="K197" s="48">
        <f t="shared" ref="K197" si="312">(H197-G197)*C197</f>
        <v>4499.9999999999973</v>
      </c>
      <c r="L197" s="79">
        <f t="shared" si="309"/>
        <v>1.1999999999999997</v>
      </c>
      <c r="M197" s="50">
        <f t="shared" si="310"/>
        <v>11999.999999999996</v>
      </c>
    </row>
    <row r="198" spans="1:13" s="82" customFormat="1" x14ac:dyDescent="0.25">
      <c r="A198" s="80">
        <v>43326</v>
      </c>
      <c r="B198" s="81" t="s">
        <v>784</v>
      </c>
      <c r="C198" s="81">
        <v>1750</v>
      </c>
      <c r="D198" s="81" t="s">
        <v>12</v>
      </c>
      <c r="E198" s="78">
        <v>8.4499999999999993</v>
      </c>
      <c r="F198" s="78">
        <v>9.3000000000000007</v>
      </c>
      <c r="G198" s="78">
        <v>10.4</v>
      </c>
      <c r="H198" s="78">
        <v>11.5</v>
      </c>
      <c r="I198" s="48">
        <f t="shared" ref="I198" si="313">(F198-E198)*C198</f>
        <v>1487.5000000000025</v>
      </c>
      <c r="J198" s="48">
        <f t="shared" ref="J198" si="314">(G198-F198)*C198</f>
        <v>1924.9999999999993</v>
      </c>
      <c r="K198" s="48">
        <f t="shared" ref="K198" si="315">(H198-G198)*C198</f>
        <v>1924.9999999999993</v>
      </c>
      <c r="L198" s="79">
        <f t="shared" ref="L198" si="316">(I198+J198+K198)/C198</f>
        <v>3.0500000000000007</v>
      </c>
      <c r="M198" s="50">
        <f t="shared" ref="M198" si="317">SUM(I198:K198)</f>
        <v>5337.5000000000009</v>
      </c>
    </row>
    <row r="199" spans="1:13" s="87" customFormat="1" x14ac:dyDescent="0.25">
      <c r="A199" s="83">
        <v>43325</v>
      </c>
      <c r="B199" s="84" t="s">
        <v>783</v>
      </c>
      <c r="C199" s="84">
        <v>500</v>
      </c>
      <c r="D199" s="84" t="s">
        <v>12</v>
      </c>
      <c r="E199" s="85">
        <v>32.15</v>
      </c>
      <c r="F199" s="85">
        <v>34.65</v>
      </c>
      <c r="G199" s="85">
        <v>37.4</v>
      </c>
      <c r="H199" s="85"/>
      <c r="I199" s="56">
        <f t="shared" ref="I199" si="318">(F199-E199)*C199</f>
        <v>1250</v>
      </c>
      <c r="J199" s="56">
        <f t="shared" ref="J199" si="319">(G199-F199)*C199</f>
        <v>1375</v>
      </c>
      <c r="K199" s="56"/>
      <c r="L199" s="86">
        <f t="shared" ref="L199" si="320">(I199+J199+K199)/C199</f>
        <v>5.25</v>
      </c>
      <c r="M199" s="58">
        <f t="shared" ref="M199" si="321">SUM(I199:K199)</f>
        <v>2625</v>
      </c>
    </row>
    <row r="200" spans="1:13" s="87" customFormat="1" x14ac:dyDescent="0.25">
      <c r="A200" s="83">
        <v>43325</v>
      </c>
      <c r="B200" s="84" t="s">
        <v>753</v>
      </c>
      <c r="C200" s="84">
        <v>4000</v>
      </c>
      <c r="D200" s="84" t="s">
        <v>12</v>
      </c>
      <c r="E200" s="85">
        <v>2.2999999999999998</v>
      </c>
      <c r="F200" s="85">
        <v>2.7</v>
      </c>
      <c r="G200" s="85"/>
      <c r="H200" s="85"/>
      <c r="I200" s="56">
        <f t="shared" ref="I200" si="322">(F200-E200)*C200</f>
        <v>1600.0000000000014</v>
      </c>
      <c r="J200" s="56"/>
      <c r="K200" s="56"/>
      <c r="L200" s="86">
        <f t="shared" ref="L200" si="323">(I200+J200+K200)/C200</f>
        <v>0.40000000000000036</v>
      </c>
      <c r="M200" s="58">
        <f t="shared" ref="M200" si="324">SUM(I200:K200)</f>
        <v>1600.0000000000014</v>
      </c>
    </row>
    <row r="201" spans="1:13" s="87" customFormat="1" x14ac:dyDescent="0.25">
      <c r="A201" s="83">
        <v>43322</v>
      </c>
      <c r="B201" s="84" t="s">
        <v>782</v>
      </c>
      <c r="C201" s="84">
        <v>2400</v>
      </c>
      <c r="D201" s="84" t="s">
        <v>12</v>
      </c>
      <c r="E201" s="85">
        <v>4.8</v>
      </c>
      <c r="F201" s="85">
        <v>5.5</v>
      </c>
      <c r="G201" s="85"/>
      <c r="H201" s="85"/>
      <c r="I201" s="56">
        <f t="shared" ref="I201:I203" si="325">(F201-E201)*C201</f>
        <v>1680.0000000000005</v>
      </c>
      <c r="J201" s="56"/>
      <c r="K201" s="56"/>
      <c r="L201" s="86">
        <f t="shared" ref="L201:L203" si="326">(I201+J201+K201)/C201</f>
        <v>0.70000000000000018</v>
      </c>
      <c r="M201" s="58">
        <f t="shared" ref="M201:M203" si="327">SUM(I201:K201)</f>
        <v>1680.0000000000005</v>
      </c>
    </row>
    <row r="202" spans="1:13" s="87" customFormat="1" x14ac:dyDescent="0.25">
      <c r="A202" s="83">
        <v>43322</v>
      </c>
      <c r="B202" s="84" t="s">
        <v>664</v>
      </c>
      <c r="C202" s="84">
        <v>8000</v>
      </c>
      <c r="D202" s="84" t="s">
        <v>12</v>
      </c>
      <c r="E202" s="85">
        <v>2.2000000000000002</v>
      </c>
      <c r="F202" s="85">
        <v>2.6</v>
      </c>
      <c r="G202" s="85">
        <v>3.1</v>
      </c>
      <c r="H202" s="85"/>
      <c r="I202" s="56">
        <f t="shared" si="325"/>
        <v>3199.9999999999991</v>
      </c>
      <c r="J202" s="56">
        <f t="shared" ref="J202" si="328">(G202-F202)*C202</f>
        <v>4000</v>
      </c>
      <c r="K202" s="56"/>
      <c r="L202" s="86">
        <f t="shared" si="326"/>
        <v>0.89999999999999991</v>
      </c>
      <c r="M202" s="58">
        <f t="shared" si="327"/>
        <v>7199.9999999999991</v>
      </c>
    </row>
    <row r="203" spans="1:13" s="87" customFormat="1" x14ac:dyDescent="0.25">
      <c r="A203" s="83">
        <v>43322</v>
      </c>
      <c r="B203" s="84" t="s">
        <v>781</v>
      </c>
      <c r="C203" s="84">
        <v>800</v>
      </c>
      <c r="D203" s="84" t="s">
        <v>12</v>
      </c>
      <c r="E203" s="85">
        <v>21.2</v>
      </c>
      <c r="F203" s="85">
        <v>23.05</v>
      </c>
      <c r="G203" s="85"/>
      <c r="H203" s="85"/>
      <c r="I203" s="56">
        <f t="shared" si="325"/>
        <v>1480.0000000000011</v>
      </c>
      <c r="J203" s="56"/>
      <c r="K203" s="56"/>
      <c r="L203" s="86">
        <f t="shared" si="326"/>
        <v>1.8500000000000014</v>
      </c>
      <c r="M203" s="58">
        <f t="shared" si="327"/>
        <v>1480.0000000000011</v>
      </c>
    </row>
    <row r="204" spans="1:13" s="87" customFormat="1" ht="15.75" customHeight="1" x14ac:dyDescent="0.25">
      <c r="A204" s="83">
        <v>43321</v>
      </c>
      <c r="B204" s="84" t="s">
        <v>771</v>
      </c>
      <c r="C204" s="84">
        <v>4000</v>
      </c>
      <c r="D204" s="84" t="s">
        <v>12</v>
      </c>
      <c r="E204" s="85">
        <v>6.25</v>
      </c>
      <c r="F204" s="85">
        <v>6.8</v>
      </c>
      <c r="G204" s="85"/>
      <c r="H204" s="85"/>
      <c r="I204" s="56">
        <f t="shared" ref="I204:I206" si="329">(F204-E204)*C204</f>
        <v>2199.9999999999991</v>
      </c>
      <c r="J204" s="56"/>
      <c r="K204" s="56"/>
      <c r="L204" s="86">
        <f t="shared" ref="L204:L206" si="330">(I204+J204+K204)/C204</f>
        <v>0.54999999999999982</v>
      </c>
      <c r="M204" s="58">
        <f t="shared" ref="M204:M206" si="331">SUM(I204:K204)</f>
        <v>2199.9999999999991</v>
      </c>
    </row>
    <row r="205" spans="1:13" s="87" customFormat="1" ht="15.75" customHeight="1" x14ac:dyDescent="0.25">
      <c r="A205" s="83">
        <v>43321</v>
      </c>
      <c r="B205" s="84" t="s">
        <v>770</v>
      </c>
      <c r="C205" s="84">
        <v>3500</v>
      </c>
      <c r="D205" s="84" t="s">
        <v>12</v>
      </c>
      <c r="E205" s="85">
        <v>5.7</v>
      </c>
      <c r="F205" s="85">
        <v>6.2</v>
      </c>
      <c r="G205" s="85"/>
      <c r="H205" s="85"/>
      <c r="I205" s="56">
        <f t="shared" si="329"/>
        <v>1750</v>
      </c>
      <c r="J205" s="56"/>
      <c r="K205" s="56"/>
      <c r="L205" s="86">
        <f t="shared" si="330"/>
        <v>0.5</v>
      </c>
      <c r="M205" s="58">
        <f t="shared" si="331"/>
        <v>1750</v>
      </c>
    </row>
    <row r="206" spans="1:13" s="87" customFormat="1" ht="15.75" customHeight="1" x14ac:dyDescent="0.25">
      <c r="A206" s="83">
        <v>43321</v>
      </c>
      <c r="B206" s="84" t="s">
        <v>769</v>
      </c>
      <c r="C206" s="84">
        <v>1000</v>
      </c>
      <c r="D206" s="84" t="s">
        <v>12</v>
      </c>
      <c r="E206" s="85">
        <v>22.5</v>
      </c>
      <c r="F206" s="85">
        <v>24.1</v>
      </c>
      <c r="G206" s="85"/>
      <c r="H206" s="85"/>
      <c r="I206" s="56">
        <f t="shared" si="329"/>
        <v>1600.0000000000014</v>
      </c>
      <c r="J206" s="56"/>
      <c r="K206" s="56"/>
      <c r="L206" s="86">
        <f t="shared" si="330"/>
        <v>1.6000000000000014</v>
      </c>
      <c r="M206" s="58">
        <f t="shared" si="331"/>
        <v>1600.0000000000014</v>
      </c>
    </row>
    <row r="207" spans="1:13" s="87" customFormat="1" ht="15.75" customHeight="1" x14ac:dyDescent="0.25">
      <c r="A207" s="83">
        <v>43320</v>
      </c>
      <c r="B207" s="84" t="s">
        <v>768</v>
      </c>
      <c r="C207" s="84">
        <v>600</v>
      </c>
      <c r="D207" s="84" t="s">
        <v>12</v>
      </c>
      <c r="E207" s="85">
        <v>22.2</v>
      </c>
      <c r="F207" s="85">
        <v>24.45</v>
      </c>
      <c r="G207" s="85"/>
      <c r="H207" s="85"/>
      <c r="I207" s="56">
        <f t="shared" ref="I207:I208" si="332">(F207-E207)*C207</f>
        <v>1350</v>
      </c>
      <c r="J207" s="56"/>
      <c r="K207" s="56"/>
      <c r="L207" s="86">
        <f t="shared" ref="L207:L208" si="333">(I207+J207+K207)/C207</f>
        <v>2.25</v>
      </c>
      <c r="M207" s="58">
        <f t="shared" ref="M207:M208" si="334">SUM(I207:K207)</f>
        <v>1350</v>
      </c>
    </row>
    <row r="208" spans="1:13" s="87" customFormat="1" ht="15.75" customHeight="1" x14ac:dyDescent="0.25">
      <c r="A208" s="83">
        <v>43320</v>
      </c>
      <c r="B208" s="84" t="s">
        <v>764</v>
      </c>
      <c r="C208" s="84">
        <v>1750</v>
      </c>
      <c r="D208" s="84" t="s">
        <v>12</v>
      </c>
      <c r="E208" s="85">
        <v>8.4</v>
      </c>
      <c r="F208" s="85">
        <v>9.5</v>
      </c>
      <c r="G208" s="85"/>
      <c r="H208" s="85"/>
      <c r="I208" s="56">
        <f t="shared" si="332"/>
        <v>1924.9999999999993</v>
      </c>
      <c r="J208" s="56"/>
      <c r="K208" s="56"/>
      <c r="L208" s="86">
        <f t="shared" si="333"/>
        <v>1.0999999999999996</v>
      </c>
      <c r="M208" s="58">
        <f t="shared" si="334"/>
        <v>1924.9999999999993</v>
      </c>
    </row>
    <row r="209" spans="1:13" s="82" customFormat="1" x14ac:dyDescent="0.25">
      <c r="A209" s="80">
        <v>43319</v>
      </c>
      <c r="B209" s="81" t="s">
        <v>766</v>
      </c>
      <c r="C209" s="81">
        <v>4500</v>
      </c>
      <c r="D209" s="81" t="s">
        <v>12</v>
      </c>
      <c r="E209" s="78">
        <v>7</v>
      </c>
      <c r="F209" s="78">
        <v>7.45</v>
      </c>
      <c r="G209" s="78">
        <v>8.0500000000000007</v>
      </c>
      <c r="H209" s="78">
        <v>8.6</v>
      </c>
      <c r="I209" s="48">
        <f t="shared" ref="I209:I212" si="335">(F209-E209)*C209</f>
        <v>2025.0000000000009</v>
      </c>
      <c r="J209" s="48">
        <f t="shared" ref="J209" si="336">(G209-F209)*C209</f>
        <v>2700.0000000000023</v>
      </c>
      <c r="K209" s="48">
        <f t="shared" ref="K209" si="337">(H209-G209)*C209</f>
        <v>2474.999999999995</v>
      </c>
      <c r="L209" s="79">
        <f t="shared" ref="L209:L212" si="338">(I209+J209+K209)/C209</f>
        <v>1.5999999999999996</v>
      </c>
      <c r="M209" s="50">
        <f t="shared" ref="M209:M212" si="339">SUM(I209:K209)</f>
        <v>7199.9999999999982</v>
      </c>
    </row>
    <row r="210" spans="1:13" s="87" customFormat="1" ht="15.75" customHeight="1" x14ac:dyDescent="0.25">
      <c r="A210" s="83">
        <v>43319</v>
      </c>
      <c r="B210" s="84" t="s">
        <v>765</v>
      </c>
      <c r="C210" s="84">
        <v>2250</v>
      </c>
      <c r="D210" s="84" t="s">
        <v>12</v>
      </c>
      <c r="E210" s="85">
        <v>8.5</v>
      </c>
      <c r="F210" s="85">
        <v>9.25</v>
      </c>
      <c r="G210" s="85"/>
      <c r="H210" s="85"/>
      <c r="I210" s="56">
        <f t="shared" si="335"/>
        <v>1687.5</v>
      </c>
      <c r="J210" s="56"/>
      <c r="K210" s="56"/>
      <c r="L210" s="86">
        <f t="shared" si="338"/>
        <v>0.75</v>
      </c>
      <c r="M210" s="58">
        <f t="shared" si="339"/>
        <v>1687.5</v>
      </c>
    </row>
    <row r="211" spans="1:13" s="87" customFormat="1" x14ac:dyDescent="0.25">
      <c r="A211" s="83">
        <v>43319</v>
      </c>
      <c r="B211" s="84" t="s">
        <v>764</v>
      </c>
      <c r="C211" s="84">
        <v>1750</v>
      </c>
      <c r="D211" s="84" t="s">
        <v>12</v>
      </c>
      <c r="E211" s="85">
        <v>8.25</v>
      </c>
      <c r="F211" s="85">
        <v>9.25</v>
      </c>
      <c r="G211" s="85"/>
      <c r="H211" s="85"/>
      <c r="I211" s="56">
        <f t="shared" si="335"/>
        <v>1750</v>
      </c>
      <c r="J211" s="56"/>
      <c r="K211" s="56"/>
      <c r="L211" s="86">
        <f t="shared" si="338"/>
        <v>1</v>
      </c>
      <c r="M211" s="58">
        <f t="shared" si="339"/>
        <v>1750</v>
      </c>
    </row>
    <row r="212" spans="1:13" s="87" customFormat="1" x14ac:dyDescent="0.25">
      <c r="A212" s="83">
        <v>43318</v>
      </c>
      <c r="B212" s="84" t="s">
        <v>767</v>
      </c>
      <c r="C212" s="84">
        <v>300</v>
      </c>
      <c r="D212" s="84" t="s">
        <v>12</v>
      </c>
      <c r="E212" s="85">
        <v>36.35</v>
      </c>
      <c r="F212" s="85">
        <v>31.85</v>
      </c>
      <c r="G212" s="85"/>
      <c r="H212" s="85"/>
      <c r="I212" s="56">
        <f t="shared" si="335"/>
        <v>-1350</v>
      </c>
      <c r="J212" s="56"/>
      <c r="K212" s="56"/>
      <c r="L212" s="86">
        <f t="shared" si="338"/>
        <v>-4.5</v>
      </c>
      <c r="M212" s="58">
        <f t="shared" si="339"/>
        <v>-1350</v>
      </c>
    </row>
    <row r="213" spans="1:13" s="87" customFormat="1" x14ac:dyDescent="0.25">
      <c r="A213" s="83">
        <v>43315</v>
      </c>
      <c r="B213" s="84" t="s">
        <v>763</v>
      </c>
      <c r="C213" s="84">
        <v>1200</v>
      </c>
      <c r="D213" s="84" t="s">
        <v>12</v>
      </c>
      <c r="E213" s="85">
        <v>13.4</v>
      </c>
      <c r="F213" s="85">
        <v>14.9</v>
      </c>
      <c r="G213" s="85">
        <v>16.649999999999999</v>
      </c>
      <c r="H213" s="85"/>
      <c r="I213" s="56">
        <f t="shared" ref="I213" si="340">(F213-E213)*C213</f>
        <v>1800</v>
      </c>
      <c r="J213" s="56">
        <f t="shared" ref="J213" si="341">(G213-F213)*C213</f>
        <v>2099.9999999999977</v>
      </c>
      <c r="K213" s="56"/>
      <c r="L213" s="86">
        <f t="shared" ref="L213" si="342">(I213+J213+K213)/C213</f>
        <v>3.2499999999999982</v>
      </c>
      <c r="M213" s="58">
        <f t="shared" ref="M213" si="343">SUM(I213:K213)</f>
        <v>3899.9999999999977</v>
      </c>
    </row>
    <row r="214" spans="1:13" s="87" customFormat="1" x14ac:dyDescent="0.25">
      <c r="A214" s="83">
        <v>43315</v>
      </c>
      <c r="B214" s="84" t="s">
        <v>757</v>
      </c>
      <c r="C214" s="84">
        <v>3200</v>
      </c>
      <c r="D214" s="84" t="s">
        <v>12</v>
      </c>
      <c r="E214" s="85">
        <v>3.1</v>
      </c>
      <c r="F214" s="85">
        <v>3.5</v>
      </c>
      <c r="G214" s="85"/>
      <c r="H214" s="85"/>
      <c r="I214" s="56">
        <f t="shared" ref="I214:I218" si="344">(F214-E214)*C214</f>
        <v>1279.9999999999998</v>
      </c>
      <c r="J214" s="56"/>
      <c r="K214" s="56"/>
      <c r="L214" s="86">
        <f t="shared" ref="L214:L218" si="345">(I214+J214+K214)/C214</f>
        <v>0.39999999999999991</v>
      </c>
      <c r="M214" s="58">
        <f t="shared" ref="M214:M218" si="346">SUM(I214:K214)</f>
        <v>1279.9999999999998</v>
      </c>
    </row>
    <row r="215" spans="1:13" s="87" customFormat="1" x14ac:dyDescent="0.25">
      <c r="A215" s="83">
        <v>43315</v>
      </c>
      <c r="B215" s="84" t="s">
        <v>761</v>
      </c>
      <c r="C215" s="84">
        <v>2000</v>
      </c>
      <c r="D215" s="84" t="s">
        <v>12</v>
      </c>
      <c r="E215" s="85">
        <v>15.65</v>
      </c>
      <c r="F215" s="85">
        <v>16.399999999999999</v>
      </c>
      <c r="G215" s="85"/>
      <c r="H215" s="85"/>
      <c r="I215" s="56">
        <f t="shared" si="344"/>
        <v>1499.9999999999964</v>
      </c>
      <c r="J215" s="56"/>
      <c r="K215" s="56"/>
      <c r="L215" s="86">
        <f t="shared" si="345"/>
        <v>0.74999999999999822</v>
      </c>
      <c r="M215" s="58">
        <f t="shared" si="346"/>
        <v>1499.9999999999964</v>
      </c>
    </row>
    <row r="216" spans="1:13" s="82" customFormat="1" x14ac:dyDescent="0.25">
      <c r="A216" s="80">
        <v>43315</v>
      </c>
      <c r="B216" s="81" t="s">
        <v>760</v>
      </c>
      <c r="C216" s="81">
        <v>1200</v>
      </c>
      <c r="D216" s="81" t="s">
        <v>12</v>
      </c>
      <c r="E216" s="78">
        <v>15.3</v>
      </c>
      <c r="F216" s="78">
        <v>16.600000000000001</v>
      </c>
      <c r="G216" s="78">
        <v>18.350000000000001</v>
      </c>
      <c r="H216" s="78">
        <v>20.05</v>
      </c>
      <c r="I216" s="48">
        <f t="shared" si="344"/>
        <v>1560.0000000000009</v>
      </c>
      <c r="J216" s="48">
        <f t="shared" ref="J216" si="347">(G216-F216)*C216</f>
        <v>2100</v>
      </c>
      <c r="K216" s="48">
        <f t="shared" ref="K216" si="348">(H216-G216)*C216</f>
        <v>2039.9999999999991</v>
      </c>
      <c r="L216" s="79">
        <f t="shared" si="345"/>
        <v>4.75</v>
      </c>
      <c r="M216" s="50">
        <f t="shared" si="346"/>
        <v>5700</v>
      </c>
    </row>
    <row r="217" spans="1:13" s="87" customFormat="1" x14ac:dyDescent="0.25">
      <c r="A217" s="83">
        <v>43315</v>
      </c>
      <c r="B217" s="84" t="s">
        <v>759</v>
      </c>
      <c r="C217" s="84">
        <v>1300</v>
      </c>
      <c r="D217" s="84" t="s">
        <v>12</v>
      </c>
      <c r="E217" s="85">
        <v>11.55</v>
      </c>
      <c r="F217" s="85">
        <v>10.35</v>
      </c>
      <c r="G217" s="85"/>
      <c r="H217" s="85"/>
      <c r="I217" s="56">
        <f t="shared" si="344"/>
        <v>-1560.0000000000014</v>
      </c>
      <c r="J217" s="56"/>
      <c r="K217" s="56"/>
      <c r="L217" s="86">
        <f t="shared" si="345"/>
        <v>-1.2000000000000011</v>
      </c>
      <c r="M217" s="58">
        <f t="shared" si="346"/>
        <v>-1560.0000000000014</v>
      </c>
    </row>
    <row r="218" spans="1:13" s="87" customFormat="1" x14ac:dyDescent="0.25">
      <c r="A218" s="83">
        <v>43314</v>
      </c>
      <c r="B218" s="84" t="s">
        <v>762</v>
      </c>
      <c r="C218" s="84">
        <v>4000</v>
      </c>
      <c r="D218" s="84" t="s">
        <v>12</v>
      </c>
      <c r="E218" s="85">
        <v>3.35</v>
      </c>
      <c r="F218" s="85">
        <v>3.9</v>
      </c>
      <c r="G218" s="85"/>
      <c r="H218" s="85"/>
      <c r="I218" s="56">
        <f t="shared" si="344"/>
        <v>2199.9999999999991</v>
      </c>
      <c r="J218" s="56"/>
      <c r="K218" s="56"/>
      <c r="L218" s="86">
        <f t="shared" si="345"/>
        <v>0.54999999999999982</v>
      </c>
      <c r="M218" s="58">
        <f t="shared" si="346"/>
        <v>2199.9999999999991</v>
      </c>
    </row>
    <row r="219" spans="1:13" s="87" customFormat="1" x14ac:dyDescent="0.25">
      <c r="A219" s="83">
        <v>43314</v>
      </c>
      <c r="B219" s="84" t="s">
        <v>757</v>
      </c>
      <c r="C219" s="84">
        <v>3200</v>
      </c>
      <c r="D219" s="84" t="s">
        <v>12</v>
      </c>
      <c r="E219" s="85">
        <v>3.2</v>
      </c>
      <c r="F219" s="85">
        <v>3.75</v>
      </c>
      <c r="G219" s="85"/>
      <c r="H219" s="85"/>
      <c r="I219" s="56">
        <f t="shared" ref="I219:I222" si="349">(F219-E219)*C219</f>
        <v>1759.9999999999995</v>
      </c>
      <c r="J219" s="56"/>
      <c r="K219" s="56"/>
      <c r="L219" s="86">
        <f t="shared" ref="L219:L222" si="350">(I219+J219+K219)/C219</f>
        <v>0.54999999999999982</v>
      </c>
      <c r="M219" s="58">
        <f t="shared" ref="M219:M222" si="351">SUM(I219:K219)</f>
        <v>1759.9999999999995</v>
      </c>
    </row>
    <row r="220" spans="1:13" s="87" customFormat="1" x14ac:dyDescent="0.25">
      <c r="A220" s="83">
        <v>43314</v>
      </c>
      <c r="B220" s="84" t="s">
        <v>756</v>
      </c>
      <c r="C220" s="84">
        <v>1000</v>
      </c>
      <c r="D220" s="84" t="s">
        <v>12</v>
      </c>
      <c r="E220" s="85">
        <v>21.75</v>
      </c>
      <c r="F220" s="85">
        <v>23.1</v>
      </c>
      <c r="G220" s="85"/>
      <c r="H220" s="85"/>
      <c r="I220" s="56">
        <f t="shared" si="349"/>
        <v>1350.0000000000014</v>
      </c>
      <c r="J220" s="56"/>
      <c r="K220" s="56"/>
      <c r="L220" s="86">
        <f t="shared" si="350"/>
        <v>1.3500000000000014</v>
      </c>
      <c r="M220" s="58">
        <f t="shared" si="351"/>
        <v>1350.0000000000014</v>
      </c>
    </row>
    <row r="221" spans="1:13" s="87" customFormat="1" x14ac:dyDescent="0.25">
      <c r="A221" s="83">
        <v>43314</v>
      </c>
      <c r="B221" s="84" t="s">
        <v>755</v>
      </c>
      <c r="C221" s="84">
        <v>4000</v>
      </c>
      <c r="D221" s="84" t="s">
        <v>12</v>
      </c>
      <c r="E221" s="85">
        <v>2.35</v>
      </c>
      <c r="F221" s="85">
        <v>1.8</v>
      </c>
      <c r="G221" s="85"/>
      <c r="H221" s="85"/>
      <c r="I221" s="56">
        <f t="shared" si="349"/>
        <v>-2200</v>
      </c>
      <c r="J221" s="56"/>
      <c r="K221" s="56"/>
      <c r="L221" s="86">
        <f t="shared" si="350"/>
        <v>-0.55000000000000004</v>
      </c>
      <c r="M221" s="58">
        <f t="shared" si="351"/>
        <v>-2200</v>
      </c>
    </row>
    <row r="222" spans="1:13" s="87" customFormat="1" x14ac:dyDescent="0.25">
      <c r="A222" s="83">
        <v>43313</v>
      </c>
      <c r="B222" s="84" t="s">
        <v>758</v>
      </c>
      <c r="C222" s="84">
        <v>2500</v>
      </c>
      <c r="D222" s="84" t="s">
        <v>12</v>
      </c>
      <c r="E222" s="85">
        <v>6.9</v>
      </c>
      <c r="F222" s="85">
        <v>7.6</v>
      </c>
      <c r="G222" s="85"/>
      <c r="H222" s="85"/>
      <c r="I222" s="56">
        <f t="shared" si="349"/>
        <v>1749.9999999999982</v>
      </c>
      <c r="J222" s="56"/>
      <c r="K222" s="56"/>
      <c r="L222" s="86">
        <f t="shared" si="350"/>
        <v>0.69999999999999929</v>
      </c>
      <c r="M222" s="58">
        <f t="shared" si="351"/>
        <v>1749.9999999999982</v>
      </c>
    </row>
    <row r="223" spans="1:13" s="87" customFormat="1" x14ac:dyDescent="0.25">
      <c r="A223" s="83">
        <v>43313</v>
      </c>
      <c r="B223" s="84" t="s">
        <v>754</v>
      </c>
      <c r="C223" s="84">
        <v>8000</v>
      </c>
      <c r="D223" s="84" t="s">
        <v>12</v>
      </c>
      <c r="E223" s="85">
        <v>2.5</v>
      </c>
      <c r="F223" s="85">
        <v>2.6</v>
      </c>
      <c r="G223" s="85"/>
      <c r="H223" s="85"/>
      <c r="I223" s="56">
        <f t="shared" ref="I223:I224" si="352">(F223-E223)*C223</f>
        <v>800.00000000000068</v>
      </c>
      <c r="J223" s="56"/>
      <c r="K223" s="56"/>
      <c r="L223" s="86">
        <f t="shared" ref="L223:L224" si="353">(I223+J223+K223)/C223</f>
        <v>0.10000000000000009</v>
      </c>
      <c r="M223" s="58">
        <f t="shared" ref="M223:M224" si="354">SUM(I223:K223)</f>
        <v>800.00000000000068</v>
      </c>
    </row>
    <row r="224" spans="1:13" s="87" customFormat="1" x14ac:dyDescent="0.25">
      <c r="A224" s="83">
        <v>43313</v>
      </c>
      <c r="B224" s="84" t="s">
        <v>753</v>
      </c>
      <c r="C224" s="84">
        <v>4000</v>
      </c>
      <c r="D224" s="84" t="s">
        <v>12</v>
      </c>
      <c r="E224" s="85">
        <v>1.75</v>
      </c>
      <c r="F224" s="85">
        <v>2.2000000000000002</v>
      </c>
      <c r="G224" s="85"/>
      <c r="H224" s="85"/>
      <c r="I224" s="56">
        <f t="shared" si="352"/>
        <v>1800.0000000000007</v>
      </c>
      <c r="J224" s="56"/>
      <c r="K224" s="56"/>
      <c r="L224" s="86">
        <f t="shared" si="353"/>
        <v>0.45000000000000018</v>
      </c>
      <c r="M224" s="58">
        <f t="shared" si="354"/>
        <v>1800.0000000000007</v>
      </c>
    </row>
    <row r="225" spans="1:13" ht="15.75" x14ac:dyDescent="0.25">
      <c r="A225" s="89"/>
      <c r="B225" s="88"/>
      <c r="C225" s="88"/>
      <c r="D225" s="88"/>
      <c r="E225" s="88"/>
      <c r="F225" s="88"/>
      <c r="G225" s="88"/>
      <c r="H225" s="88"/>
      <c r="I225" s="90"/>
      <c r="J225" s="90"/>
      <c r="K225" s="90"/>
      <c r="L225" s="91"/>
      <c r="M225" s="88"/>
    </row>
    <row r="226" spans="1:13" s="82" customFormat="1" x14ac:dyDescent="0.25">
      <c r="A226" s="80">
        <v>43312</v>
      </c>
      <c r="B226" s="81" t="s">
        <v>633</v>
      </c>
      <c r="C226" s="81">
        <v>800</v>
      </c>
      <c r="D226" s="81" t="s">
        <v>12</v>
      </c>
      <c r="E226" s="78">
        <v>29.2</v>
      </c>
      <c r="F226" s="78">
        <v>30.95</v>
      </c>
      <c r="G226" s="78">
        <v>33.200000000000003</v>
      </c>
      <c r="H226" s="78">
        <v>35.450000000000003</v>
      </c>
      <c r="I226" s="48">
        <f t="shared" ref="I226:I227" si="355">(F226-E226)*C226</f>
        <v>1400</v>
      </c>
      <c r="J226" s="48">
        <f t="shared" ref="J226" si="356">(G226-F226)*C226</f>
        <v>1800.0000000000027</v>
      </c>
      <c r="K226" s="48">
        <f t="shared" ref="K226" si="357">(H226-G226)*C226</f>
        <v>1800</v>
      </c>
      <c r="L226" s="79">
        <f t="shared" ref="L226:L227" si="358">(I226+J226+K226)/C226</f>
        <v>6.2500000000000036</v>
      </c>
      <c r="M226" s="50">
        <f t="shared" ref="M226:M227" si="359">SUM(I226:K226)</f>
        <v>5000.0000000000027</v>
      </c>
    </row>
    <row r="227" spans="1:13" s="87" customFormat="1" x14ac:dyDescent="0.25">
      <c r="A227" s="83">
        <v>43312</v>
      </c>
      <c r="B227" s="84" t="s">
        <v>752</v>
      </c>
      <c r="C227" s="84">
        <v>500</v>
      </c>
      <c r="D227" s="84" t="s">
        <v>12</v>
      </c>
      <c r="E227" s="85">
        <v>22</v>
      </c>
      <c r="F227" s="85">
        <v>19.8</v>
      </c>
      <c r="G227" s="85"/>
      <c r="H227" s="85"/>
      <c r="I227" s="56">
        <f t="shared" si="355"/>
        <v>-1099.9999999999995</v>
      </c>
      <c r="J227" s="56"/>
      <c r="K227" s="56"/>
      <c r="L227" s="86">
        <f t="shared" si="358"/>
        <v>-2.1999999999999993</v>
      </c>
      <c r="M227" s="58">
        <f t="shared" si="359"/>
        <v>-1099.9999999999995</v>
      </c>
    </row>
    <row r="228" spans="1:13" s="87" customFormat="1" x14ac:dyDescent="0.25">
      <c r="A228" s="83">
        <v>43311</v>
      </c>
      <c r="B228" s="84" t="s">
        <v>751</v>
      </c>
      <c r="C228" s="84">
        <v>8000</v>
      </c>
      <c r="D228" s="84" t="s">
        <v>12</v>
      </c>
      <c r="E228" s="85">
        <v>1.65</v>
      </c>
      <c r="F228" s="85">
        <v>1.5</v>
      </c>
      <c r="G228" s="85"/>
      <c r="H228" s="85"/>
      <c r="I228" s="56">
        <f t="shared" ref="I228:I229" si="360">(F228-E228)*C228</f>
        <v>-1199.9999999999993</v>
      </c>
      <c r="J228" s="56"/>
      <c r="K228" s="56"/>
      <c r="L228" s="86">
        <f t="shared" ref="L228:L229" si="361">(I228+J228+K228)/C228</f>
        <v>-0.14999999999999991</v>
      </c>
      <c r="M228" s="58">
        <f t="shared" ref="M228:M229" si="362">SUM(I228:K228)</f>
        <v>-1199.9999999999993</v>
      </c>
    </row>
    <row r="229" spans="1:13" s="87" customFormat="1" x14ac:dyDescent="0.25">
      <c r="A229" s="83">
        <v>43311</v>
      </c>
      <c r="B229" s="84" t="s">
        <v>750</v>
      </c>
      <c r="C229" s="84">
        <v>2400</v>
      </c>
      <c r="D229" s="84" t="s">
        <v>12</v>
      </c>
      <c r="E229" s="85">
        <v>6.5</v>
      </c>
      <c r="F229" s="85">
        <v>7.2</v>
      </c>
      <c r="G229" s="85"/>
      <c r="H229" s="85"/>
      <c r="I229" s="56">
        <f t="shared" si="360"/>
        <v>1680.0000000000005</v>
      </c>
      <c r="J229" s="56"/>
      <c r="K229" s="56"/>
      <c r="L229" s="86">
        <f t="shared" si="361"/>
        <v>0.70000000000000018</v>
      </c>
      <c r="M229" s="58">
        <f t="shared" si="362"/>
        <v>1680.0000000000005</v>
      </c>
    </row>
    <row r="230" spans="1:13" s="87" customFormat="1" x14ac:dyDescent="0.25">
      <c r="A230" s="83">
        <v>43308</v>
      </c>
      <c r="B230" s="84" t="s">
        <v>749</v>
      </c>
      <c r="C230" s="84">
        <v>3000</v>
      </c>
      <c r="D230" s="84" t="s">
        <v>12</v>
      </c>
      <c r="E230" s="85">
        <v>7.5</v>
      </c>
      <c r="F230" s="85">
        <v>8.25</v>
      </c>
      <c r="G230" s="85">
        <v>9.15</v>
      </c>
      <c r="H230" s="85"/>
      <c r="I230" s="56">
        <f t="shared" ref="I230" si="363">(F230-E230)*C230</f>
        <v>2250</v>
      </c>
      <c r="J230" s="56">
        <f t="shared" ref="J230" si="364">(G230-F230)*C230</f>
        <v>2700.0000000000009</v>
      </c>
      <c r="K230" s="56"/>
      <c r="L230" s="86">
        <f t="shared" ref="L230" si="365">(I230+J230+K230)/C230</f>
        <v>1.6500000000000004</v>
      </c>
      <c r="M230" s="58">
        <f t="shared" ref="M230" si="366">SUM(I230:K230)</f>
        <v>4950.0000000000009</v>
      </c>
    </row>
    <row r="231" spans="1:13" s="82" customFormat="1" x14ac:dyDescent="0.25">
      <c r="A231" s="80">
        <v>43307</v>
      </c>
      <c r="B231" s="81" t="s">
        <v>748</v>
      </c>
      <c r="C231" s="81">
        <v>2667</v>
      </c>
      <c r="D231" s="81" t="s">
        <v>12</v>
      </c>
      <c r="E231" s="78">
        <v>12.45</v>
      </c>
      <c r="F231" s="78">
        <v>13.2</v>
      </c>
      <c r="G231" s="78">
        <v>14.15</v>
      </c>
      <c r="H231" s="78">
        <v>15.05</v>
      </c>
      <c r="I231" s="48">
        <f t="shared" ref="I231:I232" si="367">(F231-E231)*C231</f>
        <v>2000.25</v>
      </c>
      <c r="J231" s="48">
        <f t="shared" ref="J231" si="368">(G231-F231)*C231</f>
        <v>2533.6500000000028</v>
      </c>
      <c r="K231" s="48">
        <f t="shared" ref="K231" si="369">(H231-G231)*C231</f>
        <v>2400.3000000000011</v>
      </c>
      <c r="L231" s="79">
        <f t="shared" ref="L231:L232" si="370">(I231+J231+K231)/C231</f>
        <v>2.6000000000000014</v>
      </c>
      <c r="M231" s="50">
        <f t="shared" ref="M231:M232" si="371">SUM(I231:K231)</f>
        <v>6934.2000000000044</v>
      </c>
    </row>
    <row r="232" spans="1:13" s="87" customFormat="1" x14ac:dyDescent="0.25">
      <c r="A232" s="83">
        <v>43307</v>
      </c>
      <c r="B232" s="84" t="s">
        <v>731</v>
      </c>
      <c r="C232" s="84">
        <v>4500</v>
      </c>
      <c r="D232" s="84" t="s">
        <v>12</v>
      </c>
      <c r="E232" s="85">
        <v>3.6</v>
      </c>
      <c r="F232" s="85">
        <v>4.05</v>
      </c>
      <c r="G232" s="85"/>
      <c r="H232" s="85"/>
      <c r="I232" s="56">
        <f t="shared" si="367"/>
        <v>2024.9999999999989</v>
      </c>
      <c r="J232" s="56"/>
      <c r="K232" s="56"/>
      <c r="L232" s="86">
        <f t="shared" si="370"/>
        <v>0.44999999999999973</v>
      </c>
      <c r="M232" s="58">
        <f t="shared" si="371"/>
        <v>2024.9999999999989</v>
      </c>
    </row>
    <row r="233" spans="1:13" s="87" customFormat="1" x14ac:dyDescent="0.25">
      <c r="A233" s="83">
        <v>43305</v>
      </c>
      <c r="B233" s="84" t="s">
        <v>747</v>
      </c>
      <c r="C233" s="84">
        <v>3000</v>
      </c>
      <c r="D233" s="84" t="s">
        <v>12</v>
      </c>
      <c r="E233" s="85">
        <v>2.35</v>
      </c>
      <c r="F233" s="85">
        <v>2.9</v>
      </c>
      <c r="G233" s="85"/>
      <c r="H233" s="85"/>
      <c r="I233" s="56">
        <f t="shared" ref="I233:I235" si="372">(F233-E233)*C233</f>
        <v>1649.9999999999995</v>
      </c>
      <c r="J233" s="56"/>
      <c r="K233" s="56"/>
      <c r="L233" s="86">
        <f t="shared" ref="L233:L235" si="373">(I233+J233+K233)/C233</f>
        <v>0.54999999999999982</v>
      </c>
      <c r="M233" s="58">
        <f t="shared" ref="M233:M235" si="374">SUM(I233:K233)</f>
        <v>1649.9999999999995</v>
      </c>
    </row>
    <row r="234" spans="1:13" s="87" customFormat="1" x14ac:dyDescent="0.25">
      <c r="A234" s="83">
        <v>43305</v>
      </c>
      <c r="B234" s="84" t="s">
        <v>746</v>
      </c>
      <c r="C234" s="84">
        <v>7000</v>
      </c>
      <c r="D234" s="84" t="s">
        <v>12</v>
      </c>
      <c r="E234" s="85">
        <v>0.9</v>
      </c>
      <c r="F234" s="85">
        <v>1.25</v>
      </c>
      <c r="G234" s="85"/>
      <c r="H234" s="85"/>
      <c r="I234" s="56">
        <f t="shared" si="372"/>
        <v>2450</v>
      </c>
      <c r="J234" s="56"/>
      <c r="K234" s="56"/>
      <c r="L234" s="86">
        <f t="shared" si="373"/>
        <v>0.35</v>
      </c>
      <c r="M234" s="58">
        <f t="shared" si="374"/>
        <v>2450</v>
      </c>
    </row>
    <row r="235" spans="1:13" s="82" customFormat="1" x14ac:dyDescent="0.25">
      <c r="A235" s="80">
        <v>43305</v>
      </c>
      <c r="B235" s="81" t="s">
        <v>745</v>
      </c>
      <c r="C235" s="81">
        <v>3000</v>
      </c>
      <c r="D235" s="81" t="s">
        <v>12</v>
      </c>
      <c r="E235" s="78">
        <v>3.6</v>
      </c>
      <c r="F235" s="78">
        <v>4.2</v>
      </c>
      <c r="G235" s="78">
        <v>4.9000000000000004</v>
      </c>
      <c r="H235" s="78">
        <v>5.65</v>
      </c>
      <c r="I235" s="48">
        <f t="shared" si="372"/>
        <v>1800.0000000000002</v>
      </c>
      <c r="J235" s="48">
        <f t="shared" ref="J235" si="375">(G235-F235)*C235</f>
        <v>2100.0000000000005</v>
      </c>
      <c r="K235" s="48">
        <f t="shared" ref="K235" si="376">(H235-G235)*C235</f>
        <v>2250</v>
      </c>
      <c r="L235" s="79">
        <f t="shared" si="373"/>
        <v>2.0500000000000003</v>
      </c>
      <c r="M235" s="50">
        <f t="shared" si="374"/>
        <v>6150.0000000000009</v>
      </c>
    </row>
    <row r="236" spans="1:13" s="82" customFormat="1" x14ac:dyDescent="0.25">
      <c r="A236" s="80">
        <v>43304</v>
      </c>
      <c r="B236" s="81" t="s">
        <v>743</v>
      </c>
      <c r="C236" s="81">
        <v>2000</v>
      </c>
      <c r="D236" s="81" t="s">
        <v>12</v>
      </c>
      <c r="E236" s="78">
        <v>4</v>
      </c>
      <c r="F236" s="78">
        <v>4.75</v>
      </c>
      <c r="G236" s="78">
        <v>5.65</v>
      </c>
      <c r="H236" s="78">
        <v>6.55</v>
      </c>
      <c r="I236" s="48">
        <f t="shared" ref="I236:I239" si="377">(F236-E236)*C236</f>
        <v>1500</v>
      </c>
      <c r="J236" s="48">
        <f t="shared" ref="J236:J239" si="378">(G236-F236)*C236</f>
        <v>1800.0000000000007</v>
      </c>
      <c r="K236" s="48">
        <f t="shared" ref="K236:K238" si="379">(H236-G236)*C236</f>
        <v>1799.9999999999989</v>
      </c>
      <c r="L236" s="79">
        <f t="shared" ref="L236:L239" si="380">(I236+J236+K236)/C236</f>
        <v>2.5499999999999998</v>
      </c>
      <c r="M236" s="50">
        <f t="shared" ref="M236:M239" si="381">SUM(I236:K236)</f>
        <v>5100</v>
      </c>
    </row>
    <row r="237" spans="1:13" s="82" customFormat="1" x14ac:dyDescent="0.25">
      <c r="A237" s="80">
        <v>43304</v>
      </c>
      <c r="B237" s="81" t="s">
        <v>742</v>
      </c>
      <c r="C237" s="81">
        <v>600</v>
      </c>
      <c r="D237" s="81" t="s">
        <v>12</v>
      </c>
      <c r="E237" s="78">
        <v>12.2</v>
      </c>
      <c r="F237" s="78">
        <v>14.2</v>
      </c>
      <c r="G237" s="78">
        <v>16.5</v>
      </c>
      <c r="H237" s="78">
        <v>19</v>
      </c>
      <c r="I237" s="48">
        <f t="shared" si="377"/>
        <v>1200</v>
      </c>
      <c r="J237" s="48">
        <f t="shared" si="378"/>
        <v>1380.0000000000005</v>
      </c>
      <c r="K237" s="48">
        <f t="shared" si="379"/>
        <v>1500</v>
      </c>
      <c r="L237" s="79">
        <f t="shared" si="380"/>
        <v>6.8000000000000007</v>
      </c>
      <c r="M237" s="50">
        <f t="shared" si="381"/>
        <v>4080.0000000000005</v>
      </c>
    </row>
    <row r="238" spans="1:13" s="82" customFormat="1" x14ac:dyDescent="0.25">
      <c r="A238" s="80">
        <v>43304</v>
      </c>
      <c r="B238" s="81" t="s">
        <v>652</v>
      </c>
      <c r="C238" s="81">
        <v>5500</v>
      </c>
      <c r="D238" s="81" t="s">
        <v>12</v>
      </c>
      <c r="E238" s="78">
        <v>0.75</v>
      </c>
      <c r="F238" s="78">
        <v>1.1499999999999999</v>
      </c>
      <c r="G238" s="78">
        <v>1.7</v>
      </c>
      <c r="H238" s="78">
        <v>2.25</v>
      </c>
      <c r="I238" s="48">
        <f t="shared" si="377"/>
        <v>2199.9999999999995</v>
      </c>
      <c r="J238" s="48">
        <f t="shared" si="378"/>
        <v>3025.0000000000005</v>
      </c>
      <c r="K238" s="48">
        <f t="shared" si="379"/>
        <v>3025.0000000000005</v>
      </c>
      <c r="L238" s="79">
        <f t="shared" si="380"/>
        <v>1.5</v>
      </c>
      <c r="M238" s="50">
        <f t="shared" si="381"/>
        <v>8250</v>
      </c>
    </row>
    <row r="239" spans="1:13" s="87" customFormat="1" x14ac:dyDescent="0.25">
      <c r="A239" s="83">
        <v>43301</v>
      </c>
      <c r="B239" s="84" t="s">
        <v>744</v>
      </c>
      <c r="C239" s="84">
        <v>1750</v>
      </c>
      <c r="D239" s="84" t="s">
        <v>12</v>
      </c>
      <c r="E239" s="85">
        <v>2.95</v>
      </c>
      <c r="F239" s="85">
        <v>4.05</v>
      </c>
      <c r="G239" s="85">
        <v>5.4</v>
      </c>
      <c r="H239" s="85"/>
      <c r="I239" s="56">
        <f t="shared" si="377"/>
        <v>1924.9999999999993</v>
      </c>
      <c r="J239" s="56">
        <f t="shared" si="378"/>
        <v>2362.5000000000009</v>
      </c>
      <c r="K239" s="56"/>
      <c r="L239" s="86">
        <f t="shared" si="380"/>
        <v>2.4500000000000002</v>
      </c>
      <c r="M239" s="58">
        <f t="shared" si="381"/>
        <v>4287.5</v>
      </c>
    </row>
    <row r="240" spans="1:13" s="87" customFormat="1" x14ac:dyDescent="0.25">
      <c r="A240" s="83">
        <v>43301</v>
      </c>
      <c r="B240" s="84" t="s">
        <v>741</v>
      </c>
      <c r="C240" s="84">
        <v>6000</v>
      </c>
      <c r="D240" s="84" t="s">
        <v>12</v>
      </c>
      <c r="E240" s="85">
        <v>1.5</v>
      </c>
      <c r="F240" s="85">
        <v>1.65</v>
      </c>
      <c r="G240" s="85"/>
      <c r="H240" s="85"/>
      <c r="I240" s="56">
        <f t="shared" ref="I240" si="382">(F240-E240)*C240</f>
        <v>899.99999999999943</v>
      </c>
      <c r="J240" s="56"/>
      <c r="K240" s="56"/>
      <c r="L240" s="86">
        <f t="shared" ref="L240" si="383">(I240+J240+K240)/C240</f>
        <v>0.14999999999999991</v>
      </c>
      <c r="M240" s="58">
        <f t="shared" ref="M240" si="384">SUM(I240:K240)</f>
        <v>899.99999999999943</v>
      </c>
    </row>
    <row r="241" spans="1:13" s="87" customFormat="1" x14ac:dyDescent="0.25">
      <c r="A241" s="83">
        <v>43300</v>
      </c>
      <c r="B241" s="84" t="s">
        <v>740</v>
      </c>
      <c r="C241" s="84">
        <v>1200</v>
      </c>
      <c r="D241" s="84" t="s">
        <v>12</v>
      </c>
      <c r="E241" s="85">
        <v>11</v>
      </c>
      <c r="F241" s="85">
        <v>12.3</v>
      </c>
      <c r="G241" s="85"/>
      <c r="H241" s="85"/>
      <c r="I241" s="56">
        <f t="shared" ref="I241:I242" si="385">(F241-E241)*C241</f>
        <v>1560.0000000000009</v>
      </c>
      <c r="J241" s="56"/>
      <c r="K241" s="56"/>
      <c r="L241" s="86">
        <f t="shared" ref="L241:L242" si="386">(I241+J241+K241)/C241</f>
        <v>1.3000000000000007</v>
      </c>
      <c r="M241" s="58">
        <f t="shared" ref="M241:M242" si="387">SUM(I241:K241)</f>
        <v>1560.0000000000009</v>
      </c>
    </row>
    <row r="242" spans="1:13" s="87" customFormat="1" x14ac:dyDescent="0.25">
      <c r="A242" s="83">
        <v>43300</v>
      </c>
      <c r="B242" s="84" t="s">
        <v>739</v>
      </c>
      <c r="C242" s="84">
        <v>2250</v>
      </c>
      <c r="D242" s="84" t="s">
        <v>12</v>
      </c>
      <c r="E242" s="85">
        <v>5.35</v>
      </c>
      <c r="F242" s="85">
        <v>6.05</v>
      </c>
      <c r="G242" s="85">
        <v>6.95</v>
      </c>
      <c r="H242" s="85"/>
      <c r="I242" s="56">
        <f t="shared" si="385"/>
        <v>1575.0000000000005</v>
      </c>
      <c r="J242" s="56">
        <f t="shared" ref="J242" si="388">(G242-F242)*C242</f>
        <v>2025.0000000000009</v>
      </c>
      <c r="K242" s="56"/>
      <c r="L242" s="86">
        <f t="shared" si="386"/>
        <v>1.6000000000000005</v>
      </c>
      <c r="M242" s="58">
        <f t="shared" si="387"/>
        <v>3600.0000000000014</v>
      </c>
    </row>
    <row r="243" spans="1:13" s="87" customFormat="1" x14ac:dyDescent="0.25">
      <c r="A243" s="83">
        <v>43299</v>
      </c>
      <c r="B243" s="84" t="s">
        <v>738</v>
      </c>
      <c r="C243" s="84">
        <v>1500</v>
      </c>
      <c r="D243" s="84" t="s">
        <v>12</v>
      </c>
      <c r="E243" s="85">
        <v>4.0999999999999996</v>
      </c>
      <c r="F243" s="85">
        <v>5.35</v>
      </c>
      <c r="G243" s="85">
        <v>6.85</v>
      </c>
      <c r="H243" s="85"/>
      <c r="I243" s="56">
        <f t="shared" ref="I243:I245" si="389">(F243-E243)*C243</f>
        <v>1875</v>
      </c>
      <c r="J243" s="56">
        <f t="shared" ref="J243" si="390">(G243-F243)*C243</f>
        <v>2250</v>
      </c>
      <c r="K243" s="56"/>
      <c r="L243" s="86">
        <f t="shared" ref="L243:L245" si="391">(I243+J243+K243)/C243</f>
        <v>2.75</v>
      </c>
      <c r="M243" s="58">
        <f t="shared" ref="M243:M245" si="392">SUM(I243:K243)</f>
        <v>4125</v>
      </c>
    </row>
    <row r="244" spans="1:13" s="87" customFormat="1" x14ac:dyDescent="0.25">
      <c r="A244" s="83">
        <v>43299</v>
      </c>
      <c r="B244" s="84" t="s">
        <v>737</v>
      </c>
      <c r="C244" s="84">
        <v>1000</v>
      </c>
      <c r="D244" s="84" t="s">
        <v>12</v>
      </c>
      <c r="E244" s="85">
        <v>8.25</v>
      </c>
      <c r="F244" s="85">
        <v>9.5</v>
      </c>
      <c r="G244" s="85"/>
      <c r="H244" s="85"/>
      <c r="I244" s="56">
        <f t="shared" si="389"/>
        <v>1250</v>
      </c>
      <c r="J244" s="56"/>
      <c r="K244" s="56"/>
      <c r="L244" s="86">
        <f t="shared" si="391"/>
        <v>1.25</v>
      </c>
      <c r="M244" s="58">
        <f t="shared" si="392"/>
        <v>1250</v>
      </c>
    </row>
    <row r="245" spans="1:13" s="87" customFormat="1" x14ac:dyDescent="0.25">
      <c r="A245" s="83">
        <v>43299</v>
      </c>
      <c r="B245" s="84" t="s">
        <v>736</v>
      </c>
      <c r="C245" s="84">
        <v>600</v>
      </c>
      <c r="D245" s="84" t="s">
        <v>12</v>
      </c>
      <c r="E245" s="85">
        <v>8</v>
      </c>
      <c r="F245" s="85">
        <v>10.25</v>
      </c>
      <c r="G245" s="85"/>
      <c r="H245" s="85"/>
      <c r="I245" s="56">
        <f t="shared" si="389"/>
        <v>1350</v>
      </c>
      <c r="J245" s="56"/>
      <c r="K245" s="56"/>
      <c r="L245" s="86">
        <f t="shared" si="391"/>
        <v>2.25</v>
      </c>
      <c r="M245" s="58">
        <f t="shared" si="392"/>
        <v>1350</v>
      </c>
    </row>
    <row r="246" spans="1:13" s="82" customFormat="1" x14ac:dyDescent="0.25">
      <c r="A246" s="80">
        <v>43298</v>
      </c>
      <c r="B246" s="81" t="s">
        <v>715</v>
      </c>
      <c r="C246" s="81">
        <v>3200</v>
      </c>
      <c r="D246" s="81" t="s">
        <v>12</v>
      </c>
      <c r="E246" s="78">
        <v>5.45</v>
      </c>
      <c r="F246" s="78">
        <v>6.1</v>
      </c>
      <c r="G246" s="78">
        <v>6.85</v>
      </c>
      <c r="H246" s="78">
        <v>7.45</v>
      </c>
      <c r="I246" s="48">
        <f t="shared" ref="I246:I248" si="393">(F246-E246)*C246</f>
        <v>2079.9999999999982</v>
      </c>
      <c r="J246" s="48">
        <f t="shared" ref="J246:J247" si="394">(G246-F246)*C246</f>
        <v>2400</v>
      </c>
      <c r="K246" s="48">
        <f t="shared" ref="K246:K247" si="395">(H246-G246)*C246</f>
        <v>1920.0000000000018</v>
      </c>
      <c r="L246" s="79">
        <f t="shared" ref="L246:L248" si="396">(I246+J246+K246)/C246</f>
        <v>2</v>
      </c>
      <c r="M246" s="50">
        <f t="shared" ref="M246:M248" si="397">SUM(I246:K246)</f>
        <v>6400</v>
      </c>
    </row>
    <row r="247" spans="1:13" s="82" customFormat="1" x14ac:dyDescent="0.25">
      <c r="A247" s="80">
        <v>43298</v>
      </c>
      <c r="B247" s="81" t="s">
        <v>735</v>
      </c>
      <c r="C247" s="81">
        <v>3500</v>
      </c>
      <c r="D247" s="81" t="s">
        <v>12</v>
      </c>
      <c r="E247" s="78">
        <v>3.7</v>
      </c>
      <c r="F247" s="78">
        <v>4.25</v>
      </c>
      <c r="G247" s="78">
        <v>4.95</v>
      </c>
      <c r="H247" s="78">
        <v>5.65</v>
      </c>
      <c r="I247" s="48">
        <f t="shared" si="393"/>
        <v>1924.9999999999993</v>
      </c>
      <c r="J247" s="48">
        <f t="shared" si="394"/>
        <v>2450.0000000000005</v>
      </c>
      <c r="K247" s="48">
        <f t="shared" si="395"/>
        <v>2450.0000000000005</v>
      </c>
      <c r="L247" s="79">
        <f t="shared" si="396"/>
        <v>1.95</v>
      </c>
      <c r="M247" s="50">
        <f t="shared" si="397"/>
        <v>6825</v>
      </c>
    </row>
    <row r="248" spans="1:13" s="87" customFormat="1" x14ac:dyDescent="0.25">
      <c r="A248" s="83">
        <v>43298</v>
      </c>
      <c r="B248" s="84" t="s">
        <v>734</v>
      </c>
      <c r="C248" s="84">
        <v>4500</v>
      </c>
      <c r="D248" s="84" t="s">
        <v>12</v>
      </c>
      <c r="E248" s="85">
        <v>5.3</v>
      </c>
      <c r="F248" s="85">
        <v>5.75</v>
      </c>
      <c r="G248" s="85"/>
      <c r="H248" s="85"/>
      <c r="I248" s="56">
        <f t="shared" si="393"/>
        <v>2025.0000000000009</v>
      </c>
      <c r="J248" s="56"/>
      <c r="K248" s="56"/>
      <c r="L248" s="86">
        <f t="shared" si="396"/>
        <v>0.45000000000000018</v>
      </c>
      <c r="M248" s="58">
        <f t="shared" si="397"/>
        <v>2025.0000000000009</v>
      </c>
    </row>
    <row r="249" spans="1:13" s="87" customFormat="1" x14ac:dyDescent="0.25">
      <c r="A249" s="83">
        <v>43297</v>
      </c>
      <c r="B249" s="84" t="s">
        <v>716</v>
      </c>
      <c r="C249" s="84">
        <v>5500</v>
      </c>
      <c r="D249" s="84" t="s">
        <v>12</v>
      </c>
      <c r="E249" s="85">
        <v>1.25</v>
      </c>
      <c r="F249" s="85">
        <v>1.4</v>
      </c>
      <c r="G249" s="85"/>
      <c r="H249" s="85"/>
      <c r="I249" s="56">
        <f t="shared" ref="I249:I250" si="398">(F249-E249)*C249</f>
        <v>824.99999999999955</v>
      </c>
      <c r="J249" s="56"/>
      <c r="K249" s="56"/>
      <c r="L249" s="86">
        <f t="shared" ref="L249:L250" si="399">(I249+J249+K249)/C249</f>
        <v>0.14999999999999991</v>
      </c>
      <c r="M249" s="58">
        <f t="shared" ref="M249:M250" si="400">SUM(I249:K249)</f>
        <v>824.99999999999955</v>
      </c>
    </row>
    <row r="250" spans="1:13" s="82" customFormat="1" x14ac:dyDescent="0.25">
      <c r="A250" s="80">
        <v>43297</v>
      </c>
      <c r="B250" s="81" t="s">
        <v>733</v>
      </c>
      <c r="C250" s="81">
        <v>1000</v>
      </c>
      <c r="D250" s="81" t="s">
        <v>12</v>
      </c>
      <c r="E250" s="78">
        <v>6</v>
      </c>
      <c r="F250" s="78">
        <v>7.25</v>
      </c>
      <c r="G250" s="78">
        <v>8.75</v>
      </c>
      <c r="H250" s="78">
        <v>10.25</v>
      </c>
      <c r="I250" s="48">
        <f t="shared" si="398"/>
        <v>1250</v>
      </c>
      <c r="J250" s="48">
        <f t="shared" ref="J250" si="401">(G250-F250)*C250</f>
        <v>1500</v>
      </c>
      <c r="K250" s="48">
        <f t="shared" ref="K250" si="402">(H250-G250)*C250</f>
        <v>1500</v>
      </c>
      <c r="L250" s="79">
        <f t="shared" si="399"/>
        <v>4.25</v>
      </c>
      <c r="M250" s="50">
        <f t="shared" si="400"/>
        <v>4250</v>
      </c>
    </row>
    <row r="251" spans="1:13" s="87" customFormat="1" x14ac:dyDescent="0.25">
      <c r="A251" s="83">
        <v>43292</v>
      </c>
      <c r="B251" s="84" t="s">
        <v>732</v>
      </c>
      <c r="C251" s="84">
        <v>1500</v>
      </c>
      <c r="D251" s="84" t="s">
        <v>12</v>
      </c>
      <c r="E251" s="85">
        <v>15</v>
      </c>
      <c r="F251" s="85">
        <v>16.2</v>
      </c>
      <c r="G251" s="85"/>
      <c r="H251" s="85"/>
      <c r="I251" s="56">
        <f t="shared" ref="I251:I252" si="403">(F251-E251)*C251</f>
        <v>1799.9999999999989</v>
      </c>
      <c r="J251" s="56"/>
      <c r="K251" s="56"/>
      <c r="L251" s="86">
        <f t="shared" ref="L251:L252" si="404">(I251+J251+K251)/C251</f>
        <v>1.1999999999999993</v>
      </c>
      <c r="M251" s="58">
        <f t="shared" ref="M251:M252" si="405">SUM(I251:K251)</f>
        <v>1799.9999999999989</v>
      </c>
    </row>
    <row r="252" spans="1:13" s="87" customFormat="1" x14ac:dyDescent="0.25">
      <c r="A252" s="83">
        <v>43292</v>
      </c>
      <c r="B252" s="84" t="s">
        <v>731</v>
      </c>
      <c r="C252" s="84">
        <v>4500</v>
      </c>
      <c r="D252" s="84" t="s">
        <v>12</v>
      </c>
      <c r="E252" s="85">
        <v>3.85</v>
      </c>
      <c r="F252" s="85">
        <v>4.25</v>
      </c>
      <c r="G252" s="85"/>
      <c r="H252" s="85"/>
      <c r="I252" s="56">
        <f t="shared" si="403"/>
        <v>1799.9999999999995</v>
      </c>
      <c r="J252" s="56"/>
      <c r="K252" s="56"/>
      <c r="L252" s="86">
        <f t="shared" si="404"/>
        <v>0.39999999999999991</v>
      </c>
      <c r="M252" s="58">
        <f t="shared" si="405"/>
        <v>1799.9999999999995</v>
      </c>
    </row>
    <row r="253" spans="1:13" s="87" customFormat="1" x14ac:dyDescent="0.25">
      <c r="A253" s="83">
        <v>43291</v>
      </c>
      <c r="B253" s="84" t="s">
        <v>730</v>
      </c>
      <c r="C253" s="84">
        <v>500</v>
      </c>
      <c r="D253" s="84" t="s">
        <v>12</v>
      </c>
      <c r="E253" s="85">
        <v>58</v>
      </c>
      <c r="F253" s="85">
        <v>61.65</v>
      </c>
      <c r="G253" s="85"/>
      <c r="H253" s="85"/>
      <c r="I253" s="56">
        <f t="shared" ref="I253:I254" si="406">(F253-E253)*C253</f>
        <v>1824.9999999999993</v>
      </c>
      <c r="J253" s="56"/>
      <c r="K253" s="56"/>
      <c r="L253" s="86">
        <f t="shared" ref="L253:L254" si="407">(I253+J253+K253)/C253</f>
        <v>3.6499999999999986</v>
      </c>
      <c r="M253" s="58">
        <f t="shared" ref="M253:M254" si="408">SUM(I253:K253)</f>
        <v>1824.9999999999993</v>
      </c>
    </row>
    <row r="254" spans="1:13" s="87" customFormat="1" x14ac:dyDescent="0.25">
      <c r="A254" s="83">
        <v>43291</v>
      </c>
      <c r="B254" s="84" t="s">
        <v>729</v>
      </c>
      <c r="C254" s="84">
        <v>3000</v>
      </c>
      <c r="D254" s="84" t="s">
        <v>12</v>
      </c>
      <c r="E254" s="85">
        <v>5</v>
      </c>
      <c r="F254" s="85">
        <v>5.5</v>
      </c>
      <c r="G254" s="85"/>
      <c r="H254" s="85"/>
      <c r="I254" s="56">
        <f t="shared" si="406"/>
        <v>1500</v>
      </c>
      <c r="J254" s="56"/>
      <c r="K254" s="56"/>
      <c r="L254" s="86">
        <f t="shared" si="407"/>
        <v>0.5</v>
      </c>
      <c r="M254" s="58">
        <f t="shared" si="408"/>
        <v>1500</v>
      </c>
    </row>
    <row r="255" spans="1:13" s="87" customFormat="1" x14ac:dyDescent="0.25">
      <c r="A255" s="83">
        <v>43290</v>
      </c>
      <c r="B255" s="84" t="s">
        <v>728</v>
      </c>
      <c r="C255" s="84">
        <v>4000</v>
      </c>
      <c r="D255" s="84" t="s">
        <v>12</v>
      </c>
      <c r="E255" s="85">
        <v>1.7</v>
      </c>
      <c r="F255" s="85">
        <v>2.1</v>
      </c>
      <c r="G255" s="85"/>
      <c r="H255" s="85"/>
      <c r="I255" s="56">
        <f t="shared" ref="I255:I258" si="409">(F255-E255)*C255</f>
        <v>1600.0000000000005</v>
      </c>
      <c r="J255" s="56"/>
      <c r="K255" s="56"/>
      <c r="L255" s="86">
        <f t="shared" ref="L255:L258" si="410">(I255+J255+K255)/C255</f>
        <v>0.40000000000000013</v>
      </c>
      <c r="M255" s="58">
        <f t="shared" ref="M255:M258" si="411">SUM(I255:K255)</f>
        <v>1600.0000000000005</v>
      </c>
    </row>
    <row r="256" spans="1:13" s="87" customFormat="1" x14ac:dyDescent="0.25">
      <c r="A256" s="83">
        <v>43290</v>
      </c>
      <c r="B256" s="84" t="s">
        <v>727</v>
      </c>
      <c r="C256" s="84">
        <v>2000</v>
      </c>
      <c r="D256" s="84" t="s">
        <v>12</v>
      </c>
      <c r="E256" s="85">
        <v>6</v>
      </c>
      <c r="F256" s="85">
        <v>6.75</v>
      </c>
      <c r="G256" s="85">
        <v>7.65</v>
      </c>
      <c r="H256" s="85"/>
      <c r="I256" s="56">
        <f t="shared" si="409"/>
        <v>1500</v>
      </c>
      <c r="J256" s="56">
        <f t="shared" ref="J256" si="412">(G256-F256)*C256</f>
        <v>1800.0000000000007</v>
      </c>
      <c r="K256" s="56"/>
      <c r="L256" s="86">
        <f t="shared" si="410"/>
        <v>1.6500000000000004</v>
      </c>
      <c r="M256" s="58">
        <f t="shared" si="411"/>
        <v>3300.0000000000009</v>
      </c>
    </row>
    <row r="257" spans="1:13" s="87" customFormat="1" x14ac:dyDescent="0.25">
      <c r="A257" s="83">
        <v>43290</v>
      </c>
      <c r="B257" s="84" t="s">
        <v>726</v>
      </c>
      <c r="C257" s="84">
        <v>1000</v>
      </c>
      <c r="D257" s="84" t="s">
        <v>12</v>
      </c>
      <c r="E257" s="85">
        <v>17.55</v>
      </c>
      <c r="F257" s="85">
        <v>19.05</v>
      </c>
      <c r="G257" s="85"/>
      <c r="H257" s="85"/>
      <c r="I257" s="56">
        <f t="shared" si="409"/>
        <v>1500</v>
      </c>
      <c r="J257" s="56"/>
      <c r="K257" s="56"/>
      <c r="L257" s="86">
        <f t="shared" si="410"/>
        <v>1.5</v>
      </c>
      <c r="M257" s="58">
        <f t="shared" si="411"/>
        <v>1500</v>
      </c>
    </row>
    <row r="258" spans="1:13" s="87" customFormat="1" x14ac:dyDescent="0.25">
      <c r="A258" s="83">
        <v>43290</v>
      </c>
      <c r="B258" s="84" t="s">
        <v>725</v>
      </c>
      <c r="C258" s="84">
        <v>1300</v>
      </c>
      <c r="D258" s="84" t="s">
        <v>12</v>
      </c>
      <c r="E258" s="85">
        <v>8.6</v>
      </c>
      <c r="F258" s="85">
        <v>9.5500000000000007</v>
      </c>
      <c r="G258" s="85"/>
      <c r="H258" s="85"/>
      <c r="I258" s="56">
        <f t="shared" si="409"/>
        <v>1235.0000000000014</v>
      </c>
      <c r="J258" s="56"/>
      <c r="K258" s="56"/>
      <c r="L258" s="86">
        <f t="shared" si="410"/>
        <v>0.95000000000000107</v>
      </c>
      <c r="M258" s="58">
        <f t="shared" si="411"/>
        <v>1235.0000000000014</v>
      </c>
    </row>
    <row r="259" spans="1:13" s="82" customFormat="1" x14ac:dyDescent="0.25">
      <c r="A259" s="80">
        <v>43287</v>
      </c>
      <c r="B259" s="81" t="s">
        <v>724</v>
      </c>
      <c r="C259" s="81">
        <v>2000</v>
      </c>
      <c r="D259" s="81" t="s">
        <v>12</v>
      </c>
      <c r="E259" s="78">
        <v>9.65</v>
      </c>
      <c r="F259" s="78">
        <v>10.35</v>
      </c>
      <c r="G259" s="78">
        <v>11.25</v>
      </c>
      <c r="H259" s="78">
        <v>12.1</v>
      </c>
      <c r="I259" s="48">
        <f t="shared" ref="I259" si="413">(F259-E259)*C259</f>
        <v>1399.9999999999986</v>
      </c>
      <c r="J259" s="48">
        <f t="shared" ref="J259" si="414">(G259-F259)*C259</f>
        <v>1800.0000000000007</v>
      </c>
      <c r="K259" s="48">
        <f t="shared" ref="K259" si="415">(H259-G259)*C259</f>
        <v>1699.9999999999993</v>
      </c>
      <c r="L259" s="79">
        <f t="shared" ref="L259" si="416">(I259+J259+K259)/C259</f>
        <v>2.4499999999999993</v>
      </c>
      <c r="M259" s="50">
        <f t="shared" ref="M259" si="417">SUM(I259:K259)</f>
        <v>4899.9999999999982</v>
      </c>
    </row>
    <row r="260" spans="1:13" s="87" customFormat="1" x14ac:dyDescent="0.25">
      <c r="A260" s="83">
        <v>43287</v>
      </c>
      <c r="B260" s="84" t="s">
        <v>723</v>
      </c>
      <c r="C260" s="84">
        <v>1000</v>
      </c>
      <c r="D260" s="84" t="s">
        <v>12</v>
      </c>
      <c r="E260" s="85">
        <v>17</v>
      </c>
      <c r="F260" s="85">
        <v>15.25</v>
      </c>
      <c r="G260" s="85"/>
      <c r="H260" s="85"/>
      <c r="I260" s="56">
        <f t="shared" ref="I260" si="418">(F260-E260)*C260</f>
        <v>-1750</v>
      </c>
      <c r="J260" s="56"/>
      <c r="K260" s="56"/>
      <c r="L260" s="86">
        <f t="shared" ref="L260" si="419">(I260+J260+K260)/C260</f>
        <v>-1.75</v>
      </c>
      <c r="M260" s="58">
        <f t="shared" ref="M260" si="420">SUM(I260:K260)</f>
        <v>-1750</v>
      </c>
    </row>
    <row r="261" spans="1:13" s="87" customFormat="1" x14ac:dyDescent="0.25">
      <c r="A261" s="83">
        <v>43286</v>
      </c>
      <c r="B261" s="84" t="s">
        <v>722</v>
      </c>
      <c r="C261" s="84">
        <v>1000</v>
      </c>
      <c r="D261" s="84" t="s">
        <v>12</v>
      </c>
      <c r="E261" s="85">
        <v>17</v>
      </c>
      <c r="F261" s="85">
        <v>17.899999999999999</v>
      </c>
      <c r="G261" s="85"/>
      <c r="H261" s="85"/>
      <c r="I261" s="56">
        <f t="shared" ref="I261:I262" si="421">(F261-E261)*C261</f>
        <v>899.99999999999864</v>
      </c>
      <c r="J261" s="56"/>
      <c r="K261" s="56"/>
      <c r="L261" s="86">
        <f t="shared" ref="L261:L262" si="422">(I261+J261+K261)/C261</f>
        <v>0.89999999999999869</v>
      </c>
      <c r="M261" s="58">
        <f t="shared" ref="M261:M262" si="423">SUM(I261:K261)</f>
        <v>899.99999999999864</v>
      </c>
    </row>
    <row r="262" spans="1:13" s="87" customFormat="1" x14ac:dyDescent="0.25">
      <c r="A262" s="83">
        <v>43286</v>
      </c>
      <c r="B262" s="84" t="s">
        <v>721</v>
      </c>
      <c r="C262" s="84">
        <v>3750</v>
      </c>
      <c r="D262" s="84" t="s">
        <v>12</v>
      </c>
      <c r="E262" s="85">
        <v>2.8</v>
      </c>
      <c r="F262" s="85">
        <v>3.25</v>
      </c>
      <c r="G262" s="85"/>
      <c r="H262" s="85"/>
      <c r="I262" s="56">
        <f t="shared" si="421"/>
        <v>1687.5000000000007</v>
      </c>
      <c r="J262" s="56"/>
      <c r="K262" s="56"/>
      <c r="L262" s="86">
        <f t="shared" si="422"/>
        <v>0.45000000000000018</v>
      </c>
      <c r="M262" s="58">
        <f t="shared" si="423"/>
        <v>1687.5000000000007</v>
      </c>
    </row>
    <row r="263" spans="1:13" s="87" customFormat="1" x14ac:dyDescent="0.25">
      <c r="A263" s="83">
        <v>43285</v>
      </c>
      <c r="B263" s="84" t="s">
        <v>720</v>
      </c>
      <c r="C263" s="84">
        <v>3000</v>
      </c>
      <c r="D263" s="84" t="s">
        <v>12</v>
      </c>
      <c r="E263" s="85">
        <v>1.8</v>
      </c>
      <c r="F263" s="85">
        <v>1.9</v>
      </c>
      <c r="G263" s="85"/>
      <c r="H263" s="85"/>
      <c r="I263" s="56">
        <f t="shared" ref="I263" si="424">(F263-E263)*C263</f>
        <v>299.9999999999996</v>
      </c>
      <c r="J263" s="56"/>
      <c r="K263" s="56"/>
      <c r="L263" s="86">
        <f t="shared" ref="L263" si="425">(I263+J263+K263)/C263</f>
        <v>9.9999999999999867E-2</v>
      </c>
      <c r="M263" s="58">
        <f t="shared" ref="M263" si="426">SUM(I263:K263)</f>
        <v>299.9999999999996</v>
      </c>
    </row>
    <row r="264" spans="1:13" s="87" customFormat="1" x14ac:dyDescent="0.25">
      <c r="A264" s="83">
        <v>43285</v>
      </c>
      <c r="B264" s="84" t="s">
        <v>719</v>
      </c>
      <c r="C264" s="84">
        <v>1500</v>
      </c>
      <c r="D264" s="84" t="s">
        <v>12</v>
      </c>
      <c r="E264" s="85">
        <v>11</v>
      </c>
      <c r="F264" s="85">
        <v>12.25</v>
      </c>
      <c r="G264" s="85">
        <v>13.75</v>
      </c>
      <c r="H264" s="85"/>
      <c r="I264" s="56">
        <f t="shared" ref="I264" si="427">(F264-E264)*C264</f>
        <v>1875</v>
      </c>
      <c r="J264" s="56">
        <f t="shared" ref="J264" si="428">(G264-F264)*C264</f>
        <v>2250</v>
      </c>
      <c r="K264" s="56"/>
      <c r="L264" s="86">
        <f t="shared" ref="L264" si="429">(I264+J264+K264)/C264</f>
        <v>2.75</v>
      </c>
      <c r="M264" s="58">
        <f t="shared" ref="M264" si="430">SUM(I264:K264)</f>
        <v>4125</v>
      </c>
    </row>
    <row r="265" spans="1:13" s="59" customFormat="1" x14ac:dyDescent="0.25">
      <c r="A265" s="52">
        <v>43284</v>
      </c>
      <c r="B265" s="60" t="s">
        <v>718</v>
      </c>
      <c r="C265" s="53">
        <v>1500</v>
      </c>
      <c r="D265" s="53" t="s">
        <v>12</v>
      </c>
      <c r="E265" s="54">
        <v>16.649999999999999</v>
      </c>
      <c r="F265" s="54">
        <v>15.4</v>
      </c>
      <c r="G265" s="54"/>
      <c r="H265" s="54"/>
      <c r="I265" s="55">
        <f t="shared" ref="I265" si="431">(F265-E265)*C265</f>
        <v>-1874.9999999999973</v>
      </c>
      <c r="J265" s="56"/>
      <c r="K265" s="56"/>
      <c r="L265" s="57">
        <f t="shared" ref="L265" si="432">(I265+J265+K265)/C265</f>
        <v>-1.2499999999999982</v>
      </c>
      <c r="M265" s="58">
        <f t="shared" ref="M265" si="433">SUM(I265:K265)</f>
        <v>-1874.9999999999973</v>
      </c>
    </row>
    <row r="266" spans="1:13" s="59" customFormat="1" x14ac:dyDescent="0.25">
      <c r="A266" s="52">
        <v>43283</v>
      </c>
      <c r="B266" s="60" t="s">
        <v>717</v>
      </c>
      <c r="C266" s="53">
        <v>7000</v>
      </c>
      <c r="D266" s="53" t="s">
        <v>12</v>
      </c>
      <c r="E266" s="54">
        <v>2.25</v>
      </c>
      <c r="F266" s="54">
        <v>2.65</v>
      </c>
      <c r="G266" s="54"/>
      <c r="H266" s="54"/>
      <c r="I266" s="55">
        <f t="shared" ref="I266:I268" si="434">(F266-E266)*C266</f>
        <v>2799.9999999999995</v>
      </c>
      <c r="J266" s="56"/>
      <c r="K266" s="56"/>
      <c r="L266" s="57">
        <f t="shared" ref="L266:L268" si="435">(I266+J266+K266)/C266</f>
        <v>0.39999999999999991</v>
      </c>
      <c r="M266" s="58">
        <f t="shared" ref="M266:M268" si="436">SUM(I266:K266)</f>
        <v>2799.9999999999995</v>
      </c>
    </row>
    <row r="267" spans="1:13" s="59" customFormat="1" x14ac:dyDescent="0.25">
      <c r="A267" s="52">
        <v>43283</v>
      </c>
      <c r="B267" s="60" t="s">
        <v>716</v>
      </c>
      <c r="C267" s="53">
        <v>5500</v>
      </c>
      <c r="D267" s="53" t="s">
        <v>12</v>
      </c>
      <c r="E267" s="54">
        <v>1.9</v>
      </c>
      <c r="F267" s="54">
        <v>1.4</v>
      </c>
      <c r="G267" s="54"/>
      <c r="H267" s="54"/>
      <c r="I267" s="55">
        <f t="shared" si="434"/>
        <v>-2750</v>
      </c>
      <c r="J267" s="56"/>
      <c r="K267" s="56"/>
      <c r="L267" s="57">
        <f t="shared" si="435"/>
        <v>-0.5</v>
      </c>
      <c r="M267" s="58">
        <f t="shared" si="436"/>
        <v>-2750</v>
      </c>
    </row>
    <row r="268" spans="1:13" s="82" customFormat="1" x14ac:dyDescent="0.25">
      <c r="A268" s="80">
        <v>43283</v>
      </c>
      <c r="B268" s="81" t="s">
        <v>702</v>
      </c>
      <c r="C268" s="81">
        <v>1000</v>
      </c>
      <c r="D268" s="81" t="s">
        <v>12</v>
      </c>
      <c r="E268" s="78">
        <v>19.100000000000001</v>
      </c>
      <c r="F268" s="78">
        <v>21.1</v>
      </c>
      <c r="G268" s="78">
        <v>23.6</v>
      </c>
      <c r="H268" s="78">
        <v>26</v>
      </c>
      <c r="I268" s="48">
        <f t="shared" si="434"/>
        <v>2000</v>
      </c>
      <c r="J268" s="48">
        <f t="shared" ref="J268" si="437">(G268-F268)*C268</f>
        <v>2500</v>
      </c>
      <c r="K268" s="48">
        <f t="shared" ref="K268" si="438">(H268-G268)*C268</f>
        <v>2399.9999999999986</v>
      </c>
      <c r="L268" s="79">
        <f t="shared" si="435"/>
        <v>6.8999999999999986</v>
      </c>
      <c r="M268" s="50">
        <f t="shared" si="436"/>
        <v>6899.9999999999982</v>
      </c>
    </row>
    <row r="269" spans="1:13" ht="15.75" x14ac:dyDescent="0.25">
      <c r="A269" s="75"/>
      <c r="B269" s="74"/>
      <c r="C269" s="74"/>
      <c r="D269" s="74"/>
      <c r="E269" s="74"/>
      <c r="F269" s="74"/>
      <c r="G269" s="74"/>
      <c r="H269" s="74"/>
      <c r="I269" s="76"/>
      <c r="J269" s="76"/>
      <c r="K269" s="76"/>
      <c r="L269" s="77"/>
      <c r="M269" s="74"/>
    </row>
    <row r="270" spans="1:13" s="59" customFormat="1" x14ac:dyDescent="0.25">
      <c r="A270" s="52">
        <v>43280</v>
      </c>
      <c r="B270" s="60" t="s">
        <v>714</v>
      </c>
      <c r="C270" s="53">
        <v>3200</v>
      </c>
      <c r="D270" s="60" t="s">
        <v>12</v>
      </c>
      <c r="E270" s="54">
        <v>4</v>
      </c>
      <c r="F270" s="54">
        <v>4.2</v>
      </c>
      <c r="G270" s="54"/>
      <c r="H270" s="54"/>
      <c r="I270" s="55">
        <f t="shared" ref="I270:I273" si="439">(F270-E270)*C270</f>
        <v>640.00000000000057</v>
      </c>
      <c r="J270" s="56"/>
      <c r="K270" s="56"/>
      <c r="L270" s="57">
        <f t="shared" ref="L270:L273" si="440">(I270+J270+K270)/C270</f>
        <v>0.20000000000000018</v>
      </c>
      <c r="M270" s="58">
        <f t="shared" ref="M270:M273" si="441">SUM(I270:K270)</f>
        <v>640.00000000000057</v>
      </c>
    </row>
    <row r="271" spans="1:13" s="59" customFormat="1" x14ac:dyDescent="0.25">
      <c r="A271" s="52">
        <v>43280</v>
      </c>
      <c r="B271" s="60" t="s">
        <v>713</v>
      </c>
      <c r="C271" s="53">
        <v>4000</v>
      </c>
      <c r="D271" s="53" t="s">
        <v>12</v>
      </c>
      <c r="E271" s="54">
        <v>3.5</v>
      </c>
      <c r="F271" s="54">
        <v>3.7</v>
      </c>
      <c r="G271" s="54"/>
      <c r="H271" s="54"/>
      <c r="I271" s="55">
        <f t="shared" si="439"/>
        <v>800.00000000000068</v>
      </c>
      <c r="J271" s="56"/>
      <c r="K271" s="56"/>
      <c r="L271" s="57">
        <f t="shared" si="440"/>
        <v>0.20000000000000018</v>
      </c>
      <c r="M271" s="58">
        <f t="shared" si="441"/>
        <v>800.00000000000068</v>
      </c>
    </row>
    <row r="272" spans="1:13" s="59" customFormat="1" x14ac:dyDescent="0.25">
      <c r="A272" s="52">
        <v>43280</v>
      </c>
      <c r="B272" s="60" t="s">
        <v>712</v>
      </c>
      <c r="C272" s="53">
        <v>8000</v>
      </c>
      <c r="D272" s="53" t="s">
        <v>12</v>
      </c>
      <c r="E272" s="54">
        <v>2.8</v>
      </c>
      <c r="F272" s="54">
        <v>3.2</v>
      </c>
      <c r="G272" s="54"/>
      <c r="H272" s="54"/>
      <c r="I272" s="55">
        <f t="shared" si="439"/>
        <v>3200.0000000000027</v>
      </c>
      <c r="J272" s="56"/>
      <c r="K272" s="56"/>
      <c r="L272" s="57">
        <f t="shared" si="440"/>
        <v>0.40000000000000036</v>
      </c>
      <c r="M272" s="58">
        <f t="shared" si="441"/>
        <v>3200.0000000000027</v>
      </c>
    </row>
    <row r="273" spans="1:13" s="59" customFormat="1" x14ac:dyDescent="0.25">
      <c r="A273" s="52">
        <v>43278</v>
      </c>
      <c r="B273" s="60" t="s">
        <v>715</v>
      </c>
      <c r="C273" s="53">
        <v>3200</v>
      </c>
      <c r="D273" s="53" t="s">
        <v>12</v>
      </c>
      <c r="E273" s="54">
        <v>7.4</v>
      </c>
      <c r="F273" s="54">
        <v>7.9</v>
      </c>
      <c r="G273" s="54">
        <v>8.5500000000000007</v>
      </c>
      <c r="H273" s="54"/>
      <c r="I273" s="55">
        <f t="shared" si="439"/>
        <v>1600</v>
      </c>
      <c r="J273" s="56">
        <f t="shared" ref="J273" si="442">(G273-F273)*C273</f>
        <v>2080.0000000000009</v>
      </c>
      <c r="K273" s="56"/>
      <c r="L273" s="57">
        <f t="shared" si="440"/>
        <v>1.1500000000000004</v>
      </c>
      <c r="M273" s="58">
        <f t="shared" si="441"/>
        <v>3680.0000000000009</v>
      </c>
    </row>
    <row r="274" spans="1:13" s="59" customFormat="1" x14ac:dyDescent="0.25">
      <c r="A274" s="52">
        <v>43279</v>
      </c>
      <c r="B274" s="60" t="s">
        <v>711</v>
      </c>
      <c r="C274" s="53">
        <v>3200</v>
      </c>
      <c r="D274" s="53" t="s">
        <v>12</v>
      </c>
      <c r="E274" s="54">
        <v>8.6999999999999993</v>
      </c>
      <c r="F274" s="54">
        <v>9.35</v>
      </c>
      <c r="G274" s="54"/>
      <c r="H274" s="54"/>
      <c r="I274" s="55">
        <f t="shared" ref="I274:I276" si="443">(F274-E274)*C274</f>
        <v>2080.0000000000009</v>
      </c>
      <c r="J274" s="56"/>
      <c r="K274" s="56"/>
      <c r="L274" s="57">
        <f t="shared" ref="L274:L276" si="444">(I274+J274+K274)/C274</f>
        <v>0.65000000000000024</v>
      </c>
      <c r="M274" s="58">
        <f t="shared" ref="M274:M276" si="445">SUM(I274:K274)</f>
        <v>2080.0000000000009</v>
      </c>
    </row>
    <row r="275" spans="1:13" s="59" customFormat="1" x14ac:dyDescent="0.25">
      <c r="A275" s="52">
        <v>43279</v>
      </c>
      <c r="B275" s="60" t="s">
        <v>710</v>
      </c>
      <c r="C275" s="53">
        <v>3000</v>
      </c>
      <c r="D275" s="53" t="s">
        <v>12</v>
      </c>
      <c r="E275" s="54">
        <v>4.1500000000000004</v>
      </c>
      <c r="F275" s="54">
        <v>4.6500000000000004</v>
      </c>
      <c r="G275" s="54"/>
      <c r="H275" s="54"/>
      <c r="I275" s="55">
        <f t="shared" si="443"/>
        <v>1500</v>
      </c>
      <c r="J275" s="56"/>
      <c r="K275" s="56"/>
      <c r="L275" s="57">
        <f t="shared" si="444"/>
        <v>0.5</v>
      </c>
      <c r="M275" s="58">
        <f t="shared" si="445"/>
        <v>1500</v>
      </c>
    </row>
    <row r="276" spans="1:13" s="59" customFormat="1" x14ac:dyDescent="0.25">
      <c r="A276" s="52">
        <v>43279</v>
      </c>
      <c r="B276" s="60" t="s">
        <v>709</v>
      </c>
      <c r="C276" s="53">
        <v>2500</v>
      </c>
      <c r="D276" s="53" t="s">
        <v>12</v>
      </c>
      <c r="E276" s="54">
        <v>5.3</v>
      </c>
      <c r="F276" s="54">
        <v>5.6</v>
      </c>
      <c r="G276" s="54"/>
      <c r="H276" s="54"/>
      <c r="I276" s="55">
        <f t="shared" si="443"/>
        <v>749.99999999999955</v>
      </c>
      <c r="J276" s="56"/>
      <c r="K276" s="56"/>
      <c r="L276" s="57">
        <f t="shared" si="444"/>
        <v>0.29999999999999982</v>
      </c>
      <c r="M276" s="58">
        <f t="shared" si="445"/>
        <v>749.99999999999955</v>
      </c>
    </row>
    <row r="277" spans="1:13" s="59" customFormat="1" x14ac:dyDescent="0.25">
      <c r="A277" s="52">
        <v>43278</v>
      </c>
      <c r="B277" s="53" t="s">
        <v>708</v>
      </c>
      <c r="C277" s="53">
        <v>5500</v>
      </c>
      <c r="D277" s="53" t="s">
        <v>12</v>
      </c>
      <c r="E277" s="54">
        <v>0.4</v>
      </c>
      <c r="F277" s="54">
        <v>0.85</v>
      </c>
      <c r="G277" s="54">
        <v>1.5</v>
      </c>
      <c r="H277" s="54"/>
      <c r="I277" s="55">
        <f t="shared" ref="I277:I279" si="446">(F277-E277)*C277</f>
        <v>2474.9999999999995</v>
      </c>
      <c r="J277" s="56">
        <f t="shared" ref="J277:J279" si="447">(G277-F277)*C277</f>
        <v>3575</v>
      </c>
      <c r="K277" s="56"/>
      <c r="L277" s="57">
        <f t="shared" ref="L277:L280" si="448">(I277+J277+K277)/C277</f>
        <v>1.1000000000000001</v>
      </c>
      <c r="M277" s="58">
        <f t="shared" ref="M277:M280" si="449">SUM(I277:K277)</f>
        <v>6050</v>
      </c>
    </row>
    <row r="278" spans="1:13" s="59" customFormat="1" x14ac:dyDescent="0.25">
      <c r="A278" s="52">
        <v>43278</v>
      </c>
      <c r="B278" s="53" t="s">
        <v>707</v>
      </c>
      <c r="C278" s="53">
        <v>750</v>
      </c>
      <c r="D278" s="53" t="s">
        <v>12</v>
      </c>
      <c r="E278" s="54">
        <v>5</v>
      </c>
      <c r="F278" s="54">
        <v>6.05</v>
      </c>
      <c r="G278" s="54"/>
      <c r="H278" s="54"/>
      <c r="I278" s="55">
        <f t="shared" si="446"/>
        <v>787.49999999999989</v>
      </c>
      <c r="J278" s="56"/>
      <c r="K278" s="56"/>
      <c r="L278" s="57">
        <f t="shared" si="448"/>
        <v>1.0499999999999998</v>
      </c>
      <c r="M278" s="58">
        <f t="shared" si="449"/>
        <v>787.49999999999989</v>
      </c>
    </row>
    <row r="279" spans="1:13" s="51" customFormat="1" x14ac:dyDescent="0.25">
      <c r="A279" s="44">
        <v>43278</v>
      </c>
      <c r="B279" s="45" t="s">
        <v>706</v>
      </c>
      <c r="C279" s="45">
        <v>1200</v>
      </c>
      <c r="D279" s="45" t="s">
        <v>12</v>
      </c>
      <c r="E279" s="46">
        <v>9</v>
      </c>
      <c r="F279" s="46">
        <v>10.25</v>
      </c>
      <c r="G279" s="46">
        <v>11.75</v>
      </c>
      <c r="H279" s="46">
        <v>13.25</v>
      </c>
      <c r="I279" s="47">
        <f t="shared" si="446"/>
        <v>1500</v>
      </c>
      <c r="J279" s="48">
        <f t="shared" si="447"/>
        <v>1800</v>
      </c>
      <c r="K279" s="48">
        <f t="shared" ref="K279" si="450">(H279-G279)*C279</f>
        <v>1800</v>
      </c>
      <c r="L279" s="49">
        <f t="shared" si="448"/>
        <v>4.25</v>
      </c>
      <c r="M279" s="50">
        <f t="shared" si="449"/>
        <v>5100</v>
      </c>
    </row>
    <row r="280" spans="1:13" s="59" customFormat="1" x14ac:dyDescent="0.25">
      <c r="A280" s="52">
        <v>43278</v>
      </c>
      <c r="B280" s="53" t="s">
        <v>705</v>
      </c>
      <c r="C280" s="53">
        <v>1000</v>
      </c>
      <c r="D280" s="53" t="s">
        <v>12</v>
      </c>
      <c r="E280" s="54">
        <v>4.1500000000000004</v>
      </c>
      <c r="F280" s="54">
        <v>6.25</v>
      </c>
      <c r="G280" s="54"/>
      <c r="H280" s="54"/>
      <c r="I280" s="55">
        <f>(F280-E280)*C280</f>
        <v>2099.9999999999995</v>
      </c>
      <c r="J280" s="56"/>
      <c r="K280" s="56"/>
      <c r="L280" s="57">
        <f t="shared" si="448"/>
        <v>2.0999999999999996</v>
      </c>
      <c r="M280" s="58">
        <f t="shared" si="449"/>
        <v>2099.9999999999995</v>
      </c>
    </row>
    <row r="281" spans="1:13" s="59" customFormat="1" x14ac:dyDescent="0.25">
      <c r="A281" s="52">
        <v>43277</v>
      </c>
      <c r="B281" s="60" t="s">
        <v>704</v>
      </c>
      <c r="C281" s="53">
        <v>4000</v>
      </c>
      <c r="D281" s="53" t="s">
        <v>12</v>
      </c>
      <c r="E281" s="54">
        <v>0.95</v>
      </c>
      <c r="F281" s="54">
        <v>1.1000000000000001</v>
      </c>
      <c r="G281" s="54"/>
      <c r="H281" s="54"/>
      <c r="I281" s="55">
        <f t="shared" ref="I281:I283" si="451">(F281-E281)*C281</f>
        <v>600.00000000000057</v>
      </c>
      <c r="J281" s="56"/>
      <c r="K281" s="56"/>
      <c r="L281" s="57">
        <f t="shared" ref="L281:L283" si="452">(I281+J281+K281)/C281</f>
        <v>0.15000000000000013</v>
      </c>
      <c r="M281" s="58">
        <f t="shared" ref="M281:M283" si="453">SUM(I281:K281)</f>
        <v>600.00000000000057</v>
      </c>
    </row>
    <row r="282" spans="1:13" s="59" customFormat="1" x14ac:dyDescent="0.25">
      <c r="A282" s="52">
        <v>43277</v>
      </c>
      <c r="B282" s="60" t="s">
        <v>703</v>
      </c>
      <c r="C282" s="53">
        <v>1200</v>
      </c>
      <c r="D282" s="60" t="s">
        <v>12</v>
      </c>
      <c r="E282" s="54">
        <v>4.2</v>
      </c>
      <c r="F282" s="54">
        <v>5.7</v>
      </c>
      <c r="G282" s="54"/>
      <c r="H282" s="54"/>
      <c r="I282" s="55">
        <f t="shared" si="451"/>
        <v>1800</v>
      </c>
      <c r="J282" s="56"/>
      <c r="K282" s="56"/>
      <c r="L282" s="57">
        <f t="shared" si="452"/>
        <v>1.5</v>
      </c>
      <c r="M282" s="58">
        <f t="shared" si="453"/>
        <v>1800</v>
      </c>
    </row>
    <row r="283" spans="1:13" s="51" customFormat="1" x14ac:dyDescent="0.25">
      <c r="A283" s="44">
        <v>43276</v>
      </c>
      <c r="B283" s="45" t="s">
        <v>702</v>
      </c>
      <c r="C283" s="45">
        <v>1000</v>
      </c>
      <c r="D283" s="45" t="s">
        <v>12</v>
      </c>
      <c r="E283" s="46">
        <v>2.75</v>
      </c>
      <c r="F283" s="46">
        <v>19.8</v>
      </c>
      <c r="G283" s="46">
        <v>22.15</v>
      </c>
      <c r="H283" s="46">
        <v>24.4</v>
      </c>
      <c r="I283" s="47">
        <f t="shared" si="451"/>
        <v>17050</v>
      </c>
      <c r="J283" s="48">
        <f t="shared" ref="J283" si="454">(G283-F283)*C283</f>
        <v>2349.9999999999977</v>
      </c>
      <c r="K283" s="48">
        <f t="shared" ref="K283" si="455">(H283-G283)*C283</f>
        <v>2250</v>
      </c>
      <c r="L283" s="49">
        <f t="shared" si="452"/>
        <v>21.649999999999995</v>
      </c>
      <c r="M283" s="50">
        <f t="shared" si="453"/>
        <v>21649.999999999996</v>
      </c>
    </row>
    <row r="284" spans="1:13" s="59" customFormat="1" x14ac:dyDescent="0.25">
      <c r="A284" s="52">
        <v>43276</v>
      </c>
      <c r="B284" s="60" t="s">
        <v>702</v>
      </c>
      <c r="C284" s="53">
        <v>1000</v>
      </c>
      <c r="D284" s="53" t="s">
        <v>12</v>
      </c>
      <c r="E284" s="54">
        <v>2.75</v>
      </c>
      <c r="F284" s="54">
        <v>3</v>
      </c>
      <c r="G284" s="54"/>
      <c r="H284" s="54"/>
      <c r="I284" s="55">
        <f t="shared" ref="I284" si="456">(F284-E284)*C284</f>
        <v>250</v>
      </c>
      <c r="J284" s="56"/>
      <c r="K284" s="56"/>
      <c r="L284" s="57">
        <f t="shared" ref="L284" si="457">(I284+J284+K284)/C284</f>
        <v>0.25</v>
      </c>
      <c r="M284" s="58">
        <f t="shared" ref="M284" si="458">SUM(I284:K284)</f>
        <v>250</v>
      </c>
    </row>
    <row r="285" spans="1:13" s="59" customFormat="1" x14ac:dyDescent="0.25">
      <c r="A285" s="52">
        <v>43276</v>
      </c>
      <c r="B285" s="60" t="s">
        <v>627</v>
      </c>
      <c r="C285" s="53">
        <v>900</v>
      </c>
      <c r="D285" s="53" t="s">
        <v>12</v>
      </c>
      <c r="E285" s="54">
        <v>10.4</v>
      </c>
      <c r="F285" s="54">
        <v>8.4</v>
      </c>
      <c r="G285" s="54"/>
      <c r="H285" s="54"/>
      <c r="I285" s="55">
        <f t="shared" ref="I285:I286" si="459">(F285-E285)*C285</f>
        <v>-1800</v>
      </c>
      <c r="J285" s="56"/>
      <c r="K285" s="56"/>
      <c r="L285" s="57">
        <f t="shared" ref="L285:L286" si="460">(I285+J285+K285)/C285</f>
        <v>-2</v>
      </c>
      <c r="M285" s="58">
        <f t="shared" ref="M285:M286" si="461">SUM(I285:K285)</f>
        <v>-1800</v>
      </c>
    </row>
    <row r="286" spans="1:13" s="59" customFormat="1" x14ac:dyDescent="0.25">
      <c r="A286" s="52">
        <v>43276</v>
      </c>
      <c r="B286" s="60" t="s">
        <v>701</v>
      </c>
      <c r="C286" s="53">
        <v>3200</v>
      </c>
      <c r="D286" s="53" t="s">
        <v>12</v>
      </c>
      <c r="E286" s="54">
        <v>1.05</v>
      </c>
      <c r="F286" s="54">
        <v>1.2</v>
      </c>
      <c r="G286" s="54"/>
      <c r="H286" s="54"/>
      <c r="I286" s="55">
        <f t="shared" si="459"/>
        <v>479.99999999999972</v>
      </c>
      <c r="J286" s="56"/>
      <c r="K286" s="56"/>
      <c r="L286" s="57">
        <f t="shared" si="460"/>
        <v>0.14999999999999991</v>
      </c>
      <c r="M286" s="58">
        <f t="shared" si="461"/>
        <v>479.99999999999972</v>
      </c>
    </row>
    <row r="287" spans="1:13" s="59" customFormat="1" x14ac:dyDescent="0.25">
      <c r="A287" s="52">
        <v>43273</v>
      </c>
      <c r="B287" s="60" t="s">
        <v>627</v>
      </c>
      <c r="C287" s="53">
        <v>900</v>
      </c>
      <c r="D287" s="53" t="s">
        <v>12</v>
      </c>
      <c r="E287" s="54">
        <v>4.8499999999999996</v>
      </c>
      <c r="F287" s="54">
        <v>6.6</v>
      </c>
      <c r="G287" s="54">
        <v>8.6</v>
      </c>
      <c r="H287" s="54"/>
      <c r="I287" s="55">
        <f t="shared" ref="I287:I289" si="462">(F287-E287)*C287</f>
        <v>1575</v>
      </c>
      <c r="J287" s="56">
        <f t="shared" ref="J287" si="463">(G287-F287)*C287</f>
        <v>1800</v>
      </c>
      <c r="K287" s="56"/>
      <c r="L287" s="57">
        <f t="shared" ref="L287:L289" si="464">(I287+J287+K287)/C287</f>
        <v>3.75</v>
      </c>
      <c r="M287" s="58">
        <f t="shared" ref="M287:M289" si="465">SUM(I287:K287)</f>
        <v>3375</v>
      </c>
    </row>
    <row r="288" spans="1:13" s="59" customFormat="1" x14ac:dyDescent="0.25">
      <c r="A288" s="52">
        <v>43273</v>
      </c>
      <c r="B288" s="60" t="s">
        <v>700</v>
      </c>
      <c r="C288" s="53">
        <v>1575</v>
      </c>
      <c r="D288" s="53" t="s">
        <v>12</v>
      </c>
      <c r="E288" s="54">
        <v>3.85</v>
      </c>
      <c r="F288" s="54">
        <v>5.05</v>
      </c>
      <c r="G288" s="54"/>
      <c r="H288" s="54"/>
      <c r="I288" s="55">
        <f t="shared" si="462"/>
        <v>1889.9999999999995</v>
      </c>
      <c r="J288" s="56"/>
      <c r="K288" s="56"/>
      <c r="L288" s="57">
        <f t="shared" si="464"/>
        <v>1.1999999999999997</v>
      </c>
      <c r="M288" s="58">
        <f t="shared" si="465"/>
        <v>1889.9999999999995</v>
      </c>
    </row>
    <row r="289" spans="1:13" s="59" customFormat="1" x14ac:dyDescent="0.25">
      <c r="A289" s="52">
        <v>43273</v>
      </c>
      <c r="B289" s="60" t="s">
        <v>699</v>
      </c>
      <c r="C289" s="53">
        <v>4500</v>
      </c>
      <c r="D289" s="53" t="s">
        <v>12</v>
      </c>
      <c r="E289" s="54">
        <v>0.5</v>
      </c>
      <c r="F289" s="54">
        <v>0.75</v>
      </c>
      <c r="G289" s="54"/>
      <c r="H289" s="54"/>
      <c r="I289" s="55">
        <f t="shared" si="462"/>
        <v>1125</v>
      </c>
      <c r="J289" s="56"/>
      <c r="K289" s="56"/>
      <c r="L289" s="57">
        <f t="shared" si="464"/>
        <v>0.25</v>
      </c>
      <c r="M289" s="58">
        <f t="shared" si="465"/>
        <v>1125</v>
      </c>
    </row>
    <row r="290" spans="1:13" s="59" customFormat="1" x14ac:dyDescent="0.25">
      <c r="A290" s="52">
        <v>43272</v>
      </c>
      <c r="B290" s="60" t="s">
        <v>698</v>
      </c>
      <c r="C290" s="53">
        <v>8000</v>
      </c>
      <c r="D290" s="53" t="s">
        <v>12</v>
      </c>
      <c r="E290" s="54">
        <v>0.75</v>
      </c>
      <c r="F290" s="54">
        <v>1.1499999999999999</v>
      </c>
      <c r="G290" s="54"/>
      <c r="H290" s="54"/>
      <c r="I290" s="55">
        <f t="shared" ref="I290:I291" si="466">(F290-E290)*C290</f>
        <v>3199.9999999999991</v>
      </c>
      <c r="J290" s="56"/>
      <c r="K290" s="56"/>
      <c r="L290" s="57">
        <f t="shared" ref="L290:L291" si="467">(I290+J290+K290)/C290</f>
        <v>0.39999999999999991</v>
      </c>
      <c r="M290" s="58">
        <f t="shared" ref="M290:M291" si="468">SUM(I290:K290)</f>
        <v>3199.9999999999991</v>
      </c>
    </row>
    <row r="291" spans="1:13" s="59" customFormat="1" x14ac:dyDescent="0.25">
      <c r="A291" s="52">
        <v>43272</v>
      </c>
      <c r="B291" s="60" t="s">
        <v>697</v>
      </c>
      <c r="C291" s="53">
        <v>750</v>
      </c>
      <c r="D291" s="53" t="s">
        <v>12</v>
      </c>
      <c r="E291" s="54">
        <v>6.9</v>
      </c>
      <c r="F291" s="54">
        <v>8.9</v>
      </c>
      <c r="G291" s="54"/>
      <c r="H291" s="54"/>
      <c r="I291" s="55">
        <f t="shared" si="466"/>
        <v>1500</v>
      </c>
      <c r="J291" s="56"/>
      <c r="K291" s="56"/>
      <c r="L291" s="57">
        <f t="shared" si="467"/>
        <v>2</v>
      </c>
      <c r="M291" s="58">
        <f t="shared" si="468"/>
        <v>1500</v>
      </c>
    </row>
    <row r="292" spans="1:13" s="59" customFormat="1" x14ac:dyDescent="0.25">
      <c r="A292" s="52">
        <v>43271</v>
      </c>
      <c r="B292" s="60" t="s">
        <v>696</v>
      </c>
      <c r="C292" s="53">
        <v>700</v>
      </c>
      <c r="D292" s="53" t="s">
        <v>12</v>
      </c>
      <c r="E292" s="54">
        <v>6.15</v>
      </c>
      <c r="F292" s="54">
        <v>8.25</v>
      </c>
      <c r="G292" s="54"/>
      <c r="H292" s="54"/>
      <c r="I292" s="55">
        <f t="shared" ref="I292:I293" si="469">(F292-E292)*C292</f>
        <v>1469.9999999999998</v>
      </c>
      <c r="J292" s="56"/>
      <c r="K292" s="56"/>
      <c r="L292" s="57">
        <f t="shared" ref="L292:L293" si="470">(I292+J292+K292)/C292</f>
        <v>2.0999999999999996</v>
      </c>
      <c r="M292" s="58">
        <f t="shared" ref="M292:M293" si="471">SUM(I292:K292)</f>
        <v>1469.9999999999998</v>
      </c>
    </row>
    <row r="293" spans="1:13" s="59" customFormat="1" x14ac:dyDescent="0.25">
      <c r="A293" s="52">
        <v>43271</v>
      </c>
      <c r="B293" s="60" t="s">
        <v>695</v>
      </c>
      <c r="C293" s="53">
        <v>500</v>
      </c>
      <c r="D293" s="53" t="s">
        <v>12</v>
      </c>
      <c r="E293" s="54">
        <v>14.9</v>
      </c>
      <c r="F293" s="54">
        <v>16.899999999999999</v>
      </c>
      <c r="G293" s="54"/>
      <c r="H293" s="54"/>
      <c r="I293" s="55">
        <f t="shared" si="469"/>
        <v>999.99999999999909</v>
      </c>
      <c r="J293" s="56"/>
      <c r="K293" s="56"/>
      <c r="L293" s="57">
        <f t="shared" si="470"/>
        <v>1.9999999999999982</v>
      </c>
      <c r="M293" s="58">
        <f t="shared" si="471"/>
        <v>999.99999999999909</v>
      </c>
    </row>
    <row r="294" spans="1:13" s="59" customFormat="1" x14ac:dyDescent="0.25">
      <c r="A294" s="52">
        <v>43270</v>
      </c>
      <c r="B294" s="60" t="s">
        <v>694</v>
      </c>
      <c r="C294" s="53">
        <v>3750</v>
      </c>
      <c r="D294" s="53" t="s">
        <v>12</v>
      </c>
      <c r="E294" s="54">
        <v>1.45</v>
      </c>
      <c r="F294" s="54">
        <v>1.75</v>
      </c>
      <c r="G294" s="54"/>
      <c r="H294" s="54"/>
      <c r="I294" s="55">
        <f t="shared" ref="I294" si="472">(F294-E294)*C294</f>
        <v>1125.0000000000002</v>
      </c>
      <c r="J294" s="56"/>
      <c r="K294" s="56"/>
      <c r="L294" s="57">
        <f t="shared" ref="L294" si="473">(I294+J294+K294)/C294</f>
        <v>0.30000000000000004</v>
      </c>
      <c r="M294" s="58">
        <f t="shared" ref="M294" si="474">SUM(I294:K294)</f>
        <v>1125.0000000000002</v>
      </c>
    </row>
    <row r="295" spans="1:13" s="59" customFormat="1" x14ac:dyDescent="0.25">
      <c r="A295" s="52">
        <v>43269</v>
      </c>
      <c r="B295" s="60" t="s">
        <v>693</v>
      </c>
      <c r="C295" s="53">
        <v>700</v>
      </c>
      <c r="D295" s="53" t="s">
        <v>12</v>
      </c>
      <c r="E295" s="54">
        <v>14</v>
      </c>
      <c r="F295" s="54">
        <v>16.25</v>
      </c>
      <c r="G295" s="54">
        <v>19</v>
      </c>
      <c r="H295" s="54"/>
      <c r="I295" s="55">
        <f t="shared" ref="I295" si="475">(F295-E295)*C295</f>
        <v>1575</v>
      </c>
      <c r="J295" s="56">
        <f t="shared" ref="J295" si="476">(G295-F295)*C295</f>
        <v>1925</v>
      </c>
      <c r="K295" s="56"/>
      <c r="L295" s="57">
        <f t="shared" ref="L295" si="477">(I295+J295+K295)/C295</f>
        <v>5</v>
      </c>
      <c r="M295" s="58">
        <f t="shared" ref="M295" si="478">SUM(I295:K295)</f>
        <v>3500</v>
      </c>
    </row>
    <row r="296" spans="1:13" s="59" customFormat="1" x14ac:dyDescent="0.25">
      <c r="A296" s="52">
        <v>43269</v>
      </c>
      <c r="B296" s="60" t="s">
        <v>692</v>
      </c>
      <c r="C296" s="53">
        <v>6000</v>
      </c>
      <c r="D296" s="53" t="s">
        <v>12</v>
      </c>
      <c r="E296" s="54">
        <v>1.7</v>
      </c>
      <c r="F296" s="54">
        <v>1.85</v>
      </c>
      <c r="G296" s="54"/>
      <c r="H296" s="54"/>
      <c r="I296" s="55">
        <f t="shared" ref="I296" si="479">(F296-E296)*C296</f>
        <v>900.0000000000008</v>
      </c>
      <c r="J296" s="56"/>
      <c r="K296" s="56"/>
      <c r="L296" s="57">
        <f t="shared" ref="L296" si="480">(I296+J296+K296)/C296</f>
        <v>0.15000000000000013</v>
      </c>
      <c r="M296" s="58">
        <f t="shared" ref="M296" si="481">SUM(I296:K296)</f>
        <v>900.0000000000008</v>
      </c>
    </row>
    <row r="297" spans="1:13" s="59" customFormat="1" x14ac:dyDescent="0.25">
      <c r="A297" s="52">
        <v>43266</v>
      </c>
      <c r="B297" s="60" t="s">
        <v>691</v>
      </c>
      <c r="C297" s="53">
        <v>3500</v>
      </c>
      <c r="D297" s="53" t="s">
        <v>12</v>
      </c>
      <c r="E297" s="54">
        <v>3.05</v>
      </c>
      <c r="F297" s="54">
        <v>3.55</v>
      </c>
      <c r="G297" s="54"/>
      <c r="H297" s="54"/>
      <c r="I297" s="55">
        <f t="shared" ref="I297:I299" si="482">(F297-E297)*C297</f>
        <v>1750</v>
      </c>
      <c r="J297" s="56"/>
      <c r="K297" s="56"/>
      <c r="L297" s="57">
        <f t="shared" ref="L297:L299" si="483">(I297+J297+K297)/C297</f>
        <v>0.5</v>
      </c>
      <c r="M297" s="58">
        <f t="shared" ref="M297:M299" si="484">SUM(I297:K297)</f>
        <v>1750</v>
      </c>
    </row>
    <row r="298" spans="1:13" s="59" customFormat="1" x14ac:dyDescent="0.25">
      <c r="A298" s="52">
        <v>43266</v>
      </c>
      <c r="B298" s="60" t="s">
        <v>690</v>
      </c>
      <c r="C298" s="53">
        <v>1000</v>
      </c>
      <c r="D298" s="53" t="s">
        <v>12</v>
      </c>
      <c r="E298" s="54">
        <v>8.5</v>
      </c>
      <c r="F298" s="54">
        <v>9.6999999999999993</v>
      </c>
      <c r="G298" s="54"/>
      <c r="H298" s="54"/>
      <c r="I298" s="55">
        <f t="shared" si="482"/>
        <v>1199.9999999999993</v>
      </c>
      <c r="J298" s="56"/>
      <c r="K298" s="56"/>
      <c r="L298" s="57">
        <f t="shared" si="483"/>
        <v>1.1999999999999993</v>
      </c>
      <c r="M298" s="58">
        <f t="shared" si="484"/>
        <v>1199.9999999999993</v>
      </c>
    </row>
    <row r="299" spans="1:13" s="59" customFormat="1" x14ac:dyDescent="0.25">
      <c r="A299" s="52">
        <v>43266</v>
      </c>
      <c r="B299" s="60" t="s">
        <v>689</v>
      </c>
      <c r="C299" s="53">
        <v>1750</v>
      </c>
      <c r="D299" s="53" t="s">
        <v>12</v>
      </c>
      <c r="E299" s="54">
        <v>7.4</v>
      </c>
      <c r="F299" s="54">
        <v>8.65</v>
      </c>
      <c r="G299" s="54">
        <v>10.15</v>
      </c>
      <c r="H299" s="54"/>
      <c r="I299" s="55">
        <f t="shared" si="482"/>
        <v>2187.5</v>
      </c>
      <c r="J299" s="56">
        <f t="shared" ref="J299" si="485">(G299-F299)*C299</f>
        <v>2625</v>
      </c>
      <c r="K299" s="56"/>
      <c r="L299" s="57">
        <f t="shared" si="483"/>
        <v>2.75</v>
      </c>
      <c r="M299" s="58">
        <f t="shared" si="484"/>
        <v>4812.5</v>
      </c>
    </row>
    <row r="300" spans="1:13" s="59" customFormat="1" x14ac:dyDescent="0.25">
      <c r="A300" s="52">
        <v>43264</v>
      </c>
      <c r="B300" s="60" t="s">
        <v>688</v>
      </c>
      <c r="C300" s="53">
        <v>3500</v>
      </c>
      <c r="D300" s="53" t="s">
        <v>12</v>
      </c>
      <c r="E300" s="54">
        <v>4.2</v>
      </c>
      <c r="F300" s="54">
        <v>4.8499999999999996</v>
      </c>
      <c r="G300" s="54"/>
      <c r="H300" s="54"/>
      <c r="I300" s="55">
        <f t="shared" ref="I300:I302" si="486">(F300-E300)*C300</f>
        <v>2274.9999999999982</v>
      </c>
      <c r="J300" s="56"/>
      <c r="K300" s="56"/>
      <c r="L300" s="57">
        <f t="shared" ref="L300:L302" si="487">(I300+J300+K300)/C300</f>
        <v>0.64999999999999947</v>
      </c>
      <c r="M300" s="58">
        <f t="shared" ref="M300:M302" si="488">SUM(I300:K300)</f>
        <v>2274.9999999999982</v>
      </c>
    </row>
    <row r="301" spans="1:13" s="59" customFormat="1" x14ac:dyDescent="0.25">
      <c r="A301" s="52">
        <v>43264</v>
      </c>
      <c r="B301" s="60" t="s">
        <v>687</v>
      </c>
      <c r="C301" s="60">
        <v>1600</v>
      </c>
      <c r="D301" s="53" t="s">
        <v>12</v>
      </c>
      <c r="E301" s="54">
        <v>11.2</v>
      </c>
      <c r="F301" s="54">
        <v>9.9</v>
      </c>
      <c r="G301" s="54"/>
      <c r="H301" s="54"/>
      <c r="I301" s="55">
        <f t="shared" si="486"/>
        <v>-2079.9999999999982</v>
      </c>
      <c r="J301" s="56"/>
      <c r="K301" s="56"/>
      <c r="L301" s="57">
        <f t="shared" si="487"/>
        <v>-1.2999999999999989</v>
      </c>
      <c r="M301" s="58">
        <f t="shared" si="488"/>
        <v>-2079.9999999999982</v>
      </c>
    </row>
    <row r="302" spans="1:13" s="59" customFormat="1" x14ac:dyDescent="0.25">
      <c r="A302" s="52">
        <v>43264</v>
      </c>
      <c r="B302" s="60" t="s">
        <v>628</v>
      </c>
      <c r="C302" s="53">
        <v>4000</v>
      </c>
      <c r="D302" s="53" t="s">
        <v>12</v>
      </c>
      <c r="E302" s="54">
        <v>2</v>
      </c>
      <c r="F302" s="54">
        <v>2.4500000000000002</v>
      </c>
      <c r="G302" s="54"/>
      <c r="H302" s="54"/>
      <c r="I302" s="55">
        <f t="shared" si="486"/>
        <v>1800.0000000000007</v>
      </c>
      <c r="J302" s="56"/>
      <c r="K302" s="56"/>
      <c r="L302" s="57">
        <f t="shared" si="487"/>
        <v>0.45000000000000018</v>
      </c>
      <c r="M302" s="58">
        <f t="shared" si="488"/>
        <v>1800.0000000000007</v>
      </c>
    </row>
    <row r="303" spans="1:13" s="59" customFormat="1" x14ac:dyDescent="0.25">
      <c r="A303" s="52">
        <v>43263</v>
      </c>
      <c r="B303" s="60" t="s">
        <v>686</v>
      </c>
      <c r="C303" s="53">
        <v>7000</v>
      </c>
      <c r="D303" s="53" t="s">
        <v>12</v>
      </c>
      <c r="E303" s="54">
        <v>1.1000000000000001</v>
      </c>
      <c r="F303" s="54">
        <v>1.25</v>
      </c>
      <c r="G303" s="54"/>
      <c r="H303" s="54"/>
      <c r="I303" s="55">
        <f t="shared" ref="I303:I304" si="489">(F303-E303)*C303</f>
        <v>1049.9999999999993</v>
      </c>
      <c r="J303" s="56"/>
      <c r="K303" s="56"/>
      <c r="L303" s="57">
        <f t="shared" ref="L303:L304" si="490">(I303+J303+K303)/C303</f>
        <v>0.14999999999999991</v>
      </c>
      <c r="M303" s="58">
        <f t="shared" ref="M303:M304" si="491">SUM(I303:K303)</f>
        <v>1049.9999999999993</v>
      </c>
    </row>
    <row r="304" spans="1:13" s="59" customFormat="1" x14ac:dyDescent="0.25">
      <c r="A304" s="52">
        <v>43263</v>
      </c>
      <c r="B304" s="60" t="s">
        <v>685</v>
      </c>
      <c r="C304" s="53">
        <v>1000</v>
      </c>
      <c r="D304" s="53" t="s">
        <v>12</v>
      </c>
      <c r="E304" s="54">
        <v>8.9</v>
      </c>
      <c r="F304" s="54">
        <v>10.15</v>
      </c>
      <c r="G304" s="54"/>
      <c r="H304" s="54"/>
      <c r="I304" s="55">
        <f t="shared" si="489"/>
        <v>1250</v>
      </c>
      <c r="J304" s="56"/>
      <c r="K304" s="56"/>
      <c r="L304" s="57">
        <f t="shared" si="490"/>
        <v>1.25</v>
      </c>
      <c r="M304" s="58">
        <f t="shared" si="491"/>
        <v>1250</v>
      </c>
    </row>
    <row r="305" spans="1:13" s="59" customFormat="1" x14ac:dyDescent="0.25">
      <c r="A305" s="52">
        <v>43262</v>
      </c>
      <c r="B305" s="60" t="s">
        <v>684</v>
      </c>
      <c r="C305" s="53">
        <v>2667</v>
      </c>
      <c r="D305" s="53" t="s">
        <v>12</v>
      </c>
      <c r="E305" s="54">
        <v>7</v>
      </c>
      <c r="F305" s="54">
        <v>7.65</v>
      </c>
      <c r="G305" s="54"/>
      <c r="H305" s="54"/>
      <c r="I305" s="55">
        <f t="shared" ref="I305" si="492">(F305-E305)*C305</f>
        <v>1733.5500000000009</v>
      </c>
      <c r="J305" s="56"/>
      <c r="K305" s="56"/>
      <c r="L305" s="57">
        <f t="shared" ref="L305" si="493">(I305+J305+K305)/C305</f>
        <v>0.65000000000000036</v>
      </c>
      <c r="M305" s="58">
        <f t="shared" ref="M305" si="494">SUM(I305:K305)</f>
        <v>1733.5500000000009</v>
      </c>
    </row>
    <row r="306" spans="1:13" s="59" customFormat="1" x14ac:dyDescent="0.25">
      <c r="A306" s="52">
        <v>43259</v>
      </c>
      <c r="B306" s="60" t="s">
        <v>683</v>
      </c>
      <c r="C306" s="53">
        <v>2750</v>
      </c>
      <c r="D306" s="53" t="s">
        <v>12</v>
      </c>
      <c r="E306" s="54">
        <v>4</v>
      </c>
      <c r="F306" s="54">
        <v>4.2</v>
      </c>
      <c r="G306" s="54"/>
      <c r="H306" s="54"/>
      <c r="I306" s="55">
        <f t="shared" ref="I306" si="495">(F306-E306)*C306</f>
        <v>550.00000000000045</v>
      </c>
      <c r="J306" s="56"/>
      <c r="K306" s="56"/>
      <c r="L306" s="57">
        <f t="shared" ref="L306" si="496">(I306+J306+K306)/C306</f>
        <v>0.20000000000000018</v>
      </c>
      <c r="M306" s="58">
        <f t="shared" ref="M306" si="497">SUM(I306:K306)</f>
        <v>550.00000000000045</v>
      </c>
    </row>
    <row r="307" spans="1:13" s="59" customFormat="1" x14ac:dyDescent="0.25">
      <c r="A307" s="52">
        <v>43259</v>
      </c>
      <c r="B307" s="60" t="s">
        <v>682</v>
      </c>
      <c r="C307" s="53">
        <v>1700</v>
      </c>
      <c r="D307" s="53" t="s">
        <v>12</v>
      </c>
      <c r="E307" s="54">
        <v>8.6999999999999993</v>
      </c>
      <c r="F307" s="54">
        <v>7.5</v>
      </c>
      <c r="G307" s="54"/>
      <c r="H307" s="54"/>
      <c r="I307" s="55">
        <f t="shared" ref="I307" si="498">(F307-E307)*C307</f>
        <v>-2039.9999999999989</v>
      </c>
      <c r="J307" s="56"/>
      <c r="K307" s="56"/>
      <c r="L307" s="57">
        <f t="shared" ref="L307" si="499">(I307+J307+K307)/C307</f>
        <v>-1.1999999999999993</v>
      </c>
      <c r="M307" s="58">
        <f t="shared" ref="M307" si="500">SUM(I307:K307)</f>
        <v>-2039.9999999999989</v>
      </c>
    </row>
    <row r="308" spans="1:13" s="59" customFormat="1" x14ac:dyDescent="0.25">
      <c r="A308" s="52">
        <v>43258</v>
      </c>
      <c r="B308" s="60" t="s">
        <v>681</v>
      </c>
      <c r="C308" s="53">
        <v>1700</v>
      </c>
      <c r="D308" s="53" t="s">
        <v>12</v>
      </c>
      <c r="E308" s="54">
        <v>5.35</v>
      </c>
      <c r="F308" s="54">
        <v>6.55</v>
      </c>
      <c r="G308" s="54"/>
      <c r="H308" s="54"/>
      <c r="I308" s="55">
        <f t="shared" ref="I308:I309" si="501">(F308-E308)*C308</f>
        <v>2040.0000000000002</v>
      </c>
      <c r="J308" s="56"/>
      <c r="K308" s="56"/>
      <c r="L308" s="57">
        <f t="shared" ref="L308:L309" si="502">(I308+J308+K308)/C308</f>
        <v>1.2000000000000002</v>
      </c>
      <c r="M308" s="58">
        <f t="shared" ref="M308:M309" si="503">SUM(I308:K308)</f>
        <v>2040.0000000000002</v>
      </c>
    </row>
    <row r="309" spans="1:13" s="59" customFormat="1" x14ac:dyDescent="0.25">
      <c r="A309" s="52">
        <v>43258</v>
      </c>
      <c r="B309" s="60" t="s">
        <v>609</v>
      </c>
      <c r="C309" s="53">
        <v>3000</v>
      </c>
      <c r="D309" s="53" t="s">
        <v>12</v>
      </c>
      <c r="E309" s="54">
        <v>3.1</v>
      </c>
      <c r="F309" s="54">
        <v>3.4</v>
      </c>
      <c r="G309" s="54"/>
      <c r="H309" s="54"/>
      <c r="I309" s="55">
        <f t="shared" si="501"/>
        <v>899.99999999999943</v>
      </c>
      <c r="J309" s="56"/>
      <c r="K309" s="56"/>
      <c r="L309" s="57">
        <f t="shared" si="502"/>
        <v>0.29999999999999982</v>
      </c>
      <c r="M309" s="58">
        <f t="shared" si="503"/>
        <v>899.99999999999943</v>
      </c>
    </row>
    <row r="310" spans="1:13" s="51" customFormat="1" x14ac:dyDescent="0.25">
      <c r="A310" s="44">
        <v>43257</v>
      </c>
      <c r="B310" s="45" t="s">
        <v>680</v>
      </c>
      <c r="C310" s="45">
        <v>700</v>
      </c>
      <c r="D310" s="45" t="s">
        <v>12</v>
      </c>
      <c r="E310" s="46">
        <v>17.8</v>
      </c>
      <c r="F310" s="46">
        <v>19.8</v>
      </c>
      <c r="G310" s="46">
        <v>22.15</v>
      </c>
      <c r="H310" s="46">
        <v>24.4</v>
      </c>
      <c r="I310" s="47">
        <f t="shared" ref="I310:I311" si="504">(F310-E310)*C310</f>
        <v>1400</v>
      </c>
      <c r="J310" s="48">
        <f t="shared" ref="J310" si="505">(G310-F310)*C310</f>
        <v>1644.9999999999984</v>
      </c>
      <c r="K310" s="48">
        <f t="shared" ref="K310" si="506">(H310-G310)*C310</f>
        <v>1575</v>
      </c>
      <c r="L310" s="49">
        <f t="shared" ref="L310:L311" si="507">(I310+J310+K310)/C310</f>
        <v>6.599999999999997</v>
      </c>
      <c r="M310" s="50">
        <f t="shared" ref="M310:M311" si="508">SUM(I310:K310)</f>
        <v>4619.9999999999982</v>
      </c>
    </row>
    <row r="311" spans="1:13" s="59" customFormat="1" x14ac:dyDescent="0.25">
      <c r="A311" s="52">
        <v>43257</v>
      </c>
      <c r="B311" s="53" t="s">
        <v>679</v>
      </c>
      <c r="C311" s="53">
        <v>300</v>
      </c>
      <c r="D311" s="53" t="s">
        <v>12</v>
      </c>
      <c r="E311" s="54">
        <v>33</v>
      </c>
      <c r="F311" s="54">
        <v>38</v>
      </c>
      <c r="G311" s="54"/>
      <c r="H311" s="54"/>
      <c r="I311" s="55">
        <f t="shared" si="504"/>
        <v>1500</v>
      </c>
      <c r="J311" s="56"/>
      <c r="K311" s="56"/>
      <c r="L311" s="57">
        <f t="shared" si="507"/>
        <v>5</v>
      </c>
      <c r="M311" s="58">
        <f t="shared" si="508"/>
        <v>1500</v>
      </c>
    </row>
    <row r="312" spans="1:13" s="59" customFormat="1" x14ac:dyDescent="0.25">
      <c r="A312" s="52">
        <v>43256</v>
      </c>
      <c r="B312" s="60" t="s">
        <v>678</v>
      </c>
      <c r="C312" s="53">
        <v>800</v>
      </c>
      <c r="D312" s="53" t="s">
        <v>12</v>
      </c>
      <c r="E312" s="54">
        <v>13.75</v>
      </c>
      <c r="F312" s="54">
        <v>15.75</v>
      </c>
      <c r="G312" s="54"/>
      <c r="H312" s="54"/>
      <c r="I312" s="55">
        <f t="shared" ref="I312:I314" si="509">(F312-E312)*C312</f>
        <v>1600</v>
      </c>
      <c r="J312" s="56"/>
      <c r="K312" s="56"/>
      <c r="L312" s="57">
        <f t="shared" ref="L312:L314" si="510">(I312+J312+K312)/C312</f>
        <v>2</v>
      </c>
      <c r="M312" s="58">
        <f t="shared" ref="M312:M314" si="511">SUM(I312:K312)</f>
        <v>1600</v>
      </c>
    </row>
    <row r="313" spans="1:13" s="59" customFormat="1" x14ac:dyDescent="0.25">
      <c r="A313" s="52">
        <v>43256</v>
      </c>
      <c r="B313" s="60" t="s">
        <v>677</v>
      </c>
      <c r="C313" s="53">
        <v>9000</v>
      </c>
      <c r="D313" s="53" t="s">
        <v>12</v>
      </c>
      <c r="E313" s="54">
        <v>1.8</v>
      </c>
      <c r="F313" s="54">
        <v>2.2000000000000002</v>
      </c>
      <c r="G313" s="54"/>
      <c r="H313" s="54"/>
      <c r="I313" s="55">
        <f t="shared" si="509"/>
        <v>3600.0000000000014</v>
      </c>
      <c r="J313" s="56"/>
      <c r="K313" s="56"/>
      <c r="L313" s="57">
        <f t="shared" si="510"/>
        <v>0.40000000000000013</v>
      </c>
      <c r="M313" s="58">
        <f t="shared" si="511"/>
        <v>3600.0000000000014</v>
      </c>
    </row>
    <row r="314" spans="1:13" s="59" customFormat="1" x14ac:dyDescent="0.25">
      <c r="A314" s="52">
        <v>43256</v>
      </c>
      <c r="B314" s="60" t="s">
        <v>676</v>
      </c>
      <c r="C314" s="53">
        <v>2667</v>
      </c>
      <c r="D314" s="53" t="s">
        <v>12</v>
      </c>
      <c r="E314" s="54">
        <v>9.4</v>
      </c>
      <c r="F314" s="54">
        <v>9.9499999999999993</v>
      </c>
      <c r="G314" s="54">
        <v>10.65</v>
      </c>
      <c r="H314" s="54"/>
      <c r="I314" s="55">
        <f t="shared" si="509"/>
        <v>1466.8499999999972</v>
      </c>
      <c r="J314" s="56">
        <f t="shared" ref="J314" si="512">(G314-F314)*C314</f>
        <v>1866.9000000000028</v>
      </c>
      <c r="K314" s="56"/>
      <c r="L314" s="57">
        <f t="shared" si="510"/>
        <v>1.25</v>
      </c>
      <c r="M314" s="58">
        <f t="shared" si="511"/>
        <v>3333.75</v>
      </c>
    </row>
    <row r="315" spans="1:13" s="59" customFormat="1" x14ac:dyDescent="0.25">
      <c r="A315" s="52">
        <v>43255</v>
      </c>
      <c r="B315" s="60" t="s">
        <v>675</v>
      </c>
      <c r="C315" s="53">
        <v>2200</v>
      </c>
      <c r="D315" s="53" t="s">
        <v>12</v>
      </c>
      <c r="E315" s="54">
        <v>6.45</v>
      </c>
      <c r="F315" s="54">
        <v>7</v>
      </c>
      <c r="G315" s="54"/>
      <c r="H315" s="54"/>
      <c r="I315" s="55">
        <f t="shared" ref="I315" si="513">(F315-E315)*C315</f>
        <v>1209.9999999999995</v>
      </c>
      <c r="J315" s="56"/>
      <c r="K315" s="56"/>
      <c r="L315" s="57">
        <f t="shared" ref="L315" si="514">(I315+J315+K315)/C315</f>
        <v>0.54999999999999982</v>
      </c>
      <c r="M315" s="58">
        <f t="shared" ref="M315" si="515">SUM(I315:K315)</f>
        <v>1209.9999999999995</v>
      </c>
    </row>
    <row r="316" spans="1:13" s="59" customFormat="1" x14ac:dyDescent="0.25">
      <c r="A316" s="52">
        <v>43252</v>
      </c>
      <c r="B316" s="60" t="s">
        <v>674</v>
      </c>
      <c r="C316" s="53">
        <v>6000</v>
      </c>
      <c r="D316" s="53" t="s">
        <v>12</v>
      </c>
      <c r="E316" s="54">
        <v>2.75</v>
      </c>
      <c r="F316" s="54">
        <v>3.15</v>
      </c>
      <c r="G316" s="54">
        <v>3.7</v>
      </c>
      <c r="H316" s="54"/>
      <c r="I316" s="55">
        <f t="shared" ref="I316:I317" si="516">(F316-E316)*C316</f>
        <v>2399.9999999999995</v>
      </c>
      <c r="J316" s="56">
        <f t="shared" ref="J316:J317" si="517">(G316-F316)*C316</f>
        <v>3300.0000000000018</v>
      </c>
      <c r="K316" s="56"/>
      <c r="L316" s="57">
        <f t="shared" ref="L316:L317" si="518">(I316+J316+K316)/C316</f>
        <v>0.95000000000000029</v>
      </c>
      <c r="M316" s="58">
        <f t="shared" ref="M316:M317" si="519">SUM(I316:K316)</f>
        <v>5700.0000000000018</v>
      </c>
    </row>
    <row r="317" spans="1:13" s="59" customFormat="1" x14ac:dyDescent="0.25">
      <c r="A317" s="52">
        <v>43252</v>
      </c>
      <c r="B317" s="60" t="s">
        <v>673</v>
      </c>
      <c r="C317" s="53">
        <v>1200</v>
      </c>
      <c r="D317" s="53" t="s">
        <v>12</v>
      </c>
      <c r="E317" s="54">
        <v>19.5</v>
      </c>
      <c r="F317" s="54">
        <v>20.65</v>
      </c>
      <c r="G317" s="54">
        <v>21.9</v>
      </c>
      <c r="H317" s="54"/>
      <c r="I317" s="55">
        <f t="shared" si="516"/>
        <v>1379.9999999999982</v>
      </c>
      <c r="J317" s="56">
        <f t="shared" si="517"/>
        <v>1500</v>
      </c>
      <c r="K317" s="56"/>
      <c r="L317" s="57">
        <f t="shared" si="518"/>
        <v>2.3999999999999986</v>
      </c>
      <c r="M317" s="58">
        <f t="shared" si="519"/>
        <v>2879.9999999999982</v>
      </c>
    </row>
    <row r="318" spans="1:13" ht="15.75" x14ac:dyDescent="0.25">
      <c r="A318" s="71"/>
      <c r="B318" s="70"/>
      <c r="C318" s="70"/>
      <c r="D318" s="70"/>
      <c r="E318" s="70"/>
      <c r="F318" s="70"/>
      <c r="G318" s="70"/>
      <c r="H318" s="70"/>
      <c r="I318" s="72"/>
      <c r="J318" s="72"/>
      <c r="K318" s="72"/>
      <c r="L318" s="73"/>
      <c r="M318" s="70"/>
    </row>
    <row r="319" spans="1:13" s="59" customFormat="1" x14ac:dyDescent="0.25">
      <c r="A319" s="52">
        <v>43251</v>
      </c>
      <c r="B319" s="60" t="s">
        <v>672</v>
      </c>
      <c r="C319" s="53">
        <v>500</v>
      </c>
      <c r="D319" s="53" t="s">
        <v>12</v>
      </c>
      <c r="E319" s="54">
        <v>21.75</v>
      </c>
      <c r="F319" s="54">
        <v>24</v>
      </c>
      <c r="G319" s="54"/>
      <c r="H319" s="54"/>
      <c r="I319" s="55">
        <f t="shared" ref="I319" si="520">(F319-E319)*C319</f>
        <v>1125</v>
      </c>
      <c r="J319" s="56"/>
      <c r="K319" s="56"/>
      <c r="L319" s="57">
        <f t="shared" ref="L319" si="521">(I319+J319+K319)/C319</f>
        <v>2.25</v>
      </c>
      <c r="M319" s="58">
        <f t="shared" ref="M319" si="522">SUM(I319:K319)</f>
        <v>1125</v>
      </c>
    </row>
    <row r="320" spans="1:13" s="59" customFormat="1" x14ac:dyDescent="0.25">
      <c r="A320" s="52">
        <v>43250</v>
      </c>
      <c r="B320" s="60" t="s">
        <v>671</v>
      </c>
      <c r="C320" s="53">
        <v>600</v>
      </c>
      <c r="D320" s="53" t="s">
        <v>12</v>
      </c>
      <c r="E320" s="54">
        <v>39.5</v>
      </c>
      <c r="F320" s="54">
        <v>42</v>
      </c>
      <c r="G320" s="54"/>
      <c r="H320" s="54"/>
      <c r="I320" s="55">
        <f t="shared" ref="I320" si="523">(F320-E320)*C320</f>
        <v>1500</v>
      </c>
      <c r="J320" s="56"/>
      <c r="K320" s="56"/>
      <c r="L320" s="57">
        <f t="shared" ref="L320" si="524">(I320+J320+K320)/C320</f>
        <v>2.5</v>
      </c>
      <c r="M320" s="58">
        <f t="shared" ref="M320" si="525">SUM(I320:K320)</f>
        <v>1500</v>
      </c>
    </row>
    <row r="321" spans="1:13" s="59" customFormat="1" x14ac:dyDescent="0.25">
      <c r="A321" s="52">
        <v>43249</v>
      </c>
      <c r="B321" s="60" t="s">
        <v>670</v>
      </c>
      <c r="C321" s="53">
        <v>250</v>
      </c>
      <c r="D321" s="53" t="s">
        <v>12</v>
      </c>
      <c r="E321" s="54">
        <v>15</v>
      </c>
      <c r="F321" s="54">
        <v>19.850000000000001</v>
      </c>
      <c r="G321" s="54"/>
      <c r="H321" s="54"/>
      <c r="I321" s="55">
        <f t="shared" ref="I321:I322" si="526">(F321-E321)*C321</f>
        <v>1212.5000000000005</v>
      </c>
      <c r="J321" s="56"/>
      <c r="K321" s="56"/>
      <c r="L321" s="57">
        <f t="shared" ref="L321:L322" si="527">(I321+J321+K321)/C321</f>
        <v>4.8500000000000014</v>
      </c>
      <c r="M321" s="58">
        <f t="shared" ref="M321:M322" si="528">SUM(I321:K321)</f>
        <v>1212.5000000000005</v>
      </c>
    </row>
    <row r="322" spans="1:13" s="59" customFormat="1" x14ac:dyDescent="0.25">
      <c r="A322" s="52">
        <v>43249</v>
      </c>
      <c r="B322" s="60" t="s">
        <v>669</v>
      </c>
      <c r="C322" s="53">
        <v>1100</v>
      </c>
      <c r="D322" s="53" t="s">
        <v>12</v>
      </c>
      <c r="E322" s="54">
        <v>5.8</v>
      </c>
      <c r="F322" s="54">
        <v>7.1</v>
      </c>
      <c r="G322" s="54"/>
      <c r="H322" s="54"/>
      <c r="I322" s="55">
        <f t="shared" si="526"/>
        <v>1429.9999999999998</v>
      </c>
      <c r="J322" s="56"/>
      <c r="K322" s="56"/>
      <c r="L322" s="57">
        <f t="shared" si="527"/>
        <v>1.2999999999999998</v>
      </c>
      <c r="M322" s="58">
        <f t="shared" si="528"/>
        <v>1429.9999999999998</v>
      </c>
    </row>
    <row r="323" spans="1:13" s="59" customFormat="1" x14ac:dyDescent="0.25">
      <c r="A323" s="52">
        <v>43248</v>
      </c>
      <c r="B323" s="53" t="s">
        <v>608</v>
      </c>
      <c r="C323" s="53">
        <v>1061</v>
      </c>
      <c r="D323" s="53" t="s">
        <v>12</v>
      </c>
      <c r="E323" s="54">
        <v>4.75</v>
      </c>
      <c r="F323" s="54">
        <v>6</v>
      </c>
      <c r="G323" s="54">
        <v>7.5</v>
      </c>
      <c r="H323" s="54"/>
      <c r="I323" s="55">
        <f t="shared" ref="I323:I324" si="529">(F323-E323)*C323</f>
        <v>1326.25</v>
      </c>
      <c r="J323" s="56">
        <f t="shared" ref="J323:J324" si="530">(G323-F323)*C323</f>
        <v>1591.5</v>
      </c>
      <c r="K323" s="56"/>
      <c r="L323" s="57">
        <f t="shared" ref="L323:L324" si="531">(I323+J323+K323)/C323</f>
        <v>2.75</v>
      </c>
      <c r="M323" s="58">
        <f t="shared" ref="M323:M324" si="532">SUM(I323:K323)</f>
        <v>2917.75</v>
      </c>
    </row>
    <row r="324" spans="1:13" s="51" customFormat="1" x14ac:dyDescent="0.25">
      <c r="A324" s="44">
        <v>43248</v>
      </c>
      <c r="B324" s="45" t="s">
        <v>668</v>
      </c>
      <c r="C324" s="45">
        <v>3000</v>
      </c>
      <c r="D324" s="45" t="s">
        <v>12</v>
      </c>
      <c r="E324" s="46">
        <v>1.7</v>
      </c>
      <c r="F324" s="46">
        <v>2.15</v>
      </c>
      <c r="G324" s="46">
        <v>2.75</v>
      </c>
      <c r="H324" s="46">
        <v>3.35</v>
      </c>
      <c r="I324" s="47">
        <f t="shared" si="529"/>
        <v>1349.9999999999998</v>
      </c>
      <c r="J324" s="48">
        <f t="shared" si="530"/>
        <v>1800.0000000000002</v>
      </c>
      <c r="K324" s="48">
        <f t="shared" ref="K324" si="533">(H324-G324)*C324</f>
        <v>1800.0000000000002</v>
      </c>
      <c r="L324" s="49">
        <f t="shared" si="531"/>
        <v>1.65</v>
      </c>
      <c r="M324" s="50">
        <f t="shared" si="532"/>
        <v>4950</v>
      </c>
    </row>
    <row r="325" spans="1:13" s="59" customFormat="1" x14ac:dyDescent="0.25">
      <c r="A325" s="52">
        <v>43245</v>
      </c>
      <c r="B325" s="60" t="s">
        <v>605</v>
      </c>
      <c r="C325" s="53">
        <v>2667</v>
      </c>
      <c r="D325" s="53" t="s">
        <v>12</v>
      </c>
      <c r="E325" s="54">
        <v>2.7</v>
      </c>
      <c r="F325" s="54">
        <v>3.15</v>
      </c>
      <c r="G325" s="54"/>
      <c r="H325" s="54"/>
      <c r="I325" s="55">
        <f t="shared" ref="I325" si="534">(F325-E325)*C325</f>
        <v>1200.1499999999992</v>
      </c>
      <c r="J325" s="56"/>
      <c r="K325" s="56"/>
      <c r="L325" s="57">
        <f t="shared" ref="L325" si="535">(I325+J325+K325)/C325</f>
        <v>0.44999999999999968</v>
      </c>
      <c r="M325" s="58">
        <f t="shared" ref="M325" si="536">SUM(I325:K325)</f>
        <v>1200.1499999999992</v>
      </c>
    </row>
    <row r="326" spans="1:13" s="59" customFormat="1" x14ac:dyDescent="0.25">
      <c r="A326" s="52">
        <v>43244</v>
      </c>
      <c r="B326" s="60" t="s">
        <v>667</v>
      </c>
      <c r="C326" s="53">
        <v>3500</v>
      </c>
      <c r="D326" s="53" t="s">
        <v>12</v>
      </c>
      <c r="E326" s="54">
        <v>2.75</v>
      </c>
      <c r="F326" s="54">
        <v>3.1</v>
      </c>
      <c r="G326" s="54"/>
      <c r="H326" s="54"/>
      <c r="I326" s="55">
        <f t="shared" ref="I326:I329" si="537">(F326-E326)*C326</f>
        <v>1225.0000000000002</v>
      </c>
      <c r="J326" s="56"/>
      <c r="K326" s="56"/>
      <c r="L326" s="57">
        <f t="shared" ref="L326:L329" si="538">(I326+J326+K326)/C326</f>
        <v>0.35000000000000009</v>
      </c>
      <c r="M326" s="58">
        <f t="shared" ref="M326:M329" si="539">SUM(I326:K326)</f>
        <v>1225.0000000000002</v>
      </c>
    </row>
    <row r="327" spans="1:13" s="59" customFormat="1" x14ac:dyDescent="0.25">
      <c r="A327" s="52">
        <v>43244</v>
      </c>
      <c r="B327" s="60" t="s">
        <v>666</v>
      </c>
      <c r="C327" s="53">
        <v>600</v>
      </c>
      <c r="D327" s="53" t="s">
        <v>12</v>
      </c>
      <c r="E327" s="54">
        <v>16</v>
      </c>
      <c r="F327" s="54">
        <v>18</v>
      </c>
      <c r="G327" s="54"/>
      <c r="H327" s="54"/>
      <c r="I327" s="55">
        <f t="shared" si="537"/>
        <v>1200</v>
      </c>
      <c r="J327" s="56"/>
      <c r="K327" s="56"/>
      <c r="L327" s="57">
        <f t="shared" si="538"/>
        <v>2</v>
      </c>
      <c r="M327" s="58">
        <f t="shared" si="539"/>
        <v>1200</v>
      </c>
    </row>
    <row r="328" spans="1:13" s="59" customFormat="1" x14ac:dyDescent="0.25">
      <c r="A328" s="52">
        <v>43244</v>
      </c>
      <c r="B328" s="60" t="s">
        <v>665</v>
      </c>
      <c r="C328" s="53">
        <v>3200</v>
      </c>
      <c r="D328" s="53" t="s">
        <v>12</v>
      </c>
      <c r="E328" s="54">
        <v>2.7</v>
      </c>
      <c r="F328" s="54">
        <v>2.15</v>
      </c>
      <c r="G328" s="54"/>
      <c r="H328" s="54"/>
      <c r="I328" s="55">
        <f t="shared" si="537"/>
        <v>-1760.0000000000009</v>
      </c>
      <c r="J328" s="56"/>
      <c r="K328" s="56"/>
      <c r="L328" s="57">
        <f t="shared" si="538"/>
        <v>-0.55000000000000027</v>
      </c>
      <c r="M328" s="58">
        <f t="shared" si="539"/>
        <v>-1760.0000000000009</v>
      </c>
    </row>
    <row r="329" spans="1:13" s="59" customFormat="1" x14ac:dyDescent="0.25">
      <c r="A329" s="52">
        <v>43244</v>
      </c>
      <c r="B329" s="60" t="s">
        <v>664</v>
      </c>
      <c r="C329" s="53">
        <v>8000</v>
      </c>
      <c r="D329" s="53" t="s">
        <v>12</v>
      </c>
      <c r="E329" s="54">
        <v>1.55</v>
      </c>
      <c r="F329" s="54">
        <v>1.9</v>
      </c>
      <c r="G329" s="54"/>
      <c r="H329" s="54"/>
      <c r="I329" s="55">
        <f t="shared" si="537"/>
        <v>2799.9999999999991</v>
      </c>
      <c r="J329" s="56"/>
      <c r="K329" s="56"/>
      <c r="L329" s="57">
        <f t="shared" si="538"/>
        <v>0.34999999999999987</v>
      </c>
      <c r="M329" s="58">
        <f t="shared" si="539"/>
        <v>2799.9999999999991</v>
      </c>
    </row>
    <row r="330" spans="1:13" s="59" customFormat="1" x14ac:dyDescent="0.25">
      <c r="A330" s="52">
        <v>43243</v>
      </c>
      <c r="B330" s="60" t="s">
        <v>663</v>
      </c>
      <c r="C330" s="53">
        <v>3200</v>
      </c>
      <c r="D330" s="53" t="s">
        <v>12</v>
      </c>
      <c r="E330" s="54">
        <v>2.8</v>
      </c>
      <c r="F330" s="54">
        <v>3.2</v>
      </c>
      <c r="G330" s="54">
        <v>3.75</v>
      </c>
      <c r="H330" s="54"/>
      <c r="I330" s="55">
        <f t="shared" ref="I330" si="540">(F330-E330)*C330</f>
        <v>1280.0000000000011</v>
      </c>
      <c r="J330" s="56">
        <f t="shared" ref="J330" si="541">(G330-F330)*C330</f>
        <v>1759.9999999999995</v>
      </c>
      <c r="K330" s="56"/>
      <c r="L330" s="57">
        <f t="shared" ref="L330" si="542">(I330+J330+K330)/C330</f>
        <v>0.95000000000000029</v>
      </c>
      <c r="M330" s="58">
        <f t="shared" ref="M330" si="543">SUM(I330:K330)</f>
        <v>3040.0000000000009</v>
      </c>
    </row>
    <row r="331" spans="1:13" s="59" customFormat="1" x14ac:dyDescent="0.25">
      <c r="A331" s="52">
        <v>43242</v>
      </c>
      <c r="B331" s="53" t="s">
        <v>662</v>
      </c>
      <c r="C331" s="53">
        <v>3000</v>
      </c>
      <c r="D331" s="53" t="s">
        <v>12</v>
      </c>
      <c r="E331" s="54">
        <v>3.95</v>
      </c>
      <c r="F331" s="54">
        <v>3.4</v>
      </c>
      <c r="G331" s="54"/>
      <c r="H331" s="54"/>
      <c r="I331" s="55">
        <f t="shared" ref="I331:I333" si="544">(F331-E331)*C331</f>
        <v>-1650.0000000000009</v>
      </c>
      <c r="J331" s="56"/>
      <c r="K331" s="56"/>
      <c r="L331" s="57">
        <f t="shared" ref="L331:L333" si="545">(I331+J331+K331)/C331</f>
        <v>-0.55000000000000027</v>
      </c>
      <c r="M331" s="58">
        <f t="shared" ref="M331:M333" si="546">SUM(I331:K331)</f>
        <v>-1650.0000000000009</v>
      </c>
    </row>
    <row r="332" spans="1:13" s="51" customFormat="1" x14ac:dyDescent="0.25">
      <c r="A332" s="44">
        <v>43242</v>
      </c>
      <c r="B332" s="45" t="s">
        <v>661</v>
      </c>
      <c r="C332" s="45">
        <v>1700</v>
      </c>
      <c r="D332" s="45" t="s">
        <v>12</v>
      </c>
      <c r="E332" s="46">
        <v>5.5</v>
      </c>
      <c r="F332" s="46">
        <v>6.3</v>
      </c>
      <c r="G332" s="46">
        <v>7.5</v>
      </c>
      <c r="H332" s="46">
        <v>8.6999999999999993</v>
      </c>
      <c r="I332" s="47">
        <f t="shared" si="544"/>
        <v>1359.9999999999998</v>
      </c>
      <c r="J332" s="48">
        <f t="shared" ref="J332:J333" si="547">(G332-F332)*C332</f>
        <v>2040.0000000000002</v>
      </c>
      <c r="K332" s="48">
        <f t="shared" ref="K332:K333" si="548">(H332-G332)*C332</f>
        <v>2039.9999999999989</v>
      </c>
      <c r="L332" s="49">
        <f t="shared" si="545"/>
        <v>3.1999999999999993</v>
      </c>
      <c r="M332" s="50">
        <f t="shared" si="546"/>
        <v>5439.9999999999991</v>
      </c>
    </row>
    <row r="333" spans="1:13" s="51" customFormat="1" x14ac:dyDescent="0.25">
      <c r="A333" s="44">
        <v>43242</v>
      </c>
      <c r="B333" s="45" t="s">
        <v>660</v>
      </c>
      <c r="C333" s="45">
        <v>1000</v>
      </c>
      <c r="D333" s="45" t="s">
        <v>12</v>
      </c>
      <c r="E333" s="46">
        <v>17.399999999999999</v>
      </c>
      <c r="F333" s="46">
        <v>18.55</v>
      </c>
      <c r="G333" s="46">
        <v>19.899999999999999</v>
      </c>
      <c r="H333" s="46">
        <v>21.15</v>
      </c>
      <c r="I333" s="47">
        <f t="shared" si="544"/>
        <v>1150.000000000002</v>
      </c>
      <c r="J333" s="48">
        <f t="shared" si="547"/>
        <v>1349.999999999998</v>
      </c>
      <c r="K333" s="48">
        <f t="shared" si="548"/>
        <v>1250</v>
      </c>
      <c r="L333" s="49">
        <f t="shared" si="545"/>
        <v>3.75</v>
      </c>
      <c r="M333" s="50">
        <f t="shared" si="546"/>
        <v>3750</v>
      </c>
    </row>
    <row r="334" spans="1:13" s="51" customFormat="1" x14ac:dyDescent="0.25">
      <c r="A334" s="44">
        <v>43241</v>
      </c>
      <c r="B334" s="45" t="s">
        <v>659</v>
      </c>
      <c r="C334" s="45">
        <v>2250</v>
      </c>
      <c r="D334" s="45" t="s">
        <v>12</v>
      </c>
      <c r="E334" s="46">
        <v>4</v>
      </c>
      <c r="F334" s="46">
        <v>4.45</v>
      </c>
      <c r="G334" s="46">
        <v>5.05</v>
      </c>
      <c r="H334" s="46">
        <v>5.65</v>
      </c>
      <c r="I334" s="47">
        <f t="shared" ref="I334:I336" si="549">(F334-E334)*C334</f>
        <v>1012.5000000000005</v>
      </c>
      <c r="J334" s="48">
        <f t="shared" ref="J334" si="550">(G334-F334)*C334</f>
        <v>1349.9999999999991</v>
      </c>
      <c r="K334" s="48">
        <f t="shared" ref="K334" si="551">(H334-G334)*C334</f>
        <v>1350.0000000000011</v>
      </c>
      <c r="L334" s="49">
        <f t="shared" ref="L334:L336" si="552">(I334+J334+K334)/C334</f>
        <v>1.6500000000000004</v>
      </c>
      <c r="M334" s="50">
        <f t="shared" ref="M334:M336" si="553">SUM(I334:K334)</f>
        <v>3712.5000000000009</v>
      </c>
    </row>
    <row r="335" spans="1:13" s="59" customFormat="1" x14ac:dyDescent="0.25">
      <c r="A335" s="52">
        <v>43241</v>
      </c>
      <c r="B335" s="53" t="s">
        <v>658</v>
      </c>
      <c r="C335" s="53">
        <v>3500</v>
      </c>
      <c r="D335" s="53" t="s">
        <v>12</v>
      </c>
      <c r="E335" s="54">
        <v>2.2999999999999998</v>
      </c>
      <c r="F335" s="54">
        <v>2.75</v>
      </c>
      <c r="G335" s="54"/>
      <c r="H335" s="54"/>
      <c r="I335" s="55">
        <f t="shared" si="549"/>
        <v>1575.0000000000007</v>
      </c>
      <c r="J335" s="56"/>
      <c r="K335" s="56"/>
      <c r="L335" s="57">
        <f t="shared" si="552"/>
        <v>0.45000000000000018</v>
      </c>
      <c r="M335" s="58">
        <f t="shared" si="553"/>
        <v>1575.0000000000007</v>
      </c>
    </row>
    <row r="336" spans="1:13" s="59" customFormat="1" x14ac:dyDescent="0.25">
      <c r="A336" s="52">
        <v>43241</v>
      </c>
      <c r="B336" s="53" t="s">
        <v>657</v>
      </c>
      <c r="C336" s="53">
        <v>4000</v>
      </c>
      <c r="D336" s="53" t="s">
        <v>12</v>
      </c>
      <c r="E336" s="54">
        <v>1.85</v>
      </c>
      <c r="F336" s="54">
        <v>1.3</v>
      </c>
      <c r="G336" s="54"/>
      <c r="H336" s="54"/>
      <c r="I336" s="55">
        <f t="shared" si="549"/>
        <v>-2200</v>
      </c>
      <c r="J336" s="56"/>
      <c r="K336" s="56"/>
      <c r="L336" s="57">
        <f t="shared" si="552"/>
        <v>-0.55000000000000004</v>
      </c>
      <c r="M336" s="58">
        <f t="shared" si="553"/>
        <v>-2200</v>
      </c>
    </row>
    <row r="337" spans="1:13" s="59" customFormat="1" x14ac:dyDescent="0.25">
      <c r="A337" s="52">
        <v>43238</v>
      </c>
      <c r="B337" s="53" t="s">
        <v>656</v>
      </c>
      <c r="C337" s="53">
        <v>1300</v>
      </c>
      <c r="D337" s="53" t="s">
        <v>12</v>
      </c>
      <c r="E337" s="54">
        <v>5.7</v>
      </c>
      <c r="F337" s="54">
        <v>6.8</v>
      </c>
      <c r="G337" s="54">
        <v>8.0500000000000007</v>
      </c>
      <c r="H337" s="54"/>
      <c r="I337" s="55">
        <f t="shared" ref="I337:I338" si="554">(F337-E337)*C337</f>
        <v>1429.9999999999995</v>
      </c>
      <c r="J337" s="56">
        <f t="shared" ref="J337:J338" si="555">(G337-F337)*C337</f>
        <v>1625.0000000000011</v>
      </c>
      <c r="K337" s="56"/>
      <c r="L337" s="57">
        <f t="shared" ref="L337:L338" si="556">(I337+J337+K337)/C337</f>
        <v>2.3500000000000005</v>
      </c>
      <c r="M337" s="58">
        <f t="shared" ref="M337:M338" si="557">SUM(I337:K337)</f>
        <v>3055.0000000000009</v>
      </c>
    </row>
    <row r="338" spans="1:13" s="51" customFormat="1" x14ac:dyDescent="0.25">
      <c r="A338" s="44">
        <v>43238</v>
      </c>
      <c r="B338" s="45" t="s">
        <v>655</v>
      </c>
      <c r="C338" s="45">
        <v>4500</v>
      </c>
      <c r="D338" s="45" t="s">
        <v>12</v>
      </c>
      <c r="E338" s="46">
        <v>2.95</v>
      </c>
      <c r="F338" s="46">
        <v>3.35</v>
      </c>
      <c r="G338" s="46">
        <v>3.9</v>
      </c>
      <c r="H338" s="46">
        <v>4.45</v>
      </c>
      <c r="I338" s="47">
        <f t="shared" si="554"/>
        <v>1799.9999999999995</v>
      </c>
      <c r="J338" s="48">
        <f t="shared" si="555"/>
        <v>2474.9999999999991</v>
      </c>
      <c r="K338" s="48">
        <f t="shared" ref="K338" si="558">(H338-G338)*C338</f>
        <v>2475.0000000000014</v>
      </c>
      <c r="L338" s="49">
        <f t="shared" si="556"/>
        <v>1.5</v>
      </c>
      <c r="M338" s="50">
        <f t="shared" si="557"/>
        <v>6750</v>
      </c>
    </row>
    <row r="339" spans="1:13" s="59" customFormat="1" x14ac:dyDescent="0.25">
      <c r="A339" s="52">
        <v>43237</v>
      </c>
      <c r="B339" s="53" t="s">
        <v>654</v>
      </c>
      <c r="C339" s="53">
        <v>1000</v>
      </c>
      <c r="D339" s="53" t="s">
        <v>12</v>
      </c>
      <c r="E339" s="54">
        <v>12.65</v>
      </c>
      <c r="F339" s="54">
        <v>13.85</v>
      </c>
      <c r="G339" s="54">
        <v>15.2</v>
      </c>
      <c r="H339" s="54"/>
      <c r="I339" s="55">
        <f t="shared" ref="I339:I341" si="559">(F339-E339)*C339</f>
        <v>1199.9999999999993</v>
      </c>
      <c r="J339" s="56">
        <f t="shared" ref="J339:J341" si="560">(G339-F339)*C339</f>
        <v>1349.9999999999995</v>
      </c>
      <c r="K339" s="56"/>
      <c r="L339" s="57">
        <f t="shared" ref="L339:L341" si="561">(I339+J339+K339)/C339</f>
        <v>2.5499999999999989</v>
      </c>
      <c r="M339" s="58">
        <f t="shared" ref="M339:M341" si="562">SUM(I339:K339)</f>
        <v>2549.9999999999991</v>
      </c>
    </row>
    <row r="340" spans="1:13" s="59" customFormat="1" x14ac:dyDescent="0.25">
      <c r="A340" s="52">
        <v>43237</v>
      </c>
      <c r="B340" s="53" t="s">
        <v>653</v>
      </c>
      <c r="C340" s="53">
        <v>2667</v>
      </c>
      <c r="D340" s="53" t="s">
        <v>12</v>
      </c>
      <c r="E340" s="54">
        <v>6</v>
      </c>
      <c r="F340" s="54">
        <v>7</v>
      </c>
      <c r="G340" s="54">
        <v>8.25</v>
      </c>
      <c r="H340" s="54"/>
      <c r="I340" s="55">
        <f t="shared" si="559"/>
        <v>2667</v>
      </c>
      <c r="J340" s="56">
        <f t="shared" si="560"/>
        <v>3333.75</v>
      </c>
      <c r="K340" s="56"/>
      <c r="L340" s="57">
        <f t="shared" si="561"/>
        <v>2.25</v>
      </c>
      <c r="M340" s="58">
        <f t="shared" si="562"/>
        <v>6000.75</v>
      </c>
    </row>
    <row r="341" spans="1:13" s="59" customFormat="1" x14ac:dyDescent="0.25">
      <c r="A341" s="52">
        <v>43237</v>
      </c>
      <c r="B341" s="53" t="s">
        <v>649</v>
      </c>
      <c r="C341" s="53">
        <v>1000</v>
      </c>
      <c r="D341" s="53" t="s">
        <v>12</v>
      </c>
      <c r="E341" s="54">
        <v>11.25</v>
      </c>
      <c r="F341" s="54">
        <v>12.45</v>
      </c>
      <c r="G341" s="54">
        <v>13.85</v>
      </c>
      <c r="H341" s="54"/>
      <c r="I341" s="55">
        <f t="shared" si="559"/>
        <v>1199.9999999999993</v>
      </c>
      <c r="J341" s="56">
        <f t="shared" si="560"/>
        <v>1400.0000000000005</v>
      </c>
      <c r="K341" s="56"/>
      <c r="L341" s="57">
        <f t="shared" si="561"/>
        <v>2.6</v>
      </c>
      <c r="M341" s="58">
        <f t="shared" si="562"/>
        <v>2600</v>
      </c>
    </row>
    <row r="342" spans="1:13" s="59" customFormat="1" x14ac:dyDescent="0.25">
      <c r="A342" s="52">
        <v>43236</v>
      </c>
      <c r="B342" s="60" t="s">
        <v>653</v>
      </c>
      <c r="C342" s="53">
        <v>2667</v>
      </c>
      <c r="D342" s="53" t="s">
        <v>12</v>
      </c>
      <c r="E342" s="54">
        <v>5.3</v>
      </c>
      <c r="F342" s="54">
        <v>5.7</v>
      </c>
      <c r="G342" s="54">
        <v>6.25</v>
      </c>
      <c r="H342" s="54"/>
      <c r="I342" s="55">
        <f t="shared" ref="I342:I343" si="563">(F342-E342)*C342</f>
        <v>1066.8000000000009</v>
      </c>
      <c r="J342" s="56">
        <f t="shared" ref="J342" si="564">(G342-F342)*C342</f>
        <v>1466.8499999999995</v>
      </c>
      <c r="K342" s="56"/>
      <c r="L342" s="57">
        <f t="shared" ref="L342:L343" si="565">(I342+J342+K342)/C342</f>
        <v>0.95000000000000018</v>
      </c>
      <c r="M342" s="58">
        <f t="shared" ref="M342:M343" si="566">SUM(I342:K342)</f>
        <v>2533.6500000000005</v>
      </c>
    </row>
    <row r="343" spans="1:13" s="59" customFormat="1" x14ac:dyDescent="0.25">
      <c r="A343" s="52">
        <v>43236</v>
      </c>
      <c r="B343" s="60" t="s">
        <v>652</v>
      </c>
      <c r="C343" s="53">
        <v>4000</v>
      </c>
      <c r="D343" s="53" t="s">
        <v>12</v>
      </c>
      <c r="E343" s="54">
        <v>2.2999999999999998</v>
      </c>
      <c r="F343" s="54">
        <v>2.7</v>
      </c>
      <c r="G343" s="54"/>
      <c r="H343" s="54"/>
      <c r="I343" s="55">
        <f t="shared" si="563"/>
        <v>1600.0000000000014</v>
      </c>
      <c r="J343" s="56"/>
      <c r="K343" s="56"/>
      <c r="L343" s="57">
        <f t="shared" si="565"/>
        <v>0.40000000000000036</v>
      </c>
      <c r="M343" s="58">
        <f t="shared" si="566"/>
        <v>1600.0000000000014</v>
      </c>
    </row>
    <row r="344" spans="1:13" s="59" customFormat="1" x14ac:dyDescent="0.25">
      <c r="A344" s="52">
        <v>43234</v>
      </c>
      <c r="B344" s="53" t="s">
        <v>651</v>
      </c>
      <c r="C344" s="53">
        <v>750</v>
      </c>
      <c r="D344" s="53" t="s">
        <v>12</v>
      </c>
      <c r="E344" s="54">
        <v>17</v>
      </c>
      <c r="F344" s="54">
        <v>18.3</v>
      </c>
      <c r="G344" s="54"/>
      <c r="H344" s="54"/>
      <c r="I344" s="55">
        <f t="shared" ref="I344:I346" si="567">(F344-E344)*C344</f>
        <v>975.00000000000057</v>
      </c>
      <c r="J344" s="56"/>
      <c r="K344" s="56"/>
      <c r="L344" s="57">
        <f t="shared" ref="L344:L346" si="568">(I344+J344+K344)/C344</f>
        <v>1.3000000000000007</v>
      </c>
      <c r="M344" s="58">
        <f t="shared" ref="M344:M346" si="569">SUM(I344:K344)</f>
        <v>975.00000000000057</v>
      </c>
    </row>
    <row r="345" spans="1:13" s="59" customFormat="1" x14ac:dyDescent="0.25">
      <c r="A345" s="52">
        <v>43234</v>
      </c>
      <c r="B345" s="53" t="s">
        <v>650</v>
      </c>
      <c r="C345" s="53">
        <v>1000</v>
      </c>
      <c r="D345" s="53" t="s">
        <v>12</v>
      </c>
      <c r="E345" s="54">
        <v>31.8</v>
      </c>
      <c r="F345" s="54">
        <v>33.049999999999997</v>
      </c>
      <c r="G345" s="54"/>
      <c r="H345" s="54"/>
      <c r="I345" s="55">
        <f t="shared" si="567"/>
        <v>1249.9999999999964</v>
      </c>
      <c r="J345" s="56"/>
      <c r="K345" s="56"/>
      <c r="L345" s="57">
        <f t="shared" si="568"/>
        <v>1.2499999999999964</v>
      </c>
      <c r="M345" s="58">
        <f t="shared" si="569"/>
        <v>1249.9999999999964</v>
      </c>
    </row>
    <row r="346" spans="1:13" s="51" customFormat="1" x14ac:dyDescent="0.25">
      <c r="A346" s="44">
        <v>43234</v>
      </c>
      <c r="B346" s="45" t="s">
        <v>649</v>
      </c>
      <c r="C346" s="45">
        <v>1000</v>
      </c>
      <c r="D346" s="45" t="s">
        <v>12</v>
      </c>
      <c r="E346" s="46">
        <v>10</v>
      </c>
      <c r="F346" s="46">
        <v>11.15</v>
      </c>
      <c r="G346" s="46">
        <v>12.45</v>
      </c>
      <c r="H346" s="46">
        <v>13.6</v>
      </c>
      <c r="I346" s="47">
        <f t="shared" si="567"/>
        <v>1150.0000000000005</v>
      </c>
      <c r="J346" s="48">
        <f t="shared" ref="J346" si="570">(G346-F346)*C346</f>
        <v>1299.9999999999989</v>
      </c>
      <c r="K346" s="48">
        <f t="shared" ref="K346" si="571">(H346-G346)*C346</f>
        <v>1150.0000000000005</v>
      </c>
      <c r="L346" s="49">
        <f t="shared" si="568"/>
        <v>3.5999999999999996</v>
      </c>
      <c r="M346" s="50">
        <f t="shared" si="569"/>
        <v>3599.9999999999995</v>
      </c>
    </row>
    <row r="347" spans="1:13" s="59" customFormat="1" x14ac:dyDescent="0.25">
      <c r="A347" s="52">
        <v>43231</v>
      </c>
      <c r="B347" s="60" t="s">
        <v>648</v>
      </c>
      <c r="C347" s="53">
        <v>3200</v>
      </c>
      <c r="D347" s="53" t="s">
        <v>12</v>
      </c>
      <c r="E347" s="54">
        <v>6.4</v>
      </c>
      <c r="F347" s="54">
        <v>6.8</v>
      </c>
      <c r="G347" s="54">
        <v>7.35</v>
      </c>
      <c r="H347" s="54"/>
      <c r="I347" s="55">
        <f t="shared" ref="I347" si="572">(F347-E347)*C347</f>
        <v>1279.9999999999982</v>
      </c>
      <c r="J347" s="56">
        <f t="shared" ref="J347" si="573">(G347-F347)*C347</f>
        <v>1759.9999999999995</v>
      </c>
      <c r="K347" s="56"/>
      <c r="L347" s="57">
        <f t="shared" ref="L347" si="574">(I347+J347+K347)/C347</f>
        <v>0.94999999999999929</v>
      </c>
      <c r="M347" s="58">
        <f t="shared" ref="M347" si="575">SUM(I347:K347)</f>
        <v>3039.9999999999977</v>
      </c>
    </row>
    <row r="348" spans="1:13" s="59" customFormat="1" x14ac:dyDescent="0.25">
      <c r="A348" s="52">
        <v>43230</v>
      </c>
      <c r="B348" s="60" t="s">
        <v>647</v>
      </c>
      <c r="C348" s="53">
        <v>900</v>
      </c>
      <c r="D348" s="53" t="s">
        <v>12</v>
      </c>
      <c r="E348" s="54">
        <v>18</v>
      </c>
      <c r="F348" s="54">
        <v>20</v>
      </c>
      <c r="G348" s="54"/>
      <c r="H348" s="54"/>
      <c r="I348" s="55">
        <f t="shared" ref="I348" si="576">(F348-E348)*C348</f>
        <v>1800</v>
      </c>
      <c r="J348" s="56"/>
      <c r="K348" s="56"/>
      <c r="L348" s="57">
        <f t="shared" ref="L348" si="577">(I348+J348+K348)/C348</f>
        <v>2</v>
      </c>
      <c r="M348" s="58">
        <f t="shared" ref="M348" si="578">SUM(I348:K348)</f>
        <v>1800</v>
      </c>
    </row>
    <row r="349" spans="1:13" s="59" customFormat="1" x14ac:dyDescent="0.25">
      <c r="A349" s="52">
        <v>43229</v>
      </c>
      <c r="B349" s="60" t="s">
        <v>646</v>
      </c>
      <c r="C349" s="53">
        <v>9000</v>
      </c>
      <c r="D349" s="53" t="s">
        <v>12</v>
      </c>
      <c r="E349" s="54">
        <v>2.25</v>
      </c>
      <c r="F349" s="54">
        <v>2.5</v>
      </c>
      <c r="G349" s="54"/>
      <c r="H349" s="54"/>
      <c r="I349" s="55">
        <f t="shared" ref="I349:I350" si="579">(F349-E349)*C349</f>
        <v>2250</v>
      </c>
      <c r="J349" s="56"/>
      <c r="K349" s="56"/>
      <c r="L349" s="57">
        <f t="shared" ref="L349:L350" si="580">(I349+J349+K349)/C349</f>
        <v>0.25</v>
      </c>
      <c r="M349" s="58">
        <f t="shared" ref="M349:M350" si="581">SUM(I349:K349)</f>
        <v>2250</v>
      </c>
    </row>
    <row r="350" spans="1:13" s="59" customFormat="1" x14ac:dyDescent="0.25">
      <c r="A350" s="52">
        <v>43229</v>
      </c>
      <c r="B350" s="60" t="s">
        <v>645</v>
      </c>
      <c r="C350" s="53">
        <v>6000</v>
      </c>
      <c r="D350" s="53" t="s">
        <v>12</v>
      </c>
      <c r="E350" s="54">
        <v>1.4</v>
      </c>
      <c r="F350" s="54">
        <v>1.5</v>
      </c>
      <c r="G350" s="54"/>
      <c r="H350" s="54"/>
      <c r="I350" s="55">
        <f t="shared" si="579"/>
        <v>600.00000000000057</v>
      </c>
      <c r="J350" s="56"/>
      <c r="K350" s="56"/>
      <c r="L350" s="57">
        <f t="shared" si="580"/>
        <v>0.10000000000000009</v>
      </c>
      <c r="M350" s="58">
        <f t="shared" si="581"/>
        <v>600.00000000000057</v>
      </c>
    </row>
    <row r="351" spans="1:13" s="51" customFormat="1" x14ac:dyDescent="0.25">
      <c r="A351" s="44">
        <v>43229</v>
      </c>
      <c r="B351" s="45" t="s">
        <v>644</v>
      </c>
      <c r="C351" s="45">
        <v>1000</v>
      </c>
      <c r="D351" s="45" t="s">
        <v>12</v>
      </c>
      <c r="E351" s="46">
        <v>17.3</v>
      </c>
      <c r="F351" s="46">
        <v>18.45</v>
      </c>
      <c r="G351" s="46">
        <v>19.7</v>
      </c>
      <c r="H351" s="46">
        <v>20.95</v>
      </c>
      <c r="I351" s="47">
        <f t="shared" ref="I351" si="582">(F351-E351)*C351</f>
        <v>1149.9999999999986</v>
      </c>
      <c r="J351" s="48">
        <f t="shared" ref="J351" si="583">(G351-F351)*C351</f>
        <v>1250</v>
      </c>
      <c r="K351" s="48">
        <f t="shared" ref="K351" si="584">(H351-G351)*C351</f>
        <v>1250</v>
      </c>
      <c r="L351" s="49">
        <f t="shared" ref="L351" si="585">(I351+J351+K351)/C351</f>
        <v>3.6499999999999986</v>
      </c>
      <c r="M351" s="50">
        <f t="shared" ref="M351" si="586">SUM(I351:K351)</f>
        <v>3649.9999999999986</v>
      </c>
    </row>
    <row r="352" spans="1:13" s="59" customFormat="1" x14ac:dyDescent="0.25">
      <c r="A352" s="52">
        <v>43228</v>
      </c>
      <c r="B352" s="60" t="s">
        <v>643</v>
      </c>
      <c r="C352" s="53">
        <v>10000</v>
      </c>
      <c r="D352" s="53" t="s">
        <v>12</v>
      </c>
      <c r="E352" s="54">
        <v>1.45</v>
      </c>
      <c r="F352" s="54">
        <v>1.75</v>
      </c>
      <c r="G352" s="54">
        <v>2.2000000000000002</v>
      </c>
      <c r="H352" s="54"/>
      <c r="I352" s="55">
        <f t="shared" ref="I352:I353" si="587">(F352-E352)*C352</f>
        <v>3000.0000000000005</v>
      </c>
      <c r="J352" s="56">
        <f t="shared" ref="J352:J353" si="588">(G352-F352)*C352</f>
        <v>4500.0000000000018</v>
      </c>
      <c r="K352" s="56"/>
      <c r="L352" s="57">
        <f t="shared" ref="L352:L353" si="589">(I352+J352+K352)/C352</f>
        <v>0.75000000000000022</v>
      </c>
      <c r="M352" s="58">
        <f t="shared" ref="M352:M353" si="590">SUM(I352:K352)</f>
        <v>7500.0000000000018</v>
      </c>
    </row>
    <row r="353" spans="1:13" s="59" customFormat="1" x14ac:dyDescent="0.25">
      <c r="A353" s="52">
        <v>43228</v>
      </c>
      <c r="B353" s="60" t="s">
        <v>642</v>
      </c>
      <c r="C353" s="53">
        <v>4000</v>
      </c>
      <c r="D353" s="53" t="s">
        <v>12</v>
      </c>
      <c r="E353" s="54">
        <v>1.75</v>
      </c>
      <c r="F353" s="54">
        <v>2.15</v>
      </c>
      <c r="G353" s="54">
        <v>2.6</v>
      </c>
      <c r="H353" s="54"/>
      <c r="I353" s="55">
        <f t="shared" si="587"/>
        <v>1599.9999999999995</v>
      </c>
      <c r="J353" s="56">
        <f t="shared" si="588"/>
        <v>1800.0000000000007</v>
      </c>
      <c r="K353" s="56"/>
      <c r="L353" s="57">
        <f t="shared" si="589"/>
        <v>0.85</v>
      </c>
      <c r="M353" s="58">
        <f t="shared" si="590"/>
        <v>3400</v>
      </c>
    </row>
    <row r="354" spans="1:13" s="51" customFormat="1" x14ac:dyDescent="0.25">
      <c r="A354" s="44">
        <v>43227</v>
      </c>
      <c r="B354" s="45" t="s">
        <v>641</v>
      </c>
      <c r="C354" s="45">
        <v>2250</v>
      </c>
      <c r="D354" s="45" t="s">
        <v>12</v>
      </c>
      <c r="E354" s="46">
        <v>7.65</v>
      </c>
      <c r="F354" s="46">
        <v>8.15</v>
      </c>
      <c r="G354" s="46">
        <v>8.9</v>
      </c>
      <c r="H354" s="46">
        <v>9.65</v>
      </c>
      <c r="I354" s="47">
        <f t="shared" ref="I354:I356" si="591">(F354-E354)*C354</f>
        <v>1125</v>
      </c>
      <c r="J354" s="48">
        <f t="shared" ref="J354:J355" si="592">(G354-F354)*C354</f>
        <v>1687.5</v>
      </c>
      <c r="K354" s="48">
        <f t="shared" ref="K354:K355" si="593">(H354-G354)*C354</f>
        <v>1687.5</v>
      </c>
      <c r="L354" s="49">
        <f t="shared" ref="L354:L356" si="594">(I354+J354+K354)/C354</f>
        <v>2</v>
      </c>
      <c r="M354" s="50">
        <f t="shared" ref="M354:M356" si="595">SUM(I354:K354)</f>
        <v>4500</v>
      </c>
    </row>
    <row r="355" spans="1:13" s="51" customFormat="1" x14ac:dyDescent="0.25">
      <c r="A355" s="44">
        <v>43227</v>
      </c>
      <c r="B355" s="45" t="s">
        <v>640</v>
      </c>
      <c r="C355" s="45">
        <v>1600</v>
      </c>
      <c r="D355" s="45" t="s">
        <v>12</v>
      </c>
      <c r="E355" s="46">
        <v>11.1</v>
      </c>
      <c r="F355" s="46">
        <v>12</v>
      </c>
      <c r="G355" s="46">
        <v>13.2</v>
      </c>
      <c r="H355" s="46">
        <v>14.4</v>
      </c>
      <c r="I355" s="47">
        <f t="shared" si="591"/>
        <v>1440.0000000000005</v>
      </c>
      <c r="J355" s="48">
        <f t="shared" si="592"/>
        <v>1919.9999999999989</v>
      </c>
      <c r="K355" s="48">
        <f t="shared" si="593"/>
        <v>1920.0000000000018</v>
      </c>
      <c r="L355" s="49">
        <f t="shared" si="594"/>
        <v>3.3000000000000007</v>
      </c>
      <c r="M355" s="50">
        <f t="shared" si="595"/>
        <v>5280.0000000000009</v>
      </c>
    </row>
    <row r="356" spans="1:13" s="59" customFormat="1" x14ac:dyDescent="0.25">
      <c r="A356" s="52">
        <v>43227</v>
      </c>
      <c r="B356" s="53" t="s">
        <v>639</v>
      </c>
      <c r="C356" s="53">
        <v>800</v>
      </c>
      <c r="D356" s="53" t="s">
        <v>12</v>
      </c>
      <c r="E356" s="54">
        <v>19</v>
      </c>
      <c r="F356" s="54">
        <v>19.7</v>
      </c>
      <c r="G356" s="54"/>
      <c r="H356" s="54"/>
      <c r="I356" s="55">
        <f t="shared" si="591"/>
        <v>559.99999999999943</v>
      </c>
      <c r="J356" s="56"/>
      <c r="K356" s="56"/>
      <c r="L356" s="57">
        <f t="shared" si="594"/>
        <v>0.69999999999999929</v>
      </c>
      <c r="M356" s="58">
        <f t="shared" si="595"/>
        <v>559.99999999999943</v>
      </c>
    </row>
    <row r="357" spans="1:13" s="59" customFormat="1" x14ac:dyDescent="0.25">
      <c r="A357" s="52">
        <v>43224</v>
      </c>
      <c r="B357" s="60" t="s">
        <v>638</v>
      </c>
      <c r="C357" s="53">
        <v>700</v>
      </c>
      <c r="D357" s="53" t="s">
        <v>12</v>
      </c>
      <c r="E357" s="54">
        <v>26</v>
      </c>
      <c r="F357" s="54">
        <v>28.2</v>
      </c>
      <c r="G357" s="54">
        <v>30.7</v>
      </c>
      <c r="H357" s="54"/>
      <c r="I357" s="55">
        <f t="shared" ref="I357:I358" si="596">(F357-E357)*C357</f>
        <v>1539.9999999999995</v>
      </c>
      <c r="J357" s="56">
        <f t="shared" ref="J357:J358" si="597">(G357-F357)*C357</f>
        <v>1750</v>
      </c>
      <c r="K357" s="56"/>
      <c r="L357" s="57">
        <f t="shared" ref="L357:L358" si="598">(I357+J357+K357)/C357</f>
        <v>4.6999999999999993</v>
      </c>
      <c r="M357" s="58">
        <f t="shared" ref="M357:M358" si="599">SUM(I357:K357)</f>
        <v>3289.9999999999995</v>
      </c>
    </row>
    <row r="358" spans="1:13" s="59" customFormat="1" x14ac:dyDescent="0.25">
      <c r="A358" s="52">
        <v>43224</v>
      </c>
      <c r="B358" s="60" t="s">
        <v>637</v>
      </c>
      <c r="C358" s="53">
        <v>1300</v>
      </c>
      <c r="D358" s="53" t="s">
        <v>12</v>
      </c>
      <c r="E358" s="54">
        <v>12.8</v>
      </c>
      <c r="F358" s="54">
        <v>13.8</v>
      </c>
      <c r="G358" s="54">
        <v>15.05</v>
      </c>
      <c r="H358" s="54"/>
      <c r="I358" s="55">
        <f t="shared" si="596"/>
        <v>1300</v>
      </c>
      <c r="J358" s="56">
        <f t="shared" si="597"/>
        <v>1625</v>
      </c>
      <c r="K358" s="56"/>
      <c r="L358" s="57">
        <f t="shared" si="598"/>
        <v>2.25</v>
      </c>
      <c r="M358" s="58">
        <f t="shared" si="599"/>
        <v>2925</v>
      </c>
    </row>
    <row r="359" spans="1:13" s="59" customFormat="1" x14ac:dyDescent="0.25">
      <c r="A359" s="52">
        <v>43223</v>
      </c>
      <c r="B359" s="60" t="s">
        <v>636</v>
      </c>
      <c r="C359" s="53">
        <v>2400</v>
      </c>
      <c r="D359" s="53" t="s">
        <v>12</v>
      </c>
      <c r="E359" s="54">
        <v>6.5</v>
      </c>
      <c r="F359" s="54">
        <v>6.95</v>
      </c>
      <c r="G359" s="54"/>
      <c r="H359" s="54"/>
      <c r="I359" s="55">
        <f t="shared" ref="I359:I360" si="600">(F359-E359)*C359</f>
        <v>1080.0000000000005</v>
      </c>
      <c r="J359" s="56"/>
      <c r="K359" s="56"/>
      <c r="L359" s="57">
        <f t="shared" ref="L359:L360" si="601">(I359+J359+K359)/C359</f>
        <v>0.45000000000000018</v>
      </c>
      <c r="M359" s="58">
        <f t="shared" ref="M359:M360" si="602">SUM(I359:K359)</f>
        <v>1080.0000000000005</v>
      </c>
    </row>
    <row r="360" spans="1:13" s="59" customFormat="1" x14ac:dyDescent="0.25">
      <c r="A360" s="52">
        <v>43223</v>
      </c>
      <c r="B360" s="60" t="s">
        <v>635</v>
      </c>
      <c r="C360" s="53">
        <v>900</v>
      </c>
      <c r="D360" s="53" t="s">
        <v>12</v>
      </c>
      <c r="E360" s="54">
        <v>19.5</v>
      </c>
      <c r="F360" s="54">
        <v>21</v>
      </c>
      <c r="G360" s="54"/>
      <c r="H360" s="54"/>
      <c r="I360" s="55">
        <f t="shared" si="600"/>
        <v>1350</v>
      </c>
      <c r="J360" s="56"/>
      <c r="K360" s="56"/>
      <c r="L360" s="57">
        <f t="shared" si="601"/>
        <v>1.5</v>
      </c>
      <c r="M360" s="58">
        <f t="shared" si="602"/>
        <v>1350</v>
      </c>
    </row>
    <row r="361" spans="1:13" s="59" customFormat="1" x14ac:dyDescent="0.25">
      <c r="A361" s="52">
        <v>43222</v>
      </c>
      <c r="B361" s="60" t="s">
        <v>605</v>
      </c>
      <c r="C361" s="53">
        <v>2667</v>
      </c>
      <c r="D361" s="53" t="s">
        <v>12</v>
      </c>
      <c r="E361" s="54">
        <v>9.9</v>
      </c>
      <c r="F361" s="54">
        <v>10.35</v>
      </c>
      <c r="G361" s="54">
        <v>10.9</v>
      </c>
      <c r="H361" s="54"/>
      <c r="I361" s="55">
        <f t="shared" ref="I361:I363" si="603">(F361-E361)*C361</f>
        <v>1200.149999999998</v>
      </c>
      <c r="J361" s="56">
        <f t="shared" ref="J361:J363" si="604">(G361-F361)*C361</f>
        <v>1466.850000000002</v>
      </c>
      <c r="K361" s="56"/>
      <c r="L361" s="57">
        <f t="shared" ref="L361:L363" si="605">(I361+J361+K361)/C361</f>
        <v>1</v>
      </c>
      <c r="M361" s="58">
        <f t="shared" ref="M361:M363" si="606">SUM(I361:K361)</f>
        <v>2667</v>
      </c>
    </row>
    <row r="362" spans="1:13" s="59" customFormat="1" x14ac:dyDescent="0.25">
      <c r="A362" s="52">
        <v>43222</v>
      </c>
      <c r="B362" s="60" t="s">
        <v>634</v>
      </c>
      <c r="C362" s="53">
        <v>1000</v>
      </c>
      <c r="D362" s="53" t="s">
        <v>12</v>
      </c>
      <c r="E362" s="54">
        <v>16.350000000000001</v>
      </c>
      <c r="F362" s="54">
        <v>15.1</v>
      </c>
      <c r="G362" s="54"/>
      <c r="H362" s="54"/>
      <c r="I362" s="55">
        <f t="shared" si="603"/>
        <v>-1250.0000000000018</v>
      </c>
      <c r="J362" s="56"/>
      <c r="K362" s="56"/>
      <c r="L362" s="57">
        <f t="shared" si="605"/>
        <v>-1.2500000000000018</v>
      </c>
      <c r="M362" s="58">
        <f t="shared" si="606"/>
        <v>-1250.0000000000018</v>
      </c>
    </row>
    <row r="363" spans="1:13" s="59" customFormat="1" x14ac:dyDescent="0.25">
      <c r="A363" s="52">
        <v>43222</v>
      </c>
      <c r="B363" s="60" t="s">
        <v>633</v>
      </c>
      <c r="C363" s="53">
        <v>800</v>
      </c>
      <c r="D363" s="53" t="s">
        <v>12</v>
      </c>
      <c r="E363" s="54">
        <v>22</v>
      </c>
      <c r="F363" s="54">
        <v>24</v>
      </c>
      <c r="G363" s="54">
        <v>26.25</v>
      </c>
      <c r="H363" s="54"/>
      <c r="I363" s="55">
        <f t="shared" si="603"/>
        <v>1600</v>
      </c>
      <c r="J363" s="56">
        <f t="shared" si="604"/>
        <v>1800</v>
      </c>
      <c r="K363" s="56"/>
      <c r="L363" s="57">
        <f t="shared" si="605"/>
        <v>4.25</v>
      </c>
      <c r="M363" s="58">
        <f t="shared" si="606"/>
        <v>3400</v>
      </c>
    </row>
    <row r="364" spans="1:13" ht="15.75" x14ac:dyDescent="0.25">
      <c r="A364" s="67"/>
      <c r="B364" s="66"/>
      <c r="C364" s="66"/>
      <c r="D364" s="66"/>
      <c r="E364" s="66"/>
      <c r="F364" s="66"/>
      <c r="G364" s="66"/>
      <c r="H364" s="66"/>
      <c r="I364" s="68"/>
      <c r="J364" s="68"/>
      <c r="K364" s="68"/>
      <c r="L364" s="69"/>
      <c r="M364" s="66"/>
    </row>
    <row r="365" spans="1:13" s="51" customFormat="1" x14ac:dyDescent="0.25">
      <c r="A365" s="44">
        <v>43220</v>
      </c>
      <c r="B365" s="45" t="s">
        <v>632</v>
      </c>
      <c r="C365" s="45">
        <v>600</v>
      </c>
      <c r="D365" s="45" t="s">
        <v>12</v>
      </c>
      <c r="E365" s="46">
        <v>25.5</v>
      </c>
      <c r="F365" s="46">
        <v>27.5</v>
      </c>
      <c r="G365" s="46">
        <v>29.75</v>
      </c>
      <c r="H365" s="46">
        <v>32</v>
      </c>
      <c r="I365" s="47">
        <f t="shared" ref="I365" si="607">(F365-E365)*C365</f>
        <v>1200</v>
      </c>
      <c r="J365" s="48">
        <f t="shared" ref="J365" si="608">(G365-F365)*C365</f>
        <v>1350</v>
      </c>
      <c r="K365" s="48">
        <f t="shared" ref="K365" si="609">(H365-G365)*C365</f>
        <v>1350</v>
      </c>
      <c r="L365" s="49">
        <f t="shared" ref="L365" si="610">(I365+J365+K365)/C365</f>
        <v>6.5</v>
      </c>
      <c r="M365" s="50">
        <f t="shared" ref="M365" si="611">SUM(I365:K365)</f>
        <v>3900</v>
      </c>
    </row>
    <row r="366" spans="1:13" s="59" customFormat="1" x14ac:dyDescent="0.25">
      <c r="A366" s="52">
        <v>43216</v>
      </c>
      <c r="B366" s="60" t="s">
        <v>630</v>
      </c>
      <c r="C366" s="53">
        <v>13200</v>
      </c>
      <c r="D366" s="53" t="s">
        <v>12</v>
      </c>
      <c r="E366" s="54">
        <v>1</v>
      </c>
      <c r="F366" s="54">
        <v>1.1000000000000001</v>
      </c>
      <c r="G366" s="54"/>
      <c r="H366" s="54"/>
      <c r="I366" s="55">
        <f t="shared" ref="I366" si="612">(F366-E366)*C366</f>
        <v>1320.0000000000011</v>
      </c>
      <c r="J366" s="56"/>
      <c r="K366" s="56"/>
      <c r="L366" s="57">
        <f t="shared" ref="L366" si="613">(I366+J366+K366)/C366</f>
        <v>0.10000000000000009</v>
      </c>
      <c r="M366" s="58">
        <f t="shared" ref="M366" si="614">SUM(I366:K366)</f>
        <v>1320.0000000000011</v>
      </c>
    </row>
    <row r="367" spans="1:13" s="59" customFormat="1" x14ac:dyDescent="0.25">
      <c r="A367" s="52">
        <v>43215</v>
      </c>
      <c r="B367" s="60" t="s">
        <v>629</v>
      </c>
      <c r="C367" s="53">
        <v>4500</v>
      </c>
      <c r="D367" s="53" t="s">
        <v>12</v>
      </c>
      <c r="E367" s="54">
        <v>0.7</v>
      </c>
      <c r="F367" s="54">
        <v>1.1000000000000001</v>
      </c>
      <c r="G367" s="54">
        <v>1.65</v>
      </c>
      <c r="H367" s="54"/>
      <c r="I367" s="55">
        <f t="shared" ref="I367" si="615">(F367-E367)*C367</f>
        <v>1800.0000000000007</v>
      </c>
      <c r="J367" s="56">
        <f t="shared" ref="J367" si="616">(G367-F367)*C367</f>
        <v>2474.9999999999991</v>
      </c>
      <c r="K367" s="56"/>
      <c r="L367" s="57">
        <f t="shared" ref="L367" si="617">(I367+J367+K367)/C367</f>
        <v>0.95</v>
      </c>
      <c r="M367" s="58">
        <f t="shared" ref="M367" si="618">SUM(I367:K367)</f>
        <v>4275</v>
      </c>
    </row>
    <row r="368" spans="1:13" s="59" customFormat="1" x14ac:dyDescent="0.25">
      <c r="A368" s="52">
        <v>43214</v>
      </c>
      <c r="B368" s="60" t="s">
        <v>631</v>
      </c>
      <c r="C368" s="53">
        <v>10000</v>
      </c>
      <c r="D368" s="53" t="s">
        <v>12</v>
      </c>
      <c r="E368" s="54">
        <v>1.75</v>
      </c>
      <c r="F368" s="54">
        <v>2.0499999999999998</v>
      </c>
      <c r="G368" s="54">
        <v>2.5</v>
      </c>
      <c r="H368" s="54"/>
      <c r="I368" s="55">
        <f t="shared" ref="I368" si="619">(F368-E368)*C368</f>
        <v>2999.9999999999982</v>
      </c>
      <c r="J368" s="56">
        <f t="shared" ref="J368" si="620">(G368-F368)*C368</f>
        <v>4500.0000000000018</v>
      </c>
      <c r="K368" s="56"/>
      <c r="L368" s="57">
        <f t="shared" ref="L368" si="621">(I368+J368+K368)/C368</f>
        <v>0.75</v>
      </c>
      <c r="M368" s="58">
        <f t="shared" ref="M368" si="622">SUM(I368:K368)</f>
        <v>7500</v>
      </c>
    </row>
    <row r="369" spans="1:13" s="59" customFormat="1" ht="14.25" customHeight="1" x14ac:dyDescent="0.25">
      <c r="A369" s="52">
        <v>43214</v>
      </c>
      <c r="B369" s="60" t="s">
        <v>587</v>
      </c>
      <c r="C369" s="53">
        <v>2400</v>
      </c>
      <c r="D369" s="53" t="s">
        <v>12</v>
      </c>
      <c r="E369" s="54">
        <v>2.6</v>
      </c>
      <c r="F369" s="54">
        <v>3.05</v>
      </c>
      <c r="G369" s="54"/>
      <c r="H369" s="54"/>
      <c r="I369" s="55">
        <f t="shared" ref="I369:I370" si="623">(F369-E369)*C369</f>
        <v>1079.9999999999993</v>
      </c>
      <c r="J369" s="56"/>
      <c r="K369" s="56"/>
      <c r="L369" s="57">
        <f t="shared" ref="L369:L370" si="624">(I369+J369+K369)/C369</f>
        <v>0.44999999999999973</v>
      </c>
      <c r="M369" s="58">
        <f t="shared" ref="M369:M370" si="625">SUM(I369:K369)</f>
        <v>1079.9999999999993</v>
      </c>
    </row>
    <row r="370" spans="1:13" s="59" customFormat="1" ht="14.25" customHeight="1" x14ac:dyDescent="0.25">
      <c r="A370" s="52">
        <v>43214</v>
      </c>
      <c r="B370" s="60" t="s">
        <v>628</v>
      </c>
      <c r="C370" s="53">
        <v>4000</v>
      </c>
      <c r="D370" s="53" t="s">
        <v>12</v>
      </c>
      <c r="E370" s="54">
        <v>3.25</v>
      </c>
      <c r="F370" s="54">
        <v>3.45</v>
      </c>
      <c r="G370" s="54"/>
      <c r="H370" s="54"/>
      <c r="I370" s="55">
        <f t="shared" si="623"/>
        <v>800.00000000000068</v>
      </c>
      <c r="J370" s="56"/>
      <c r="K370" s="56"/>
      <c r="L370" s="57">
        <f t="shared" si="624"/>
        <v>0.20000000000000018</v>
      </c>
      <c r="M370" s="58">
        <f t="shared" si="625"/>
        <v>800.00000000000068</v>
      </c>
    </row>
    <row r="371" spans="1:13" s="59" customFormat="1" ht="14.25" customHeight="1" x14ac:dyDescent="0.25">
      <c r="A371" s="52">
        <v>43213</v>
      </c>
      <c r="B371" s="60" t="s">
        <v>627</v>
      </c>
      <c r="C371" s="53">
        <v>1800</v>
      </c>
      <c r="D371" s="53" t="s">
        <v>12</v>
      </c>
      <c r="E371" s="54">
        <v>10.4</v>
      </c>
      <c r="F371" s="54">
        <v>11.5</v>
      </c>
      <c r="G371" s="54"/>
      <c r="H371" s="54"/>
      <c r="I371" s="55">
        <f t="shared" ref="I371" si="626">(F371-E371)*C371</f>
        <v>1979.9999999999993</v>
      </c>
      <c r="J371" s="56"/>
      <c r="K371" s="56"/>
      <c r="L371" s="57">
        <f t="shared" ref="L371" si="627">(I371+J371+K371)/C371</f>
        <v>1.0999999999999996</v>
      </c>
      <c r="M371" s="58">
        <f t="shared" ref="M371" si="628">SUM(I371:K371)</f>
        <v>1979.9999999999993</v>
      </c>
    </row>
    <row r="372" spans="1:13" s="51" customFormat="1" x14ac:dyDescent="0.25">
      <c r="A372" s="44">
        <v>43213</v>
      </c>
      <c r="B372" s="45" t="s">
        <v>626</v>
      </c>
      <c r="C372" s="45">
        <v>600</v>
      </c>
      <c r="D372" s="45" t="s">
        <v>12</v>
      </c>
      <c r="E372" s="46">
        <v>8.4</v>
      </c>
      <c r="F372" s="46">
        <v>10.35</v>
      </c>
      <c r="G372" s="46">
        <v>12.6</v>
      </c>
      <c r="H372" s="46">
        <v>14.85</v>
      </c>
      <c r="I372" s="47">
        <f t="shared" ref="I372" si="629">(F372-E372)*C372</f>
        <v>1169.9999999999995</v>
      </c>
      <c r="J372" s="48">
        <f t="shared" ref="J372" si="630">(G372-F372)*C372</f>
        <v>1350</v>
      </c>
      <c r="K372" s="48">
        <f t="shared" ref="K372" si="631">(H372-G372)*C372</f>
        <v>1350</v>
      </c>
      <c r="L372" s="49">
        <f t="shared" ref="L372" si="632">(I372+J372+K372)/C372</f>
        <v>6.4499999999999993</v>
      </c>
      <c r="M372" s="50">
        <f t="shared" ref="M372" si="633">SUM(I372:K372)</f>
        <v>3869.9999999999995</v>
      </c>
    </row>
    <row r="373" spans="1:13" s="51" customFormat="1" x14ac:dyDescent="0.25">
      <c r="A373" s="44">
        <v>43210</v>
      </c>
      <c r="B373" s="45" t="s">
        <v>625</v>
      </c>
      <c r="C373" s="45">
        <v>12000</v>
      </c>
      <c r="D373" s="45" t="s">
        <v>12</v>
      </c>
      <c r="E373" s="46">
        <v>0.5</v>
      </c>
      <c r="F373" s="46">
        <v>0.8</v>
      </c>
      <c r="G373" s="46">
        <v>1.25</v>
      </c>
      <c r="H373" s="46">
        <v>1.7</v>
      </c>
      <c r="I373" s="47">
        <f t="shared" ref="I373" si="634">(F373-E373)*C373</f>
        <v>3600.0000000000005</v>
      </c>
      <c r="J373" s="48">
        <f t="shared" ref="J373" si="635">(G373-F373)*C373</f>
        <v>5399.9999999999991</v>
      </c>
      <c r="K373" s="48">
        <f t="shared" ref="K373" si="636">(H373-G373)*C373</f>
        <v>5399.9999999999991</v>
      </c>
      <c r="L373" s="49">
        <f t="shared" ref="L373" si="637">(I373+J373+K373)/C373</f>
        <v>1.2</v>
      </c>
      <c r="M373" s="50">
        <f t="shared" ref="M373" si="638">SUM(I373:K373)</f>
        <v>14400</v>
      </c>
    </row>
    <row r="374" spans="1:13" s="59" customFormat="1" ht="14.25" customHeight="1" x14ac:dyDescent="0.25">
      <c r="A374" s="52">
        <v>43209</v>
      </c>
      <c r="B374" s="60" t="s">
        <v>624</v>
      </c>
      <c r="C374" s="53">
        <v>4000</v>
      </c>
      <c r="D374" s="53" t="s">
        <v>12</v>
      </c>
      <c r="E374" s="54">
        <v>1.25</v>
      </c>
      <c r="F374" s="54">
        <v>1.65</v>
      </c>
      <c r="G374" s="54"/>
      <c r="H374" s="54"/>
      <c r="I374" s="55">
        <f t="shared" ref="I374" si="639">(F374-E374)*C374</f>
        <v>1599.9999999999995</v>
      </c>
      <c r="J374" s="56"/>
      <c r="K374" s="56"/>
      <c r="L374" s="57">
        <f t="shared" ref="L374" si="640">(I374+J374+K374)/C374</f>
        <v>0.39999999999999991</v>
      </c>
      <c r="M374" s="58">
        <f t="shared" ref="M374" si="641">SUM(I374:K374)</f>
        <v>1599.9999999999995</v>
      </c>
    </row>
    <row r="375" spans="1:13" s="59" customFormat="1" ht="14.25" customHeight="1" x14ac:dyDescent="0.25">
      <c r="A375" s="52">
        <v>43208</v>
      </c>
      <c r="B375" s="60" t="s">
        <v>623</v>
      </c>
      <c r="C375" s="53">
        <v>750</v>
      </c>
      <c r="D375" s="53" t="s">
        <v>12</v>
      </c>
      <c r="E375" s="54">
        <v>19</v>
      </c>
      <c r="F375" s="54">
        <v>21</v>
      </c>
      <c r="G375" s="54"/>
      <c r="H375" s="54"/>
      <c r="I375" s="55">
        <f t="shared" ref="I375" si="642">(F375-E375)*C375</f>
        <v>1500</v>
      </c>
      <c r="J375" s="56"/>
      <c r="K375" s="56"/>
      <c r="L375" s="57">
        <f t="shared" ref="L375" si="643">(I375+J375+K375)/C375</f>
        <v>2</v>
      </c>
      <c r="M375" s="58">
        <f t="shared" ref="M375" si="644">SUM(I375:K375)</f>
        <v>1500</v>
      </c>
    </row>
    <row r="376" spans="1:13" s="59" customFormat="1" ht="14.25" customHeight="1" x14ac:dyDescent="0.25">
      <c r="A376" s="52">
        <v>43207</v>
      </c>
      <c r="B376" s="60" t="s">
        <v>622</v>
      </c>
      <c r="C376" s="53">
        <v>600</v>
      </c>
      <c r="D376" s="53" t="s">
        <v>12</v>
      </c>
      <c r="E376" s="54">
        <v>10.5</v>
      </c>
      <c r="F376" s="54">
        <v>7.8</v>
      </c>
      <c r="G376" s="54"/>
      <c r="H376" s="54"/>
      <c r="I376" s="55">
        <f t="shared" ref="I376:I378" si="645">(F376-E376)*C376</f>
        <v>-1620</v>
      </c>
      <c r="J376" s="56"/>
      <c r="K376" s="56"/>
      <c r="L376" s="57">
        <f t="shared" ref="L376:L378" si="646">(I376+J376+K376)/C376</f>
        <v>-2.7</v>
      </c>
      <c r="M376" s="58">
        <f t="shared" ref="M376:M378" si="647">SUM(I376:K376)</f>
        <v>-1620</v>
      </c>
    </row>
    <row r="377" spans="1:13" s="59" customFormat="1" x14ac:dyDescent="0.25">
      <c r="A377" s="52">
        <v>43207</v>
      </c>
      <c r="B377" s="60" t="s">
        <v>612</v>
      </c>
      <c r="C377" s="53">
        <v>6000</v>
      </c>
      <c r="D377" s="53" t="s">
        <v>12</v>
      </c>
      <c r="E377" s="54">
        <v>0.8</v>
      </c>
      <c r="F377" s="54">
        <v>1.1499999999999999</v>
      </c>
      <c r="G377" s="54"/>
      <c r="H377" s="54"/>
      <c r="I377" s="55">
        <f t="shared" si="645"/>
        <v>2099.9999999999991</v>
      </c>
      <c r="J377" s="56"/>
      <c r="K377" s="56"/>
      <c r="L377" s="57">
        <f t="shared" si="646"/>
        <v>0.34999999999999987</v>
      </c>
      <c r="M377" s="58">
        <f t="shared" si="647"/>
        <v>2099.9999999999991</v>
      </c>
    </row>
    <row r="378" spans="1:13" s="59" customFormat="1" x14ac:dyDescent="0.25">
      <c r="A378" s="52">
        <v>43207</v>
      </c>
      <c r="B378" s="60" t="s">
        <v>621</v>
      </c>
      <c r="C378" s="53">
        <v>1100</v>
      </c>
      <c r="D378" s="53" t="s">
        <v>12</v>
      </c>
      <c r="E378" s="54">
        <v>11.5</v>
      </c>
      <c r="F378" s="54">
        <v>10.25</v>
      </c>
      <c r="G378" s="54"/>
      <c r="H378" s="54"/>
      <c r="I378" s="55">
        <f t="shared" si="645"/>
        <v>-1375</v>
      </c>
      <c r="J378" s="56"/>
      <c r="K378" s="56"/>
      <c r="L378" s="57">
        <f t="shared" si="646"/>
        <v>-1.25</v>
      </c>
      <c r="M378" s="58">
        <f t="shared" si="647"/>
        <v>-1375</v>
      </c>
    </row>
    <row r="379" spans="1:13" s="59" customFormat="1" x14ac:dyDescent="0.25">
      <c r="A379" s="52">
        <v>43206</v>
      </c>
      <c r="B379" s="60" t="s">
        <v>620</v>
      </c>
      <c r="C379" s="53">
        <v>6000</v>
      </c>
      <c r="D379" s="53" t="s">
        <v>12</v>
      </c>
      <c r="E379" s="54">
        <v>2.2000000000000002</v>
      </c>
      <c r="F379" s="54">
        <v>2.65</v>
      </c>
      <c r="G379" s="54"/>
      <c r="H379" s="54"/>
      <c r="I379" s="55">
        <f t="shared" ref="I379:I380" si="648">(F379-E379)*C379</f>
        <v>2699.9999999999982</v>
      </c>
      <c r="J379" s="56"/>
      <c r="K379" s="56"/>
      <c r="L379" s="57">
        <f t="shared" ref="L379:L380" si="649">(I379+J379+K379)/C379</f>
        <v>0.44999999999999968</v>
      </c>
      <c r="M379" s="58">
        <f t="shared" ref="M379:M380" si="650">SUM(I379:K379)</f>
        <v>2699.9999999999982</v>
      </c>
    </row>
    <row r="380" spans="1:13" s="59" customFormat="1" x14ac:dyDescent="0.25">
      <c r="A380" s="52">
        <v>43206</v>
      </c>
      <c r="B380" s="60" t="s">
        <v>619</v>
      </c>
      <c r="C380" s="53">
        <v>3000</v>
      </c>
      <c r="D380" s="53" t="s">
        <v>12</v>
      </c>
      <c r="E380" s="54">
        <v>7.45</v>
      </c>
      <c r="F380" s="54">
        <v>7.9</v>
      </c>
      <c r="G380" s="54"/>
      <c r="H380" s="54"/>
      <c r="I380" s="55">
        <f t="shared" si="648"/>
        <v>1350.0000000000005</v>
      </c>
      <c r="J380" s="56"/>
      <c r="K380" s="56"/>
      <c r="L380" s="57">
        <f t="shared" si="649"/>
        <v>0.45000000000000018</v>
      </c>
      <c r="M380" s="58">
        <f t="shared" si="650"/>
        <v>1350.0000000000005</v>
      </c>
    </row>
    <row r="381" spans="1:13" s="59" customFormat="1" x14ac:dyDescent="0.25">
      <c r="A381" s="52">
        <v>43203</v>
      </c>
      <c r="B381" s="60" t="s">
        <v>618</v>
      </c>
      <c r="C381" s="53">
        <v>5000</v>
      </c>
      <c r="D381" s="53" t="s">
        <v>12</v>
      </c>
      <c r="E381" s="54">
        <v>3</v>
      </c>
      <c r="F381" s="54">
        <v>2.2999999999999998</v>
      </c>
      <c r="G381" s="54"/>
      <c r="H381" s="54"/>
      <c r="I381" s="55">
        <f t="shared" ref="I381:I383" si="651">(F381-E381)*C381</f>
        <v>-3500.0000000000009</v>
      </c>
      <c r="J381" s="56"/>
      <c r="K381" s="56"/>
      <c r="L381" s="57">
        <f t="shared" ref="L381:L383" si="652">(I381+J381+K381)/C381</f>
        <v>-0.70000000000000018</v>
      </c>
      <c r="M381" s="58">
        <f t="shared" ref="M381:M383" si="653">SUM(I381:K381)</f>
        <v>-3500.0000000000009</v>
      </c>
    </row>
    <row r="382" spans="1:13" s="59" customFormat="1" x14ac:dyDescent="0.25">
      <c r="A382" s="52">
        <v>43203</v>
      </c>
      <c r="B382" s="60" t="s">
        <v>617</v>
      </c>
      <c r="C382" s="53">
        <v>1100</v>
      </c>
      <c r="D382" s="53" t="s">
        <v>12</v>
      </c>
      <c r="E382" s="54">
        <v>11.25</v>
      </c>
      <c r="F382" s="54">
        <v>10</v>
      </c>
      <c r="G382" s="54"/>
      <c r="H382" s="54"/>
      <c r="I382" s="55">
        <f t="shared" si="651"/>
        <v>-1375</v>
      </c>
      <c r="J382" s="56"/>
      <c r="K382" s="56"/>
      <c r="L382" s="57">
        <f t="shared" si="652"/>
        <v>-1.25</v>
      </c>
      <c r="M382" s="58">
        <f t="shared" si="653"/>
        <v>-1375</v>
      </c>
    </row>
    <row r="383" spans="1:13" s="59" customFormat="1" x14ac:dyDescent="0.25">
      <c r="A383" s="52">
        <v>43203</v>
      </c>
      <c r="B383" s="60" t="s">
        <v>616</v>
      </c>
      <c r="C383" s="53">
        <v>12000</v>
      </c>
      <c r="D383" s="53" t="s">
        <v>12</v>
      </c>
      <c r="E383" s="54">
        <v>0.9</v>
      </c>
      <c r="F383" s="54">
        <v>1.3</v>
      </c>
      <c r="G383" s="54"/>
      <c r="H383" s="54"/>
      <c r="I383" s="55">
        <f t="shared" si="651"/>
        <v>4800</v>
      </c>
      <c r="J383" s="56"/>
      <c r="K383" s="56"/>
      <c r="L383" s="57">
        <f t="shared" si="652"/>
        <v>0.4</v>
      </c>
      <c r="M383" s="58">
        <f t="shared" si="653"/>
        <v>4800</v>
      </c>
    </row>
    <row r="384" spans="1:13" s="59" customFormat="1" x14ac:dyDescent="0.25">
      <c r="A384" s="52">
        <v>43202</v>
      </c>
      <c r="B384" s="60" t="s">
        <v>615</v>
      </c>
      <c r="C384" s="53">
        <v>800</v>
      </c>
      <c r="D384" s="53" t="s">
        <v>12</v>
      </c>
      <c r="E384" s="54">
        <v>13</v>
      </c>
      <c r="F384" s="54">
        <v>15</v>
      </c>
      <c r="G384" s="54"/>
      <c r="H384" s="54"/>
      <c r="I384" s="55">
        <f t="shared" ref="I384:I385" si="654">(F384-E384)*C384</f>
        <v>1600</v>
      </c>
      <c r="J384" s="56"/>
      <c r="K384" s="56"/>
      <c r="L384" s="57">
        <f t="shared" ref="L384:L385" si="655">(I384+J384+K384)/C384</f>
        <v>2</v>
      </c>
      <c r="M384" s="58">
        <f t="shared" ref="M384:M385" si="656">SUM(I384:K384)</f>
        <v>1600</v>
      </c>
    </row>
    <row r="385" spans="1:13" s="59" customFormat="1" x14ac:dyDescent="0.25">
      <c r="A385" s="52">
        <v>43202</v>
      </c>
      <c r="B385" s="60" t="s">
        <v>614</v>
      </c>
      <c r="C385" s="53">
        <v>1500</v>
      </c>
      <c r="D385" s="53" t="s">
        <v>12</v>
      </c>
      <c r="E385" s="54">
        <v>20.100000000000001</v>
      </c>
      <c r="F385" s="54">
        <v>21.3</v>
      </c>
      <c r="G385" s="54"/>
      <c r="H385" s="54"/>
      <c r="I385" s="55">
        <f t="shared" si="654"/>
        <v>1799.9999999999989</v>
      </c>
      <c r="J385" s="56"/>
      <c r="K385" s="56"/>
      <c r="L385" s="57">
        <f t="shared" si="655"/>
        <v>1.1999999999999993</v>
      </c>
      <c r="M385" s="58">
        <f t="shared" si="656"/>
        <v>1799.9999999999989</v>
      </c>
    </row>
    <row r="386" spans="1:13" s="59" customFormat="1" x14ac:dyDescent="0.25">
      <c r="A386" s="52">
        <v>43201</v>
      </c>
      <c r="B386" s="60" t="s">
        <v>613</v>
      </c>
      <c r="C386" s="53">
        <v>3500</v>
      </c>
      <c r="D386" s="53" t="s">
        <v>12</v>
      </c>
      <c r="E386" s="54">
        <v>3.25</v>
      </c>
      <c r="F386" s="54">
        <v>3.7</v>
      </c>
      <c r="G386" s="54"/>
      <c r="H386" s="54"/>
      <c r="I386" s="55">
        <f t="shared" ref="I386" si="657">(F386-E386)*C386</f>
        <v>1575.0000000000007</v>
      </c>
      <c r="J386" s="56"/>
      <c r="K386" s="56"/>
      <c r="L386" s="57">
        <f t="shared" ref="L386" si="658">(I386+J386+K386)/C386</f>
        <v>0.45000000000000018</v>
      </c>
      <c r="M386" s="58">
        <f t="shared" ref="M386" si="659">SUM(I386:K386)</f>
        <v>1575.0000000000007</v>
      </c>
    </row>
    <row r="387" spans="1:13" s="59" customFormat="1" x14ac:dyDescent="0.25">
      <c r="A387" s="52">
        <v>43200</v>
      </c>
      <c r="B387" s="60" t="s">
        <v>612</v>
      </c>
      <c r="C387" s="53">
        <v>6000</v>
      </c>
      <c r="D387" s="53" t="s">
        <v>12</v>
      </c>
      <c r="E387" s="54">
        <v>0.85</v>
      </c>
      <c r="F387" s="54">
        <v>1.25</v>
      </c>
      <c r="G387" s="54"/>
      <c r="H387" s="54"/>
      <c r="I387" s="55">
        <f t="shared" ref="I387:I389" si="660">(F387-E387)*C387</f>
        <v>2400</v>
      </c>
      <c r="J387" s="56"/>
      <c r="K387" s="56"/>
      <c r="L387" s="57">
        <f t="shared" ref="L387:L389" si="661">(I387+J387+K387)/C387</f>
        <v>0.4</v>
      </c>
      <c r="M387" s="58">
        <f t="shared" ref="M387:M389" si="662">SUM(I387:K387)</f>
        <v>2400</v>
      </c>
    </row>
    <row r="388" spans="1:13" s="59" customFormat="1" x14ac:dyDescent="0.25">
      <c r="A388" s="52">
        <v>43200</v>
      </c>
      <c r="B388" s="60" t="s">
        <v>611</v>
      </c>
      <c r="C388" s="53">
        <v>1000</v>
      </c>
      <c r="D388" s="53" t="s">
        <v>12</v>
      </c>
      <c r="E388" s="54">
        <v>8.75</v>
      </c>
      <c r="F388" s="54">
        <v>8.85</v>
      </c>
      <c r="G388" s="54"/>
      <c r="H388" s="54"/>
      <c r="I388" s="55">
        <f t="shared" si="660"/>
        <v>99.999999999999645</v>
      </c>
      <c r="J388" s="56"/>
      <c r="K388" s="56"/>
      <c r="L388" s="57">
        <f t="shared" si="661"/>
        <v>9.9999999999999645E-2</v>
      </c>
      <c r="M388" s="58">
        <f t="shared" si="662"/>
        <v>99.999999999999645</v>
      </c>
    </row>
    <row r="389" spans="1:13" s="59" customFormat="1" x14ac:dyDescent="0.25">
      <c r="A389" s="52">
        <v>43200</v>
      </c>
      <c r="B389" s="60" t="s">
        <v>610</v>
      </c>
      <c r="C389" s="53">
        <v>1700</v>
      </c>
      <c r="D389" s="53" t="s">
        <v>12</v>
      </c>
      <c r="E389" s="54">
        <v>7.5</v>
      </c>
      <c r="F389" s="54">
        <v>8.75</v>
      </c>
      <c r="G389" s="54"/>
      <c r="H389" s="54"/>
      <c r="I389" s="55">
        <f t="shared" si="660"/>
        <v>2125</v>
      </c>
      <c r="J389" s="56"/>
      <c r="K389" s="56"/>
      <c r="L389" s="57">
        <f t="shared" si="661"/>
        <v>1.25</v>
      </c>
      <c r="M389" s="58">
        <f t="shared" si="662"/>
        <v>2125</v>
      </c>
    </row>
    <row r="390" spans="1:13" s="59" customFormat="1" x14ac:dyDescent="0.25">
      <c r="A390" s="52">
        <v>43199</v>
      </c>
      <c r="B390" s="60" t="s">
        <v>609</v>
      </c>
      <c r="C390" s="53">
        <v>3000</v>
      </c>
      <c r="D390" s="53" t="s">
        <v>12</v>
      </c>
      <c r="E390" s="54">
        <v>3.6</v>
      </c>
      <c r="F390" s="54">
        <v>4.05</v>
      </c>
      <c r="G390" s="54">
        <v>4.7</v>
      </c>
      <c r="H390" s="54"/>
      <c r="I390" s="55">
        <f t="shared" ref="I390:I391" si="663">(F390-E390)*C390</f>
        <v>1349.9999999999991</v>
      </c>
      <c r="J390" s="56">
        <f t="shared" ref="J390" si="664">(G390-F390)*C390</f>
        <v>1950.0000000000011</v>
      </c>
      <c r="K390" s="56"/>
      <c r="L390" s="57">
        <f t="shared" ref="L390:L391" si="665">(I390+J390+K390)/C390</f>
        <v>1.1000000000000001</v>
      </c>
      <c r="M390" s="58">
        <f t="shared" ref="M390:M391" si="666">SUM(I390:K390)</f>
        <v>3300</v>
      </c>
    </row>
    <row r="391" spans="1:13" s="59" customFormat="1" x14ac:dyDescent="0.25">
      <c r="A391" s="52">
        <v>43199</v>
      </c>
      <c r="B391" s="60" t="s">
        <v>606</v>
      </c>
      <c r="C391" s="53">
        <v>7500</v>
      </c>
      <c r="D391" s="53" t="s">
        <v>12</v>
      </c>
      <c r="E391" s="54">
        <v>1.75</v>
      </c>
      <c r="F391" s="54">
        <v>2.15</v>
      </c>
      <c r="G391" s="54"/>
      <c r="H391" s="54"/>
      <c r="I391" s="55">
        <f t="shared" si="663"/>
        <v>2999.9999999999995</v>
      </c>
      <c r="J391" s="56"/>
      <c r="K391" s="56"/>
      <c r="L391" s="57">
        <f t="shared" si="665"/>
        <v>0.39999999999999997</v>
      </c>
      <c r="M391" s="58">
        <f t="shared" si="666"/>
        <v>2999.9999999999995</v>
      </c>
    </row>
    <row r="392" spans="1:13" s="59" customFormat="1" x14ac:dyDescent="0.25">
      <c r="A392" s="52">
        <v>43195</v>
      </c>
      <c r="B392" s="60" t="s">
        <v>608</v>
      </c>
      <c r="C392" s="53">
        <v>1061</v>
      </c>
      <c r="D392" s="53" t="s">
        <v>12</v>
      </c>
      <c r="E392" s="54">
        <v>19.600000000000001</v>
      </c>
      <c r="F392" s="54">
        <v>20.8</v>
      </c>
      <c r="G392" s="54">
        <v>22.15</v>
      </c>
      <c r="H392" s="54"/>
      <c r="I392" s="55">
        <f t="shared" ref="I392" si="667">(F392-E392)*C392</f>
        <v>1273.1999999999991</v>
      </c>
      <c r="J392" s="56">
        <f t="shared" ref="J392" si="668">(G392-F392)*C392</f>
        <v>1432.3499999999976</v>
      </c>
      <c r="K392" s="56"/>
      <c r="L392" s="57">
        <f t="shared" ref="L392" si="669">(I392+J392+K392)/C392</f>
        <v>2.5499999999999967</v>
      </c>
      <c r="M392" s="58">
        <f t="shared" ref="M392" si="670">SUM(I392:K392)</f>
        <v>2705.5499999999965</v>
      </c>
    </row>
    <row r="393" spans="1:13" s="59" customFormat="1" x14ac:dyDescent="0.25">
      <c r="A393" s="52">
        <v>43194</v>
      </c>
      <c r="B393" s="60" t="s">
        <v>607</v>
      </c>
      <c r="C393" s="53">
        <v>5500</v>
      </c>
      <c r="D393" s="53" t="s">
        <v>12</v>
      </c>
      <c r="E393" s="54">
        <v>2.2999999999999998</v>
      </c>
      <c r="F393" s="54">
        <v>2.7</v>
      </c>
      <c r="G393" s="54"/>
      <c r="H393" s="54"/>
      <c r="I393" s="55">
        <f t="shared" ref="I393:I394" si="671">(F393-E393)*C393</f>
        <v>2200.0000000000018</v>
      </c>
      <c r="J393" s="56"/>
      <c r="K393" s="56"/>
      <c r="L393" s="57">
        <f t="shared" ref="L393:L394" si="672">(I393+J393+K393)/C393</f>
        <v>0.40000000000000036</v>
      </c>
      <c r="M393" s="58">
        <f t="shared" ref="M393:M394" si="673">SUM(I393:K393)</f>
        <v>2200.0000000000018</v>
      </c>
    </row>
    <row r="394" spans="1:13" s="59" customFormat="1" x14ac:dyDescent="0.25">
      <c r="A394" s="52">
        <v>43194</v>
      </c>
      <c r="B394" s="60" t="s">
        <v>606</v>
      </c>
      <c r="C394" s="53">
        <v>7500</v>
      </c>
      <c r="D394" s="53" t="s">
        <v>12</v>
      </c>
      <c r="E394" s="54">
        <v>1.45</v>
      </c>
      <c r="F394" s="54">
        <v>1.85</v>
      </c>
      <c r="G394" s="54"/>
      <c r="H394" s="54"/>
      <c r="I394" s="55">
        <f t="shared" si="671"/>
        <v>3000.0000000000009</v>
      </c>
      <c r="J394" s="56"/>
      <c r="K394" s="56"/>
      <c r="L394" s="57">
        <f t="shared" si="672"/>
        <v>0.40000000000000013</v>
      </c>
      <c r="M394" s="58">
        <f t="shared" si="673"/>
        <v>3000.0000000000009</v>
      </c>
    </row>
    <row r="395" spans="1:13" s="59" customFormat="1" x14ac:dyDescent="0.25">
      <c r="A395" s="52">
        <v>43193</v>
      </c>
      <c r="B395" s="60" t="s">
        <v>605</v>
      </c>
      <c r="C395" s="53">
        <v>2667</v>
      </c>
      <c r="D395" s="53" t="s">
        <v>12</v>
      </c>
      <c r="E395" s="54">
        <v>8.6999999999999993</v>
      </c>
      <c r="F395" s="54">
        <v>9.15</v>
      </c>
      <c r="G395" s="54">
        <v>9.9</v>
      </c>
      <c r="H395" s="54"/>
      <c r="I395" s="55">
        <f t="shared" ref="I395:I396" si="674">(F395-E395)*C395</f>
        <v>1200.1500000000028</v>
      </c>
      <c r="J395" s="56">
        <f t="shared" ref="J395" si="675">(G395-F395)*C395</f>
        <v>2000.25</v>
      </c>
      <c r="K395" s="56"/>
      <c r="L395" s="57">
        <f t="shared" ref="L395:L396" si="676">(I395+J395+K395)/C395</f>
        <v>1.2000000000000011</v>
      </c>
      <c r="M395" s="58">
        <f t="shared" ref="M395:M396" si="677">SUM(I395:K395)</f>
        <v>3200.4000000000028</v>
      </c>
    </row>
    <row r="396" spans="1:13" s="59" customFormat="1" x14ac:dyDescent="0.25">
      <c r="A396" s="52">
        <v>43193</v>
      </c>
      <c r="B396" s="60" t="s">
        <v>604</v>
      </c>
      <c r="C396" s="53">
        <v>1000</v>
      </c>
      <c r="D396" s="53" t="s">
        <v>12</v>
      </c>
      <c r="E396" s="54">
        <v>13.7</v>
      </c>
      <c r="F396" s="54">
        <v>14.85</v>
      </c>
      <c r="G396" s="54"/>
      <c r="H396" s="54"/>
      <c r="I396" s="55">
        <f t="shared" si="674"/>
        <v>1150.0000000000005</v>
      </c>
      <c r="J396" s="56"/>
      <c r="K396" s="56"/>
      <c r="L396" s="57">
        <f t="shared" si="676"/>
        <v>1.1500000000000004</v>
      </c>
      <c r="M396" s="58">
        <f t="shared" si="677"/>
        <v>1150.0000000000005</v>
      </c>
    </row>
    <row r="397" spans="1:13" ht="15.75" x14ac:dyDescent="0.25">
      <c r="A397" s="63"/>
      <c r="B397" s="62"/>
      <c r="C397" s="62"/>
      <c r="D397" s="62"/>
      <c r="E397" s="62"/>
      <c r="F397" s="62"/>
      <c r="G397" s="62"/>
      <c r="H397" s="62"/>
      <c r="I397" s="64"/>
      <c r="J397" s="64"/>
      <c r="K397" s="64"/>
      <c r="L397" s="65"/>
      <c r="M397" s="62"/>
    </row>
    <row r="398" spans="1:13" s="59" customFormat="1" x14ac:dyDescent="0.25">
      <c r="A398" s="61">
        <v>43187</v>
      </c>
      <c r="B398" s="60" t="s">
        <v>602</v>
      </c>
      <c r="C398" s="53">
        <v>4000</v>
      </c>
      <c r="D398" s="53" t="s">
        <v>12</v>
      </c>
      <c r="E398" s="54">
        <v>3.6</v>
      </c>
      <c r="F398" s="54">
        <v>4</v>
      </c>
      <c r="G398" s="54"/>
      <c r="H398" s="54"/>
      <c r="I398" s="55">
        <f t="shared" ref="I398:I400" si="678">(F398-E398)*C398</f>
        <v>1599.9999999999995</v>
      </c>
      <c r="J398" s="56"/>
      <c r="K398" s="56"/>
      <c r="L398" s="57">
        <f t="shared" ref="L398:L400" si="679">(I398+J398+K398)/C398</f>
        <v>0.39999999999999991</v>
      </c>
      <c r="M398" s="58">
        <f t="shared" ref="M398:M400" si="680">SUM(I398:K398)</f>
        <v>1599.9999999999995</v>
      </c>
    </row>
    <row r="399" spans="1:13" s="59" customFormat="1" x14ac:dyDescent="0.25">
      <c r="A399" s="61">
        <v>43187</v>
      </c>
      <c r="B399" s="60" t="s">
        <v>601</v>
      </c>
      <c r="C399" s="53">
        <v>600</v>
      </c>
      <c r="D399" s="53" t="s">
        <v>12</v>
      </c>
      <c r="E399" s="54">
        <v>2.8</v>
      </c>
      <c r="F399" s="54">
        <v>0.3</v>
      </c>
      <c r="G399" s="54"/>
      <c r="H399" s="54"/>
      <c r="I399" s="55">
        <f t="shared" si="678"/>
        <v>-1500</v>
      </c>
      <c r="J399" s="56"/>
      <c r="K399" s="56"/>
      <c r="L399" s="57">
        <f t="shared" si="679"/>
        <v>-2.5</v>
      </c>
      <c r="M399" s="58">
        <f t="shared" si="680"/>
        <v>-1500</v>
      </c>
    </row>
    <row r="400" spans="1:13" s="59" customFormat="1" x14ac:dyDescent="0.25">
      <c r="A400" s="61">
        <v>43186</v>
      </c>
      <c r="B400" s="60" t="s">
        <v>603</v>
      </c>
      <c r="C400" s="53">
        <v>1000</v>
      </c>
      <c r="D400" s="53" t="s">
        <v>12</v>
      </c>
      <c r="E400" s="54">
        <v>1.5</v>
      </c>
      <c r="F400" s="54">
        <v>0.3</v>
      </c>
      <c r="G400" s="54"/>
      <c r="H400" s="54"/>
      <c r="I400" s="55">
        <f t="shared" si="678"/>
        <v>-1200</v>
      </c>
      <c r="J400" s="56"/>
      <c r="K400" s="56"/>
      <c r="L400" s="57">
        <f t="shared" si="679"/>
        <v>-1.2</v>
      </c>
      <c r="M400" s="58">
        <f t="shared" si="680"/>
        <v>-1200</v>
      </c>
    </row>
    <row r="401" spans="1:13" s="59" customFormat="1" x14ac:dyDescent="0.25">
      <c r="A401" s="61">
        <v>43186</v>
      </c>
      <c r="B401" s="60" t="s">
        <v>598</v>
      </c>
      <c r="C401" s="53">
        <v>5000</v>
      </c>
      <c r="D401" s="53" t="s">
        <v>12</v>
      </c>
      <c r="E401" s="54">
        <v>0.5</v>
      </c>
      <c r="F401" s="54">
        <v>0.9</v>
      </c>
      <c r="G401" s="54"/>
      <c r="H401" s="54"/>
      <c r="I401" s="55">
        <f t="shared" ref="I401:I402" si="681">(F401-E401)*C401</f>
        <v>2000</v>
      </c>
      <c r="J401" s="56"/>
      <c r="K401" s="56"/>
      <c r="L401" s="57">
        <f t="shared" ref="L401:L402" si="682">(I401+J401+K401)/C401</f>
        <v>0.4</v>
      </c>
      <c r="M401" s="58">
        <f t="shared" ref="M401:M402" si="683">SUM(I401:K401)</f>
        <v>2000</v>
      </c>
    </row>
    <row r="402" spans="1:13" s="59" customFormat="1" x14ac:dyDescent="0.25">
      <c r="A402" s="61">
        <v>43186</v>
      </c>
      <c r="B402" s="60" t="s">
        <v>600</v>
      </c>
      <c r="C402" s="53">
        <v>650</v>
      </c>
      <c r="D402" s="53" t="s">
        <v>12</v>
      </c>
      <c r="E402" s="54">
        <v>4.5</v>
      </c>
      <c r="F402" s="54">
        <v>2</v>
      </c>
      <c r="G402" s="54"/>
      <c r="H402" s="54"/>
      <c r="I402" s="55">
        <f t="shared" si="681"/>
        <v>-1625</v>
      </c>
      <c r="J402" s="56"/>
      <c r="K402" s="56"/>
      <c r="L402" s="57">
        <f t="shared" si="682"/>
        <v>-2.5</v>
      </c>
      <c r="M402" s="58">
        <f t="shared" si="683"/>
        <v>-1625</v>
      </c>
    </row>
    <row r="403" spans="1:13" s="59" customFormat="1" x14ac:dyDescent="0.25">
      <c r="A403" s="44">
        <v>43185</v>
      </c>
      <c r="B403" s="60" t="s">
        <v>599</v>
      </c>
      <c r="C403" s="53">
        <v>7500</v>
      </c>
      <c r="D403" s="53" t="s">
        <v>12</v>
      </c>
      <c r="E403" s="54">
        <v>0.25</v>
      </c>
      <c r="F403" s="54">
        <v>0.35</v>
      </c>
      <c r="G403" s="54"/>
      <c r="H403" s="54"/>
      <c r="I403" s="55">
        <f t="shared" ref="I403" si="684">(F403-E403)*C403</f>
        <v>749.99999999999989</v>
      </c>
      <c r="J403" s="56"/>
      <c r="K403" s="56"/>
      <c r="L403" s="57">
        <f t="shared" ref="L403" si="685">(I403+J403+K403)/C403</f>
        <v>9.9999999999999992E-2</v>
      </c>
      <c r="M403" s="58">
        <f t="shared" ref="M403" si="686">SUM(I403:K403)</f>
        <v>749.99999999999989</v>
      </c>
    </row>
    <row r="404" spans="1:13" s="51" customFormat="1" x14ac:dyDescent="0.25">
      <c r="A404" s="44">
        <v>43185</v>
      </c>
      <c r="B404" s="45" t="s">
        <v>598</v>
      </c>
      <c r="C404" s="45">
        <v>5000</v>
      </c>
      <c r="D404" s="45" t="s">
        <v>12</v>
      </c>
      <c r="E404" s="46">
        <v>2.4</v>
      </c>
      <c r="F404" s="46">
        <v>2.8</v>
      </c>
      <c r="G404" s="46">
        <v>3.35</v>
      </c>
      <c r="H404" s="46">
        <v>3.85</v>
      </c>
      <c r="I404" s="47">
        <f t="shared" ref="I404" si="687">(F404-E404)*C404</f>
        <v>1999.9999999999995</v>
      </c>
      <c r="J404" s="48">
        <f t="shared" ref="J404" si="688">(G404-F404)*C404</f>
        <v>2750.0000000000014</v>
      </c>
      <c r="K404" s="48">
        <f t="shared" ref="K404" si="689">(H404-G404)*C404</f>
        <v>2500</v>
      </c>
      <c r="L404" s="49">
        <f t="shared" ref="L404" si="690">(I404+J404+K404)/C404</f>
        <v>1.4500000000000002</v>
      </c>
      <c r="M404" s="50">
        <f t="shared" ref="M404" si="691">SUM(I404:K404)</f>
        <v>7250.0000000000009</v>
      </c>
    </row>
    <row r="405" spans="1:13" s="59" customFormat="1" x14ac:dyDescent="0.25">
      <c r="A405" s="52">
        <v>43182</v>
      </c>
      <c r="B405" s="60" t="s">
        <v>592</v>
      </c>
      <c r="C405" s="53">
        <v>9000</v>
      </c>
      <c r="D405" s="53" t="s">
        <v>12</v>
      </c>
      <c r="E405" s="54">
        <v>0.75</v>
      </c>
      <c r="F405" s="54">
        <v>1.1499999999999999</v>
      </c>
      <c r="G405" s="54"/>
      <c r="H405" s="54"/>
      <c r="I405" s="55">
        <f t="shared" ref="I405" si="692">(F405-E405)*C405</f>
        <v>3599.9999999999991</v>
      </c>
      <c r="J405" s="56"/>
      <c r="K405" s="56"/>
      <c r="L405" s="57">
        <f t="shared" ref="L405" si="693">(I405+J405+K405)/C405</f>
        <v>0.39999999999999991</v>
      </c>
      <c r="M405" s="58">
        <f t="shared" ref="M405" si="694">SUM(I405:K405)</f>
        <v>3599.9999999999991</v>
      </c>
    </row>
    <row r="406" spans="1:13" s="59" customFormat="1" x14ac:dyDescent="0.25">
      <c r="A406" s="52">
        <v>43181</v>
      </c>
      <c r="B406" s="60" t="s">
        <v>591</v>
      </c>
      <c r="C406" s="53">
        <v>6000</v>
      </c>
      <c r="D406" s="53" t="s">
        <v>12</v>
      </c>
      <c r="E406" s="54">
        <v>1.1499999999999999</v>
      </c>
      <c r="F406" s="54">
        <v>1.6</v>
      </c>
      <c r="G406" s="54"/>
      <c r="H406" s="54"/>
      <c r="I406" s="55">
        <f t="shared" ref="I406:I407" si="695">(F406-E406)*C406</f>
        <v>2700.0000000000009</v>
      </c>
      <c r="J406" s="56"/>
      <c r="K406" s="56"/>
      <c r="L406" s="57">
        <f t="shared" ref="L406:L407" si="696">(I406+J406+K406)/C406</f>
        <v>0.45000000000000018</v>
      </c>
      <c r="M406" s="58">
        <f t="shared" ref="M406:M407" si="697">SUM(I406:K406)</f>
        <v>2700.0000000000009</v>
      </c>
    </row>
    <row r="407" spans="1:13" s="59" customFormat="1" x14ac:dyDescent="0.25">
      <c r="A407" s="52">
        <v>43181</v>
      </c>
      <c r="B407" s="60" t="s">
        <v>583</v>
      </c>
      <c r="C407" s="53">
        <v>7000</v>
      </c>
      <c r="D407" s="53" t="s">
        <v>12</v>
      </c>
      <c r="E407" s="54">
        <v>0.45</v>
      </c>
      <c r="F407" s="54">
        <v>0.85</v>
      </c>
      <c r="G407" s="54">
        <v>1.4</v>
      </c>
      <c r="H407" s="54"/>
      <c r="I407" s="55">
        <f t="shared" si="695"/>
        <v>2799.9999999999995</v>
      </c>
      <c r="J407" s="56">
        <f t="shared" ref="J407" si="698">(G407-F407)*C407</f>
        <v>3849.9999999999995</v>
      </c>
      <c r="K407" s="56"/>
      <c r="L407" s="57">
        <f t="shared" si="696"/>
        <v>0.94999999999999984</v>
      </c>
      <c r="M407" s="58">
        <f t="shared" si="697"/>
        <v>6649.9999999999991</v>
      </c>
    </row>
    <row r="408" spans="1:13" s="51" customFormat="1" x14ac:dyDescent="0.25">
      <c r="A408" s="44">
        <v>43178</v>
      </c>
      <c r="B408" s="45" t="s">
        <v>597</v>
      </c>
      <c r="C408" s="45">
        <v>1700</v>
      </c>
      <c r="D408" s="45" t="s">
        <v>12</v>
      </c>
      <c r="E408" s="46">
        <v>4.25</v>
      </c>
      <c r="F408" s="46">
        <v>5.25</v>
      </c>
      <c r="G408" s="46">
        <v>6.5</v>
      </c>
      <c r="H408" s="46">
        <v>7.75</v>
      </c>
      <c r="I408" s="47">
        <f t="shared" ref="I408:I409" si="699">(F408-E408)*C408</f>
        <v>1700</v>
      </c>
      <c r="J408" s="48">
        <f t="shared" ref="J408:J409" si="700">(G408-F408)*C408</f>
        <v>2125</v>
      </c>
      <c r="K408" s="48">
        <f t="shared" ref="K408:K409" si="701">(H408-G408)*C408</f>
        <v>2125</v>
      </c>
      <c r="L408" s="49">
        <f t="shared" ref="L408:L409" si="702">(I408+J408+K408)/C408</f>
        <v>3.5</v>
      </c>
      <c r="M408" s="50">
        <f t="shared" ref="M408:M409" si="703">SUM(I408:K408)</f>
        <v>5950</v>
      </c>
    </row>
    <row r="409" spans="1:13" s="51" customFormat="1" x14ac:dyDescent="0.25">
      <c r="A409" s="44">
        <v>43178</v>
      </c>
      <c r="B409" s="45" t="s">
        <v>596</v>
      </c>
      <c r="C409" s="45">
        <v>200</v>
      </c>
      <c r="D409" s="45" t="s">
        <v>12</v>
      </c>
      <c r="E409" s="46">
        <v>52</v>
      </c>
      <c r="F409" s="46">
        <v>58</v>
      </c>
      <c r="G409" s="46">
        <v>65.5</v>
      </c>
      <c r="H409" s="46">
        <v>73</v>
      </c>
      <c r="I409" s="47">
        <f t="shared" si="699"/>
        <v>1200</v>
      </c>
      <c r="J409" s="48">
        <f t="shared" si="700"/>
        <v>1500</v>
      </c>
      <c r="K409" s="48">
        <f t="shared" si="701"/>
        <v>1500</v>
      </c>
      <c r="L409" s="49">
        <f t="shared" si="702"/>
        <v>21</v>
      </c>
      <c r="M409" s="50">
        <f t="shared" si="703"/>
        <v>4200</v>
      </c>
    </row>
    <row r="410" spans="1:13" s="59" customFormat="1" x14ac:dyDescent="0.25">
      <c r="A410" s="52">
        <v>43175</v>
      </c>
      <c r="B410" s="60" t="s">
        <v>595</v>
      </c>
      <c r="C410" s="53">
        <v>4000</v>
      </c>
      <c r="D410" s="53" t="s">
        <v>12</v>
      </c>
      <c r="E410" s="54">
        <v>0.7</v>
      </c>
      <c r="F410" s="54">
        <v>1.05</v>
      </c>
      <c r="G410" s="54">
        <v>1.5</v>
      </c>
      <c r="H410" s="54"/>
      <c r="I410" s="55">
        <f t="shared" ref="I410" si="704">(F410-E410)*C410</f>
        <v>1400.0000000000005</v>
      </c>
      <c r="J410" s="56">
        <f t="shared" ref="J410" si="705">(G410-F410)*C410</f>
        <v>1799.9999999999998</v>
      </c>
      <c r="K410" s="56"/>
      <c r="L410" s="57">
        <f t="shared" ref="L410" si="706">(I410+J410+K410)/C410</f>
        <v>0.8</v>
      </c>
      <c r="M410" s="58">
        <f t="shared" ref="M410" si="707">SUM(I410:K410)</f>
        <v>3200</v>
      </c>
    </row>
    <row r="411" spans="1:13" s="59" customFormat="1" x14ac:dyDescent="0.25">
      <c r="A411" s="52">
        <v>43172</v>
      </c>
      <c r="B411" s="60" t="s">
        <v>594</v>
      </c>
      <c r="C411" s="53">
        <v>300</v>
      </c>
      <c r="D411" s="53" t="s">
        <v>12</v>
      </c>
      <c r="E411" s="54">
        <v>9.75</v>
      </c>
      <c r="F411" s="54">
        <v>5.5</v>
      </c>
      <c r="G411" s="54"/>
      <c r="H411" s="54"/>
      <c r="I411" s="55">
        <f t="shared" ref="I411" si="708">(F411-E411)*C411</f>
        <v>-1275</v>
      </c>
      <c r="J411" s="56"/>
      <c r="K411" s="56"/>
      <c r="L411" s="57">
        <f t="shared" ref="L411" si="709">(I411+J411+K411)/C411</f>
        <v>-4.25</v>
      </c>
      <c r="M411" s="58">
        <f t="shared" ref="M411" si="710">SUM(I411:K411)</f>
        <v>-1275</v>
      </c>
    </row>
    <row r="412" spans="1:13" s="59" customFormat="1" x14ac:dyDescent="0.25">
      <c r="A412" s="52">
        <v>43168</v>
      </c>
      <c r="B412" s="60" t="s">
        <v>593</v>
      </c>
      <c r="C412" s="53">
        <v>3750</v>
      </c>
      <c r="D412" s="53" t="s">
        <v>12</v>
      </c>
      <c r="E412" s="54">
        <v>2.1</v>
      </c>
      <c r="F412" s="54">
        <v>2.65</v>
      </c>
      <c r="G412" s="54"/>
      <c r="H412" s="54"/>
      <c r="I412" s="55">
        <f t="shared" ref="I412" si="711">(F412-E412)*C412</f>
        <v>2062.4999999999995</v>
      </c>
      <c r="J412" s="56"/>
      <c r="K412" s="56"/>
      <c r="L412" s="57">
        <f t="shared" ref="L412" si="712">(I412+J412+K412)/C412</f>
        <v>0.54999999999999993</v>
      </c>
      <c r="M412" s="58">
        <f t="shared" ref="M412" si="713">SUM(I412:K412)</f>
        <v>2062.4999999999995</v>
      </c>
    </row>
    <row r="413" spans="1:13" s="59" customFormat="1" x14ac:dyDescent="0.25">
      <c r="A413" s="52">
        <v>43167</v>
      </c>
      <c r="B413" s="60" t="s">
        <v>590</v>
      </c>
      <c r="C413" s="53">
        <v>750</v>
      </c>
      <c r="D413" s="53" t="s">
        <v>12</v>
      </c>
      <c r="E413" s="54">
        <v>18</v>
      </c>
      <c r="F413" s="54">
        <v>15.5</v>
      </c>
      <c r="G413" s="54"/>
      <c r="H413" s="54"/>
      <c r="I413" s="55">
        <f t="shared" ref="I413:I415" si="714">(F413-E413)*C413</f>
        <v>-1875</v>
      </c>
      <c r="J413" s="56"/>
      <c r="K413" s="56"/>
      <c r="L413" s="57">
        <f t="shared" ref="L413:L415" si="715">(I413+J413+K413)/C413</f>
        <v>-2.5</v>
      </c>
      <c r="M413" s="58">
        <f t="shared" ref="M413:M415" si="716">SUM(I413:K413)</f>
        <v>-1875</v>
      </c>
    </row>
    <row r="414" spans="1:13" s="59" customFormat="1" x14ac:dyDescent="0.25">
      <c r="A414" s="52">
        <v>43167</v>
      </c>
      <c r="B414" s="60" t="s">
        <v>589</v>
      </c>
      <c r="C414" s="53">
        <v>5000</v>
      </c>
      <c r="D414" s="53" t="s">
        <v>12</v>
      </c>
      <c r="E414" s="54">
        <v>7.5</v>
      </c>
      <c r="F414" s="54">
        <v>8.25</v>
      </c>
      <c r="G414" s="54"/>
      <c r="H414" s="54"/>
      <c r="I414" s="55">
        <f t="shared" si="714"/>
        <v>3750</v>
      </c>
      <c r="J414" s="56"/>
      <c r="K414" s="56"/>
      <c r="L414" s="57">
        <f t="shared" si="715"/>
        <v>0.75</v>
      </c>
      <c r="M414" s="58">
        <f t="shared" si="716"/>
        <v>3750</v>
      </c>
    </row>
    <row r="415" spans="1:13" s="59" customFormat="1" x14ac:dyDescent="0.25">
      <c r="A415" s="52">
        <v>43167</v>
      </c>
      <c r="B415" s="60" t="s">
        <v>588</v>
      </c>
      <c r="C415" s="53">
        <v>1300</v>
      </c>
      <c r="D415" s="53" t="s">
        <v>12</v>
      </c>
      <c r="E415" s="54">
        <v>14.75</v>
      </c>
      <c r="F415" s="54">
        <v>15.95</v>
      </c>
      <c r="G415" s="54"/>
      <c r="H415" s="54"/>
      <c r="I415" s="55">
        <f t="shared" si="714"/>
        <v>1559.9999999999991</v>
      </c>
      <c r="J415" s="56"/>
      <c r="K415" s="56"/>
      <c r="L415" s="57">
        <f t="shared" si="715"/>
        <v>1.1999999999999993</v>
      </c>
      <c r="M415" s="58">
        <f t="shared" si="716"/>
        <v>1559.9999999999991</v>
      </c>
    </row>
    <row r="416" spans="1:13" s="59" customFormat="1" x14ac:dyDescent="0.25">
      <c r="A416" s="52">
        <v>43166</v>
      </c>
      <c r="B416" s="60" t="s">
        <v>587</v>
      </c>
      <c r="C416" s="53">
        <v>2400</v>
      </c>
      <c r="D416" s="53" t="s">
        <v>12</v>
      </c>
      <c r="E416" s="54">
        <v>2.25</v>
      </c>
      <c r="F416" s="54">
        <v>1.9</v>
      </c>
      <c r="G416" s="54"/>
      <c r="H416" s="54"/>
      <c r="I416" s="55">
        <f t="shared" ref="I416" si="717">(F416-E416)*C416</f>
        <v>-840.00000000000023</v>
      </c>
      <c r="J416" s="56"/>
      <c r="K416" s="56"/>
      <c r="L416" s="57">
        <f t="shared" ref="L416" si="718">(I416+J416+K416)/C416</f>
        <v>-0.35000000000000009</v>
      </c>
      <c r="M416" s="58">
        <f t="shared" ref="M416" si="719">SUM(I416:K416)</f>
        <v>-840.00000000000023</v>
      </c>
    </row>
    <row r="417" spans="1:13" s="59" customFormat="1" x14ac:dyDescent="0.25">
      <c r="A417" s="52">
        <v>43166</v>
      </c>
      <c r="B417" s="60" t="s">
        <v>586</v>
      </c>
      <c r="C417" s="53">
        <v>1500</v>
      </c>
      <c r="D417" s="53" t="s">
        <v>12</v>
      </c>
      <c r="E417" s="54">
        <v>11.5</v>
      </c>
      <c r="F417" s="54">
        <v>10.25</v>
      </c>
      <c r="G417" s="54"/>
      <c r="H417" s="54"/>
      <c r="I417" s="55">
        <f t="shared" ref="I417" si="720">(F417-E417)*C417</f>
        <v>-1875</v>
      </c>
      <c r="J417" s="56"/>
      <c r="K417" s="56"/>
      <c r="L417" s="57">
        <f t="shared" ref="L417" si="721">(I417+J417+K417)/C417</f>
        <v>-1.25</v>
      </c>
      <c r="M417" s="58">
        <f t="shared" ref="M417" si="722">SUM(I417:K417)</f>
        <v>-1875</v>
      </c>
    </row>
    <row r="418" spans="1:13" s="59" customFormat="1" x14ac:dyDescent="0.25">
      <c r="A418" s="44">
        <v>43165</v>
      </c>
      <c r="B418" s="53" t="s">
        <v>585</v>
      </c>
      <c r="C418" s="53">
        <v>10000</v>
      </c>
      <c r="D418" s="53" t="s">
        <v>12</v>
      </c>
      <c r="E418" s="54">
        <v>2.1</v>
      </c>
      <c r="F418" s="54">
        <v>2.5499999999999998</v>
      </c>
      <c r="G418" s="54">
        <v>3.15</v>
      </c>
      <c r="H418" s="54"/>
      <c r="I418" s="55">
        <f t="shared" ref="I418:I419" si="723">(F418-E418)*C418</f>
        <v>4499.9999999999973</v>
      </c>
      <c r="J418" s="56">
        <f t="shared" ref="J418:J419" si="724">(G418-F418)*C418</f>
        <v>6000.0000000000009</v>
      </c>
      <c r="K418" s="56"/>
      <c r="L418" s="57">
        <f t="shared" ref="L418:L419" si="725">(I418+J418+K418)/C418</f>
        <v>1.0499999999999998</v>
      </c>
      <c r="M418" s="58">
        <f t="shared" ref="M418:M419" si="726">SUM(I418:K418)</f>
        <v>10499.999999999998</v>
      </c>
    </row>
    <row r="419" spans="1:13" s="51" customFormat="1" x14ac:dyDescent="0.25">
      <c r="A419" s="44">
        <v>43165</v>
      </c>
      <c r="B419" s="45" t="s">
        <v>552</v>
      </c>
      <c r="C419" s="45">
        <v>1500</v>
      </c>
      <c r="D419" s="45" t="s">
        <v>12</v>
      </c>
      <c r="E419" s="46">
        <v>17.5</v>
      </c>
      <c r="F419" s="46">
        <v>18.75</v>
      </c>
      <c r="G419" s="46">
        <v>20.25</v>
      </c>
      <c r="H419" s="46">
        <v>21.5</v>
      </c>
      <c r="I419" s="47">
        <f t="shared" si="723"/>
        <v>1875</v>
      </c>
      <c r="J419" s="48">
        <f t="shared" si="724"/>
        <v>2250</v>
      </c>
      <c r="K419" s="48">
        <f t="shared" ref="K419" si="727">(H419-G419)*C419</f>
        <v>1875</v>
      </c>
      <c r="L419" s="49">
        <f t="shared" si="725"/>
        <v>4</v>
      </c>
      <c r="M419" s="50">
        <f t="shared" si="726"/>
        <v>6000</v>
      </c>
    </row>
    <row r="420" spans="1:13" s="59" customFormat="1" x14ac:dyDescent="0.25">
      <c r="A420" s="52">
        <v>43164</v>
      </c>
      <c r="B420" s="60" t="s">
        <v>584</v>
      </c>
      <c r="C420" s="53">
        <v>4000</v>
      </c>
      <c r="D420" s="53" t="s">
        <v>12</v>
      </c>
      <c r="E420" s="54">
        <v>6.65</v>
      </c>
      <c r="F420" s="54">
        <v>6</v>
      </c>
      <c r="G420" s="54"/>
      <c r="H420" s="54"/>
      <c r="I420" s="55">
        <f t="shared" ref="I420" si="728">(F420-E420)*C420</f>
        <v>-2600.0000000000014</v>
      </c>
      <c r="J420" s="56"/>
      <c r="K420" s="56"/>
      <c r="L420" s="57">
        <f t="shared" ref="L420" si="729">(I420+J420+K420)/C420</f>
        <v>-0.65000000000000036</v>
      </c>
      <c r="M420" s="58">
        <f t="shared" ref="M420" si="730">SUM(I420:K420)</f>
        <v>-2600.0000000000014</v>
      </c>
    </row>
    <row r="421" spans="1:13" s="59" customFormat="1" x14ac:dyDescent="0.25">
      <c r="A421" s="52">
        <v>43160</v>
      </c>
      <c r="B421" s="53" t="s">
        <v>583</v>
      </c>
      <c r="C421" s="53">
        <v>7000</v>
      </c>
      <c r="D421" s="53" t="s">
        <v>12</v>
      </c>
      <c r="E421" s="54">
        <v>4.3</v>
      </c>
      <c r="F421" s="54">
        <v>4.75</v>
      </c>
      <c r="G421" s="54"/>
      <c r="H421" s="54"/>
      <c r="I421" s="55">
        <f t="shared" ref="I421" si="731">(F421-E421)*C421</f>
        <v>3150.0000000000014</v>
      </c>
      <c r="J421" s="56"/>
      <c r="K421" s="56"/>
      <c r="L421" s="57">
        <f t="shared" ref="L421" si="732">(I421+J421+K421)/C421</f>
        <v>0.45000000000000018</v>
      </c>
      <c r="M421" s="58">
        <f t="shared" ref="M421" si="733">SUM(I421:K421)</f>
        <v>3150.0000000000014</v>
      </c>
    </row>
  </sheetData>
  <mergeCells count="16">
    <mergeCell ref="F4:F5"/>
    <mergeCell ref="A1:M1"/>
    <mergeCell ref="A2:M2"/>
    <mergeCell ref="A3:B3"/>
    <mergeCell ref="C3:D3"/>
    <mergeCell ref="I3:K3"/>
    <mergeCell ref="A4:A5"/>
    <mergeCell ref="B4:B5"/>
    <mergeCell ref="C4:C5"/>
    <mergeCell ref="D4:D5"/>
    <mergeCell ref="E4:E5"/>
    <mergeCell ref="G4:G5"/>
    <mergeCell ref="H4:H5"/>
    <mergeCell ref="I4:K5"/>
    <mergeCell ref="L4:L5"/>
    <mergeCell ref="M4:M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2"/>
  <sheetViews>
    <sheetView topLeftCell="A304" workbookViewId="0">
      <selection activeCell="I5" sqref="I5"/>
    </sheetView>
  </sheetViews>
  <sheetFormatPr defaultColWidth="15.28515625" defaultRowHeight="15" x14ac:dyDescent="0.25"/>
  <cols>
    <col min="1" max="1" width="13.7109375" style="5" bestFit="1" customWidth="1"/>
    <col min="2" max="2" width="25.28515625" style="5" customWidth="1"/>
    <col min="3" max="3" width="10.42578125" style="5" customWidth="1"/>
    <col min="4" max="4" width="8" style="7" customWidth="1"/>
    <col min="5" max="5" width="9.7109375" style="7" customWidth="1"/>
    <col min="6" max="6" width="10.85546875" style="5" customWidth="1"/>
    <col min="7" max="8" width="11.42578125" style="5" customWidth="1"/>
    <col min="9" max="10" width="13.28515625" style="5" customWidth="1"/>
    <col min="11" max="11" width="20.7109375" style="5" bestFit="1" customWidth="1"/>
    <col min="12" max="12" width="17.140625" style="8" bestFit="1" customWidth="1"/>
    <col min="13" max="13" width="15.42578125" bestFit="1" customWidth="1"/>
  </cols>
  <sheetData>
    <row r="1" spans="1:12" s="166" customFormat="1" ht="18" customHeight="1" x14ac:dyDescent="0.25">
      <c r="A1" s="179" t="s">
        <v>543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s="166" customFormat="1" ht="50.25" customHeight="1" thickBot="1" x14ac:dyDescent="0.3">
      <c r="A2" s="181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s="2" customFormat="1" x14ac:dyDescent="0.25">
      <c r="A3" s="182" t="s">
        <v>0</v>
      </c>
      <c r="B3" s="184" t="s">
        <v>1</v>
      </c>
      <c r="C3" s="184" t="s">
        <v>542</v>
      </c>
      <c r="D3" s="186" t="s">
        <v>544</v>
      </c>
      <c r="E3" s="186" t="s">
        <v>545</v>
      </c>
      <c r="F3" s="178" t="s">
        <v>2</v>
      </c>
      <c r="G3" s="178"/>
      <c r="H3" s="178"/>
      <c r="I3" s="178" t="s">
        <v>3</v>
      </c>
      <c r="J3" s="178"/>
      <c r="K3" s="178"/>
      <c r="L3" s="1" t="s">
        <v>4</v>
      </c>
    </row>
    <row r="4" spans="1:12" s="2" customFormat="1" ht="15.75" thickBot="1" x14ac:dyDescent="0.3">
      <c r="A4" s="183"/>
      <c r="B4" s="185"/>
      <c r="C4" s="185"/>
      <c r="D4" s="187"/>
      <c r="E4" s="187"/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4" t="s">
        <v>11</v>
      </c>
    </row>
    <row r="5" spans="1:12" x14ac:dyDescent="0.25">
      <c r="A5" s="12" t="s">
        <v>569</v>
      </c>
      <c r="B5" s="12" t="s">
        <v>571</v>
      </c>
      <c r="C5" s="13" t="s">
        <v>12</v>
      </c>
      <c r="D5" s="14">
        <v>1100</v>
      </c>
      <c r="E5" s="14">
        <v>8.8000000000000007</v>
      </c>
      <c r="F5" s="13">
        <v>10</v>
      </c>
      <c r="G5" s="13"/>
      <c r="H5" s="13"/>
      <c r="I5" s="6">
        <f t="shared" ref="I5:I6" si="0">(IF(C5="SHORT",E5-F5,IF(C5="LONG",F5-E5)))*D5</f>
        <v>1319.9999999999993</v>
      </c>
      <c r="J5" s="16"/>
      <c r="K5" s="16"/>
      <c r="L5" s="6">
        <f t="shared" ref="L5:L6" si="1">I5+J5+K5</f>
        <v>1319.9999999999993</v>
      </c>
    </row>
    <row r="6" spans="1:12" x14ac:dyDescent="0.25">
      <c r="A6" s="12" t="s">
        <v>569</v>
      </c>
      <c r="B6" s="12" t="s">
        <v>570</v>
      </c>
      <c r="C6" s="13" t="s">
        <v>12</v>
      </c>
      <c r="D6" s="14">
        <v>4500</v>
      </c>
      <c r="E6" s="14">
        <v>7.4</v>
      </c>
      <c r="F6" s="13">
        <v>8.0500000000000007</v>
      </c>
      <c r="G6" s="13"/>
      <c r="H6" s="13"/>
      <c r="I6" s="6">
        <f t="shared" si="0"/>
        <v>2925.0000000000018</v>
      </c>
      <c r="J6" s="16"/>
      <c r="K6" s="16"/>
      <c r="L6" s="6">
        <f t="shared" si="1"/>
        <v>2925.0000000000018</v>
      </c>
    </row>
    <row r="7" spans="1:12" x14ac:dyDescent="0.25">
      <c r="A7" s="12" t="s">
        <v>565</v>
      </c>
      <c r="B7" s="12" t="s">
        <v>567</v>
      </c>
      <c r="C7" s="13" t="s">
        <v>12</v>
      </c>
      <c r="D7" s="14">
        <v>3000</v>
      </c>
      <c r="E7" s="14">
        <v>7.5</v>
      </c>
      <c r="F7" s="13">
        <v>8.25</v>
      </c>
      <c r="G7" s="13"/>
      <c r="H7" s="13"/>
      <c r="I7" s="6">
        <f t="shared" ref="I7" si="2">(IF(C7="SHORT",E7-F7,IF(C7="LONG",F7-E7)))*D7</f>
        <v>2250</v>
      </c>
      <c r="J7" s="16"/>
      <c r="K7" s="16"/>
      <c r="L7" s="6">
        <f t="shared" ref="L7" si="3">I7+J7+K7</f>
        <v>2250</v>
      </c>
    </row>
    <row r="8" spans="1:12" x14ac:dyDescent="0.25">
      <c r="A8" s="12" t="s">
        <v>565</v>
      </c>
      <c r="B8" s="12" t="s">
        <v>566</v>
      </c>
      <c r="C8" s="13" t="s">
        <v>12</v>
      </c>
      <c r="D8" s="14">
        <v>1500</v>
      </c>
      <c r="E8" s="14">
        <v>15</v>
      </c>
      <c r="F8" s="13">
        <v>16.350000000000001</v>
      </c>
      <c r="G8" s="13">
        <v>18.100000000000001</v>
      </c>
      <c r="H8" s="13">
        <v>19.600000000000001</v>
      </c>
      <c r="I8" s="6">
        <f t="shared" ref="I8" si="4">(IF(C8="SHORT",E8-F8,IF(C8="LONG",F8-E8)))*D8</f>
        <v>2025.000000000002</v>
      </c>
      <c r="J8" s="13">
        <f>(IF(C8="SHORT",IF(G8="",0,F8-G8),IF(C8="LONG",IF(G8="",0,(G8-F8)))))*D8</f>
        <v>2625</v>
      </c>
      <c r="K8" s="16">
        <f t="shared" ref="K8" si="5">(IF(C8="SHORT",IF(H8="",0,G8-H8),IF(C8="LONG",IF(H8="",0,(H8-G8)))))*D8</f>
        <v>2250</v>
      </c>
      <c r="L8" s="6">
        <f t="shared" ref="L8" si="6">I8+J8+K8</f>
        <v>6900.0000000000018</v>
      </c>
    </row>
    <row r="9" spans="1:12" x14ac:dyDescent="0.25">
      <c r="A9" s="12" t="s">
        <v>568</v>
      </c>
      <c r="B9" s="12" t="s">
        <v>564</v>
      </c>
      <c r="C9" s="13" t="s">
        <v>12</v>
      </c>
      <c r="D9" s="14">
        <v>9000</v>
      </c>
      <c r="E9" s="14">
        <v>1.4</v>
      </c>
      <c r="F9" s="13">
        <v>1.75</v>
      </c>
      <c r="G9" s="13"/>
      <c r="H9" s="13"/>
      <c r="I9" s="6">
        <f t="shared" ref="I9:I10" si="7">(IF(C9="SHORT",E9-F9,IF(C9="LONG",F9-E9)))*D9</f>
        <v>3150.0000000000009</v>
      </c>
      <c r="J9" s="16"/>
      <c r="K9" s="16"/>
      <c r="L9" s="6">
        <f t="shared" ref="L9:L10" si="8">I9+J9+K9</f>
        <v>3150.0000000000009</v>
      </c>
    </row>
    <row r="10" spans="1:12" x14ac:dyDescent="0.25">
      <c r="A10" s="12" t="s">
        <v>568</v>
      </c>
      <c r="B10" s="12" t="s">
        <v>563</v>
      </c>
      <c r="C10" s="13" t="s">
        <v>12</v>
      </c>
      <c r="D10" s="14">
        <v>2500</v>
      </c>
      <c r="E10" s="14">
        <v>7.25</v>
      </c>
      <c r="F10" s="13">
        <v>7.95</v>
      </c>
      <c r="G10" s="13"/>
      <c r="H10" s="13"/>
      <c r="I10" s="6">
        <f t="shared" si="7"/>
        <v>1750.0000000000005</v>
      </c>
      <c r="J10" s="16"/>
      <c r="K10" s="16"/>
      <c r="L10" s="6">
        <f t="shared" si="8"/>
        <v>1750.0000000000005</v>
      </c>
    </row>
    <row r="11" spans="1:12" x14ac:dyDescent="0.25">
      <c r="A11" s="12" t="s">
        <v>561</v>
      </c>
      <c r="B11" s="12" t="s">
        <v>547</v>
      </c>
      <c r="C11" s="13" t="s">
        <v>12</v>
      </c>
      <c r="D11" s="14">
        <v>1750</v>
      </c>
      <c r="E11" s="14">
        <v>8.4499999999999993</v>
      </c>
      <c r="F11" s="13">
        <v>9.6999999999999993</v>
      </c>
      <c r="G11" s="13"/>
      <c r="H11" s="13"/>
      <c r="I11" s="6">
        <f t="shared" ref="I11:I12" si="9">(IF(C11="SHORT",E11-F11,IF(C11="LONG",F11-E11)))*D11</f>
        <v>2187.5</v>
      </c>
      <c r="J11" s="16"/>
      <c r="K11" s="16"/>
      <c r="L11" s="6">
        <f t="shared" ref="L11:L12" si="10">I11+J11+K11</f>
        <v>2187.5</v>
      </c>
    </row>
    <row r="12" spans="1:12" x14ac:dyDescent="0.25">
      <c r="A12" s="12" t="s">
        <v>561</v>
      </c>
      <c r="B12" s="12" t="s">
        <v>562</v>
      </c>
      <c r="C12" s="13" t="s">
        <v>12</v>
      </c>
      <c r="D12" s="14">
        <v>1500</v>
      </c>
      <c r="E12" s="14">
        <v>9.65</v>
      </c>
      <c r="F12" s="13">
        <v>10.65</v>
      </c>
      <c r="G12" s="13"/>
      <c r="H12" s="13"/>
      <c r="I12" s="6">
        <f t="shared" si="9"/>
        <v>1500</v>
      </c>
      <c r="J12" s="16"/>
      <c r="K12" s="16"/>
      <c r="L12" s="6">
        <f t="shared" si="10"/>
        <v>1500</v>
      </c>
    </row>
    <row r="13" spans="1:12" x14ac:dyDescent="0.25">
      <c r="A13" s="12" t="s">
        <v>559</v>
      </c>
      <c r="B13" s="12" t="s">
        <v>560</v>
      </c>
      <c r="C13" s="13" t="s">
        <v>12</v>
      </c>
      <c r="D13" s="14">
        <v>1575</v>
      </c>
      <c r="E13" s="14">
        <v>5.85</v>
      </c>
      <c r="F13" s="13">
        <v>6.35</v>
      </c>
      <c r="G13" s="13"/>
      <c r="H13" s="13"/>
      <c r="I13" s="6">
        <f t="shared" ref="I13" si="11">(IF(C13="SHORT",E13-F13,IF(C13="LONG",F13-E13)))*D13</f>
        <v>787.5</v>
      </c>
      <c r="J13" s="16"/>
      <c r="K13" s="16"/>
      <c r="L13" s="6">
        <f t="shared" ref="L13" si="12">I13+J13+K13</f>
        <v>787.5</v>
      </c>
    </row>
    <row r="14" spans="1:12" x14ac:dyDescent="0.25">
      <c r="A14" s="12" t="s">
        <v>557</v>
      </c>
      <c r="B14" s="12" t="s">
        <v>556</v>
      </c>
      <c r="C14" s="13" t="s">
        <v>12</v>
      </c>
      <c r="D14" s="14">
        <v>750</v>
      </c>
      <c r="E14" s="14">
        <v>4</v>
      </c>
      <c r="F14" s="13">
        <v>6</v>
      </c>
      <c r="G14" s="13"/>
      <c r="H14" s="13"/>
      <c r="I14" s="6">
        <f t="shared" ref="I14:I15" si="13">(IF(C14="SHORT",E14-F14,IF(C14="LONG",F14-E14)))*D14</f>
        <v>1500</v>
      </c>
      <c r="J14" s="16"/>
      <c r="K14" s="16"/>
      <c r="L14" s="6">
        <f t="shared" ref="L14:L15" si="14">I14+J14+K14</f>
        <v>1500</v>
      </c>
    </row>
    <row r="15" spans="1:12" x14ac:dyDescent="0.25">
      <c r="A15" s="12" t="s">
        <v>557</v>
      </c>
      <c r="B15" s="12" t="s">
        <v>558</v>
      </c>
      <c r="C15" s="13" t="s">
        <v>12</v>
      </c>
      <c r="D15" s="14">
        <v>1500</v>
      </c>
      <c r="E15" s="14">
        <v>5.3</v>
      </c>
      <c r="F15" s="13">
        <v>6.55</v>
      </c>
      <c r="G15" s="13"/>
      <c r="H15" s="13"/>
      <c r="I15" s="6">
        <f t="shared" si="13"/>
        <v>1875</v>
      </c>
      <c r="J15" s="16"/>
      <c r="K15" s="16"/>
      <c r="L15" s="6">
        <f t="shared" si="14"/>
        <v>1875</v>
      </c>
    </row>
    <row r="16" spans="1:12" x14ac:dyDescent="0.25">
      <c r="A16" s="12" t="s">
        <v>554</v>
      </c>
      <c r="B16" s="12" t="s">
        <v>556</v>
      </c>
      <c r="C16" s="13" t="s">
        <v>12</v>
      </c>
      <c r="D16" s="14">
        <v>750</v>
      </c>
      <c r="E16" s="14">
        <v>5.85</v>
      </c>
      <c r="F16" s="13">
        <v>8.1</v>
      </c>
      <c r="G16" s="13"/>
      <c r="H16" s="13"/>
      <c r="I16" s="6">
        <f t="shared" ref="I16:I19" si="15">(IF(C16="SHORT",E16-F16,IF(C16="LONG",F16-E16)))*D16</f>
        <v>1687.5</v>
      </c>
      <c r="J16" s="16"/>
      <c r="K16" s="16"/>
      <c r="L16" s="6">
        <f t="shared" ref="L16:L19" si="16">I16+J16+K16</f>
        <v>1687.5</v>
      </c>
    </row>
    <row r="17" spans="1:12" x14ac:dyDescent="0.25">
      <c r="A17" s="12" t="s">
        <v>554</v>
      </c>
      <c r="B17" s="12" t="s">
        <v>555</v>
      </c>
      <c r="C17" s="13" t="s">
        <v>12</v>
      </c>
      <c r="D17" s="14">
        <v>4000</v>
      </c>
      <c r="E17" s="14">
        <v>3</v>
      </c>
      <c r="F17" s="13">
        <v>2.4500000000000002</v>
      </c>
      <c r="G17" s="13"/>
      <c r="H17" s="13"/>
      <c r="I17" s="6">
        <f t="shared" si="15"/>
        <v>-2199.9999999999991</v>
      </c>
      <c r="J17" s="16"/>
      <c r="K17" s="16"/>
      <c r="L17" s="6">
        <f t="shared" si="16"/>
        <v>-2199.9999999999991</v>
      </c>
    </row>
    <row r="18" spans="1:12" x14ac:dyDescent="0.25">
      <c r="A18" s="12" t="s">
        <v>551</v>
      </c>
      <c r="B18" s="12" t="s">
        <v>553</v>
      </c>
      <c r="C18" s="13" t="s">
        <v>12</v>
      </c>
      <c r="D18" s="14">
        <v>6000</v>
      </c>
      <c r="E18" s="14">
        <v>1.5</v>
      </c>
      <c r="F18" s="13">
        <v>2</v>
      </c>
      <c r="G18" s="13">
        <v>2.75</v>
      </c>
      <c r="H18" s="13"/>
      <c r="I18" s="6">
        <f t="shared" si="15"/>
        <v>3000</v>
      </c>
      <c r="J18" s="13">
        <f>(IF(C18="SHORT",IF(G18="",0,F18-G18),IF(C18="LONG",IF(G18="",0,(G18-F18)))))*D18</f>
        <v>4500</v>
      </c>
      <c r="K18" s="16"/>
      <c r="L18" s="6">
        <f t="shared" si="16"/>
        <v>7500</v>
      </c>
    </row>
    <row r="19" spans="1:12" x14ac:dyDescent="0.25">
      <c r="A19" s="12" t="s">
        <v>551</v>
      </c>
      <c r="B19" s="12" t="s">
        <v>552</v>
      </c>
      <c r="C19" s="13" t="s">
        <v>12</v>
      </c>
      <c r="D19" s="14">
        <v>1500</v>
      </c>
      <c r="E19" s="14">
        <v>4.75</v>
      </c>
      <c r="F19" s="13">
        <v>5.55</v>
      </c>
      <c r="G19" s="13"/>
      <c r="H19" s="13"/>
      <c r="I19" s="6">
        <f t="shared" si="15"/>
        <v>1199.9999999999998</v>
      </c>
      <c r="J19" s="13">
        <f>(IF(C19="SHORT",IF(G19="",0,F19-G19),IF(C19="LONG",IF(G19="",0,(G19-F19)))))*D19</f>
        <v>0</v>
      </c>
      <c r="K19" s="16"/>
      <c r="L19" s="6">
        <f t="shared" si="16"/>
        <v>1199.9999999999998</v>
      </c>
    </row>
    <row r="20" spans="1:12" x14ac:dyDescent="0.25">
      <c r="A20" s="12" t="s">
        <v>192</v>
      </c>
      <c r="B20" s="12" t="s">
        <v>193</v>
      </c>
      <c r="C20" s="13" t="s">
        <v>12</v>
      </c>
      <c r="D20" s="14">
        <v>2000</v>
      </c>
      <c r="E20" s="14">
        <v>27.5</v>
      </c>
      <c r="F20" s="13">
        <v>28.5</v>
      </c>
      <c r="G20" s="13">
        <v>29.5</v>
      </c>
      <c r="H20" s="13">
        <v>30.5</v>
      </c>
      <c r="I20" s="6">
        <f t="shared" ref="I20" si="17">(IF(C20="SHORT",E20-F20,IF(C20="LONG",F20-E20)))*D20</f>
        <v>2000</v>
      </c>
      <c r="J20" s="13">
        <f>(IF(C20="SHORT",IF(G20="",0,F20-G20),IF(C20="LONG",IF(G20="",0,(G20-F20)))))*D20</f>
        <v>2000</v>
      </c>
      <c r="K20" s="16">
        <f t="shared" ref="K20" si="18">(IF(C20="SHORT",IF(H20="",0,G20-H20),IF(C20="LONG",IF(H20="",0,(H20-G20)))))*D20</f>
        <v>2000</v>
      </c>
      <c r="L20" s="6">
        <f t="shared" ref="L20" si="19">I20+J20+K20</f>
        <v>6000</v>
      </c>
    </row>
    <row r="21" spans="1:12" x14ac:dyDescent="0.25">
      <c r="A21" s="12" t="s">
        <v>192</v>
      </c>
      <c r="B21" s="12" t="s">
        <v>194</v>
      </c>
      <c r="C21" s="13" t="s">
        <v>12</v>
      </c>
      <c r="D21" s="14">
        <v>1000</v>
      </c>
      <c r="E21" s="14">
        <v>20</v>
      </c>
      <c r="F21" s="13">
        <v>22</v>
      </c>
      <c r="G21" s="13">
        <v>0</v>
      </c>
      <c r="H21" s="13">
        <v>0</v>
      </c>
      <c r="I21" s="6">
        <f t="shared" ref="I21:I22" si="20">(IF(C21="SHORT",E21-F21,IF(C21="LONG",F21-E21)))*D21</f>
        <v>2000</v>
      </c>
      <c r="J21" s="16">
        <v>0</v>
      </c>
      <c r="K21" s="16">
        <v>0</v>
      </c>
      <c r="L21" s="6">
        <f t="shared" ref="L21:L22" si="21">I21+J21+K21</f>
        <v>2000</v>
      </c>
    </row>
    <row r="22" spans="1:12" x14ac:dyDescent="0.25">
      <c r="A22" s="12" t="s">
        <v>192</v>
      </c>
      <c r="B22" s="12" t="s">
        <v>550</v>
      </c>
      <c r="C22" s="13" t="s">
        <v>12</v>
      </c>
      <c r="D22" s="14">
        <v>1750</v>
      </c>
      <c r="E22" s="14">
        <v>5.85</v>
      </c>
      <c r="F22" s="13">
        <v>6.35</v>
      </c>
      <c r="G22" s="13">
        <v>7</v>
      </c>
      <c r="H22" s="13">
        <v>7.65</v>
      </c>
      <c r="I22" s="6">
        <f t="shared" si="20"/>
        <v>875</v>
      </c>
      <c r="J22" s="13">
        <f>(IF(C22="SHORT",IF(G22="",0,F22-G22),IF(C22="LONG",IF(G22="",0,(G22-F22)))))*D22</f>
        <v>1137.5000000000007</v>
      </c>
      <c r="K22" s="16">
        <f t="shared" ref="K22" si="22">(IF(C22="SHORT",IF(H22="",0,G22-H22),IF(C22="LONG",IF(H22="",0,(H22-G22)))))*D22</f>
        <v>1137.5000000000007</v>
      </c>
      <c r="L22" s="6">
        <f t="shared" si="21"/>
        <v>3150.0000000000014</v>
      </c>
    </row>
    <row r="23" spans="1:12" x14ac:dyDescent="0.25">
      <c r="A23" s="12" t="s">
        <v>192</v>
      </c>
      <c r="B23" s="12" t="s">
        <v>195</v>
      </c>
      <c r="C23" s="13" t="s">
        <v>12</v>
      </c>
      <c r="D23" s="14">
        <v>3500</v>
      </c>
      <c r="E23" s="14">
        <v>10</v>
      </c>
      <c r="F23" s="13">
        <v>11</v>
      </c>
      <c r="G23" s="13">
        <v>0</v>
      </c>
      <c r="H23" s="13">
        <v>0</v>
      </c>
      <c r="I23" s="6">
        <f t="shared" ref="I23" si="23">(IF(C23="SHORT",E23-F23,IF(C23="LONG",F23-E23)))*D23</f>
        <v>3500</v>
      </c>
      <c r="J23" s="16">
        <v>0</v>
      </c>
      <c r="K23" s="16">
        <v>0</v>
      </c>
      <c r="L23" s="6">
        <f t="shared" ref="L23" si="24">I23+J23+K23</f>
        <v>3500</v>
      </c>
    </row>
    <row r="24" spans="1:12" x14ac:dyDescent="0.25">
      <c r="A24" s="12" t="s">
        <v>191</v>
      </c>
      <c r="B24" s="12" t="s">
        <v>220</v>
      </c>
      <c r="C24" s="13" t="s">
        <v>12</v>
      </c>
      <c r="D24" s="14">
        <v>1000</v>
      </c>
      <c r="E24" s="14">
        <v>47</v>
      </c>
      <c r="F24" s="13">
        <v>50</v>
      </c>
      <c r="G24" s="13">
        <v>53</v>
      </c>
      <c r="H24" s="13">
        <v>56</v>
      </c>
      <c r="I24" s="6">
        <f t="shared" ref="I24:I26" si="25">(IF(C24="SHORT",E24-F24,IF(C24="LONG",F24-E24)))*D24</f>
        <v>3000</v>
      </c>
      <c r="J24" s="13">
        <f>(IF(C24="SHORT",IF(G24="",0,F24-G24),IF(C24="LONG",IF(G24="",0,(G24-F24)))))*D24</f>
        <v>3000</v>
      </c>
      <c r="K24" s="16">
        <v>0</v>
      </c>
      <c r="L24" s="6">
        <f t="shared" ref="L24:L26" si="26">I24+J24+K24</f>
        <v>6000</v>
      </c>
    </row>
    <row r="25" spans="1:12" x14ac:dyDescent="0.25">
      <c r="A25" s="12" t="s">
        <v>191</v>
      </c>
      <c r="B25" s="12" t="s">
        <v>549</v>
      </c>
      <c r="C25" s="13" t="s">
        <v>12</v>
      </c>
      <c r="D25" s="14">
        <v>1800</v>
      </c>
      <c r="E25" s="14">
        <v>3.05</v>
      </c>
      <c r="F25" s="13">
        <v>4.2</v>
      </c>
      <c r="G25" s="13">
        <v>0</v>
      </c>
      <c r="H25" s="13">
        <v>0</v>
      </c>
      <c r="I25" s="6">
        <f t="shared" si="25"/>
        <v>2070.0000000000005</v>
      </c>
      <c r="J25" s="16">
        <v>0</v>
      </c>
      <c r="K25" s="16">
        <v>0</v>
      </c>
      <c r="L25" s="6">
        <f t="shared" si="26"/>
        <v>2070.0000000000005</v>
      </c>
    </row>
    <row r="26" spans="1:12" x14ac:dyDescent="0.25">
      <c r="A26" s="12" t="s">
        <v>191</v>
      </c>
      <c r="B26" s="12" t="s">
        <v>548</v>
      </c>
      <c r="C26" s="13" t="s">
        <v>12</v>
      </c>
      <c r="D26" s="14">
        <v>3500</v>
      </c>
      <c r="E26" s="14">
        <v>1.4</v>
      </c>
      <c r="F26" s="13">
        <v>0.85</v>
      </c>
      <c r="G26" s="13">
        <v>0</v>
      </c>
      <c r="H26" s="13">
        <v>0</v>
      </c>
      <c r="I26" s="6">
        <f t="shared" si="25"/>
        <v>-1924.9999999999998</v>
      </c>
      <c r="J26" s="16">
        <v>0</v>
      </c>
      <c r="K26" s="16">
        <v>0</v>
      </c>
      <c r="L26" s="6">
        <f t="shared" si="26"/>
        <v>-1924.9999999999998</v>
      </c>
    </row>
    <row r="27" spans="1:12" x14ac:dyDescent="0.25">
      <c r="A27" s="12" t="s">
        <v>191</v>
      </c>
      <c r="B27" s="12" t="s">
        <v>221</v>
      </c>
      <c r="C27" s="13" t="s">
        <v>12</v>
      </c>
      <c r="D27" s="14">
        <v>1000</v>
      </c>
      <c r="E27" s="14">
        <v>37</v>
      </c>
      <c r="F27" s="13">
        <v>33</v>
      </c>
      <c r="G27" s="13">
        <v>0</v>
      </c>
      <c r="H27" s="13">
        <v>0</v>
      </c>
      <c r="I27" s="6">
        <f t="shared" ref="I27:I28" si="27">(IF(C27="SHORT",E27-F27,IF(C27="LONG",F27-E27)))*D27</f>
        <v>-4000</v>
      </c>
      <c r="J27" s="16">
        <v>0</v>
      </c>
      <c r="K27" s="16">
        <v>0</v>
      </c>
      <c r="L27" s="6">
        <f t="shared" ref="L27:L28" si="28">I27+J27+K27</f>
        <v>-4000</v>
      </c>
    </row>
    <row r="28" spans="1:12" x14ac:dyDescent="0.25">
      <c r="A28" s="12" t="s">
        <v>190</v>
      </c>
      <c r="B28" s="12" t="s">
        <v>222</v>
      </c>
      <c r="C28" s="13" t="s">
        <v>12</v>
      </c>
      <c r="D28" s="14">
        <v>1600</v>
      </c>
      <c r="E28" s="14">
        <v>27</v>
      </c>
      <c r="F28" s="13">
        <v>32</v>
      </c>
      <c r="G28" s="13">
        <v>0</v>
      </c>
      <c r="H28" s="13">
        <v>0</v>
      </c>
      <c r="I28" s="6">
        <f t="shared" si="27"/>
        <v>8000</v>
      </c>
      <c r="J28" s="16">
        <v>0</v>
      </c>
      <c r="K28" s="16">
        <v>0</v>
      </c>
      <c r="L28" s="6">
        <f t="shared" si="28"/>
        <v>8000</v>
      </c>
    </row>
    <row r="29" spans="1:12" x14ac:dyDescent="0.25">
      <c r="A29" s="12" t="s">
        <v>190</v>
      </c>
      <c r="B29" s="12" t="s">
        <v>223</v>
      </c>
      <c r="C29" s="13" t="s">
        <v>12</v>
      </c>
      <c r="D29" s="14">
        <v>1000</v>
      </c>
      <c r="E29" s="14">
        <v>28</v>
      </c>
      <c r="F29" s="13">
        <v>30</v>
      </c>
      <c r="G29" s="13">
        <v>0</v>
      </c>
      <c r="H29" s="13">
        <v>0</v>
      </c>
      <c r="I29" s="6">
        <f t="shared" ref="I29" si="29">(IF(C29="SHORT",E29-F29,IF(C29="LONG",F29-E29)))*D29</f>
        <v>2000</v>
      </c>
      <c r="J29" s="16">
        <v>0</v>
      </c>
      <c r="K29" s="16">
        <v>0</v>
      </c>
      <c r="L29" s="6">
        <f t="shared" ref="L29" si="30">I29+J29+K29</f>
        <v>2000</v>
      </c>
    </row>
    <row r="30" spans="1:12" x14ac:dyDescent="0.25">
      <c r="A30" s="12" t="s">
        <v>189</v>
      </c>
      <c r="B30" s="12" t="s">
        <v>224</v>
      </c>
      <c r="C30" s="13" t="s">
        <v>12</v>
      </c>
      <c r="D30" s="14">
        <v>2000</v>
      </c>
      <c r="E30" s="14">
        <v>20</v>
      </c>
      <c r="F30" s="13">
        <v>21</v>
      </c>
      <c r="G30" s="13">
        <v>22</v>
      </c>
      <c r="H30" s="13">
        <v>0</v>
      </c>
      <c r="I30" s="6">
        <f t="shared" ref="I30" si="31">(IF(C30="SHORT",E30-F30,IF(C30="LONG",F30-E30)))*D30</f>
        <v>2000</v>
      </c>
      <c r="J30" s="13">
        <f>(IF(C30="SHORT",IF(G30="",0,F30-G30),IF(C30="LONG",IF(G30="",0,(G30-F30)))))*D30</f>
        <v>2000</v>
      </c>
      <c r="K30" s="16">
        <v>0</v>
      </c>
      <c r="L30" s="6">
        <f t="shared" ref="L30" si="32">I30+J30+K30</f>
        <v>4000</v>
      </c>
    </row>
    <row r="31" spans="1:12" x14ac:dyDescent="0.25">
      <c r="A31" s="12" t="s">
        <v>189</v>
      </c>
      <c r="B31" s="12" t="s">
        <v>225</v>
      </c>
      <c r="C31" s="13" t="s">
        <v>12</v>
      </c>
      <c r="D31" s="14">
        <v>8000</v>
      </c>
      <c r="E31" s="14">
        <v>4.3</v>
      </c>
      <c r="F31" s="13">
        <v>4.8</v>
      </c>
      <c r="G31" s="13">
        <v>5.4</v>
      </c>
      <c r="H31" s="13">
        <v>0</v>
      </c>
      <c r="I31" s="6">
        <f t="shared" ref="I31" si="33">(IF(C31="SHORT",E31-F31,IF(C31="LONG",F31-E31)))*D31</f>
        <v>4000</v>
      </c>
      <c r="J31" s="13">
        <f>(IF(C31="SHORT",IF(G31="",0,F31-G31),IF(C31="LONG",IF(G31="",0,(G31-F31)))))*D31</f>
        <v>4800.0000000000045</v>
      </c>
      <c r="K31" s="16">
        <v>0</v>
      </c>
      <c r="L31" s="6">
        <f t="shared" ref="L31" si="34">I31+J31+K31</f>
        <v>8800.0000000000036</v>
      </c>
    </row>
    <row r="32" spans="1:12" x14ac:dyDescent="0.25">
      <c r="A32" s="12" t="s">
        <v>189</v>
      </c>
      <c r="B32" s="12" t="s">
        <v>226</v>
      </c>
      <c r="C32" s="13" t="s">
        <v>12</v>
      </c>
      <c r="D32" s="14">
        <v>10000</v>
      </c>
      <c r="E32" s="14">
        <v>12.5</v>
      </c>
      <c r="F32" s="13">
        <v>13</v>
      </c>
      <c r="G32" s="13">
        <v>0</v>
      </c>
      <c r="H32" s="13">
        <v>0</v>
      </c>
      <c r="I32" s="6">
        <f t="shared" ref="I32" si="35">(IF(C32="SHORT",E32-F32,IF(C32="LONG",F32-E32)))*D32</f>
        <v>5000</v>
      </c>
      <c r="J32" s="16">
        <v>0</v>
      </c>
      <c r="K32" s="16">
        <v>0</v>
      </c>
      <c r="L32" s="6">
        <f t="shared" ref="L32" si="36">I32+J32+K32</f>
        <v>5000</v>
      </c>
    </row>
    <row r="33" spans="1:12" x14ac:dyDescent="0.25">
      <c r="A33" s="12" t="s">
        <v>188</v>
      </c>
      <c r="B33" s="12" t="s">
        <v>227</v>
      </c>
      <c r="C33" s="13" t="s">
        <v>12</v>
      </c>
      <c r="D33" s="14">
        <v>4000</v>
      </c>
      <c r="E33" s="14">
        <v>25</v>
      </c>
      <c r="F33" s="13">
        <v>26</v>
      </c>
      <c r="G33" s="13">
        <v>27</v>
      </c>
      <c r="H33" s="13">
        <v>28</v>
      </c>
      <c r="I33" s="6">
        <f t="shared" ref="I33" si="37">(IF(C33="SHORT",E33-F33,IF(C33="LONG",F33-E33)))*D33</f>
        <v>4000</v>
      </c>
      <c r="J33" s="13">
        <f>(IF(C33="SHORT",IF(G33="",0,F33-G33),IF(C33="LONG",IF(G33="",0,(G33-F33)))))*D33</f>
        <v>4000</v>
      </c>
      <c r="K33" s="16">
        <f t="shared" ref="K33" si="38">(IF(C33="SHORT",IF(H33="",0,G33-H33),IF(C33="LONG",IF(H33="",0,(H33-G33)))))*D33</f>
        <v>4000</v>
      </c>
      <c r="L33" s="6">
        <f t="shared" ref="L33" si="39">I33+J33+K33</f>
        <v>12000</v>
      </c>
    </row>
    <row r="34" spans="1:12" x14ac:dyDescent="0.25">
      <c r="A34" s="12" t="s">
        <v>188</v>
      </c>
      <c r="B34" s="12" t="s">
        <v>228</v>
      </c>
      <c r="C34" s="13" t="s">
        <v>12</v>
      </c>
      <c r="D34" s="14">
        <v>1200</v>
      </c>
      <c r="E34" s="14">
        <v>26</v>
      </c>
      <c r="F34" s="13">
        <v>28</v>
      </c>
      <c r="G34" s="13">
        <v>0</v>
      </c>
      <c r="H34" s="13">
        <v>0</v>
      </c>
      <c r="I34" s="6">
        <f t="shared" ref="I34:I36" si="40">(IF(C34="SHORT",E34-F34,IF(C34="LONG",F34-E34)))*D34</f>
        <v>2400</v>
      </c>
      <c r="J34" s="16">
        <v>0</v>
      </c>
      <c r="K34" s="16">
        <f t="shared" ref="K34" si="41">(IF(C34="SHORT",IF(H34="",0,G34-H34),IF(C34="LONG",IF(H34="",0,(H34-G34)))))*D34</f>
        <v>0</v>
      </c>
      <c r="L34" s="6">
        <f t="shared" ref="L34:L36" si="42">I34+J34+K34</f>
        <v>2400</v>
      </c>
    </row>
    <row r="35" spans="1:12" x14ac:dyDescent="0.25">
      <c r="A35" s="35">
        <v>43140</v>
      </c>
      <c r="B35" s="12" t="s">
        <v>547</v>
      </c>
      <c r="C35" s="13" t="s">
        <v>12</v>
      </c>
      <c r="D35" s="14">
        <v>1750</v>
      </c>
      <c r="E35" s="14">
        <v>8.5</v>
      </c>
      <c r="F35" s="13">
        <v>9.75</v>
      </c>
      <c r="G35" s="13">
        <v>11.25</v>
      </c>
      <c r="H35" s="13"/>
      <c r="I35" s="6">
        <f t="shared" si="40"/>
        <v>2187.5</v>
      </c>
      <c r="J35" s="13">
        <f>(IF(C35="SHORT",IF(G35="",0,F35-G35),IF(C35="LONG",IF(G35="",0,(G35-F35)))))*D35</f>
        <v>2625</v>
      </c>
      <c r="K35" s="16"/>
      <c r="L35" s="6">
        <f t="shared" si="42"/>
        <v>4812.5</v>
      </c>
    </row>
    <row r="36" spans="1:12" x14ac:dyDescent="0.25">
      <c r="A36" s="12" t="s">
        <v>187</v>
      </c>
      <c r="B36" s="12" t="s">
        <v>546</v>
      </c>
      <c r="C36" s="13" t="s">
        <v>12</v>
      </c>
      <c r="D36" s="14">
        <v>5000</v>
      </c>
      <c r="E36" s="14">
        <v>10.35</v>
      </c>
      <c r="F36" s="13">
        <v>10.85</v>
      </c>
      <c r="G36" s="13">
        <v>11.5</v>
      </c>
      <c r="H36" s="13"/>
      <c r="I36" s="6">
        <f t="shared" si="40"/>
        <v>2500</v>
      </c>
      <c r="J36" s="16">
        <f>(G36-F36)*D36</f>
        <v>3250.0000000000018</v>
      </c>
      <c r="K36" s="16"/>
      <c r="L36" s="6">
        <f t="shared" si="42"/>
        <v>5750.0000000000018</v>
      </c>
    </row>
    <row r="37" spans="1:12" x14ac:dyDescent="0.25">
      <c r="A37" s="12" t="s">
        <v>187</v>
      </c>
      <c r="B37" s="12" t="s">
        <v>229</v>
      </c>
      <c r="C37" s="13" t="s">
        <v>12</v>
      </c>
      <c r="D37" s="14">
        <v>4000</v>
      </c>
      <c r="E37" s="14">
        <v>14</v>
      </c>
      <c r="F37" s="13">
        <v>14.5</v>
      </c>
      <c r="G37" s="13">
        <v>15</v>
      </c>
      <c r="H37" s="13">
        <v>15.5</v>
      </c>
      <c r="I37" s="6">
        <f t="shared" ref="I37" si="43">(IF(C37="SHORT",E37-F37,IF(C37="LONG",F37-E37)))*D37</f>
        <v>2000</v>
      </c>
      <c r="J37" s="16">
        <f>(G37-F37)*D37</f>
        <v>2000</v>
      </c>
      <c r="K37" s="16">
        <f t="shared" ref="K37" si="44">(IF(C37="SHORT",IF(H37="",0,G37-H37),IF(C37="LONG",IF(H37="",0,(H37-G37)))))*D37</f>
        <v>2000</v>
      </c>
      <c r="L37" s="6">
        <f t="shared" ref="L37" si="45">I37+J37+K37</f>
        <v>6000</v>
      </c>
    </row>
    <row r="38" spans="1:12" x14ac:dyDescent="0.25">
      <c r="A38" s="12" t="s">
        <v>187</v>
      </c>
      <c r="B38" s="12" t="s">
        <v>229</v>
      </c>
      <c r="C38" s="13" t="s">
        <v>12</v>
      </c>
      <c r="D38" s="14">
        <v>4000</v>
      </c>
      <c r="E38" s="14">
        <v>15.1</v>
      </c>
      <c r="F38" s="13">
        <v>15.7</v>
      </c>
      <c r="G38" s="13">
        <v>16.5</v>
      </c>
      <c r="H38" s="13">
        <v>18</v>
      </c>
      <c r="I38" s="6">
        <f t="shared" ref="I38" si="46">(IF(C38="SHORT",E38-F38,IF(C38="LONG",F38-E38)))*D38</f>
        <v>2399.9999999999986</v>
      </c>
      <c r="J38" s="16">
        <f>(G38-F38)*D38</f>
        <v>3200.0000000000027</v>
      </c>
      <c r="K38" s="16">
        <f t="shared" ref="K38" si="47">(IF(C38="SHORT",IF(H38="",0,G38-H38),IF(C38="LONG",IF(H38="",0,(H38-G38)))))*D38</f>
        <v>6000</v>
      </c>
      <c r="L38" s="6">
        <f t="shared" ref="L38" si="48">I38+J38+K38</f>
        <v>11600.000000000002</v>
      </c>
    </row>
    <row r="39" spans="1:12" x14ac:dyDescent="0.25">
      <c r="A39" s="12" t="s">
        <v>187</v>
      </c>
      <c r="B39" s="12" t="s">
        <v>230</v>
      </c>
      <c r="C39" s="13" t="s">
        <v>12</v>
      </c>
      <c r="D39" s="14">
        <v>1000</v>
      </c>
      <c r="E39" s="14">
        <v>30</v>
      </c>
      <c r="F39" s="13">
        <v>32</v>
      </c>
      <c r="G39" s="13">
        <v>34</v>
      </c>
      <c r="H39" s="13">
        <v>35</v>
      </c>
      <c r="I39" s="6">
        <f t="shared" ref="I39" si="49">(IF(C39="SHORT",E39-F39,IF(C39="LONG",F39-E39)))*D39</f>
        <v>2000</v>
      </c>
      <c r="J39" s="16">
        <f>(G39-F39)*D39</f>
        <v>2000</v>
      </c>
      <c r="K39" s="16">
        <f t="shared" ref="K39" si="50">(IF(C39="SHORT",IF(H39="",0,G39-H39),IF(C39="LONG",IF(H39="",0,(H39-G39)))))*D39</f>
        <v>1000</v>
      </c>
      <c r="L39" s="6">
        <f t="shared" ref="L39" si="51">I39+J39+K39</f>
        <v>5000</v>
      </c>
    </row>
    <row r="40" spans="1:12" x14ac:dyDescent="0.25">
      <c r="A40" s="12" t="s">
        <v>187</v>
      </c>
      <c r="B40" s="12" t="s">
        <v>231</v>
      </c>
      <c r="C40" s="13" t="s">
        <v>12</v>
      </c>
      <c r="D40" s="14">
        <v>2000</v>
      </c>
      <c r="E40" s="14">
        <v>24.5</v>
      </c>
      <c r="F40" s="13">
        <v>26</v>
      </c>
      <c r="G40" s="13">
        <v>0</v>
      </c>
      <c r="H40" s="13">
        <v>0</v>
      </c>
      <c r="I40" s="6">
        <f t="shared" ref="I40" si="52">(IF(C40="SHORT",E40-F40,IF(C40="LONG",F40-E40)))*D40</f>
        <v>3000</v>
      </c>
      <c r="J40" s="16">
        <v>0</v>
      </c>
      <c r="K40" s="16">
        <f t="shared" ref="K40" si="53">(IF(C40="SHORT",IF(H40="",0,G40-H40),IF(C40="LONG",IF(H40="",0,(H40-G40)))))*D40</f>
        <v>0</v>
      </c>
      <c r="L40" s="6">
        <f t="shared" ref="L40" si="54">I40+J40+K40</f>
        <v>3000</v>
      </c>
    </row>
    <row r="41" spans="1:12" x14ac:dyDescent="0.25">
      <c r="A41" s="12" t="s">
        <v>187</v>
      </c>
      <c r="B41" s="12" t="s">
        <v>232</v>
      </c>
      <c r="C41" s="13" t="s">
        <v>12</v>
      </c>
      <c r="D41" s="14">
        <v>2000</v>
      </c>
      <c r="E41" s="14">
        <v>37</v>
      </c>
      <c r="F41" s="13">
        <v>38.5</v>
      </c>
      <c r="G41" s="13">
        <v>0</v>
      </c>
      <c r="H41" s="13">
        <v>0</v>
      </c>
      <c r="I41" s="6">
        <f t="shared" ref="I41" si="55">(IF(C41="SHORT",E41-F41,IF(C41="LONG",F41-E41)))*D41</f>
        <v>3000</v>
      </c>
      <c r="J41" s="16">
        <v>0</v>
      </c>
      <c r="K41" s="16">
        <f t="shared" ref="K41" si="56">(IF(C41="SHORT",IF(H41="",0,G41-H41),IF(C41="LONG",IF(H41="",0,(H41-G41)))))*D41</f>
        <v>0</v>
      </c>
      <c r="L41" s="6">
        <f t="shared" ref="L41" si="57">I41+J41+K41</f>
        <v>3000</v>
      </c>
    </row>
    <row r="42" spans="1:12" x14ac:dyDescent="0.25">
      <c r="A42" s="12" t="s">
        <v>186</v>
      </c>
      <c r="B42" s="12" t="s">
        <v>233</v>
      </c>
      <c r="C42" s="13" t="s">
        <v>12</v>
      </c>
      <c r="D42" s="14">
        <v>8000</v>
      </c>
      <c r="E42" s="14">
        <v>11</v>
      </c>
      <c r="F42" s="13">
        <v>11.5</v>
      </c>
      <c r="G42" s="13">
        <v>12</v>
      </c>
      <c r="H42" s="13">
        <v>12.5</v>
      </c>
      <c r="I42" s="6">
        <f t="shared" ref="I42" si="58">(IF(C42="SHORT",E42-F42,IF(C42="LONG",F42-E42)))*D42</f>
        <v>4000</v>
      </c>
      <c r="J42" s="16">
        <f>(G42-F42)*D42</f>
        <v>4000</v>
      </c>
      <c r="K42" s="16">
        <f t="shared" ref="K42" si="59">(IF(C42="SHORT",IF(H42="",0,G42-H42),IF(C42="LONG",IF(H42="",0,(H42-G42)))))*D42</f>
        <v>4000</v>
      </c>
      <c r="L42" s="6">
        <f t="shared" ref="L42" si="60">I42+J42+K42</f>
        <v>12000</v>
      </c>
    </row>
    <row r="43" spans="1:12" x14ac:dyDescent="0.25">
      <c r="A43" s="12" t="s">
        <v>186</v>
      </c>
      <c r="B43" s="12" t="s">
        <v>234</v>
      </c>
      <c r="C43" s="13" t="s">
        <v>12</v>
      </c>
      <c r="D43" s="14">
        <v>6000</v>
      </c>
      <c r="E43" s="14">
        <v>8.1</v>
      </c>
      <c r="F43" s="13">
        <v>8.1</v>
      </c>
      <c r="G43" s="13">
        <v>0</v>
      </c>
      <c r="H43" s="13">
        <v>0</v>
      </c>
      <c r="I43" s="6">
        <f t="shared" ref="I43" si="61">(IF(C43="SHORT",E43-F43,IF(C43="LONG",F43-E43)))*D43</f>
        <v>0</v>
      </c>
      <c r="J43" s="16">
        <v>0</v>
      </c>
      <c r="K43" s="16">
        <f t="shared" ref="K43" si="62">(IF(C43="SHORT",IF(H43="",0,G43-H43),IF(C43="LONG",IF(H43="",0,(H43-G43)))))*D43</f>
        <v>0</v>
      </c>
      <c r="L43" s="6">
        <f t="shared" ref="L43" si="63">I43+J43+K43</f>
        <v>0</v>
      </c>
    </row>
    <row r="44" spans="1:12" x14ac:dyDescent="0.25">
      <c r="A44" s="12" t="s">
        <v>186</v>
      </c>
      <c r="B44" s="12" t="s">
        <v>196</v>
      </c>
      <c r="C44" s="13" t="s">
        <v>12</v>
      </c>
      <c r="D44" s="14">
        <v>6000</v>
      </c>
      <c r="E44" s="14">
        <v>9</v>
      </c>
      <c r="F44" s="13">
        <v>9</v>
      </c>
      <c r="G44" s="13">
        <v>0</v>
      </c>
      <c r="H44" s="13">
        <v>0</v>
      </c>
      <c r="I44" s="6">
        <f t="shared" ref="I44" si="64">(IF(C44="SHORT",E44-F44,IF(C44="LONG",F44-E44)))*D44</f>
        <v>0</v>
      </c>
      <c r="J44" s="16">
        <v>0</v>
      </c>
      <c r="K44" s="16">
        <f t="shared" ref="K44" si="65">(IF(C44="SHORT",IF(H44="",0,G44-H44),IF(C44="LONG",IF(H44="",0,(H44-G44)))))*D44</f>
        <v>0</v>
      </c>
      <c r="L44" s="6">
        <f t="shared" ref="L44" si="66">I44+J44+K44</f>
        <v>0</v>
      </c>
    </row>
    <row r="45" spans="1:12" x14ac:dyDescent="0.25">
      <c r="A45" s="12" t="s">
        <v>185</v>
      </c>
      <c r="B45" s="12" t="s">
        <v>235</v>
      </c>
      <c r="C45" s="13" t="s">
        <v>12</v>
      </c>
      <c r="D45" s="14">
        <v>4000</v>
      </c>
      <c r="E45" s="14">
        <v>12</v>
      </c>
      <c r="F45" s="13">
        <v>12.5</v>
      </c>
      <c r="G45" s="13">
        <v>13</v>
      </c>
      <c r="H45" s="13">
        <v>13.5</v>
      </c>
      <c r="I45" s="6">
        <f t="shared" ref="I45" si="67">(IF(C45="SHORT",E45-F45,IF(C45="LONG",F45-E45)))*D45</f>
        <v>2000</v>
      </c>
      <c r="J45" s="16">
        <f>(G45-F45)*D45</f>
        <v>2000</v>
      </c>
      <c r="K45" s="16">
        <f t="shared" ref="K45" si="68">(IF(C45="SHORT",IF(H45="",0,G45-H45),IF(C45="LONG",IF(H45="",0,(H45-G45)))))*D45</f>
        <v>2000</v>
      </c>
      <c r="L45" s="6">
        <f t="shared" ref="L45" si="69">I45+J45+K45</f>
        <v>6000</v>
      </c>
    </row>
    <row r="46" spans="1:12" x14ac:dyDescent="0.25">
      <c r="A46" s="12" t="s">
        <v>185</v>
      </c>
      <c r="B46" s="12" t="s">
        <v>236</v>
      </c>
      <c r="C46" s="13" t="s">
        <v>12</v>
      </c>
      <c r="D46" s="14">
        <v>2000</v>
      </c>
      <c r="E46" s="14">
        <v>22</v>
      </c>
      <c r="F46" s="13">
        <v>23</v>
      </c>
      <c r="G46" s="13">
        <v>24</v>
      </c>
      <c r="H46" s="13">
        <v>25</v>
      </c>
      <c r="I46" s="6">
        <f t="shared" ref="I46" si="70">(IF(C46="SHORT",E46-F46,IF(C46="LONG",F46-E46)))*D46</f>
        <v>2000</v>
      </c>
      <c r="J46" s="16">
        <f>(G46-F46)*D46</f>
        <v>2000</v>
      </c>
      <c r="K46" s="16">
        <f t="shared" ref="K46" si="71">(IF(C46="SHORT",IF(H46="",0,G46-H46),IF(C46="LONG",IF(H46="",0,(H46-G46)))))*D46</f>
        <v>2000</v>
      </c>
      <c r="L46" s="6">
        <f t="shared" ref="L46" si="72">I46+J46+K46</f>
        <v>6000</v>
      </c>
    </row>
    <row r="47" spans="1:12" x14ac:dyDescent="0.25">
      <c r="A47" s="12" t="s">
        <v>185</v>
      </c>
      <c r="B47" s="12" t="s">
        <v>237</v>
      </c>
      <c r="C47" s="13" t="s">
        <v>12</v>
      </c>
      <c r="D47" s="14">
        <v>3500</v>
      </c>
      <c r="E47" s="14">
        <v>9.5</v>
      </c>
      <c r="F47" s="13">
        <v>10.5</v>
      </c>
      <c r="G47" s="13">
        <v>0</v>
      </c>
      <c r="H47" s="13">
        <v>0</v>
      </c>
      <c r="I47" s="6">
        <f t="shared" ref="I47" si="73">(IF(C47="SHORT",E47-F47,IF(C47="LONG",F47-E47)))*D47</f>
        <v>3500</v>
      </c>
      <c r="J47" s="16">
        <v>0</v>
      </c>
      <c r="K47" s="16">
        <f t="shared" ref="K47" si="74">(IF(C47="SHORT",IF(H47="",0,G47-H47),IF(C47="LONG",IF(H47="",0,(H47-G47)))))*D47</f>
        <v>0</v>
      </c>
      <c r="L47" s="6">
        <f t="shared" ref="L47" si="75">I47+J47+K47</f>
        <v>3500</v>
      </c>
    </row>
    <row r="48" spans="1:12" x14ac:dyDescent="0.25">
      <c r="A48" s="12" t="s">
        <v>184</v>
      </c>
      <c r="B48" s="12" t="s">
        <v>235</v>
      </c>
      <c r="C48" s="13" t="s">
        <v>12</v>
      </c>
      <c r="D48" s="14">
        <v>4000</v>
      </c>
      <c r="E48" s="14">
        <v>16</v>
      </c>
      <c r="F48" s="13">
        <v>16.5</v>
      </c>
      <c r="G48" s="13">
        <v>17</v>
      </c>
      <c r="H48" s="13">
        <v>18.399999999999999</v>
      </c>
      <c r="I48" s="6">
        <f t="shared" ref="I48" si="76">(IF(C48="SHORT",E48-F48,IF(C48="LONG",F48-E48)))*D48</f>
        <v>2000</v>
      </c>
      <c r="J48" s="16">
        <f>(G48-F48)*D48</f>
        <v>2000</v>
      </c>
      <c r="K48" s="16">
        <f t="shared" ref="K48" si="77">(IF(C48="SHORT",IF(H48="",0,G48-H48),IF(C48="LONG",IF(H48="",0,(H48-G48)))))*D48</f>
        <v>5599.9999999999945</v>
      </c>
      <c r="L48" s="6">
        <f t="shared" ref="L48" si="78">I48+J48+K48</f>
        <v>9599.9999999999945</v>
      </c>
    </row>
    <row r="49" spans="1:12" x14ac:dyDescent="0.25">
      <c r="A49" s="12" t="s">
        <v>184</v>
      </c>
      <c r="B49" s="12" t="s">
        <v>238</v>
      </c>
      <c r="C49" s="13" t="s">
        <v>12</v>
      </c>
      <c r="D49" s="14">
        <v>8000</v>
      </c>
      <c r="E49" s="14">
        <v>12</v>
      </c>
      <c r="F49" s="13">
        <v>12.5</v>
      </c>
      <c r="G49" s="13">
        <v>0</v>
      </c>
      <c r="H49" s="13">
        <v>0</v>
      </c>
      <c r="I49" s="6">
        <f t="shared" ref="I49" si="79">(IF(C49="SHORT",E49-F49,IF(C49="LONG",F49-E49)))*D49</f>
        <v>4000</v>
      </c>
      <c r="J49" s="16">
        <v>0</v>
      </c>
      <c r="K49" s="16">
        <f t="shared" ref="K49" si="80">(IF(C49="SHORT",IF(H49="",0,G49-H49),IF(C49="LONG",IF(H49="",0,(H49-G49)))))*D49</f>
        <v>0</v>
      </c>
      <c r="L49" s="6">
        <f t="shared" ref="L49" si="81">I49+J49+K49</f>
        <v>4000</v>
      </c>
    </row>
    <row r="50" spans="1:12" x14ac:dyDescent="0.25">
      <c r="A50" s="12" t="s">
        <v>184</v>
      </c>
      <c r="B50" s="12" t="s">
        <v>236</v>
      </c>
      <c r="C50" s="13" t="s">
        <v>12</v>
      </c>
      <c r="D50" s="14">
        <v>4000</v>
      </c>
      <c r="E50" s="14">
        <v>22</v>
      </c>
      <c r="F50" s="13">
        <v>20.399999999999999</v>
      </c>
      <c r="G50" s="13">
        <v>0</v>
      </c>
      <c r="H50" s="13">
        <v>0</v>
      </c>
      <c r="I50" s="6">
        <f t="shared" ref="I50" si="82">(IF(C50="SHORT",E50-F50,IF(C50="LONG",F50-E50)))*D50</f>
        <v>-6400.0000000000055</v>
      </c>
      <c r="J50" s="16">
        <v>0</v>
      </c>
      <c r="K50" s="16">
        <f t="shared" ref="K50" si="83">(IF(C50="SHORT",IF(H50="",0,G50-H50),IF(C50="LONG",IF(H50="",0,(H50-G50)))))*D50</f>
        <v>0</v>
      </c>
      <c r="L50" s="6">
        <f t="shared" ref="L50" si="84">I50+J50+K50</f>
        <v>-6400.0000000000055</v>
      </c>
    </row>
    <row r="51" spans="1:12" x14ac:dyDescent="0.25">
      <c r="A51" s="12" t="s">
        <v>183</v>
      </c>
      <c r="B51" s="12" t="s">
        <v>197</v>
      </c>
      <c r="C51" s="13" t="s">
        <v>12</v>
      </c>
      <c r="D51" s="14">
        <v>4000</v>
      </c>
      <c r="E51" s="14">
        <v>13.2</v>
      </c>
      <c r="F51" s="13">
        <v>14</v>
      </c>
      <c r="G51" s="13">
        <v>15</v>
      </c>
      <c r="H51" s="13">
        <v>16</v>
      </c>
      <c r="I51" s="6">
        <f t="shared" ref="I51" si="85">(IF(C51="SHORT",E51-F51,IF(C51="LONG",F51-E51)))*D51</f>
        <v>3200.0000000000027</v>
      </c>
      <c r="J51" s="16">
        <f>(G51-F51)*D51</f>
        <v>4000</v>
      </c>
      <c r="K51" s="16">
        <f t="shared" ref="K51" si="86">(IF(C51="SHORT",IF(H51="",0,G51-H51),IF(C51="LONG",IF(H51="",0,(H51-G51)))))*D51</f>
        <v>4000</v>
      </c>
      <c r="L51" s="6">
        <f t="shared" ref="L51" si="87">I51+J51+K51</f>
        <v>11200.000000000004</v>
      </c>
    </row>
    <row r="52" spans="1:12" x14ac:dyDescent="0.25">
      <c r="A52" s="12" t="s">
        <v>183</v>
      </c>
      <c r="B52" s="12" t="s">
        <v>198</v>
      </c>
      <c r="C52" s="13" t="s">
        <v>12</v>
      </c>
      <c r="D52" s="14">
        <v>4000</v>
      </c>
      <c r="E52" s="14">
        <v>23</v>
      </c>
      <c r="F52" s="13">
        <v>23.5</v>
      </c>
      <c r="G52" s="13">
        <v>24</v>
      </c>
      <c r="H52" s="13">
        <v>24.5</v>
      </c>
      <c r="I52" s="6">
        <f t="shared" ref="I52" si="88">(IF(C52="SHORT",E52-F52,IF(C52="LONG",F52-E52)))*D52</f>
        <v>2000</v>
      </c>
      <c r="J52" s="16">
        <f>(G52-F52)*D52</f>
        <v>2000</v>
      </c>
      <c r="K52" s="16">
        <f t="shared" ref="K52" si="89">(IF(C52="SHORT",IF(H52="",0,G52-H52),IF(C52="LONG",IF(H52="",0,(H52-G52)))))*D52</f>
        <v>2000</v>
      </c>
      <c r="L52" s="6">
        <f t="shared" ref="L52" si="90">I52+J52+K52</f>
        <v>6000</v>
      </c>
    </row>
    <row r="53" spans="1:12" x14ac:dyDescent="0.25">
      <c r="A53" s="12" t="s">
        <v>183</v>
      </c>
      <c r="B53" s="12" t="s">
        <v>239</v>
      </c>
      <c r="C53" s="13" t="s">
        <v>12</v>
      </c>
      <c r="D53" s="14">
        <v>1500</v>
      </c>
      <c r="E53" s="14">
        <v>31.5</v>
      </c>
      <c r="F53" s="13">
        <v>33</v>
      </c>
      <c r="G53" s="13">
        <v>0</v>
      </c>
      <c r="H53" s="13">
        <v>0</v>
      </c>
      <c r="I53" s="6">
        <f t="shared" ref="I53" si="91">(IF(C53="SHORT",E53-F53,IF(C53="LONG",F53-E53)))*D53</f>
        <v>2250</v>
      </c>
      <c r="J53" s="16">
        <v>0</v>
      </c>
      <c r="K53" s="16">
        <v>0</v>
      </c>
      <c r="L53" s="6">
        <f t="shared" ref="L53" si="92">I53+J53+K53</f>
        <v>2250</v>
      </c>
    </row>
    <row r="54" spans="1:12" x14ac:dyDescent="0.25">
      <c r="A54" s="12" t="s">
        <v>162</v>
      </c>
      <c r="B54" s="12" t="s">
        <v>240</v>
      </c>
      <c r="C54" s="13" t="s">
        <v>12</v>
      </c>
      <c r="D54" s="14">
        <v>600</v>
      </c>
      <c r="E54" s="14">
        <v>47</v>
      </c>
      <c r="F54" s="13">
        <v>51</v>
      </c>
      <c r="G54" s="13">
        <v>55</v>
      </c>
      <c r="H54" s="13">
        <v>0</v>
      </c>
      <c r="I54" s="6">
        <f t="shared" ref="I54" si="93">(IF(C54="SHORT",E54-F54,IF(C54="LONG",F54-E54)))*D54</f>
        <v>2400</v>
      </c>
      <c r="J54" s="16">
        <f t="shared" ref="J54:J58" si="94">(G54-F54)*D54</f>
        <v>2400</v>
      </c>
      <c r="K54" s="16">
        <v>0</v>
      </c>
      <c r="L54" s="6">
        <f t="shared" ref="L54" si="95">I54+J54+K54</f>
        <v>4800</v>
      </c>
    </row>
    <row r="55" spans="1:12" x14ac:dyDescent="0.25">
      <c r="A55" s="12" t="s">
        <v>162</v>
      </c>
      <c r="B55" s="12" t="s">
        <v>240</v>
      </c>
      <c r="C55" s="13" t="s">
        <v>12</v>
      </c>
      <c r="D55" s="14">
        <v>600</v>
      </c>
      <c r="E55" s="14">
        <v>40.5</v>
      </c>
      <c r="F55" s="13">
        <v>44</v>
      </c>
      <c r="G55" s="13">
        <v>0</v>
      </c>
      <c r="H55" s="13">
        <v>0</v>
      </c>
      <c r="I55" s="6">
        <f t="shared" ref="I55" si="96">(IF(C55="SHORT",E55-F55,IF(C55="LONG",F55-E55)))*D55</f>
        <v>2100</v>
      </c>
      <c r="J55" s="16">
        <v>0</v>
      </c>
      <c r="K55" s="16">
        <f t="shared" ref="K55" si="97">(IF(C55="SHORT",IF(H55="",0,G55-H55),IF(C55="LONG",IF(H55="",0,(H55-G55)))))*D55</f>
        <v>0</v>
      </c>
      <c r="L55" s="6">
        <f t="shared" ref="L55" si="98">I55+J55+K55</f>
        <v>2100</v>
      </c>
    </row>
    <row r="56" spans="1:12" s="41" customFormat="1" x14ac:dyDescent="0.25">
      <c r="A56" s="36"/>
      <c r="B56" s="36"/>
      <c r="C56" s="37"/>
      <c r="D56" s="38"/>
      <c r="E56" s="38"/>
      <c r="F56" s="37"/>
      <c r="G56" s="37"/>
      <c r="H56" s="37"/>
      <c r="I56" s="39"/>
      <c r="J56" s="40"/>
      <c r="K56" s="40"/>
      <c r="L56" s="39"/>
    </row>
    <row r="57" spans="1:12" s="41" customFormat="1" x14ac:dyDescent="0.25">
      <c r="A57" s="36"/>
      <c r="B57" s="36"/>
      <c r="C57" s="37"/>
      <c r="D57" s="38"/>
      <c r="E57" s="38"/>
      <c r="F57" s="37"/>
      <c r="G57" s="37"/>
      <c r="H57" s="37"/>
      <c r="I57" s="39"/>
      <c r="J57" s="40"/>
      <c r="K57" s="40"/>
      <c r="L57" s="39"/>
    </row>
    <row r="58" spans="1:12" x14ac:dyDescent="0.25">
      <c r="A58" s="12" t="s">
        <v>163</v>
      </c>
      <c r="B58" s="12" t="s">
        <v>199</v>
      </c>
      <c r="C58" s="13" t="s">
        <v>12</v>
      </c>
      <c r="D58" s="14">
        <v>8000</v>
      </c>
      <c r="E58" s="14">
        <v>8.5</v>
      </c>
      <c r="F58" s="13">
        <v>9</v>
      </c>
      <c r="G58" s="13">
        <v>9.5</v>
      </c>
      <c r="H58" s="13">
        <v>10</v>
      </c>
      <c r="I58" s="6">
        <f t="shared" ref="I58" si="99">(IF(C58="SHORT",E58-F58,IF(C58="LONG",F58-E58)))*D58</f>
        <v>4000</v>
      </c>
      <c r="J58" s="16">
        <f t="shared" si="94"/>
        <v>4000</v>
      </c>
      <c r="K58" s="16">
        <f t="shared" ref="K58" si="100">(IF(C58="SHORT",IF(H58="",0,G58-H58),IF(C58="LONG",IF(H58="",0,(H58-G58)))))*D58</f>
        <v>4000</v>
      </c>
      <c r="L58" s="6">
        <f t="shared" ref="L58" si="101">I58+J58+K58</f>
        <v>12000</v>
      </c>
    </row>
    <row r="59" spans="1:12" x14ac:dyDescent="0.25">
      <c r="A59" s="12" t="s">
        <v>163</v>
      </c>
      <c r="B59" s="12" t="s">
        <v>241</v>
      </c>
      <c r="C59" s="13" t="s">
        <v>12</v>
      </c>
      <c r="D59" s="14">
        <v>2000</v>
      </c>
      <c r="E59" s="14">
        <v>24</v>
      </c>
      <c r="F59" s="13">
        <v>25</v>
      </c>
      <c r="G59" s="13">
        <v>26</v>
      </c>
      <c r="H59" s="13">
        <v>27</v>
      </c>
      <c r="I59" s="6">
        <f t="shared" ref="I59" si="102">(IF(C59="SHORT",E59-F59,IF(C59="LONG",F59-E59)))*D59</f>
        <v>2000</v>
      </c>
      <c r="J59" s="16">
        <f t="shared" ref="J59" si="103">(G59-F59)*D59</f>
        <v>2000</v>
      </c>
      <c r="K59" s="16">
        <f t="shared" ref="K59" si="104">(IF(C59="SHORT",IF(H59="",0,G59-H59),IF(C59="LONG",IF(H59="",0,(H59-G59)))))*D59</f>
        <v>2000</v>
      </c>
      <c r="L59" s="6">
        <f t="shared" ref="L59" si="105">I59+J59+K59</f>
        <v>6000</v>
      </c>
    </row>
    <row r="60" spans="1:12" x14ac:dyDescent="0.25">
      <c r="A60" s="12" t="s">
        <v>163</v>
      </c>
      <c r="B60" s="12" t="s">
        <v>242</v>
      </c>
      <c r="C60" s="13" t="s">
        <v>12</v>
      </c>
      <c r="D60" s="14">
        <v>1400</v>
      </c>
      <c r="E60" s="14">
        <v>45</v>
      </c>
      <c r="F60" s="13">
        <v>48</v>
      </c>
      <c r="G60" s="13">
        <v>52</v>
      </c>
      <c r="H60" s="13">
        <v>0</v>
      </c>
      <c r="I60" s="6">
        <f t="shared" ref="I60" si="106">(IF(C60="SHORT",E60-F60,IF(C60="LONG",F60-E60)))*D60</f>
        <v>4200</v>
      </c>
      <c r="J60" s="16">
        <v>0</v>
      </c>
      <c r="K60" s="16">
        <v>0</v>
      </c>
      <c r="L60" s="6">
        <f t="shared" ref="L60" si="107">I60+J60+K60</f>
        <v>4200</v>
      </c>
    </row>
    <row r="61" spans="1:12" x14ac:dyDescent="0.25">
      <c r="A61" s="12" t="s">
        <v>163</v>
      </c>
      <c r="B61" s="12" t="s">
        <v>243</v>
      </c>
      <c r="C61" s="13" t="s">
        <v>12</v>
      </c>
      <c r="D61" s="14">
        <v>1000</v>
      </c>
      <c r="E61" s="14">
        <v>47</v>
      </c>
      <c r="F61" s="13">
        <v>42</v>
      </c>
      <c r="G61" s="13">
        <v>0</v>
      </c>
      <c r="H61" s="13">
        <v>0</v>
      </c>
      <c r="I61" s="6">
        <f t="shared" ref="I61" si="108">(IF(C61="SHORT",E61-F61,IF(C61="LONG",F61-E61)))*D61</f>
        <v>-5000</v>
      </c>
      <c r="J61" s="16">
        <v>0</v>
      </c>
      <c r="K61" s="16">
        <v>0</v>
      </c>
      <c r="L61" s="6">
        <f t="shared" ref="L61" si="109">I61+J61+K61</f>
        <v>-5000</v>
      </c>
    </row>
    <row r="62" spans="1:12" x14ac:dyDescent="0.25">
      <c r="A62" s="12" t="s">
        <v>163</v>
      </c>
      <c r="B62" s="12" t="s">
        <v>244</v>
      </c>
      <c r="C62" s="13" t="s">
        <v>12</v>
      </c>
      <c r="D62" s="14">
        <v>2400</v>
      </c>
      <c r="E62" s="14">
        <v>21.25</v>
      </c>
      <c r="F62" s="13">
        <v>23</v>
      </c>
      <c r="G62" s="13">
        <v>0</v>
      </c>
      <c r="H62" s="13">
        <v>0</v>
      </c>
      <c r="I62" s="6">
        <f t="shared" ref="I62" si="110">(IF(C62="SHORT",E62-F62,IF(C62="LONG",F62-E62)))*D62</f>
        <v>4200</v>
      </c>
      <c r="J62" s="16">
        <v>0</v>
      </c>
      <c r="K62" s="16">
        <v>0</v>
      </c>
      <c r="L62" s="6">
        <f t="shared" ref="L62" si="111">I62+J62+K62</f>
        <v>4200</v>
      </c>
    </row>
    <row r="63" spans="1:12" x14ac:dyDescent="0.25">
      <c r="A63" s="12" t="s">
        <v>164</v>
      </c>
      <c r="B63" s="12" t="s">
        <v>245</v>
      </c>
      <c r="C63" s="13" t="s">
        <v>12</v>
      </c>
      <c r="D63" s="14">
        <v>8000</v>
      </c>
      <c r="E63" s="14">
        <v>11.5</v>
      </c>
      <c r="F63" s="13">
        <v>12.3</v>
      </c>
      <c r="G63" s="13">
        <v>0</v>
      </c>
      <c r="H63" s="13">
        <v>0</v>
      </c>
      <c r="I63" s="6">
        <f t="shared" ref="I63" si="112">(IF(C63="SHORT",E63-F63,IF(C63="LONG",F63-E63)))*D63</f>
        <v>6400.0000000000055</v>
      </c>
      <c r="J63" s="16">
        <v>0</v>
      </c>
      <c r="K63" s="16">
        <f t="shared" ref="K63" si="113">(IF(C63="SHORT",IF(H63="",0,G63-H63),IF(C63="LONG",IF(H63="",0,(H63-G63)))))*D63</f>
        <v>0</v>
      </c>
      <c r="L63" s="6">
        <f t="shared" ref="L63" si="114">I63+J63+K63</f>
        <v>6400.0000000000055</v>
      </c>
    </row>
    <row r="64" spans="1:12" x14ac:dyDescent="0.25">
      <c r="A64" s="12" t="s">
        <v>164</v>
      </c>
      <c r="B64" s="12" t="s">
        <v>246</v>
      </c>
      <c r="C64" s="13" t="s">
        <v>12</v>
      </c>
      <c r="D64" s="14">
        <v>600</v>
      </c>
      <c r="E64" s="14">
        <v>29</v>
      </c>
      <c r="F64" s="13">
        <v>29</v>
      </c>
      <c r="G64" s="13">
        <v>0</v>
      </c>
      <c r="H64" s="13">
        <v>0</v>
      </c>
      <c r="I64" s="6">
        <f t="shared" ref="I64" si="115">(IF(C64="SHORT",E64-F64,IF(C64="LONG",F64-E64)))*D64</f>
        <v>0</v>
      </c>
      <c r="J64" s="16">
        <v>0</v>
      </c>
      <c r="K64" s="16">
        <f t="shared" ref="K64" si="116">(IF(C64="SHORT",IF(H64="",0,G64-H64),IF(C64="LONG",IF(H64="",0,(H64-G64)))))*D64</f>
        <v>0</v>
      </c>
      <c r="L64" s="6">
        <f t="shared" ref="L64" si="117">I64+J64+K64</f>
        <v>0</v>
      </c>
    </row>
    <row r="65" spans="1:12" x14ac:dyDescent="0.25">
      <c r="A65" s="12" t="s">
        <v>164</v>
      </c>
      <c r="B65" s="12" t="s">
        <v>247</v>
      </c>
      <c r="C65" s="13" t="s">
        <v>12</v>
      </c>
      <c r="D65" s="14">
        <v>3400</v>
      </c>
      <c r="E65" s="14">
        <v>25</v>
      </c>
      <c r="F65" s="13">
        <v>23</v>
      </c>
      <c r="G65" s="13">
        <v>0</v>
      </c>
      <c r="H65" s="13">
        <v>0</v>
      </c>
      <c r="I65" s="6">
        <f t="shared" ref="I65" si="118">(IF(C65="SHORT",E65-F65,IF(C65="LONG",F65-E65)))*D65</f>
        <v>-6800</v>
      </c>
      <c r="J65" s="16">
        <v>0</v>
      </c>
      <c r="K65" s="16">
        <f t="shared" ref="K65" si="119">(IF(C65="SHORT",IF(H65="",0,G65-H65),IF(C65="LONG",IF(H65="",0,(H65-G65)))))*D65</f>
        <v>0</v>
      </c>
      <c r="L65" s="6">
        <f t="shared" ref="L65" si="120">I65+J65+K65</f>
        <v>-6800</v>
      </c>
    </row>
    <row r="66" spans="1:12" x14ac:dyDescent="0.25">
      <c r="A66" s="12" t="s">
        <v>165</v>
      </c>
      <c r="B66" s="12" t="s">
        <v>243</v>
      </c>
      <c r="C66" s="13" t="s">
        <v>12</v>
      </c>
      <c r="D66" s="14">
        <v>1000</v>
      </c>
      <c r="E66" s="14">
        <v>42.5</v>
      </c>
      <c r="F66" s="13">
        <v>45</v>
      </c>
      <c r="G66" s="13">
        <v>48</v>
      </c>
      <c r="H66" s="13">
        <v>51</v>
      </c>
      <c r="I66" s="6">
        <f t="shared" ref="I66" si="121">(IF(C66="SHORT",E66-F66,IF(C66="LONG",F66-E66)))*D66</f>
        <v>2500</v>
      </c>
      <c r="J66" s="16">
        <f t="shared" ref="J66" si="122">(G66-F66)*D66</f>
        <v>3000</v>
      </c>
      <c r="K66" s="16">
        <f t="shared" ref="K66" si="123">(IF(C66="SHORT",IF(H66="",0,G66-H66),IF(C66="LONG",IF(H66="",0,(H66-G66)))))*D66</f>
        <v>3000</v>
      </c>
      <c r="L66" s="6">
        <f t="shared" ref="L66" si="124">I66+J66+K66</f>
        <v>8500</v>
      </c>
    </row>
    <row r="67" spans="1:12" x14ac:dyDescent="0.25">
      <c r="A67" s="12" t="s">
        <v>165</v>
      </c>
      <c r="B67" s="12" t="s">
        <v>239</v>
      </c>
      <c r="C67" s="13" t="s">
        <v>12</v>
      </c>
      <c r="D67" s="14">
        <v>1400</v>
      </c>
      <c r="E67" s="14">
        <v>47</v>
      </c>
      <c r="F67" s="13">
        <v>50</v>
      </c>
      <c r="G67" s="13">
        <v>55</v>
      </c>
      <c r="H67" s="13">
        <v>60</v>
      </c>
      <c r="I67" s="6">
        <f t="shared" ref="I67" si="125">(IF(C67="SHORT",E67-F67,IF(C67="LONG",F67-E67)))*D67</f>
        <v>4200</v>
      </c>
      <c r="J67" s="16">
        <f t="shared" ref="J67" si="126">(G67-F67)*D67</f>
        <v>7000</v>
      </c>
      <c r="K67" s="16">
        <f t="shared" ref="K67" si="127">(IF(C67="SHORT",IF(H67="",0,G67-H67),IF(C67="LONG",IF(H67="",0,(H67-G67)))))*D67</f>
        <v>7000</v>
      </c>
      <c r="L67" s="6">
        <f t="shared" ref="L67" si="128">I67+J67+K67</f>
        <v>18200</v>
      </c>
    </row>
    <row r="68" spans="1:12" x14ac:dyDescent="0.25">
      <c r="A68" s="12" t="s">
        <v>165</v>
      </c>
      <c r="B68" s="12" t="s">
        <v>248</v>
      </c>
      <c r="C68" s="13" t="s">
        <v>12</v>
      </c>
      <c r="D68" s="14">
        <v>1400</v>
      </c>
      <c r="E68" s="14">
        <v>44</v>
      </c>
      <c r="F68" s="13">
        <v>47</v>
      </c>
      <c r="G68" s="13">
        <v>50</v>
      </c>
      <c r="H68" s="13">
        <v>53</v>
      </c>
      <c r="I68" s="6">
        <f t="shared" ref="I68" si="129">(IF(C68="SHORT",E68-F68,IF(C68="LONG",F68-E68)))*D68</f>
        <v>4200</v>
      </c>
      <c r="J68" s="16">
        <f t="shared" ref="J68" si="130">(G68-F68)*D68</f>
        <v>4200</v>
      </c>
      <c r="K68" s="16">
        <f t="shared" ref="K68" si="131">(IF(C68="SHORT",IF(H68="",0,G68-H68),IF(C68="LONG",IF(H68="",0,(H68-G68)))))*D68</f>
        <v>4200</v>
      </c>
      <c r="L68" s="6">
        <f t="shared" ref="L68" si="132">I68+J68+K68</f>
        <v>12600</v>
      </c>
    </row>
    <row r="69" spans="1:12" x14ac:dyDescent="0.25">
      <c r="A69" s="12" t="s">
        <v>165</v>
      </c>
      <c r="B69" s="12" t="s">
        <v>161</v>
      </c>
      <c r="C69" s="13" t="s">
        <v>12</v>
      </c>
      <c r="D69" s="14">
        <v>150</v>
      </c>
      <c r="E69" s="14">
        <v>315</v>
      </c>
      <c r="F69" s="13">
        <v>335</v>
      </c>
      <c r="G69" s="13">
        <v>0</v>
      </c>
      <c r="H69" s="13">
        <v>0</v>
      </c>
      <c r="I69" s="6">
        <f t="shared" ref="I69" si="133">(IF(C69="SHORT",E69-F69,IF(C69="LONG",F69-E69)))*D69</f>
        <v>3000</v>
      </c>
      <c r="J69" s="16">
        <v>0</v>
      </c>
      <c r="K69" s="16">
        <f t="shared" ref="K69" si="134">(IF(C69="SHORT",IF(H69="",0,G69-H69),IF(C69="LONG",IF(H69="",0,(H69-G69)))))*D69</f>
        <v>0</v>
      </c>
      <c r="L69" s="6">
        <f t="shared" ref="L69" si="135">I69+J69+K69</f>
        <v>3000</v>
      </c>
    </row>
    <row r="70" spans="1:12" x14ac:dyDescent="0.25">
      <c r="A70" s="12" t="s">
        <v>165</v>
      </c>
      <c r="B70" s="12" t="s">
        <v>249</v>
      </c>
      <c r="C70" s="13" t="s">
        <v>12</v>
      </c>
      <c r="D70" s="14">
        <v>2400</v>
      </c>
      <c r="E70" s="14">
        <v>27.5</v>
      </c>
      <c r="F70" s="13">
        <v>26</v>
      </c>
      <c r="G70" s="13">
        <v>0</v>
      </c>
      <c r="H70" s="13">
        <v>0</v>
      </c>
      <c r="I70" s="6">
        <f t="shared" ref="I70" si="136">(IF(C70="SHORT",E70-F70,IF(C70="LONG",F70-E70)))*D70</f>
        <v>-3600</v>
      </c>
      <c r="J70" s="16">
        <v>0</v>
      </c>
      <c r="K70" s="16">
        <f t="shared" ref="K70" si="137">(IF(C70="SHORT",IF(H70="",0,G70-H70),IF(C70="LONG",IF(H70="",0,(H70-G70)))))*D70</f>
        <v>0</v>
      </c>
      <c r="L70" s="6">
        <f t="shared" ref="L70" si="138">I70+J70+K70</f>
        <v>-3600</v>
      </c>
    </row>
    <row r="71" spans="1:12" x14ac:dyDescent="0.25">
      <c r="A71" s="12" t="s">
        <v>165</v>
      </c>
      <c r="B71" s="12" t="s">
        <v>250</v>
      </c>
      <c r="C71" s="13" t="s">
        <v>12</v>
      </c>
      <c r="D71" s="14">
        <v>1600</v>
      </c>
      <c r="E71" s="14">
        <v>33</v>
      </c>
      <c r="F71" s="13">
        <v>36</v>
      </c>
      <c r="G71" s="13">
        <v>0</v>
      </c>
      <c r="H71" s="13">
        <v>0</v>
      </c>
      <c r="I71" s="6">
        <f t="shared" ref="I71" si="139">(IF(C71="SHORT",E71-F71,IF(C71="LONG",F71-E71)))*D71</f>
        <v>4800</v>
      </c>
      <c r="J71" s="16">
        <v>0</v>
      </c>
      <c r="K71" s="16">
        <f t="shared" ref="K71" si="140">(IF(C71="SHORT",IF(H71="",0,G71-H71),IF(C71="LONG",IF(H71="",0,(H71-G71)))))*D71</f>
        <v>0</v>
      </c>
      <c r="L71" s="6">
        <f t="shared" ref="L71" si="141">I71+J71+K71</f>
        <v>4800</v>
      </c>
    </row>
    <row r="72" spans="1:12" x14ac:dyDescent="0.25">
      <c r="A72" s="12" t="s">
        <v>165</v>
      </c>
      <c r="B72" s="12" t="s">
        <v>251</v>
      </c>
      <c r="C72" s="13" t="s">
        <v>12</v>
      </c>
      <c r="D72" s="14">
        <v>1600</v>
      </c>
      <c r="E72" s="14">
        <v>33</v>
      </c>
      <c r="F72" s="13">
        <v>36</v>
      </c>
      <c r="G72" s="13">
        <v>0</v>
      </c>
      <c r="H72" s="13">
        <v>0</v>
      </c>
      <c r="I72" s="6">
        <f t="shared" ref="I72" si="142">(IF(C72="SHORT",E72-F72,IF(C72="LONG",F72-E72)))*D72</f>
        <v>4800</v>
      </c>
      <c r="J72" s="16">
        <v>0</v>
      </c>
      <c r="K72" s="16">
        <f t="shared" ref="K72" si="143">(IF(C72="SHORT",IF(H72="",0,G72-H72),IF(C72="LONG",IF(H72="",0,(H72-G72)))))*D72</f>
        <v>0</v>
      </c>
      <c r="L72" s="6">
        <f t="shared" ref="L72" si="144">I72+J72+K72</f>
        <v>4800</v>
      </c>
    </row>
    <row r="73" spans="1:12" x14ac:dyDescent="0.25">
      <c r="A73" s="12" t="s">
        <v>166</v>
      </c>
      <c r="B73" s="12" t="s">
        <v>239</v>
      </c>
      <c r="C73" s="13" t="s">
        <v>12</v>
      </c>
      <c r="D73" s="14">
        <v>1400</v>
      </c>
      <c r="E73" s="14">
        <v>45.2</v>
      </c>
      <c r="F73" s="13">
        <v>47</v>
      </c>
      <c r="G73" s="13">
        <v>0</v>
      </c>
      <c r="H73" s="13">
        <v>0</v>
      </c>
      <c r="I73" s="6">
        <f t="shared" ref="I73:I79" si="145">(IF(C73="SHORT",E73-F73,IF(C73="LONG",F73-E73)))*D73</f>
        <v>2519.9999999999959</v>
      </c>
      <c r="J73" s="16">
        <v>0</v>
      </c>
      <c r="K73" s="16">
        <f t="shared" ref="K73:K79" si="146">(IF(C73="SHORT",IF(H73="",0,G73-H73),IF(C73="LONG",IF(H73="",0,(H73-G73)))))*D73</f>
        <v>0</v>
      </c>
      <c r="L73" s="6">
        <f t="shared" ref="L73:L79" si="147">I73+J73+K73</f>
        <v>2519.9999999999959</v>
      </c>
    </row>
    <row r="74" spans="1:12" x14ac:dyDescent="0.25">
      <c r="A74" s="12" t="s">
        <v>166</v>
      </c>
      <c r="B74" s="12" t="s">
        <v>252</v>
      </c>
      <c r="C74" s="13" t="s">
        <v>12</v>
      </c>
      <c r="D74" s="14">
        <v>3000</v>
      </c>
      <c r="E74" s="14">
        <v>15.6</v>
      </c>
      <c r="F74" s="13">
        <v>16.5</v>
      </c>
      <c r="G74" s="13">
        <v>0</v>
      </c>
      <c r="H74" s="13">
        <v>0</v>
      </c>
      <c r="I74" s="6">
        <f t="shared" si="145"/>
        <v>2700.0000000000009</v>
      </c>
      <c r="J74" s="16">
        <v>0</v>
      </c>
      <c r="K74" s="16">
        <f t="shared" si="146"/>
        <v>0</v>
      </c>
      <c r="L74" s="6">
        <f t="shared" si="147"/>
        <v>2700.0000000000009</v>
      </c>
    </row>
    <row r="75" spans="1:12" x14ac:dyDescent="0.25">
      <c r="A75" s="12" t="s">
        <v>167</v>
      </c>
      <c r="B75" s="12" t="s">
        <v>253</v>
      </c>
      <c r="C75" s="13" t="s">
        <v>12</v>
      </c>
      <c r="D75" s="14">
        <v>1400</v>
      </c>
      <c r="E75" s="14">
        <v>34</v>
      </c>
      <c r="F75" s="13">
        <v>36</v>
      </c>
      <c r="G75" s="13">
        <v>38</v>
      </c>
      <c r="H75" s="13">
        <v>40</v>
      </c>
      <c r="I75" s="6">
        <f t="shared" si="145"/>
        <v>2800</v>
      </c>
      <c r="J75" s="16">
        <f t="shared" ref="J75:J80" si="148">(G75-F75)*D75</f>
        <v>2800</v>
      </c>
      <c r="K75" s="16">
        <f t="shared" si="146"/>
        <v>2800</v>
      </c>
      <c r="L75" s="6">
        <f t="shared" si="147"/>
        <v>8400</v>
      </c>
    </row>
    <row r="76" spans="1:12" x14ac:dyDescent="0.25">
      <c r="A76" s="12" t="s">
        <v>167</v>
      </c>
      <c r="B76" s="12" t="s">
        <v>254</v>
      </c>
      <c r="C76" s="13" t="s">
        <v>12</v>
      </c>
      <c r="D76" s="14">
        <v>6000</v>
      </c>
      <c r="E76" s="14">
        <v>16.7</v>
      </c>
      <c r="F76" s="13">
        <v>17.25</v>
      </c>
      <c r="G76" s="13">
        <v>18</v>
      </c>
      <c r="H76" s="13">
        <v>19</v>
      </c>
      <c r="I76" s="6">
        <f t="shared" si="145"/>
        <v>3300.0000000000041</v>
      </c>
      <c r="J76" s="16">
        <f t="shared" si="148"/>
        <v>4500</v>
      </c>
      <c r="K76" s="16">
        <f t="shared" si="146"/>
        <v>6000</v>
      </c>
      <c r="L76" s="6">
        <f t="shared" si="147"/>
        <v>13800.000000000004</v>
      </c>
    </row>
    <row r="77" spans="1:12" x14ac:dyDescent="0.25">
      <c r="A77" s="12" t="s">
        <v>167</v>
      </c>
      <c r="B77" s="12" t="s">
        <v>255</v>
      </c>
      <c r="C77" s="13" t="s">
        <v>12</v>
      </c>
      <c r="D77" s="14">
        <v>1400</v>
      </c>
      <c r="E77" s="14">
        <v>33.1</v>
      </c>
      <c r="F77" s="13">
        <v>36</v>
      </c>
      <c r="G77" s="13">
        <v>39</v>
      </c>
      <c r="H77" s="13">
        <v>42</v>
      </c>
      <c r="I77" s="6">
        <f t="shared" si="145"/>
        <v>4059.9999999999982</v>
      </c>
      <c r="J77" s="16">
        <f t="shared" si="148"/>
        <v>4200</v>
      </c>
      <c r="K77" s="16">
        <f t="shared" si="146"/>
        <v>4200</v>
      </c>
      <c r="L77" s="6">
        <f t="shared" si="147"/>
        <v>12459.999999999998</v>
      </c>
    </row>
    <row r="78" spans="1:12" x14ac:dyDescent="0.25">
      <c r="A78" s="12" t="s">
        <v>168</v>
      </c>
      <c r="B78" s="12" t="s">
        <v>256</v>
      </c>
      <c r="C78" s="13" t="s">
        <v>12</v>
      </c>
      <c r="D78" s="14">
        <v>3400</v>
      </c>
      <c r="E78" s="14">
        <v>27</v>
      </c>
      <c r="F78" s="13">
        <v>28</v>
      </c>
      <c r="G78" s="13">
        <v>29</v>
      </c>
      <c r="H78" s="13">
        <v>30</v>
      </c>
      <c r="I78" s="6">
        <f t="shared" si="145"/>
        <v>3400</v>
      </c>
      <c r="J78" s="16">
        <f t="shared" si="148"/>
        <v>3400</v>
      </c>
      <c r="K78" s="16">
        <f t="shared" si="146"/>
        <v>3400</v>
      </c>
      <c r="L78" s="6">
        <f t="shared" si="147"/>
        <v>10200</v>
      </c>
    </row>
    <row r="79" spans="1:12" x14ac:dyDescent="0.25">
      <c r="A79" s="12" t="s">
        <v>168</v>
      </c>
      <c r="B79" s="12" t="s">
        <v>257</v>
      </c>
      <c r="C79" s="13" t="s">
        <v>12</v>
      </c>
      <c r="D79" s="14">
        <v>3400</v>
      </c>
      <c r="E79" s="14">
        <v>17</v>
      </c>
      <c r="F79" s="13">
        <v>18</v>
      </c>
      <c r="G79" s="13">
        <v>19</v>
      </c>
      <c r="H79" s="13">
        <v>20</v>
      </c>
      <c r="I79" s="6">
        <f t="shared" si="145"/>
        <v>3400</v>
      </c>
      <c r="J79" s="16">
        <f t="shared" si="148"/>
        <v>3400</v>
      </c>
      <c r="K79" s="16">
        <f t="shared" si="146"/>
        <v>3400</v>
      </c>
      <c r="L79" s="6">
        <f t="shared" si="147"/>
        <v>10200</v>
      </c>
    </row>
    <row r="80" spans="1:12" x14ac:dyDescent="0.25">
      <c r="A80" s="12" t="s">
        <v>168</v>
      </c>
      <c r="B80" s="12" t="s">
        <v>258</v>
      </c>
      <c r="C80" s="13" t="s">
        <v>12</v>
      </c>
      <c r="D80" s="14">
        <v>3000</v>
      </c>
      <c r="E80" s="14">
        <v>9</v>
      </c>
      <c r="F80" s="13">
        <v>10</v>
      </c>
      <c r="G80" s="13">
        <v>11</v>
      </c>
      <c r="H80" s="13">
        <v>12</v>
      </c>
      <c r="I80" s="6">
        <f t="shared" ref="I80" si="149">(IF(C80="SHORT",E80-F80,IF(C80="LONG",F80-E80)))*D80</f>
        <v>3000</v>
      </c>
      <c r="J80" s="16">
        <f t="shared" si="148"/>
        <v>3000</v>
      </c>
      <c r="K80" s="16">
        <f t="shared" ref="K80" si="150">(IF(C80="SHORT",IF(H80="",0,G80-H80),IF(C80="LONG",IF(H80="",0,(H80-G80)))))*D80</f>
        <v>3000</v>
      </c>
      <c r="L80" s="6">
        <f t="shared" ref="L80" si="151">I80+J80+K80</f>
        <v>9000</v>
      </c>
    </row>
    <row r="81" spans="1:12" x14ac:dyDescent="0.25">
      <c r="A81" s="12" t="s">
        <v>168</v>
      </c>
      <c r="B81" s="12" t="s">
        <v>259</v>
      </c>
      <c r="C81" s="13" t="s">
        <v>12</v>
      </c>
      <c r="D81" s="14">
        <v>3000</v>
      </c>
      <c r="E81" s="14">
        <v>11.5</v>
      </c>
      <c r="F81" s="13">
        <v>12.5</v>
      </c>
      <c r="G81" s="13">
        <v>11</v>
      </c>
      <c r="H81" s="13">
        <v>12</v>
      </c>
      <c r="I81" s="6">
        <f t="shared" ref="I81" si="152">(IF(C81="SHORT",E81-F81,IF(C81="LONG",F81-E81)))*D81</f>
        <v>3000</v>
      </c>
      <c r="J81" s="16">
        <v>0</v>
      </c>
      <c r="K81" s="16">
        <f t="shared" ref="K81" si="153">(IF(C81="SHORT",IF(H81="",0,G81-H81),IF(C81="LONG",IF(H81="",0,(H81-G81)))))*D81</f>
        <v>3000</v>
      </c>
      <c r="L81" s="6">
        <f t="shared" ref="L81" si="154">I81+J81+K81</f>
        <v>6000</v>
      </c>
    </row>
    <row r="82" spans="1:12" x14ac:dyDescent="0.25">
      <c r="A82" s="12" t="s">
        <v>168</v>
      </c>
      <c r="B82" s="12" t="s">
        <v>260</v>
      </c>
      <c r="C82" s="13" t="s">
        <v>12</v>
      </c>
      <c r="D82" s="14">
        <v>4000</v>
      </c>
      <c r="E82" s="14">
        <v>7</v>
      </c>
      <c r="F82" s="13">
        <v>7.5</v>
      </c>
      <c r="G82" s="13">
        <v>0</v>
      </c>
      <c r="H82" s="13">
        <v>0</v>
      </c>
      <c r="I82" s="6">
        <f t="shared" ref="I82" si="155">(IF(C82="SHORT",E82-F82,IF(C82="LONG",F82-E82)))*D82</f>
        <v>2000</v>
      </c>
      <c r="J82" s="16">
        <v>0</v>
      </c>
      <c r="K82" s="16">
        <f t="shared" ref="K82" si="156">(IF(C82="SHORT",IF(H82="",0,G82-H82),IF(C82="LONG",IF(H82="",0,(H82-G82)))))*D82</f>
        <v>0</v>
      </c>
      <c r="L82" s="6">
        <f t="shared" ref="L82" si="157">I82+J82+K82</f>
        <v>2000</v>
      </c>
    </row>
    <row r="83" spans="1:12" x14ac:dyDescent="0.25">
      <c r="A83" s="12" t="s">
        <v>168</v>
      </c>
      <c r="B83" s="12" t="s">
        <v>261</v>
      </c>
      <c r="C83" s="13" t="s">
        <v>12</v>
      </c>
      <c r="D83" s="14">
        <v>3000</v>
      </c>
      <c r="E83" s="14">
        <v>11.5</v>
      </c>
      <c r="F83" s="13">
        <v>12.5</v>
      </c>
      <c r="G83" s="13">
        <v>0</v>
      </c>
      <c r="H83" s="13">
        <v>0</v>
      </c>
      <c r="I83" s="6">
        <f t="shared" ref="I83" si="158">(IF(C83="SHORT",E83-F83,IF(C83="LONG",F83-E83)))*D83</f>
        <v>3000</v>
      </c>
      <c r="J83" s="16">
        <v>0</v>
      </c>
      <c r="K83" s="16">
        <f t="shared" ref="K83" si="159">(IF(C83="SHORT",IF(H83="",0,G83-H83),IF(C83="LONG",IF(H83="",0,(H83-G83)))))*D83</f>
        <v>0</v>
      </c>
      <c r="L83" s="6">
        <f t="shared" ref="L83" si="160">I83+J83+K83</f>
        <v>3000</v>
      </c>
    </row>
    <row r="84" spans="1:12" x14ac:dyDescent="0.25">
      <c r="A84" s="12" t="s">
        <v>169</v>
      </c>
      <c r="B84" s="12" t="s">
        <v>262</v>
      </c>
      <c r="C84" s="13" t="s">
        <v>12</v>
      </c>
      <c r="D84" s="14">
        <v>500</v>
      </c>
      <c r="E84" s="14">
        <v>46</v>
      </c>
      <c r="F84" s="13">
        <v>54</v>
      </c>
      <c r="G84" s="13">
        <v>64</v>
      </c>
      <c r="H84" s="13">
        <v>80</v>
      </c>
      <c r="I84" s="6">
        <f t="shared" ref="I84" si="161">(IF(C84="SHORT",E84-F84,IF(C84="LONG",F84-E84)))*D84</f>
        <v>4000</v>
      </c>
      <c r="J84" s="16">
        <f>(G84-F84)*D84</f>
        <v>5000</v>
      </c>
      <c r="K84" s="16">
        <f t="shared" ref="K84" si="162">(IF(C84="SHORT",IF(H84="",0,G84-H84),IF(C84="LONG",IF(H84="",0,(H84-G84)))))*D84</f>
        <v>8000</v>
      </c>
      <c r="L84" s="6">
        <f t="shared" ref="L84" si="163">I84+J84+K84</f>
        <v>17000</v>
      </c>
    </row>
    <row r="85" spans="1:12" x14ac:dyDescent="0.25">
      <c r="A85" s="12" t="s">
        <v>169</v>
      </c>
      <c r="B85" s="12" t="s">
        <v>263</v>
      </c>
      <c r="C85" s="13" t="s">
        <v>12</v>
      </c>
      <c r="D85" s="14">
        <v>500</v>
      </c>
      <c r="E85" s="14">
        <v>41</v>
      </c>
      <c r="F85" s="13">
        <v>46</v>
      </c>
      <c r="G85" s="13">
        <v>50</v>
      </c>
      <c r="H85" s="13">
        <v>55</v>
      </c>
      <c r="I85" s="6">
        <f t="shared" ref="I85" si="164">(IF(C85="SHORT",E85-F85,IF(C85="LONG",F85-E85)))*D85</f>
        <v>2500</v>
      </c>
      <c r="J85" s="16">
        <f>(G85-F85)*D85</f>
        <v>2000</v>
      </c>
      <c r="K85" s="16">
        <f t="shared" ref="K85" si="165">(IF(C85="SHORT",IF(H85="",0,G85-H85),IF(C85="LONG",IF(H85="",0,(H85-G85)))))*D85</f>
        <v>2500</v>
      </c>
      <c r="L85" s="6">
        <f t="shared" ref="L85" si="166">I85+J85+K85</f>
        <v>7000</v>
      </c>
    </row>
    <row r="86" spans="1:12" x14ac:dyDescent="0.25">
      <c r="A86" s="12" t="s">
        <v>169</v>
      </c>
      <c r="B86" s="12" t="s">
        <v>264</v>
      </c>
      <c r="C86" s="13" t="s">
        <v>12</v>
      </c>
      <c r="D86" s="14">
        <v>1500</v>
      </c>
      <c r="E86" s="14">
        <v>15.5</v>
      </c>
      <c r="F86" s="13">
        <v>17</v>
      </c>
      <c r="G86" s="13">
        <v>19</v>
      </c>
      <c r="H86" s="13">
        <v>24</v>
      </c>
      <c r="I86" s="6">
        <f t="shared" ref="I86" si="167">(IF(C86="SHORT",E86-F86,IF(C86="LONG",F86-E86)))*D86</f>
        <v>2250</v>
      </c>
      <c r="J86" s="16">
        <f>(G86-F86)*D86</f>
        <v>3000</v>
      </c>
      <c r="K86" s="16">
        <f t="shared" ref="K86" si="168">(IF(C86="SHORT",IF(H86="",0,G86-H86),IF(C86="LONG",IF(H86="",0,(H86-G86)))))*D86</f>
        <v>7500</v>
      </c>
      <c r="L86" s="6">
        <f t="shared" ref="L86" si="169">I86+J86+K86</f>
        <v>12750</v>
      </c>
    </row>
    <row r="87" spans="1:12" x14ac:dyDescent="0.25">
      <c r="A87" s="12" t="s">
        <v>169</v>
      </c>
      <c r="B87" s="12" t="s">
        <v>265</v>
      </c>
      <c r="C87" s="13" t="s">
        <v>12</v>
      </c>
      <c r="D87" s="14">
        <v>800</v>
      </c>
      <c r="E87" s="14">
        <v>44</v>
      </c>
      <c r="F87" s="13">
        <v>47</v>
      </c>
      <c r="G87" s="13">
        <v>50</v>
      </c>
      <c r="H87" s="13">
        <v>53</v>
      </c>
      <c r="I87" s="6">
        <f t="shared" ref="I87" si="170">(IF(C87="SHORT",E87-F87,IF(C87="LONG",F87-E87)))*D87</f>
        <v>2400</v>
      </c>
      <c r="J87" s="16">
        <f t="shared" ref="J87" si="171">(G87-F87)*D87</f>
        <v>2400</v>
      </c>
      <c r="K87" s="16">
        <f t="shared" ref="K87" si="172">(IF(C87="SHORT",IF(H87="",0,G87-H87),IF(C87="LONG",IF(H87="",0,(H87-G87)))))*D87</f>
        <v>2400</v>
      </c>
      <c r="L87" s="6">
        <f t="shared" ref="L87" si="173">I87+J87+K87</f>
        <v>7200</v>
      </c>
    </row>
    <row r="88" spans="1:12" x14ac:dyDescent="0.25">
      <c r="A88" s="12" t="s">
        <v>169</v>
      </c>
      <c r="B88" s="12" t="s">
        <v>266</v>
      </c>
      <c r="C88" s="13" t="s">
        <v>12</v>
      </c>
      <c r="D88" s="14">
        <v>1000</v>
      </c>
      <c r="E88" s="14">
        <v>18</v>
      </c>
      <c r="F88" s="13">
        <v>20</v>
      </c>
      <c r="G88" s="13">
        <v>0</v>
      </c>
      <c r="H88" s="13">
        <v>0</v>
      </c>
      <c r="I88" s="6">
        <f t="shared" ref="I88" si="174">(IF(C88="SHORT",E88-F88,IF(C88="LONG",F88-E88)))*D88</f>
        <v>2000</v>
      </c>
      <c r="J88" s="16">
        <v>0</v>
      </c>
      <c r="K88" s="16">
        <f t="shared" ref="K88" si="175">(IF(C88="SHORT",IF(H88="",0,G88-H88),IF(C88="LONG",IF(H88="",0,(H88-G88)))))*D88</f>
        <v>0</v>
      </c>
      <c r="L88" s="6">
        <f t="shared" ref="L88" si="176">I88+J88+K88</f>
        <v>2000</v>
      </c>
    </row>
    <row r="89" spans="1:12" x14ac:dyDescent="0.25">
      <c r="A89" s="12" t="s">
        <v>169</v>
      </c>
      <c r="B89" s="12" t="s">
        <v>267</v>
      </c>
      <c r="C89" s="13" t="s">
        <v>12</v>
      </c>
      <c r="D89" s="14">
        <v>2400</v>
      </c>
      <c r="E89" s="14">
        <v>13</v>
      </c>
      <c r="F89" s="13">
        <v>11.5</v>
      </c>
      <c r="G89" s="13">
        <v>0</v>
      </c>
      <c r="H89" s="13">
        <v>0</v>
      </c>
      <c r="I89" s="6">
        <f t="shared" ref="I89" si="177">(IF(C89="SHORT",E89-F89,IF(C89="LONG",F89-E89)))*D89</f>
        <v>-3600</v>
      </c>
      <c r="J89" s="16">
        <v>0</v>
      </c>
      <c r="K89" s="16">
        <f t="shared" ref="K89" si="178">(IF(C89="SHORT",IF(H89="",0,G89-H89),IF(C89="LONG",IF(H89="",0,(H89-G89)))))*D89</f>
        <v>0</v>
      </c>
      <c r="L89" s="6">
        <f t="shared" ref="L89" si="179">I89+J89+K89</f>
        <v>-3600</v>
      </c>
    </row>
    <row r="90" spans="1:12" x14ac:dyDescent="0.25">
      <c r="A90" s="12" t="s">
        <v>170</v>
      </c>
      <c r="B90" s="12" t="s">
        <v>268</v>
      </c>
      <c r="C90" s="13" t="s">
        <v>12</v>
      </c>
      <c r="D90" s="14">
        <v>800</v>
      </c>
      <c r="E90" s="14">
        <v>28</v>
      </c>
      <c r="F90" s="13">
        <v>32</v>
      </c>
      <c r="G90" s="13">
        <v>36</v>
      </c>
      <c r="H90" s="13">
        <v>40</v>
      </c>
      <c r="I90" s="6">
        <f t="shared" ref="I90" si="180">(IF(C90="SHORT",E90-F90,IF(C90="LONG",F90-E90)))*D90</f>
        <v>3200</v>
      </c>
      <c r="J90" s="16">
        <f t="shared" ref="J90" si="181">(G90-F90)*D90</f>
        <v>3200</v>
      </c>
      <c r="K90" s="16">
        <f t="shared" ref="K90" si="182">(IF(C90="SHORT",IF(H90="",0,G90-H90),IF(C90="LONG",IF(H90="",0,(H90-G90)))))*D90</f>
        <v>3200</v>
      </c>
      <c r="L90" s="6">
        <f t="shared" ref="L90" si="183">I90+J90+K90</f>
        <v>9600</v>
      </c>
    </row>
    <row r="91" spans="1:12" x14ac:dyDescent="0.25">
      <c r="A91" s="12" t="s">
        <v>170</v>
      </c>
      <c r="B91" s="12" t="s">
        <v>269</v>
      </c>
      <c r="C91" s="13" t="s">
        <v>12</v>
      </c>
      <c r="D91" s="14">
        <v>3600</v>
      </c>
      <c r="E91" s="14">
        <v>16.5</v>
      </c>
      <c r="F91" s="13">
        <v>17.5</v>
      </c>
      <c r="G91" s="13">
        <v>18.5</v>
      </c>
      <c r="H91" s="13">
        <v>19.5</v>
      </c>
      <c r="I91" s="6">
        <f t="shared" ref="I91" si="184">(IF(C91="SHORT",E91-F91,IF(C91="LONG",F91-E91)))*D91</f>
        <v>3600</v>
      </c>
      <c r="J91" s="16">
        <f>(G91-F91)*D91</f>
        <v>3600</v>
      </c>
      <c r="K91" s="16">
        <f t="shared" ref="K91" si="185">(IF(C91="SHORT",IF(H91="",0,G91-H91),IF(C91="LONG",IF(H91="",0,(H91-G91)))))*D91</f>
        <v>3600</v>
      </c>
      <c r="L91" s="6">
        <f t="shared" ref="L91" si="186">I91+J91+K91</f>
        <v>10800</v>
      </c>
    </row>
    <row r="92" spans="1:12" x14ac:dyDescent="0.25">
      <c r="A92" s="12" t="s">
        <v>170</v>
      </c>
      <c r="B92" s="12" t="s">
        <v>270</v>
      </c>
      <c r="C92" s="13" t="s">
        <v>12</v>
      </c>
      <c r="D92" s="14">
        <v>1000</v>
      </c>
      <c r="E92" s="14">
        <v>13.5</v>
      </c>
      <c r="F92" s="13">
        <v>15.5</v>
      </c>
      <c r="G92" s="13">
        <v>18</v>
      </c>
      <c r="H92" s="13">
        <v>0</v>
      </c>
      <c r="I92" s="6">
        <f t="shared" ref="I92" si="187">(IF(C92="SHORT",E92-F92,IF(C92="LONG",F92-E92)))*D92</f>
        <v>2000</v>
      </c>
      <c r="J92" s="16">
        <f t="shared" ref="J92" si="188">(G92-F92)*D92</f>
        <v>2500</v>
      </c>
      <c r="K92" s="16">
        <v>0</v>
      </c>
      <c r="L92" s="6">
        <f t="shared" ref="L92" si="189">I92+J92+K92</f>
        <v>4500</v>
      </c>
    </row>
    <row r="93" spans="1:12" x14ac:dyDescent="0.25">
      <c r="A93" s="12" t="s">
        <v>170</v>
      </c>
      <c r="B93" s="12" t="s">
        <v>271</v>
      </c>
      <c r="C93" s="13" t="s">
        <v>12</v>
      </c>
      <c r="D93" s="14">
        <v>1000</v>
      </c>
      <c r="E93" s="14">
        <v>14</v>
      </c>
      <c r="F93" s="13">
        <v>15</v>
      </c>
      <c r="G93" s="13">
        <v>0</v>
      </c>
      <c r="H93" s="13">
        <v>0</v>
      </c>
      <c r="I93" s="6">
        <f t="shared" ref="I93" si="190">(IF(C93="SHORT",E93-F93,IF(C93="LONG",F93-E93)))*D93</f>
        <v>1000</v>
      </c>
      <c r="J93" s="16">
        <v>0</v>
      </c>
      <c r="K93" s="16">
        <v>0</v>
      </c>
      <c r="L93" s="6">
        <f t="shared" ref="L93" si="191">I93+J93+K93</f>
        <v>1000</v>
      </c>
    </row>
    <row r="94" spans="1:12" x14ac:dyDescent="0.25">
      <c r="A94" s="12" t="s">
        <v>170</v>
      </c>
      <c r="B94" s="12" t="s">
        <v>272</v>
      </c>
      <c r="C94" s="13" t="s">
        <v>12</v>
      </c>
      <c r="D94" s="14">
        <v>1400</v>
      </c>
      <c r="E94" s="14">
        <v>13</v>
      </c>
      <c r="F94" s="13">
        <v>13</v>
      </c>
      <c r="G94" s="13">
        <v>0</v>
      </c>
      <c r="H94" s="13">
        <v>0</v>
      </c>
      <c r="I94" s="6">
        <f t="shared" ref="I94" si="192">(IF(C94="SHORT",E94-F94,IF(C94="LONG",F94-E94)))*D94</f>
        <v>0</v>
      </c>
      <c r="J94" s="16">
        <v>0</v>
      </c>
      <c r="K94" s="16">
        <v>0</v>
      </c>
      <c r="L94" s="6">
        <f t="shared" ref="L94" si="193">I94+J94+K94</f>
        <v>0</v>
      </c>
    </row>
    <row r="95" spans="1:12" x14ac:dyDescent="0.25">
      <c r="A95" s="12" t="s">
        <v>170</v>
      </c>
      <c r="B95" s="12" t="s">
        <v>271</v>
      </c>
      <c r="C95" s="13" t="s">
        <v>12</v>
      </c>
      <c r="D95" s="14">
        <v>1000</v>
      </c>
      <c r="E95" s="14">
        <v>20.5</v>
      </c>
      <c r="F95" s="13">
        <v>16</v>
      </c>
      <c r="G95" s="13">
        <v>0</v>
      </c>
      <c r="H95" s="13">
        <v>0</v>
      </c>
      <c r="I95" s="6">
        <f t="shared" ref="I95" si="194">(IF(C95="SHORT",E95-F95,IF(C95="LONG",F95-E95)))*D95</f>
        <v>-4500</v>
      </c>
      <c r="J95" s="16">
        <v>0</v>
      </c>
      <c r="K95" s="16">
        <v>0</v>
      </c>
      <c r="L95" s="6">
        <f t="shared" ref="L95" si="195">I95+J95+K95</f>
        <v>-4500</v>
      </c>
    </row>
    <row r="96" spans="1:12" x14ac:dyDescent="0.25">
      <c r="A96" s="12" t="s">
        <v>170</v>
      </c>
      <c r="B96" s="12" t="s">
        <v>268</v>
      </c>
      <c r="C96" s="13" t="s">
        <v>12</v>
      </c>
      <c r="D96" s="14">
        <v>800</v>
      </c>
      <c r="E96" s="14">
        <v>38</v>
      </c>
      <c r="F96" s="13">
        <v>34.5</v>
      </c>
      <c r="G96" s="13">
        <v>0</v>
      </c>
      <c r="H96" s="13">
        <v>0</v>
      </c>
      <c r="I96" s="6">
        <f t="shared" ref="I96" si="196">(IF(C96="SHORT",E96-F96,IF(C96="LONG",F96-E96)))*D96</f>
        <v>-2800</v>
      </c>
      <c r="J96" s="16">
        <v>0</v>
      </c>
      <c r="K96" s="16">
        <v>0</v>
      </c>
      <c r="L96" s="6">
        <f t="shared" ref="L96" si="197">I96+J96+K96</f>
        <v>-2800</v>
      </c>
    </row>
    <row r="97" spans="1:12" x14ac:dyDescent="0.25">
      <c r="A97" s="12" t="s">
        <v>171</v>
      </c>
      <c r="B97" s="12" t="s">
        <v>273</v>
      </c>
      <c r="C97" s="13" t="s">
        <v>12</v>
      </c>
      <c r="D97" s="14">
        <v>1000</v>
      </c>
      <c r="E97" s="14">
        <v>25</v>
      </c>
      <c r="F97" s="13">
        <v>27</v>
      </c>
      <c r="G97" s="13">
        <v>29</v>
      </c>
      <c r="H97" s="13">
        <v>0</v>
      </c>
      <c r="I97" s="6">
        <f t="shared" ref="I97" si="198">(IF(C97="SHORT",E97-F97,IF(C97="LONG",F97-E97)))*D97</f>
        <v>2000</v>
      </c>
      <c r="J97" s="16">
        <f t="shared" ref="J97" si="199">(G97-F97)*D97</f>
        <v>2000</v>
      </c>
      <c r="K97" s="16">
        <v>0</v>
      </c>
      <c r="L97" s="6">
        <f t="shared" ref="L97" si="200">I97+J97+K97</f>
        <v>4000</v>
      </c>
    </row>
    <row r="98" spans="1:12" x14ac:dyDescent="0.25">
      <c r="A98" s="12" t="s">
        <v>171</v>
      </c>
      <c r="B98" s="12" t="s">
        <v>160</v>
      </c>
      <c r="C98" s="13" t="s">
        <v>12</v>
      </c>
      <c r="D98" s="14">
        <v>2000</v>
      </c>
      <c r="E98" s="14">
        <v>21</v>
      </c>
      <c r="F98" s="13">
        <v>22</v>
      </c>
      <c r="G98" s="13">
        <v>0</v>
      </c>
      <c r="H98" s="13">
        <v>0</v>
      </c>
      <c r="I98" s="6">
        <f t="shared" ref="I98" si="201">(IF(C98="SHORT",E98-F98,IF(C98="LONG",F98-E98)))*D98</f>
        <v>2000</v>
      </c>
      <c r="J98" s="16">
        <v>0</v>
      </c>
      <c r="K98" s="16">
        <f t="shared" ref="K98" si="202">(IF(C98="SHORT",IF(H98="",0,G98-H98),IF(C98="LONG",IF(H98="",0,(H98-G98)))))*D98</f>
        <v>0</v>
      </c>
      <c r="L98" s="6">
        <f t="shared" ref="L98" si="203">I98+J98+K98</f>
        <v>2000</v>
      </c>
    </row>
    <row r="99" spans="1:12" x14ac:dyDescent="0.25">
      <c r="A99" s="12" t="s">
        <v>171</v>
      </c>
      <c r="B99" s="12" t="s">
        <v>274</v>
      </c>
      <c r="C99" s="13" t="s">
        <v>12</v>
      </c>
      <c r="D99" s="14">
        <v>1000</v>
      </c>
      <c r="E99" s="14">
        <v>63.5</v>
      </c>
      <c r="F99" s="13">
        <v>57</v>
      </c>
      <c r="G99" s="13">
        <v>0</v>
      </c>
      <c r="H99" s="13">
        <v>0</v>
      </c>
      <c r="I99" s="6">
        <f t="shared" ref="I99" si="204">(IF(C99="SHORT",E99-F99,IF(C99="LONG",F99-E99)))*D99</f>
        <v>-6500</v>
      </c>
      <c r="J99" s="16">
        <v>0</v>
      </c>
      <c r="K99" s="16">
        <f t="shared" ref="K99" si="205">(IF(C99="SHORT",IF(H99="",0,G99-H99),IF(C99="LONG",IF(H99="",0,(H99-G99)))))*D99</f>
        <v>0</v>
      </c>
      <c r="L99" s="6">
        <f t="shared" ref="L99" si="206">I99+J99+K99</f>
        <v>-6500</v>
      </c>
    </row>
    <row r="100" spans="1:12" x14ac:dyDescent="0.25">
      <c r="A100" s="12" t="s">
        <v>172</v>
      </c>
      <c r="B100" s="12" t="s">
        <v>275</v>
      </c>
      <c r="C100" s="13" t="s">
        <v>12</v>
      </c>
      <c r="D100" s="14">
        <v>2400</v>
      </c>
      <c r="E100" s="14">
        <v>17</v>
      </c>
      <c r="F100" s="13">
        <v>18</v>
      </c>
      <c r="G100" s="13">
        <v>19</v>
      </c>
      <c r="H100" s="13">
        <v>20</v>
      </c>
      <c r="I100" s="6">
        <f t="shared" ref="I100" si="207">(IF(C100="SHORT",E100-F100,IF(C100="LONG",F100-E100)))*D100</f>
        <v>2400</v>
      </c>
      <c r="J100" s="16">
        <f t="shared" ref="J100" si="208">(G100-F100)*D100</f>
        <v>2400</v>
      </c>
      <c r="K100" s="16">
        <f t="shared" ref="K100" si="209">(IF(C100="SHORT",IF(H100="",0,G100-H100),IF(C100="LONG",IF(H100="",0,(H100-G100)))))*D100</f>
        <v>2400</v>
      </c>
      <c r="L100" s="6">
        <f t="shared" ref="L100" si="210">I100+J100+K100</f>
        <v>7200</v>
      </c>
    </row>
    <row r="101" spans="1:12" x14ac:dyDescent="0.25">
      <c r="A101" s="12" t="s">
        <v>172</v>
      </c>
      <c r="B101" s="12" t="s">
        <v>276</v>
      </c>
      <c r="C101" s="13" t="s">
        <v>12</v>
      </c>
      <c r="D101" s="14">
        <v>5000</v>
      </c>
      <c r="E101" s="14">
        <v>13.5</v>
      </c>
      <c r="F101" s="13">
        <v>14</v>
      </c>
      <c r="G101" s="13">
        <v>0</v>
      </c>
      <c r="H101" s="13">
        <v>0</v>
      </c>
      <c r="I101" s="6">
        <f t="shared" ref="I101" si="211">(IF(C101="SHORT",E101-F101,IF(C101="LONG",F101-E101)))*D101</f>
        <v>2500</v>
      </c>
      <c r="J101" s="16">
        <v>0</v>
      </c>
      <c r="K101" s="16">
        <f t="shared" ref="K101" si="212">(IF(C101="SHORT",IF(H101="",0,G101-H101),IF(C101="LONG",IF(H101="",0,(H101-G101)))))*D101</f>
        <v>0</v>
      </c>
      <c r="L101" s="6">
        <f t="shared" ref="L101" si="213">I101+J101+K101</f>
        <v>2500</v>
      </c>
    </row>
    <row r="102" spans="1:12" x14ac:dyDescent="0.25">
      <c r="A102" s="12" t="s">
        <v>172</v>
      </c>
      <c r="B102" s="12" t="s">
        <v>200</v>
      </c>
      <c r="C102" s="13" t="s">
        <v>12</v>
      </c>
      <c r="D102" s="14">
        <v>1000</v>
      </c>
      <c r="E102" s="14">
        <v>24</v>
      </c>
      <c r="F102" s="13">
        <v>21</v>
      </c>
      <c r="G102" s="13">
        <v>0</v>
      </c>
      <c r="H102" s="13">
        <v>0</v>
      </c>
      <c r="I102" s="6">
        <f t="shared" ref="I102" si="214">(IF(C102="SHORT",E102-F102,IF(C102="LONG",F102-E102)))*D102</f>
        <v>-3000</v>
      </c>
      <c r="J102" s="16">
        <v>0</v>
      </c>
      <c r="K102" s="16">
        <f t="shared" ref="K102" si="215">(IF(C102="SHORT",IF(H102="",0,G102-H102),IF(C102="LONG",IF(H102="",0,(H102-G102)))))*D102</f>
        <v>0</v>
      </c>
      <c r="L102" s="6">
        <f t="shared" ref="L102" si="216">I102+J102+K102</f>
        <v>-3000</v>
      </c>
    </row>
    <row r="103" spans="1:12" x14ac:dyDescent="0.25">
      <c r="A103" s="12" t="s">
        <v>173</v>
      </c>
      <c r="B103" s="12" t="s">
        <v>277</v>
      </c>
      <c r="C103" s="13" t="s">
        <v>12</v>
      </c>
      <c r="D103" s="14">
        <v>2000</v>
      </c>
      <c r="E103" s="14">
        <v>22</v>
      </c>
      <c r="F103" s="13">
        <v>23</v>
      </c>
      <c r="G103" s="13">
        <v>24</v>
      </c>
      <c r="H103" s="13">
        <v>25</v>
      </c>
      <c r="I103" s="6">
        <f t="shared" ref="I103" si="217">(IF(C103="SHORT",E103-F103,IF(C103="LONG",F103-E103)))*D103</f>
        <v>2000</v>
      </c>
      <c r="J103" s="16">
        <f t="shared" ref="J103" si="218">(G103-F103)*D103</f>
        <v>2000</v>
      </c>
      <c r="K103" s="16">
        <f t="shared" ref="K103" si="219">(IF(C103="SHORT",IF(H103="",0,G103-H103),IF(C103="LONG",IF(H103="",0,(H103-G103)))))*D103</f>
        <v>2000</v>
      </c>
      <c r="L103" s="6">
        <f t="shared" ref="L103" si="220">I103+J103+K103</f>
        <v>6000</v>
      </c>
    </row>
    <row r="104" spans="1:12" x14ac:dyDescent="0.25">
      <c r="A104" s="12" t="s">
        <v>173</v>
      </c>
      <c r="B104" s="12" t="s">
        <v>278</v>
      </c>
      <c r="C104" s="13" t="s">
        <v>12</v>
      </c>
      <c r="D104" s="14">
        <v>2600</v>
      </c>
      <c r="E104" s="14">
        <v>13.5</v>
      </c>
      <c r="F104" s="13">
        <v>14.5</v>
      </c>
      <c r="G104" s="13">
        <v>0</v>
      </c>
      <c r="H104" s="13">
        <v>0</v>
      </c>
      <c r="I104" s="6">
        <f t="shared" ref="I104" si="221">(IF(C104="SHORT",E104-F104,IF(C104="LONG",F104-E104)))*D104</f>
        <v>2600</v>
      </c>
      <c r="J104" s="16">
        <v>0</v>
      </c>
      <c r="K104" s="16">
        <f t="shared" ref="K104" si="222">(IF(C104="SHORT",IF(H104="",0,G104-H104),IF(C104="LONG",IF(H104="",0,(H104-G104)))))*D104</f>
        <v>0</v>
      </c>
      <c r="L104" s="6">
        <f t="shared" ref="L104" si="223">I104+J104+K104</f>
        <v>2600</v>
      </c>
    </row>
    <row r="105" spans="1:12" x14ac:dyDescent="0.25">
      <c r="A105" s="12" t="s">
        <v>173</v>
      </c>
      <c r="B105" s="12" t="s">
        <v>279</v>
      </c>
      <c r="C105" s="13" t="s">
        <v>12</v>
      </c>
      <c r="D105" s="14">
        <v>1000</v>
      </c>
      <c r="E105" s="14">
        <v>20</v>
      </c>
      <c r="F105" s="13">
        <v>17</v>
      </c>
      <c r="G105" s="13">
        <v>0</v>
      </c>
      <c r="H105" s="13">
        <v>0</v>
      </c>
      <c r="I105" s="6">
        <f t="shared" ref="I105" si="224">(IF(C105="SHORT",E105-F105,IF(C105="LONG",F105-E105)))*D105</f>
        <v>-3000</v>
      </c>
      <c r="J105" s="16">
        <v>0</v>
      </c>
      <c r="K105" s="16">
        <f t="shared" ref="K105" si="225">(IF(C105="SHORT",IF(H105="",0,G105-H105),IF(C105="LONG",IF(H105="",0,(H105-G105)))))*D105</f>
        <v>0</v>
      </c>
      <c r="L105" s="6">
        <f t="shared" ref="L105" si="226">I105+J105+K105</f>
        <v>-3000</v>
      </c>
    </row>
    <row r="106" spans="1:12" x14ac:dyDescent="0.25">
      <c r="A106" s="12" t="s">
        <v>174</v>
      </c>
      <c r="B106" s="12" t="s">
        <v>273</v>
      </c>
      <c r="C106" s="13" t="s">
        <v>12</v>
      </c>
      <c r="D106" s="14">
        <v>1000</v>
      </c>
      <c r="E106" s="14">
        <v>18</v>
      </c>
      <c r="F106" s="13">
        <v>14.5</v>
      </c>
      <c r="G106" s="13">
        <v>0</v>
      </c>
      <c r="H106" s="13">
        <v>0</v>
      </c>
      <c r="I106" s="6">
        <f t="shared" ref="I106" si="227">(IF(C106="SHORT",E106-F106,IF(C106="LONG",F106-E106)))*D106</f>
        <v>-3500</v>
      </c>
      <c r="J106" s="16">
        <v>0</v>
      </c>
      <c r="K106" s="16">
        <f t="shared" ref="K106" si="228">(IF(C106="SHORT",IF(H106="",0,G106-H106),IF(C106="LONG",IF(H106="",0,(H106-G106)))))*D106</f>
        <v>0</v>
      </c>
      <c r="L106" s="6">
        <f t="shared" ref="L106" si="229">I106+J106+K106</f>
        <v>-3500</v>
      </c>
    </row>
    <row r="107" spans="1:12" x14ac:dyDescent="0.25">
      <c r="A107" s="12" t="s">
        <v>174</v>
      </c>
      <c r="B107" s="12" t="s">
        <v>258</v>
      </c>
      <c r="C107" s="13" t="s">
        <v>12</v>
      </c>
      <c r="D107" s="14">
        <v>2000</v>
      </c>
      <c r="E107" s="14">
        <v>22</v>
      </c>
      <c r="F107" s="13">
        <v>23</v>
      </c>
      <c r="G107" s="13">
        <v>0</v>
      </c>
      <c r="H107" s="13">
        <v>0</v>
      </c>
      <c r="I107" s="6">
        <f t="shared" ref="I107" si="230">(IF(C107="SHORT",E107-F107,IF(C107="LONG",F107-E107)))*D107</f>
        <v>2000</v>
      </c>
      <c r="J107" s="16">
        <v>0</v>
      </c>
      <c r="K107" s="16">
        <f t="shared" ref="K107" si="231">(IF(C107="SHORT",IF(H107="",0,G107-H107),IF(C107="LONG",IF(H107="",0,(H107-G107)))))*D107</f>
        <v>0</v>
      </c>
      <c r="L107" s="6">
        <f t="shared" ref="L107" si="232">I107+J107+K107</f>
        <v>2000</v>
      </c>
    </row>
    <row r="108" spans="1:12" x14ac:dyDescent="0.25">
      <c r="A108" s="12" t="s">
        <v>175</v>
      </c>
      <c r="B108" s="12" t="s">
        <v>280</v>
      </c>
      <c r="C108" s="13" t="s">
        <v>12</v>
      </c>
      <c r="D108" s="14">
        <v>5000</v>
      </c>
      <c r="E108" s="14">
        <v>14</v>
      </c>
      <c r="F108" s="13">
        <v>14.6</v>
      </c>
      <c r="G108" s="13">
        <v>15.2</v>
      </c>
      <c r="H108" s="13">
        <v>16</v>
      </c>
      <c r="I108" s="6">
        <f t="shared" ref="I108" si="233">(IF(C108="SHORT",E108-F108,IF(C108="LONG",F108-E108)))*D108</f>
        <v>2999.9999999999982</v>
      </c>
      <c r="J108" s="16">
        <f t="shared" ref="J108" si="234">(G108-F108)*D108</f>
        <v>2999.9999999999982</v>
      </c>
      <c r="K108" s="16">
        <f t="shared" ref="K108" si="235">(IF(C108="SHORT",IF(H108="",0,G108-H108),IF(C108="LONG",IF(H108="",0,(H108-G108)))))*D108</f>
        <v>4000.0000000000036</v>
      </c>
      <c r="L108" s="6">
        <f t="shared" ref="L108" si="236">I108+J108+K108</f>
        <v>10000</v>
      </c>
    </row>
    <row r="109" spans="1:12" x14ac:dyDescent="0.25">
      <c r="A109" s="12" t="s">
        <v>175</v>
      </c>
      <c r="B109" s="12" t="s">
        <v>281</v>
      </c>
      <c r="C109" s="13" t="s">
        <v>12</v>
      </c>
      <c r="D109" s="14">
        <v>3000</v>
      </c>
      <c r="E109" s="14">
        <v>17.5</v>
      </c>
      <c r="F109" s="13">
        <v>18.5</v>
      </c>
      <c r="G109" s="13">
        <v>19.5</v>
      </c>
      <c r="H109" s="13">
        <v>20.5</v>
      </c>
      <c r="I109" s="6">
        <f t="shared" ref="I109" si="237">(IF(C109="SHORT",E109-F109,IF(C109="LONG",F109-E109)))*D109</f>
        <v>3000</v>
      </c>
      <c r="J109" s="16">
        <f t="shared" ref="J109" si="238">(G109-F109)*D109</f>
        <v>3000</v>
      </c>
      <c r="K109" s="16">
        <f t="shared" ref="K109" si="239">(IF(C109="SHORT",IF(H109="",0,G109-H109),IF(C109="LONG",IF(H109="",0,(H109-G109)))))*D109</f>
        <v>3000</v>
      </c>
      <c r="L109" s="6">
        <f t="shared" ref="L109" si="240">I109+J109+K109</f>
        <v>9000</v>
      </c>
    </row>
    <row r="110" spans="1:12" x14ac:dyDescent="0.25">
      <c r="A110" s="12" t="s">
        <v>176</v>
      </c>
      <c r="B110" s="12" t="s">
        <v>282</v>
      </c>
      <c r="C110" s="13" t="s">
        <v>12</v>
      </c>
      <c r="D110" s="14">
        <v>4000</v>
      </c>
      <c r="E110" s="14">
        <v>20</v>
      </c>
      <c r="F110" s="13">
        <v>18.5</v>
      </c>
      <c r="G110" s="13">
        <v>0</v>
      </c>
      <c r="H110" s="13">
        <v>0</v>
      </c>
      <c r="I110" s="6">
        <f t="shared" ref="I110" si="241">(IF(C110="SHORT",E110-F110,IF(C110="LONG",F110-E110)))*D110</f>
        <v>-6000</v>
      </c>
      <c r="J110" s="16">
        <v>0</v>
      </c>
      <c r="K110" s="16">
        <f t="shared" ref="K110" si="242">(IF(C110="SHORT",IF(H110="",0,G110-H110),IF(C110="LONG",IF(H110="",0,(H110-G110)))))*D110</f>
        <v>0</v>
      </c>
      <c r="L110" s="6">
        <f t="shared" ref="L110" si="243">I110+J110+K110</f>
        <v>-6000</v>
      </c>
    </row>
    <row r="111" spans="1:12" x14ac:dyDescent="0.25">
      <c r="A111" s="12" t="s">
        <v>176</v>
      </c>
      <c r="B111" s="12" t="s">
        <v>283</v>
      </c>
      <c r="C111" s="13" t="s">
        <v>12</v>
      </c>
      <c r="D111" s="14">
        <v>6000</v>
      </c>
      <c r="E111" s="14">
        <v>15.5</v>
      </c>
      <c r="F111" s="13">
        <v>16.25</v>
      </c>
      <c r="G111" s="13">
        <v>17</v>
      </c>
      <c r="H111" s="13">
        <v>18</v>
      </c>
      <c r="I111" s="6">
        <f t="shared" ref="I111" si="244">(IF(C111="SHORT",E111-F111,IF(C111="LONG",F111-E111)))*D111</f>
        <v>4500</v>
      </c>
      <c r="J111" s="16">
        <f t="shared" ref="J111" si="245">(G111-F111)*D111</f>
        <v>4500</v>
      </c>
      <c r="K111" s="16">
        <f t="shared" ref="K111" si="246">(IF(C111="SHORT",IF(H111="",0,G111-H111),IF(C111="LONG",IF(H111="",0,(H111-G111)))))*D111</f>
        <v>6000</v>
      </c>
      <c r="L111" s="6">
        <f t="shared" ref="L111" si="247">I111+J111+K111</f>
        <v>15000</v>
      </c>
    </row>
    <row r="112" spans="1:12" x14ac:dyDescent="0.25">
      <c r="A112" s="12" t="s">
        <v>176</v>
      </c>
      <c r="B112" s="12" t="s">
        <v>284</v>
      </c>
      <c r="C112" s="13" t="s">
        <v>12</v>
      </c>
      <c r="D112" s="14">
        <v>1600</v>
      </c>
      <c r="E112" s="14">
        <v>38</v>
      </c>
      <c r="F112" s="13">
        <v>41</v>
      </c>
      <c r="G112" s="13">
        <v>0</v>
      </c>
      <c r="H112" s="13">
        <v>0</v>
      </c>
      <c r="I112" s="6">
        <f t="shared" ref="I112" si="248">(IF(C112="SHORT",E112-F112,IF(C112="LONG",F112-E112)))*D112</f>
        <v>4800</v>
      </c>
      <c r="J112" s="16">
        <v>0</v>
      </c>
      <c r="K112" s="16">
        <f t="shared" ref="K112" si="249">(IF(C112="SHORT",IF(H112="",0,G112-H112),IF(C112="LONG",IF(H112="",0,(H112-G112)))))*D112</f>
        <v>0</v>
      </c>
      <c r="L112" s="6">
        <f t="shared" ref="L112" si="250">I112+J112+K112</f>
        <v>4800</v>
      </c>
    </row>
    <row r="113" spans="1:12" x14ac:dyDescent="0.25">
      <c r="A113" s="12" t="s">
        <v>177</v>
      </c>
      <c r="B113" s="12" t="s">
        <v>285</v>
      </c>
      <c r="C113" s="13" t="s">
        <v>12</v>
      </c>
      <c r="D113" s="14">
        <v>1200</v>
      </c>
      <c r="E113" s="14">
        <v>45</v>
      </c>
      <c r="F113" s="13">
        <v>48</v>
      </c>
      <c r="G113" s="13">
        <v>0</v>
      </c>
      <c r="H113" s="13">
        <v>0</v>
      </c>
      <c r="I113" s="6">
        <f t="shared" ref="I113" si="251">(IF(C113="SHORT",E113-F113,IF(C113="LONG",F113-E113)))*D113</f>
        <v>3600</v>
      </c>
      <c r="J113" s="16">
        <v>0</v>
      </c>
      <c r="K113" s="16">
        <f t="shared" ref="K113" si="252">(IF(C113="SHORT",IF(H113="",0,G113-H113),IF(C113="LONG",IF(H113="",0,(H113-G113)))))*D113</f>
        <v>0</v>
      </c>
      <c r="L113" s="6">
        <f t="shared" ref="L113" si="253">I113+J113+K113</f>
        <v>3600</v>
      </c>
    </row>
    <row r="114" spans="1:12" x14ac:dyDescent="0.25">
      <c r="A114" s="12" t="s">
        <v>177</v>
      </c>
      <c r="B114" s="12" t="s">
        <v>286</v>
      </c>
      <c r="C114" s="13" t="s">
        <v>12</v>
      </c>
      <c r="D114" s="14">
        <v>3000</v>
      </c>
      <c r="E114" s="14">
        <v>18.5</v>
      </c>
      <c r="F114" s="13">
        <v>19.5</v>
      </c>
      <c r="G114" s="13">
        <v>0</v>
      </c>
      <c r="H114" s="13">
        <v>0</v>
      </c>
      <c r="I114" s="6">
        <f t="shared" ref="I114" si="254">(IF(C114="SHORT",E114-F114,IF(C114="LONG",F114-E114)))*D114</f>
        <v>3000</v>
      </c>
      <c r="J114" s="16">
        <v>0</v>
      </c>
      <c r="K114" s="16">
        <f t="shared" ref="K114" si="255">(IF(C114="SHORT",IF(H114="",0,G114-H114),IF(C114="LONG",IF(H114="",0,(H114-G114)))))*D114</f>
        <v>0</v>
      </c>
      <c r="L114" s="6">
        <f t="shared" ref="L114" si="256">I114+J114+K114</f>
        <v>3000</v>
      </c>
    </row>
    <row r="115" spans="1:12" x14ac:dyDescent="0.25">
      <c r="A115" s="12" t="s">
        <v>177</v>
      </c>
      <c r="B115" s="12" t="s">
        <v>273</v>
      </c>
      <c r="C115" s="13" t="s">
        <v>12</v>
      </c>
      <c r="D115" s="14">
        <v>1500</v>
      </c>
      <c r="E115" s="14">
        <v>20</v>
      </c>
      <c r="F115" s="13">
        <v>22</v>
      </c>
      <c r="G115" s="13">
        <v>0</v>
      </c>
      <c r="H115" s="13">
        <v>0</v>
      </c>
      <c r="I115" s="6">
        <f t="shared" ref="I115" si="257">(IF(C115="SHORT",E115-F115,IF(C115="LONG",F115-E115)))*D115</f>
        <v>3000</v>
      </c>
      <c r="J115" s="16">
        <v>0</v>
      </c>
      <c r="K115" s="16">
        <f t="shared" ref="K115" si="258">(IF(C115="SHORT",IF(H115="",0,G115-H115),IF(C115="LONG",IF(H115="",0,(H115-G115)))))*D115</f>
        <v>0</v>
      </c>
      <c r="L115" s="6">
        <f t="shared" ref="L115" si="259">I115+J115+K115</f>
        <v>3000</v>
      </c>
    </row>
    <row r="116" spans="1:12" x14ac:dyDescent="0.25">
      <c r="A116" s="12" t="s">
        <v>178</v>
      </c>
      <c r="B116" s="12" t="s">
        <v>287</v>
      </c>
      <c r="C116" s="13" t="s">
        <v>12</v>
      </c>
      <c r="D116" s="14">
        <v>2000</v>
      </c>
      <c r="E116" s="14">
        <v>17.5</v>
      </c>
      <c r="F116" s="13">
        <v>18.5</v>
      </c>
      <c r="G116" s="13">
        <v>19.5</v>
      </c>
      <c r="H116" s="13">
        <v>20.5</v>
      </c>
      <c r="I116" s="6">
        <f t="shared" ref="I116" si="260">(IF(C116="SHORT",E116-F116,IF(C116="LONG",F116-E116)))*D116</f>
        <v>2000</v>
      </c>
      <c r="J116" s="16">
        <f t="shared" ref="J116" si="261">(G116-F116)*D116</f>
        <v>2000</v>
      </c>
      <c r="K116" s="16">
        <f t="shared" ref="K116" si="262">(IF(C116="SHORT",IF(H116="",0,G116-H116),IF(C116="LONG",IF(H116="",0,(H116-G116)))))*D116</f>
        <v>2000</v>
      </c>
      <c r="L116" s="6">
        <f t="shared" ref="L116" si="263">I116+J116+K116</f>
        <v>6000</v>
      </c>
    </row>
    <row r="117" spans="1:12" x14ac:dyDescent="0.25">
      <c r="A117" s="12" t="s">
        <v>178</v>
      </c>
      <c r="B117" s="12" t="s">
        <v>159</v>
      </c>
      <c r="C117" s="13" t="s">
        <v>12</v>
      </c>
      <c r="D117" s="14">
        <v>2000</v>
      </c>
      <c r="E117" s="14">
        <v>18.5</v>
      </c>
      <c r="F117" s="13">
        <v>19.5</v>
      </c>
      <c r="G117" s="13">
        <v>0</v>
      </c>
      <c r="H117" s="13">
        <v>0</v>
      </c>
      <c r="I117" s="6">
        <f t="shared" ref="I117" si="264">(IF(C117="SHORT",E117-F117,IF(C117="LONG",F117-E117)))*D117</f>
        <v>2000</v>
      </c>
      <c r="J117" s="16">
        <v>0</v>
      </c>
      <c r="K117" s="16">
        <f t="shared" ref="K117" si="265">(IF(C117="SHORT",IF(H117="",0,G117-H117),IF(C117="LONG",IF(H117="",0,(H117-G117)))))*D117</f>
        <v>0</v>
      </c>
      <c r="L117" s="6">
        <f t="shared" ref="L117" si="266">I117+J117+K117</f>
        <v>2000</v>
      </c>
    </row>
    <row r="118" spans="1:12" x14ac:dyDescent="0.25">
      <c r="A118" s="12" t="s">
        <v>179</v>
      </c>
      <c r="B118" s="12" t="s">
        <v>288</v>
      </c>
      <c r="C118" s="13" t="s">
        <v>12</v>
      </c>
      <c r="D118" s="14">
        <v>7000</v>
      </c>
      <c r="E118" s="14">
        <v>8</v>
      </c>
      <c r="F118" s="13">
        <v>8.5</v>
      </c>
      <c r="G118" s="13">
        <v>9</v>
      </c>
      <c r="H118" s="13">
        <v>9.5</v>
      </c>
      <c r="I118" s="6">
        <f t="shared" ref="I118" si="267">(IF(C118="SHORT",E118-F118,IF(C118="LONG",F118-E118)))*D118</f>
        <v>3500</v>
      </c>
      <c r="J118" s="16">
        <f t="shared" ref="J118" si="268">(G118-F118)*D118</f>
        <v>3500</v>
      </c>
      <c r="K118" s="16">
        <f t="shared" ref="K118" si="269">(IF(C118="SHORT",IF(H118="",0,G118-H118),IF(C118="LONG",IF(H118="",0,(H118-G118)))))*D118</f>
        <v>3500</v>
      </c>
      <c r="L118" s="6">
        <f t="shared" ref="L118" si="270">I118+J118+K118</f>
        <v>10500</v>
      </c>
    </row>
    <row r="119" spans="1:12" x14ac:dyDescent="0.25">
      <c r="A119" s="12" t="s">
        <v>179</v>
      </c>
      <c r="B119" s="12" t="s">
        <v>289</v>
      </c>
      <c r="C119" s="13" t="s">
        <v>12</v>
      </c>
      <c r="D119" s="14">
        <v>7000</v>
      </c>
      <c r="E119" s="14">
        <v>10</v>
      </c>
      <c r="F119" s="13">
        <v>9.1999999999999993</v>
      </c>
      <c r="G119" s="13">
        <v>0</v>
      </c>
      <c r="H119" s="13">
        <v>0</v>
      </c>
      <c r="I119" s="6">
        <f t="shared" ref="I119" si="271">(IF(C119="SHORT",E119-F119,IF(C119="LONG",F119-E119)))*D119</f>
        <v>-5600.0000000000045</v>
      </c>
      <c r="J119" s="16">
        <v>0</v>
      </c>
      <c r="K119" s="16">
        <f t="shared" ref="K119" si="272">(IF(C119="SHORT",IF(H119="",0,G119-H119),IF(C119="LONG",IF(H119="",0,(H119-G119)))))*D119</f>
        <v>0</v>
      </c>
      <c r="L119" s="6">
        <f t="shared" ref="L119" si="273">I119+J119+K119</f>
        <v>-5600.0000000000045</v>
      </c>
    </row>
    <row r="120" spans="1:12" x14ac:dyDescent="0.25">
      <c r="A120" s="12" t="s">
        <v>179</v>
      </c>
      <c r="B120" s="12" t="s">
        <v>290</v>
      </c>
      <c r="C120" s="13" t="s">
        <v>12</v>
      </c>
      <c r="D120" s="14">
        <v>2000</v>
      </c>
      <c r="E120" s="14">
        <v>30.5</v>
      </c>
      <c r="F120" s="13">
        <v>30.5</v>
      </c>
      <c r="G120" s="13">
        <v>0</v>
      </c>
      <c r="H120" s="13">
        <v>0</v>
      </c>
      <c r="I120" s="6">
        <f t="shared" ref="I120" si="274">(IF(C120="SHORT",E120-F120,IF(C120="LONG",F120-E120)))*D120</f>
        <v>0</v>
      </c>
      <c r="J120" s="16">
        <v>0</v>
      </c>
      <c r="K120" s="16">
        <f t="shared" ref="K120" si="275">(IF(C120="SHORT",IF(H120="",0,G120-H120),IF(C120="LONG",IF(H120="",0,(H120-G120)))))*D120</f>
        <v>0</v>
      </c>
      <c r="L120" s="6">
        <f t="shared" ref="L120" si="276">I120+J120+K120</f>
        <v>0</v>
      </c>
    </row>
    <row r="121" spans="1:12" x14ac:dyDescent="0.25">
      <c r="A121" s="12" t="s">
        <v>180</v>
      </c>
      <c r="B121" s="12" t="s">
        <v>291</v>
      </c>
      <c r="C121" s="13" t="s">
        <v>12</v>
      </c>
      <c r="D121" s="14">
        <v>2000</v>
      </c>
      <c r="E121" s="14">
        <v>24</v>
      </c>
      <c r="F121" s="13">
        <v>21.9</v>
      </c>
      <c r="G121" s="13">
        <v>0</v>
      </c>
      <c r="H121" s="13">
        <v>0</v>
      </c>
      <c r="I121" s="6">
        <f t="shared" ref="I121" si="277">(IF(C121="SHORT",E121-F121,IF(C121="LONG",F121-E121)))*D121</f>
        <v>-4200.0000000000027</v>
      </c>
      <c r="J121" s="16">
        <v>0</v>
      </c>
      <c r="K121" s="16">
        <f t="shared" ref="K121" si="278">(IF(C121="SHORT",IF(H121="",0,G121-H121),IF(C121="LONG",IF(H121="",0,(H121-G121)))))*D121</f>
        <v>0</v>
      </c>
      <c r="L121" s="6">
        <f t="shared" ref="L121" si="279">I121+J121+K121</f>
        <v>-4200.0000000000027</v>
      </c>
    </row>
    <row r="122" spans="1:12" x14ac:dyDescent="0.25">
      <c r="A122" s="12" t="s">
        <v>180</v>
      </c>
      <c r="B122" s="12" t="s">
        <v>292</v>
      </c>
      <c r="C122" s="13" t="s">
        <v>12</v>
      </c>
      <c r="D122" s="14">
        <v>2000</v>
      </c>
      <c r="E122" s="14">
        <v>33</v>
      </c>
      <c r="F122" s="13">
        <v>31.5</v>
      </c>
      <c r="G122" s="13">
        <v>0</v>
      </c>
      <c r="H122" s="13">
        <v>0</v>
      </c>
      <c r="I122" s="6">
        <f t="shared" ref="I122" si="280">(IF(C122="SHORT",E122-F122,IF(C122="LONG",F122-E122)))*D122</f>
        <v>-3000</v>
      </c>
      <c r="J122" s="16">
        <v>0</v>
      </c>
      <c r="K122" s="16">
        <f t="shared" ref="K122" si="281">(IF(C122="SHORT",IF(H122="",0,G122-H122),IF(C122="LONG",IF(H122="",0,(H122-G122)))))*D122</f>
        <v>0</v>
      </c>
      <c r="L122" s="6">
        <f t="shared" ref="L122" si="282">I122+J122+K122</f>
        <v>-3000</v>
      </c>
    </row>
    <row r="123" spans="1:12" x14ac:dyDescent="0.25">
      <c r="A123" s="12" t="s">
        <v>180</v>
      </c>
      <c r="B123" s="12" t="s">
        <v>293</v>
      </c>
      <c r="C123" s="13" t="s">
        <v>12</v>
      </c>
      <c r="D123" s="14">
        <v>6000</v>
      </c>
      <c r="E123" s="14">
        <v>12</v>
      </c>
      <c r="F123" s="13">
        <v>11.2</v>
      </c>
      <c r="G123" s="13">
        <v>0</v>
      </c>
      <c r="H123" s="13">
        <v>0</v>
      </c>
      <c r="I123" s="6">
        <f t="shared" ref="I123" si="283">(IF(C123="SHORT",E123-F123,IF(C123="LONG",F123-E123)))*D123</f>
        <v>-4800.0000000000045</v>
      </c>
      <c r="J123" s="16">
        <v>0</v>
      </c>
      <c r="K123" s="16">
        <f t="shared" ref="K123" si="284">(IF(C123="SHORT",IF(H123="",0,G123-H123),IF(C123="LONG",IF(H123="",0,(H123-G123)))))*D123</f>
        <v>0</v>
      </c>
      <c r="L123" s="6">
        <f t="shared" ref="L123" si="285">I123+J123+K123</f>
        <v>-4800.0000000000045</v>
      </c>
    </row>
    <row r="124" spans="1:12" x14ac:dyDescent="0.25">
      <c r="A124" s="12" t="s">
        <v>181</v>
      </c>
      <c r="B124" s="12" t="s">
        <v>201</v>
      </c>
      <c r="C124" s="13" t="s">
        <v>12</v>
      </c>
      <c r="D124" s="14">
        <v>2400</v>
      </c>
      <c r="E124" s="14">
        <v>8</v>
      </c>
      <c r="F124" s="13">
        <v>8.5</v>
      </c>
      <c r="G124" s="13">
        <v>9</v>
      </c>
      <c r="H124" s="13">
        <v>10</v>
      </c>
      <c r="I124" s="6">
        <f t="shared" ref="I124" si="286">(IF(C124="SHORT",E124-F124,IF(C124="LONG",F124-E124)))*D124</f>
        <v>1200</v>
      </c>
      <c r="J124" s="16">
        <f t="shared" ref="J124" si="287">(G124-F124)*D124</f>
        <v>1200</v>
      </c>
      <c r="K124" s="16">
        <f t="shared" ref="K124" si="288">(IF(C124="SHORT",IF(H124="",0,G124-H124),IF(C124="LONG",IF(H124="",0,(H124-G124)))))*D124</f>
        <v>2400</v>
      </c>
      <c r="L124" s="6">
        <f t="shared" ref="L124" si="289">I124+J124+K124</f>
        <v>4800</v>
      </c>
    </row>
    <row r="125" spans="1:12" x14ac:dyDescent="0.25">
      <c r="A125" s="12" t="s">
        <v>181</v>
      </c>
      <c r="B125" s="12" t="s">
        <v>294</v>
      </c>
      <c r="C125" s="13" t="s">
        <v>12</v>
      </c>
      <c r="D125" s="14">
        <v>2400</v>
      </c>
      <c r="E125" s="14">
        <v>23</v>
      </c>
      <c r="F125" s="13">
        <v>25</v>
      </c>
      <c r="G125" s="13">
        <v>0</v>
      </c>
      <c r="H125" s="13">
        <v>0</v>
      </c>
      <c r="I125" s="6">
        <f t="shared" ref="I125" si="290">(IF(C125="SHORT",E125-F125,IF(C125="LONG",F125-E125)))*D125</f>
        <v>4800</v>
      </c>
      <c r="J125" s="16">
        <v>0</v>
      </c>
      <c r="K125" s="16">
        <f t="shared" ref="K125" si="291">(IF(C125="SHORT",IF(H125="",0,G125-H125),IF(C125="LONG",IF(H125="",0,(H125-G125)))))*D125</f>
        <v>0</v>
      </c>
      <c r="L125" s="6">
        <f t="shared" ref="L125" si="292">I125+J125+K125</f>
        <v>4800</v>
      </c>
    </row>
    <row r="126" spans="1:12" x14ac:dyDescent="0.25">
      <c r="A126" s="12" t="s">
        <v>181</v>
      </c>
      <c r="B126" s="12" t="s">
        <v>295</v>
      </c>
      <c r="C126" s="13" t="s">
        <v>12</v>
      </c>
      <c r="D126" s="14">
        <v>2400</v>
      </c>
      <c r="E126" s="14">
        <v>22.5</v>
      </c>
      <c r="F126" s="13">
        <v>25</v>
      </c>
      <c r="G126" s="13">
        <v>0</v>
      </c>
      <c r="H126" s="13">
        <v>0</v>
      </c>
      <c r="I126" s="6">
        <f t="shared" ref="I126" si="293">(IF(C126="SHORT",E126-F126,IF(C126="LONG",F126-E126)))*D126</f>
        <v>6000</v>
      </c>
      <c r="J126" s="16">
        <v>0</v>
      </c>
      <c r="K126" s="16">
        <f t="shared" ref="K126" si="294">(IF(C126="SHORT",IF(H126="",0,G126-H126),IF(C126="LONG",IF(H126="",0,(H126-G126)))))*D126</f>
        <v>0</v>
      </c>
      <c r="L126" s="6">
        <f t="shared" ref="L126" si="295">I126+J126+K126</f>
        <v>6000</v>
      </c>
    </row>
    <row r="127" spans="1:12" x14ac:dyDescent="0.25">
      <c r="A127" s="12" t="s">
        <v>182</v>
      </c>
      <c r="B127" s="12" t="s">
        <v>296</v>
      </c>
      <c r="C127" s="13" t="s">
        <v>12</v>
      </c>
      <c r="D127" s="14">
        <v>1600</v>
      </c>
      <c r="E127" s="14">
        <v>39.5</v>
      </c>
      <c r="F127" s="13">
        <v>41.5</v>
      </c>
      <c r="G127" s="13">
        <v>0</v>
      </c>
      <c r="H127" s="13">
        <v>0</v>
      </c>
      <c r="I127" s="6">
        <f t="shared" ref="I127" si="296">(IF(C127="SHORT",E127-F127,IF(C127="LONG",F127-E127)))*D127</f>
        <v>3200</v>
      </c>
      <c r="J127" s="16">
        <v>0</v>
      </c>
      <c r="K127" s="16">
        <f t="shared" ref="K127" si="297">(IF(C127="SHORT",IF(H127="",0,G127-H127),IF(C127="LONG",IF(H127="",0,(H127-G127)))))*D127</f>
        <v>0</v>
      </c>
      <c r="L127" s="6">
        <f t="shared" ref="L127" si="298">I127+J127+K127</f>
        <v>3200</v>
      </c>
    </row>
    <row r="128" spans="1:12" x14ac:dyDescent="0.25">
      <c r="A128" s="12" t="s">
        <v>182</v>
      </c>
      <c r="B128" s="12" t="s">
        <v>297</v>
      </c>
      <c r="C128" s="13" t="s">
        <v>12</v>
      </c>
      <c r="D128" s="14">
        <v>2000</v>
      </c>
      <c r="E128" s="14">
        <v>40</v>
      </c>
      <c r="F128" s="13">
        <v>42</v>
      </c>
      <c r="G128" s="13">
        <v>0</v>
      </c>
      <c r="H128" s="13">
        <v>0</v>
      </c>
      <c r="I128" s="6">
        <f t="shared" ref="I128" si="299">(IF(C128="SHORT",E128-F128,IF(C128="LONG",F128-E128)))*D128</f>
        <v>4000</v>
      </c>
      <c r="J128" s="16">
        <v>0</v>
      </c>
      <c r="K128" s="16">
        <f t="shared" ref="K128" si="300">(IF(C128="SHORT",IF(H128="",0,G128-H128),IF(C128="LONG",IF(H128="",0,(H128-G128)))))*D128</f>
        <v>0</v>
      </c>
      <c r="L128" s="6">
        <f t="shared" ref="L128" si="301">I128+J128+K128</f>
        <v>4000</v>
      </c>
    </row>
    <row r="129" spans="1:12" x14ac:dyDescent="0.25">
      <c r="A129" s="12" t="s">
        <v>182</v>
      </c>
      <c r="B129" s="12" t="s">
        <v>298</v>
      </c>
      <c r="C129" s="13" t="s">
        <v>12</v>
      </c>
      <c r="D129" s="14">
        <v>12000</v>
      </c>
      <c r="E129" s="14">
        <v>4.3</v>
      </c>
      <c r="F129" s="13">
        <v>4.8</v>
      </c>
      <c r="G129" s="13">
        <v>0</v>
      </c>
      <c r="H129" s="13">
        <v>0</v>
      </c>
      <c r="I129" s="6">
        <f t="shared" ref="I129" si="302">(IF(C129="SHORT",E129-F129,IF(C129="LONG",F129-E129)))*D129</f>
        <v>6000</v>
      </c>
      <c r="J129" s="16">
        <v>0</v>
      </c>
      <c r="K129" s="16">
        <f t="shared" ref="K129" si="303">(IF(C129="SHORT",IF(H129="",0,G129-H129),IF(C129="LONG",IF(H129="",0,(H129-G129)))))*D129</f>
        <v>0</v>
      </c>
      <c r="L129" s="6">
        <f t="shared" ref="L129" si="304">I129+J129+K129</f>
        <v>6000</v>
      </c>
    </row>
    <row r="130" spans="1:12" x14ac:dyDescent="0.25">
      <c r="A130" s="12" t="s">
        <v>158</v>
      </c>
      <c r="B130" s="12" t="s">
        <v>299</v>
      </c>
      <c r="C130" s="13" t="s">
        <v>12</v>
      </c>
      <c r="D130" s="14">
        <v>400</v>
      </c>
      <c r="E130" s="14">
        <v>57</v>
      </c>
      <c r="F130" s="13">
        <v>65</v>
      </c>
      <c r="G130" s="13">
        <v>0</v>
      </c>
      <c r="H130" s="13">
        <v>0</v>
      </c>
      <c r="I130" s="6">
        <f t="shared" ref="I130" si="305">(IF(C130="SHORT",E130-F130,IF(C130="LONG",F130-E130)))*D130</f>
        <v>3200</v>
      </c>
      <c r="J130" s="16">
        <v>0</v>
      </c>
      <c r="K130" s="16">
        <f t="shared" ref="K130" si="306">(IF(C130="SHORT",IF(H130="",0,G130-H130),IF(C130="LONG",IF(H130="",0,(H130-G130)))))*D130</f>
        <v>0</v>
      </c>
      <c r="L130" s="6">
        <f t="shared" ref="L130" si="307">I130+J130+K130</f>
        <v>3200</v>
      </c>
    </row>
    <row r="131" spans="1:12" x14ac:dyDescent="0.25">
      <c r="A131" s="12" t="s">
        <v>157</v>
      </c>
      <c r="B131" s="12" t="s">
        <v>300</v>
      </c>
      <c r="C131" s="13" t="s">
        <v>12</v>
      </c>
      <c r="D131" s="14">
        <v>2400</v>
      </c>
      <c r="E131" s="14">
        <v>19.5</v>
      </c>
      <c r="F131" s="13">
        <v>21.5</v>
      </c>
      <c r="G131" s="13">
        <v>0</v>
      </c>
      <c r="H131" s="13">
        <v>0</v>
      </c>
      <c r="I131" s="6">
        <f t="shared" ref="I131" si="308">(IF(C131="SHORT",E131-F131,IF(C131="LONG",F131-E131)))*D131</f>
        <v>4800</v>
      </c>
      <c r="J131" s="16">
        <v>0</v>
      </c>
      <c r="K131" s="16">
        <f t="shared" ref="K131" si="309">(IF(C131="SHORT",IF(H131="",0,G131-H131),IF(C131="LONG",IF(H131="",0,(H131-G131)))))*D131</f>
        <v>0</v>
      </c>
      <c r="L131" s="6">
        <f t="shared" ref="L131" si="310">I131+J131+K131</f>
        <v>4800</v>
      </c>
    </row>
    <row r="132" spans="1:12" x14ac:dyDescent="0.25">
      <c r="A132" s="12" t="s">
        <v>157</v>
      </c>
      <c r="B132" s="12" t="s">
        <v>301</v>
      </c>
      <c r="C132" s="13" t="s">
        <v>12</v>
      </c>
      <c r="D132" s="14">
        <v>14000</v>
      </c>
      <c r="E132" s="14">
        <v>4</v>
      </c>
      <c r="F132" s="13">
        <v>4.3</v>
      </c>
      <c r="G132" s="13">
        <v>0</v>
      </c>
      <c r="H132" s="13">
        <v>0</v>
      </c>
      <c r="I132" s="6">
        <f t="shared" ref="I132" si="311">(IF(C132="SHORT",E132-F132,IF(C132="LONG",F132-E132)))*D132</f>
        <v>4199.9999999999973</v>
      </c>
      <c r="J132" s="16">
        <v>0</v>
      </c>
      <c r="K132" s="16">
        <f t="shared" ref="K132" si="312">(IF(C132="SHORT",IF(H132="",0,G132-H132),IF(C132="LONG",IF(H132="",0,(H132-G132)))))*D132</f>
        <v>0</v>
      </c>
      <c r="L132" s="6">
        <f t="shared" ref="L132" si="313">I132+J132+K132</f>
        <v>4199.9999999999973</v>
      </c>
    </row>
    <row r="133" spans="1:12" x14ac:dyDescent="0.25">
      <c r="A133" s="12" t="s">
        <v>157</v>
      </c>
      <c r="B133" s="12" t="s">
        <v>294</v>
      </c>
      <c r="C133" s="13" t="s">
        <v>12</v>
      </c>
      <c r="D133" s="14">
        <v>2400</v>
      </c>
      <c r="E133" s="14">
        <v>25</v>
      </c>
      <c r="F133" s="13">
        <v>26.5</v>
      </c>
      <c r="G133" s="13">
        <v>0</v>
      </c>
      <c r="H133" s="13">
        <v>0</v>
      </c>
      <c r="I133" s="6">
        <f t="shared" ref="I133" si="314">(IF(C133="SHORT",E133-F133,IF(C133="LONG",F133-E133)))*D133</f>
        <v>3600</v>
      </c>
      <c r="J133" s="16">
        <v>0</v>
      </c>
      <c r="K133" s="16">
        <f t="shared" ref="K133" si="315">(IF(C133="SHORT",IF(H133="",0,G133-H133),IF(C133="LONG",IF(H133="",0,(H133-G133)))))*D133</f>
        <v>0</v>
      </c>
      <c r="L133" s="6">
        <f t="shared" ref="L133" si="316">I133+J133+K133</f>
        <v>3600</v>
      </c>
    </row>
    <row r="134" spans="1:12" x14ac:dyDescent="0.25">
      <c r="A134" s="12" t="s">
        <v>157</v>
      </c>
      <c r="B134" s="12" t="s">
        <v>302</v>
      </c>
      <c r="C134" s="13" t="s">
        <v>12</v>
      </c>
      <c r="D134" s="14">
        <v>2000</v>
      </c>
      <c r="E134" s="14">
        <v>21</v>
      </c>
      <c r="F134" s="13">
        <v>22</v>
      </c>
      <c r="G134" s="13">
        <v>0</v>
      </c>
      <c r="H134" s="13">
        <v>0</v>
      </c>
      <c r="I134" s="6">
        <f t="shared" ref="I134" si="317">(IF(C134="SHORT",E134-F134,IF(C134="LONG",F134-E134)))*D134</f>
        <v>2000</v>
      </c>
      <c r="J134" s="16">
        <v>0</v>
      </c>
      <c r="K134" s="16">
        <f t="shared" ref="K134" si="318">(IF(C134="SHORT",IF(H134="",0,G134-H134),IF(C134="LONG",IF(H134="",0,(H134-G134)))))*D134</f>
        <v>0</v>
      </c>
      <c r="L134" s="6">
        <f t="shared" ref="L134" si="319">I134+J134+K134</f>
        <v>2000</v>
      </c>
    </row>
    <row r="135" spans="1:12" x14ac:dyDescent="0.25">
      <c r="A135" s="12" t="s">
        <v>156</v>
      </c>
      <c r="B135" s="12" t="s">
        <v>261</v>
      </c>
      <c r="C135" s="13" t="s">
        <v>12</v>
      </c>
      <c r="D135" s="14">
        <v>6000</v>
      </c>
      <c r="E135" s="14">
        <v>9</v>
      </c>
      <c r="F135" s="13">
        <v>9.5</v>
      </c>
      <c r="G135" s="13">
        <v>0</v>
      </c>
      <c r="H135" s="13">
        <v>0</v>
      </c>
      <c r="I135" s="6">
        <f t="shared" ref="I135" si="320">(IF(C135="SHORT",E135-F135,IF(C135="LONG",F135-E135)))*D135</f>
        <v>3000</v>
      </c>
      <c r="J135" s="16">
        <v>0</v>
      </c>
      <c r="K135" s="16">
        <f t="shared" ref="K135" si="321">(IF(C135="SHORT",IF(H135="",0,G135-H135),IF(C135="LONG",IF(H135="",0,(H135-G135)))))*D135</f>
        <v>0</v>
      </c>
      <c r="L135" s="6">
        <f t="shared" ref="L135" si="322">I135+J135+K135</f>
        <v>3000</v>
      </c>
    </row>
    <row r="136" spans="1:12" x14ac:dyDescent="0.25">
      <c r="A136" s="12" t="s">
        <v>156</v>
      </c>
      <c r="B136" s="12" t="s">
        <v>303</v>
      </c>
      <c r="C136" s="13" t="s">
        <v>12</v>
      </c>
      <c r="D136" s="14">
        <v>1100</v>
      </c>
      <c r="E136" s="14">
        <v>20.5</v>
      </c>
      <c r="F136" s="13">
        <v>22</v>
      </c>
      <c r="G136" s="13">
        <v>0</v>
      </c>
      <c r="H136" s="13">
        <v>0</v>
      </c>
      <c r="I136" s="6">
        <f t="shared" ref="I136" si="323">(IF(C136="SHORT",E136-F136,IF(C136="LONG",F136-E136)))*D136</f>
        <v>1650</v>
      </c>
      <c r="J136" s="16">
        <v>0</v>
      </c>
      <c r="K136" s="16">
        <f t="shared" ref="K136" si="324">(IF(C136="SHORT",IF(H136="",0,G136-H136),IF(C136="LONG",IF(H136="",0,(H136-G136)))))*D136</f>
        <v>0</v>
      </c>
      <c r="L136" s="6">
        <f t="shared" ref="L136" si="325">I136+J136+K136</f>
        <v>1650</v>
      </c>
    </row>
    <row r="137" spans="1:12" x14ac:dyDescent="0.25">
      <c r="A137" s="12" t="s">
        <v>156</v>
      </c>
      <c r="B137" s="12" t="s">
        <v>304</v>
      </c>
      <c r="C137" s="13" t="s">
        <v>12</v>
      </c>
      <c r="D137" s="14">
        <v>2000</v>
      </c>
      <c r="E137" s="14">
        <v>11</v>
      </c>
      <c r="F137" s="13">
        <v>9.5</v>
      </c>
      <c r="G137" s="13">
        <v>0</v>
      </c>
      <c r="H137" s="13">
        <v>0</v>
      </c>
      <c r="I137" s="6">
        <f t="shared" ref="I137" si="326">(IF(C137="SHORT",E137-F137,IF(C137="LONG",F137-E137)))*D137</f>
        <v>-3000</v>
      </c>
      <c r="J137" s="16">
        <v>0</v>
      </c>
      <c r="K137" s="16">
        <f t="shared" ref="K137" si="327">(IF(C137="SHORT",IF(H137="",0,G137-H137),IF(C137="LONG",IF(H137="",0,(H137-G137)))))*D137</f>
        <v>0</v>
      </c>
      <c r="L137" s="6">
        <f t="shared" ref="L137" si="328">I137+J137+K137</f>
        <v>-3000</v>
      </c>
    </row>
    <row r="138" spans="1:12" x14ac:dyDescent="0.25">
      <c r="A138" s="12" t="s">
        <v>155</v>
      </c>
      <c r="B138" s="12" t="s">
        <v>305</v>
      </c>
      <c r="C138" s="13" t="s">
        <v>12</v>
      </c>
      <c r="D138" s="14">
        <v>1600</v>
      </c>
      <c r="E138" s="14">
        <v>14</v>
      </c>
      <c r="F138" s="13">
        <v>15</v>
      </c>
      <c r="G138" s="13">
        <v>16</v>
      </c>
      <c r="H138" s="13">
        <v>17</v>
      </c>
      <c r="I138" s="6">
        <f t="shared" ref="I138" si="329">(IF(C138="SHORT",E138-F138,IF(C138="LONG",F138-E138)))*D138</f>
        <v>1600</v>
      </c>
      <c r="J138" s="16">
        <f t="shared" ref="J138" si="330">(G138-F138)*D138</f>
        <v>1600</v>
      </c>
      <c r="K138" s="16">
        <f t="shared" ref="K138" si="331">(IF(C138="SHORT",IF(H138="",0,G138-H138),IF(C138="LONG",IF(H138="",0,(H138-G138)))))*D138</f>
        <v>1600</v>
      </c>
      <c r="L138" s="6">
        <f t="shared" ref="L138" si="332">I138+J138+K138</f>
        <v>4800</v>
      </c>
    </row>
    <row r="139" spans="1:12" x14ac:dyDescent="0.25">
      <c r="A139" s="12" t="s">
        <v>155</v>
      </c>
      <c r="B139" s="12" t="s">
        <v>304</v>
      </c>
      <c r="C139" s="13" t="s">
        <v>12</v>
      </c>
      <c r="D139" s="14">
        <v>2000</v>
      </c>
      <c r="E139" s="14">
        <v>6.5</v>
      </c>
      <c r="F139" s="13">
        <v>7.5</v>
      </c>
      <c r="G139" s="13">
        <v>8.5</v>
      </c>
      <c r="H139" s="13">
        <v>9.5</v>
      </c>
      <c r="I139" s="6">
        <f t="shared" ref="I139" si="333">(IF(C139="SHORT",E139-F139,IF(C139="LONG",F139-E139)))*D139</f>
        <v>2000</v>
      </c>
      <c r="J139" s="16">
        <f t="shared" ref="J139" si="334">(G139-F139)*D139</f>
        <v>2000</v>
      </c>
      <c r="K139" s="16">
        <f t="shared" ref="K139" si="335">(IF(C139="SHORT",IF(H139="",0,G139-H139),IF(C139="LONG",IF(H139="",0,(H139-G139)))))*D139</f>
        <v>2000</v>
      </c>
      <c r="L139" s="6">
        <f t="shared" ref="L139" si="336">I139+J139+K139</f>
        <v>6000</v>
      </c>
    </row>
    <row r="140" spans="1:12" x14ac:dyDescent="0.25">
      <c r="A140" s="12" t="s">
        <v>155</v>
      </c>
      <c r="B140" s="12" t="s">
        <v>306</v>
      </c>
      <c r="C140" s="13" t="s">
        <v>12</v>
      </c>
      <c r="D140" s="14">
        <v>2100</v>
      </c>
      <c r="E140" s="14">
        <v>17</v>
      </c>
      <c r="F140" s="13">
        <v>20</v>
      </c>
      <c r="G140" s="13">
        <v>0</v>
      </c>
      <c r="H140" s="13">
        <v>0</v>
      </c>
      <c r="I140" s="6">
        <f t="shared" ref="I140" si="337">(IF(C140="SHORT",E140-F140,IF(C140="LONG",F140-E140)))*D140</f>
        <v>6300</v>
      </c>
      <c r="J140" s="16">
        <v>0</v>
      </c>
      <c r="K140" s="16">
        <f t="shared" ref="K140" si="338">(IF(C140="SHORT",IF(H140="",0,G140-H140),IF(C140="LONG",IF(H140="",0,(H140-G140)))))*D140</f>
        <v>0</v>
      </c>
      <c r="L140" s="6">
        <f t="shared" ref="L140" si="339">I140+J140+K140</f>
        <v>6300</v>
      </c>
    </row>
    <row r="141" spans="1:12" x14ac:dyDescent="0.25">
      <c r="A141" s="12" t="s">
        <v>154</v>
      </c>
      <c r="B141" s="12" t="s">
        <v>307</v>
      </c>
      <c r="C141" s="13" t="s">
        <v>12</v>
      </c>
      <c r="D141" s="14">
        <v>2000</v>
      </c>
      <c r="E141" s="14">
        <v>9</v>
      </c>
      <c r="F141" s="13">
        <v>10</v>
      </c>
      <c r="G141" s="13">
        <v>11</v>
      </c>
      <c r="H141" s="13">
        <v>11.5</v>
      </c>
      <c r="I141" s="6">
        <f t="shared" ref="I141" si="340">(IF(C141="SHORT",E141-F141,IF(C141="LONG",F141-E141)))*D141</f>
        <v>2000</v>
      </c>
      <c r="J141" s="16">
        <f t="shared" ref="J141" si="341">(G141-F141)*D141</f>
        <v>2000</v>
      </c>
      <c r="K141" s="16">
        <f t="shared" ref="K141" si="342">(IF(C141="SHORT",IF(H141="",0,G141-H141),IF(C141="LONG",IF(H141="",0,(H141-G141)))))*D141</f>
        <v>1000</v>
      </c>
      <c r="L141" s="6">
        <f t="shared" ref="L141" si="343">I141+J141+K141</f>
        <v>5000</v>
      </c>
    </row>
    <row r="142" spans="1:12" x14ac:dyDescent="0.25">
      <c r="A142" s="12" t="s">
        <v>154</v>
      </c>
      <c r="B142" s="12" t="s">
        <v>308</v>
      </c>
      <c r="C142" s="13" t="s">
        <v>12</v>
      </c>
      <c r="D142" s="14">
        <v>1000</v>
      </c>
      <c r="E142" s="14">
        <v>42</v>
      </c>
      <c r="F142" s="13">
        <v>45</v>
      </c>
      <c r="G142" s="13">
        <v>0</v>
      </c>
      <c r="H142" s="13">
        <v>0</v>
      </c>
      <c r="I142" s="6">
        <f t="shared" ref="I142" si="344">(IF(C142="SHORT",E142-F142,IF(C142="LONG",F142-E142)))*D142</f>
        <v>3000</v>
      </c>
      <c r="J142" s="16">
        <v>0</v>
      </c>
      <c r="K142" s="16">
        <f t="shared" ref="K142" si="345">(IF(C142="SHORT",IF(H142="",0,G142-H142),IF(C142="LONG",IF(H142="",0,(H142-G142)))))*D142</f>
        <v>0</v>
      </c>
      <c r="L142" s="6">
        <f t="shared" ref="L142" si="346">I142+J142+K142</f>
        <v>3000</v>
      </c>
    </row>
    <row r="143" spans="1:12" x14ac:dyDescent="0.25">
      <c r="A143" s="12" t="s">
        <v>153</v>
      </c>
      <c r="B143" s="12" t="s">
        <v>307</v>
      </c>
      <c r="C143" s="13" t="s">
        <v>12</v>
      </c>
      <c r="D143" s="14">
        <v>4000</v>
      </c>
      <c r="E143" s="14">
        <v>7</v>
      </c>
      <c r="F143" s="13">
        <v>8</v>
      </c>
      <c r="G143" s="13">
        <v>0</v>
      </c>
      <c r="H143" s="13">
        <v>0</v>
      </c>
      <c r="I143" s="6">
        <f t="shared" ref="I143" si="347">(IF(C143="SHORT",E143-F143,IF(C143="LONG",F143-E143)))*D143</f>
        <v>4000</v>
      </c>
      <c r="J143" s="16">
        <v>0</v>
      </c>
      <c r="K143" s="16">
        <f t="shared" ref="K143" si="348">(IF(C143="SHORT",IF(H143="",0,G143-H143),IF(C143="LONG",IF(H143="",0,(H143-G143)))))*D143</f>
        <v>0</v>
      </c>
      <c r="L143" s="6">
        <f t="shared" ref="L143" si="349">I143+J143+K143</f>
        <v>4000</v>
      </c>
    </row>
    <row r="144" spans="1:12" x14ac:dyDescent="0.25">
      <c r="A144" s="12" t="s">
        <v>153</v>
      </c>
      <c r="B144" s="12" t="s">
        <v>309</v>
      </c>
      <c r="C144" s="13" t="s">
        <v>12</v>
      </c>
      <c r="D144" s="14">
        <v>4000</v>
      </c>
      <c r="E144" s="14">
        <v>15.5</v>
      </c>
      <c r="F144" s="13">
        <v>16.399999999999999</v>
      </c>
      <c r="G144" s="13">
        <v>0</v>
      </c>
      <c r="H144" s="13">
        <v>0</v>
      </c>
      <c r="I144" s="6">
        <f t="shared" ref="I144" si="350">(IF(C144="SHORT",E144-F144,IF(C144="LONG",F144-E144)))*D144</f>
        <v>3599.9999999999945</v>
      </c>
      <c r="J144" s="16">
        <v>0</v>
      </c>
      <c r="K144" s="16">
        <f t="shared" ref="K144" si="351">(IF(C144="SHORT",IF(H144="",0,G144-H144),IF(C144="LONG",IF(H144="",0,(H144-G144)))))*D144</f>
        <v>0</v>
      </c>
      <c r="L144" s="6">
        <f t="shared" ref="L144" si="352">I144+J144+K144</f>
        <v>3599.9999999999945</v>
      </c>
    </row>
    <row r="145" spans="1:12" x14ac:dyDescent="0.25">
      <c r="A145" s="12" t="s">
        <v>152</v>
      </c>
      <c r="B145" s="12" t="s">
        <v>310</v>
      </c>
      <c r="C145" s="13" t="s">
        <v>12</v>
      </c>
      <c r="D145" s="14">
        <v>2000</v>
      </c>
      <c r="E145" s="14">
        <v>11.5</v>
      </c>
      <c r="F145" s="13">
        <v>12.5</v>
      </c>
      <c r="G145" s="13">
        <v>0</v>
      </c>
      <c r="H145" s="13">
        <v>0</v>
      </c>
      <c r="I145" s="6">
        <f t="shared" ref="I145" si="353">(IF(C145="SHORT",E145-F145,IF(C145="LONG",F145-E145)))*D145</f>
        <v>2000</v>
      </c>
      <c r="J145" s="16">
        <v>0</v>
      </c>
      <c r="K145" s="16">
        <f t="shared" ref="K145" si="354">(IF(C145="SHORT",IF(H145="",0,G145-H145),IF(C145="LONG",IF(H145="",0,(H145-G145)))))*D145</f>
        <v>0</v>
      </c>
      <c r="L145" s="6">
        <f t="shared" ref="L145" si="355">I145+J145+K145</f>
        <v>2000</v>
      </c>
    </row>
    <row r="146" spans="1:12" x14ac:dyDescent="0.25">
      <c r="A146" s="12" t="s">
        <v>151</v>
      </c>
      <c r="B146" s="12" t="s">
        <v>311</v>
      </c>
      <c r="C146" s="13" t="s">
        <v>12</v>
      </c>
      <c r="D146" s="14">
        <v>2000</v>
      </c>
      <c r="E146" s="14">
        <v>8</v>
      </c>
      <c r="F146" s="13">
        <v>9</v>
      </c>
      <c r="G146" s="13">
        <v>10</v>
      </c>
      <c r="H146" s="13">
        <v>11</v>
      </c>
      <c r="I146" s="6">
        <f t="shared" ref="I146" si="356">(IF(C146="SHORT",E146-F146,IF(C146="LONG",F146-E146)))*D146</f>
        <v>2000</v>
      </c>
      <c r="J146" s="16">
        <f t="shared" ref="J146" si="357">(G146-F146)*D146</f>
        <v>2000</v>
      </c>
      <c r="K146" s="16">
        <f t="shared" ref="K146:K147" si="358">(IF(C146="SHORT",IF(H146="",0,G146-H146),IF(C146="LONG",IF(H146="",0,(H146-G146)))))*D146</f>
        <v>2000</v>
      </c>
      <c r="L146" s="6">
        <f t="shared" ref="L146" si="359">I146+J146+K146</f>
        <v>6000</v>
      </c>
    </row>
    <row r="147" spans="1:12" x14ac:dyDescent="0.25">
      <c r="A147" s="12" t="s">
        <v>151</v>
      </c>
      <c r="B147" s="12" t="s">
        <v>312</v>
      </c>
      <c r="C147" s="13" t="s">
        <v>12</v>
      </c>
      <c r="D147" s="14">
        <v>1200</v>
      </c>
      <c r="E147" s="14">
        <v>40</v>
      </c>
      <c r="F147" s="13">
        <v>42</v>
      </c>
      <c r="G147" s="13">
        <v>44</v>
      </c>
      <c r="H147" s="13">
        <v>46</v>
      </c>
      <c r="I147" s="6">
        <f t="shared" ref="I147" si="360">(IF(C147="SHORT",E147-F147,IF(C147="LONG",F147-E147)))*D147</f>
        <v>2400</v>
      </c>
      <c r="J147" s="16">
        <f t="shared" ref="J147" si="361">(G147-F147)*D147</f>
        <v>2400</v>
      </c>
      <c r="K147" s="16">
        <f t="shared" si="358"/>
        <v>2400</v>
      </c>
      <c r="L147" s="6">
        <f t="shared" ref="L147" si="362">I147+J147+K147</f>
        <v>7200</v>
      </c>
    </row>
    <row r="148" spans="1:12" x14ac:dyDescent="0.25">
      <c r="A148" s="12" t="s">
        <v>150</v>
      </c>
      <c r="B148" s="12" t="s">
        <v>313</v>
      </c>
      <c r="C148" s="13" t="s">
        <v>12</v>
      </c>
      <c r="D148" s="14">
        <v>3000</v>
      </c>
      <c r="E148" s="14">
        <v>16.5</v>
      </c>
      <c r="F148" s="13">
        <v>17.5</v>
      </c>
      <c r="G148" s="13">
        <v>18.5</v>
      </c>
      <c r="H148" s="13">
        <v>0</v>
      </c>
      <c r="I148" s="6">
        <f t="shared" ref="I148" si="363">(IF(C148="SHORT",E148-F148,IF(C148="LONG",F148-E148)))*D148</f>
        <v>3000</v>
      </c>
      <c r="J148" s="16">
        <f t="shared" ref="J148" si="364">(G148-F148)*D148</f>
        <v>3000</v>
      </c>
      <c r="K148" s="16">
        <v>0</v>
      </c>
      <c r="L148" s="6">
        <f t="shared" ref="L148" si="365">I148+J148+K148</f>
        <v>6000</v>
      </c>
    </row>
    <row r="149" spans="1:12" x14ac:dyDescent="0.25">
      <c r="A149" s="12" t="s">
        <v>150</v>
      </c>
      <c r="B149" s="12" t="s">
        <v>314</v>
      </c>
      <c r="C149" s="13" t="s">
        <v>12</v>
      </c>
      <c r="D149" s="14">
        <v>2000</v>
      </c>
      <c r="E149" s="14">
        <v>18.5</v>
      </c>
      <c r="F149" s="13">
        <v>19.5</v>
      </c>
      <c r="G149" s="13">
        <v>20.5</v>
      </c>
      <c r="H149" s="13">
        <v>21.5</v>
      </c>
      <c r="I149" s="6">
        <f t="shared" ref="I149" si="366">(IF(C149="SHORT",E149-F149,IF(C149="LONG",F149-E149)))*D149</f>
        <v>2000</v>
      </c>
      <c r="J149" s="16">
        <f t="shared" ref="J149" si="367">(G149-F149)*D149</f>
        <v>2000</v>
      </c>
      <c r="K149" s="16">
        <f t="shared" ref="K149" si="368">(IF(C149="SHORT",IF(H149="",0,G149-H149),IF(C149="LONG",IF(H149="",0,(H149-G149)))))*D149</f>
        <v>2000</v>
      </c>
      <c r="L149" s="6">
        <f t="shared" ref="L149" si="369">I149+J149+K149</f>
        <v>6000</v>
      </c>
    </row>
    <row r="150" spans="1:12" x14ac:dyDescent="0.25">
      <c r="A150" s="12" t="s">
        <v>150</v>
      </c>
      <c r="B150" s="12" t="s">
        <v>315</v>
      </c>
      <c r="C150" s="13" t="s">
        <v>12</v>
      </c>
      <c r="D150" s="14">
        <v>9000</v>
      </c>
      <c r="E150" s="14">
        <v>9</v>
      </c>
      <c r="F150" s="13">
        <v>9.5</v>
      </c>
      <c r="G150" s="13">
        <v>10</v>
      </c>
      <c r="H150" s="13">
        <v>10.5</v>
      </c>
      <c r="I150" s="6">
        <f t="shared" ref="I150" si="370">(IF(C150="SHORT",E150-F150,IF(C150="LONG",F150-E150)))*D150</f>
        <v>4500</v>
      </c>
      <c r="J150" s="16">
        <f t="shared" ref="J150" si="371">(G150-F150)*D150</f>
        <v>4500</v>
      </c>
      <c r="K150" s="16">
        <f t="shared" ref="K150" si="372">(IF(C150="SHORT",IF(H150="",0,G150-H150),IF(C150="LONG",IF(H150="",0,(H150-G150)))))*D150</f>
        <v>4500</v>
      </c>
      <c r="L150" s="6">
        <f t="shared" ref="L150" si="373">I150+J150+K150</f>
        <v>13500</v>
      </c>
    </row>
    <row r="151" spans="1:12" x14ac:dyDescent="0.25">
      <c r="A151" s="12" t="s">
        <v>149</v>
      </c>
      <c r="B151" s="12" t="s">
        <v>316</v>
      </c>
      <c r="C151" s="13" t="s">
        <v>12</v>
      </c>
      <c r="D151" s="14">
        <v>2000</v>
      </c>
      <c r="E151" s="14">
        <v>14</v>
      </c>
      <c r="F151" s="13">
        <v>15</v>
      </c>
      <c r="G151" s="13">
        <v>0</v>
      </c>
      <c r="H151" s="13">
        <v>0</v>
      </c>
      <c r="I151" s="6">
        <f t="shared" ref="I151" si="374">(IF(C151="SHORT",E151-F151,IF(C151="LONG",F151-E151)))*D151</f>
        <v>2000</v>
      </c>
      <c r="J151" s="16">
        <v>0</v>
      </c>
      <c r="K151" s="16">
        <f t="shared" ref="K151" si="375">(IF(C151="SHORT",IF(H151="",0,G151-H151),IF(C151="LONG",IF(H151="",0,(H151-G151)))))*D151</f>
        <v>0</v>
      </c>
      <c r="L151" s="6">
        <f t="shared" ref="L151" si="376">I151+J151+K151</f>
        <v>2000</v>
      </c>
    </row>
    <row r="152" spans="1:12" x14ac:dyDescent="0.25">
      <c r="A152" s="12" t="s">
        <v>149</v>
      </c>
      <c r="B152" s="12" t="s">
        <v>317</v>
      </c>
      <c r="C152" s="13" t="s">
        <v>12</v>
      </c>
      <c r="D152" s="14">
        <v>1000</v>
      </c>
      <c r="E152" s="14">
        <v>18</v>
      </c>
      <c r="F152" s="13">
        <v>20</v>
      </c>
      <c r="G152" s="13">
        <v>0</v>
      </c>
      <c r="H152" s="13">
        <v>0</v>
      </c>
      <c r="I152" s="6">
        <f t="shared" ref="I152" si="377">(IF(C152="SHORT",E152-F152,IF(C152="LONG",F152-E152)))*D152</f>
        <v>2000</v>
      </c>
      <c r="J152" s="16">
        <v>0</v>
      </c>
      <c r="K152" s="16">
        <f t="shared" ref="K152" si="378">(IF(C152="SHORT",IF(H152="",0,G152-H152),IF(C152="LONG",IF(H152="",0,(H152-G152)))))*D152</f>
        <v>0</v>
      </c>
      <c r="L152" s="6">
        <f t="shared" ref="L152" si="379">I152+J152+K152</f>
        <v>2000</v>
      </c>
    </row>
    <row r="153" spans="1:12" x14ac:dyDescent="0.25">
      <c r="A153" s="12" t="s">
        <v>149</v>
      </c>
      <c r="B153" s="12" t="s">
        <v>318</v>
      </c>
      <c r="C153" s="13" t="s">
        <v>12</v>
      </c>
      <c r="D153" s="14">
        <v>1600</v>
      </c>
      <c r="E153" s="14">
        <v>31</v>
      </c>
      <c r="F153" s="13">
        <v>33</v>
      </c>
      <c r="G153" s="13">
        <v>0</v>
      </c>
      <c r="H153" s="13">
        <v>0</v>
      </c>
      <c r="I153" s="6">
        <f t="shared" ref="I153" si="380">(IF(C153="SHORT",E153-F153,IF(C153="LONG",F153-E153)))*D153</f>
        <v>3200</v>
      </c>
      <c r="J153" s="16">
        <v>0</v>
      </c>
      <c r="K153" s="16">
        <f t="shared" ref="K153" si="381">(IF(C153="SHORT",IF(H153="",0,G153-H153),IF(C153="LONG",IF(H153="",0,(H153-G153)))))*D153</f>
        <v>0</v>
      </c>
      <c r="L153" s="6">
        <f t="shared" ref="L153" si="382">I153+J153+K153</f>
        <v>3200</v>
      </c>
    </row>
    <row r="154" spans="1:12" x14ac:dyDescent="0.25">
      <c r="A154" s="12" t="s">
        <v>149</v>
      </c>
      <c r="B154" s="12" t="s">
        <v>318</v>
      </c>
      <c r="C154" s="13" t="s">
        <v>12</v>
      </c>
      <c r="D154" s="14">
        <v>1600</v>
      </c>
      <c r="E154" s="14">
        <v>30</v>
      </c>
      <c r="F154" s="13">
        <v>27</v>
      </c>
      <c r="G154" s="13">
        <v>0</v>
      </c>
      <c r="H154" s="13">
        <v>0</v>
      </c>
      <c r="I154" s="6">
        <f t="shared" ref="I154" si="383">(IF(C154="SHORT",E154-F154,IF(C154="LONG",F154-E154)))*D154</f>
        <v>-4800</v>
      </c>
      <c r="J154" s="16">
        <v>0</v>
      </c>
      <c r="K154" s="16">
        <f t="shared" ref="K154" si="384">(IF(C154="SHORT",IF(H154="",0,G154-H154),IF(C154="LONG",IF(H154="",0,(H154-G154)))))*D154</f>
        <v>0</v>
      </c>
      <c r="L154" s="6">
        <f t="shared" ref="L154" si="385">I154+J154+K154</f>
        <v>-4800</v>
      </c>
    </row>
    <row r="155" spans="1:12" x14ac:dyDescent="0.25">
      <c r="A155" s="12" t="s">
        <v>148</v>
      </c>
      <c r="B155" s="12" t="s">
        <v>319</v>
      </c>
      <c r="C155" s="13" t="s">
        <v>12</v>
      </c>
      <c r="D155" s="14">
        <v>800</v>
      </c>
      <c r="E155" s="14">
        <v>25</v>
      </c>
      <c r="F155" s="13">
        <v>27</v>
      </c>
      <c r="G155" s="13">
        <v>0</v>
      </c>
      <c r="H155" s="13">
        <v>0</v>
      </c>
      <c r="I155" s="6">
        <f t="shared" ref="I155" si="386">(IF(C155="SHORT",E155-F155,IF(C155="LONG",F155-E155)))*D155</f>
        <v>1600</v>
      </c>
      <c r="J155" s="16">
        <v>0</v>
      </c>
      <c r="K155" s="16">
        <f t="shared" ref="K155" si="387">(IF(C155="SHORT",IF(H155="",0,G155-H155),IF(C155="LONG",IF(H155="",0,(H155-G155)))))*D155</f>
        <v>0</v>
      </c>
      <c r="L155" s="6">
        <f t="shared" ref="L155" si="388">I155+J155+K155</f>
        <v>1600</v>
      </c>
    </row>
    <row r="156" spans="1:12" x14ac:dyDescent="0.25">
      <c r="A156" s="12" t="s">
        <v>148</v>
      </c>
      <c r="B156" s="12" t="s">
        <v>320</v>
      </c>
      <c r="C156" s="13" t="s">
        <v>12</v>
      </c>
      <c r="D156" s="14">
        <v>1600</v>
      </c>
      <c r="E156" s="14">
        <v>30</v>
      </c>
      <c r="F156" s="13">
        <v>27</v>
      </c>
      <c r="G156" s="13">
        <v>0</v>
      </c>
      <c r="H156" s="13">
        <v>0</v>
      </c>
      <c r="I156" s="6">
        <f t="shared" ref="I156" si="389">(IF(C156="SHORT",E156-F156,IF(C156="LONG",F156-E156)))*D156</f>
        <v>-4800</v>
      </c>
      <c r="J156" s="16">
        <v>0</v>
      </c>
      <c r="K156" s="16">
        <f t="shared" ref="K156" si="390">(IF(C156="SHORT",IF(H156="",0,G156-H156),IF(C156="LONG",IF(H156="",0,(H156-G156)))))*D156</f>
        <v>0</v>
      </c>
      <c r="L156" s="6">
        <f t="shared" ref="L156" si="391">I156+J156+K156</f>
        <v>-4800</v>
      </c>
    </row>
    <row r="157" spans="1:12" x14ac:dyDescent="0.25">
      <c r="A157" s="12" t="s">
        <v>147</v>
      </c>
      <c r="B157" s="12" t="s">
        <v>321</v>
      </c>
      <c r="C157" s="13" t="s">
        <v>12</v>
      </c>
      <c r="D157" s="14">
        <v>1600</v>
      </c>
      <c r="E157" s="14">
        <v>23.2</v>
      </c>
      <c r="F157" s="13">
        <v>25</v>
      </c>
      <c r="G157" s="13">
        <v>0</v>
      </c>
      <c r="H157" s="13">
        <v>0</v>
      </c>
      <c r="I157" s="6">
        <f t="shared" ref="I157" si="392">(IF(C157="SHORT",E157-F157,IF(C157="LONG",F157-E157)))*D157</f>
        <v>2880.0000000000009</v>
      </c>
      <c r="J157" s="16">
        <v>0</v>
      </c>
      <c r="K157" s="16">
        <f t="shared" ref="K157" si="393">(IF(C157="SHORT",IF(H157="",0,G157-H157),IF(C157="LONG",IF(H157="",0,(H157-G157)))))*D157</f>
        <v>0</v>
      </c>
      <c r="L157" s="6">
        <f t="shared" ref="L157" si="394">I157+J157+K157</f>
        <v>2880.0000000000009</v>
      </c>
    </row>
    <row r="158" spans="1:12" x14ac:dyDescent="0.25">
      <c r="A158" s="12" t="s">
        <v>147</v>
      </c>
      <c r="B158" s="12" t="s">
        <v>322</v>
      </c>
      <c r="C158" s="13" t="s">
        <v>12</v>
      </c>
      <c r="D158" s="14">
        <v>3000</v>
      </c>
      <c r="E158" s="14">
        <v>26</v>
      </c>
      <c r="F158" s="13">
        <v>27</v>
      </c>
      <c r="G158" s="13">
        <v>0</v>
      </c>
      <c r="H158" s="13">
        <v>0</v>
      </c>
      <c r="I158" s="6">
        <f t="shared" ref="I158" si="395">(IF(C158="SHORT",E158-F158,IF(C158="LONG",F158-E158)))*D158</f>
        <v>3000</v>
      </c>
      <c r="J158" s="16">
        <v>0</v>
      </c>
      <c r="K158" s="16">
        <f t="shared" ref="K158" si="396">(IF(C158="SHORT",IF(H158="",0,G158-H158),IF(C158="LONG",IF(H158="",0,(H158-G158)))))*D158</f>
        <v>0</v>
      </c>
      <c r="L158" s="6">
        <f t="shared" ref="L158" si="397">I158+J158+K158</f>
        <v>3000</v>
      </c>
    </row>
    <row r="159" spans="1:12" x14ac:dyDescent="0.25">
      <c r="A159" s="12" t="s">
        <v>147</v>
      </c>
      <c r="B159" s="12" t="s">
        <v>291</v>
      </c>
      <c r="C159" s="13" t="s">
        <v>12</v>
      </c>
      <c r="D159" s="14">
        <v>2000</v>
      </c>
      <c r="E159" s="14">
        <v>18.7</v>
      </c>
      <c r="F159" s="13">
        <v>19.7</v>
      </c>
      <c r="G159" s="13">
        <v>0</v>
      </c>
      <c r="H159" s="13">
        <v>0</v>
      </c>
      <c r="I159" s="6">
        <f t="shared" ref="I159" si="398">(IF(C159="SHORT",E159-F159,IF(C159="LONG",F159-E159)))*D159</f>
        <v>2000</v>
      </c>
      <c r="J159" s="16">
        <v>0</v>
      </c>
      <c r="K159" s="16">
        <f t="shared" ref="K159" si="399">(IF(C159="SHORT",IF(H159="",0,G159-H159),IF(C159="LONG",IF(H159="",0,(H159-G159)))))*D159</f>
        <v>0</v>
      </c>
      <c r="L159" s="6">
        <f t="shared" ref="L159" si="400">I159+J159+K159</f>
        <v>2000</v>
      </c>
    </row>
    <row r="160" spans="1:12" x14ac:dyDescent="0.25">
      <c r="A160" s="12" t="s">
        <v>147</v>
      </c>
      <c r="B160" s="12" t="s">
        <v>323</v>
      </c>
      <c r="C160" s="13" t="s">
        <v>12</v>
      </c>
      <c r="D160" s="14">
        <v>1600</v>
      </c>
      <c r="E160" s="14">
        <v>28.5</v>
      </c>
      <c r="F160" s="13">
        <v>28.5</v>
      </c>
      <c r="G160" s="13">
        <v>0</v>
      </c>
      <c r="H160" s="13">
        <v>0</v>
      </c>
      <c r="I160" s="6">
        <f t="shared" ref="I160" si="401">(IF(C160="SHORT",E160-F160,IF(C160="LONG",F160-E160)))*D160</f>
        <v>0</v>
      </c>
      <c r="J160" s="16">
        <v>0</v>
      </c>
      <c r="K160" s="16">
        <f t="shared" ref="K160" si="402">(IF(C160="SHORT",IF(H160="",0,G160-H160),IF(C160="LONG",IF(H160="",0,(H160-G160)))))*D160</f>
        <v>0</v>
      </c>
      <c r="L160" s="6">
        <f t="shared" ref="L160" si="403">I160+J160+K160</f>
        <v>0</v>
      </c>
    </row>
    <row r="161" spans="1:12" x14ac:dyDescent="0.25">
      <c r="A161" s="12" t="s">
        <v>146</v>
      </c>
      <c r="B161" s="12" t="s">
        <v>324</v>
      </c>
      <c r="C161" s="13" t="s">
        <v>12</v>
      </c>
      <c r="D161" s="14">
        <v>4000</v>
      </c>
      <c r="E161" s="14">
        <v>17.25</v>
      </c>
      <c r="F161" s="13">
        <v>18</v>
      </c>
      <c r="G161" s="13">
        <v>19</v>
      </c>
      <c r="H161" s="13">
        <v>20</v>
      </c>
      <c r="I161" s="6">
        <f t="shared" ref="I161" si="404">(IF(C161="SHORT",E161-F161,IF(C161="LONG",F161-E161)))*D161</f>
        <v>3000</v>
      </c>
      <c r="J161" s="16">
        <f t="shared" ref="J161" si="405">(G161-F161)*D161</f>
        <v>4000</v>
      </c>
      <c r="K161" s="16">
        <f t="shared" ref="K161" si="406">(IF(C161="SHORT",IF(H161="",0,G161-H161),IF(C161="LONG",IF(H161="",0,(H161-G161)))))*D161</f>
        <v>4000</v>
      </c>
      <c r="L161" s="6">
        <f t="shared" ref="L161" si="407">I161+J161+K161</f>
        <v>11000</v>
      </c>
    </row>
    <row r="162" spans="1:12" x14ac:dyDescent="0.25">
      <c r="A162" s="12" t="s">
        <v>146</v>
      </c>
      <c r="B162" s="12" t="s">
        <v>325</v>
      </c>
      <c r="C162" s="13" t="s">
        <v>12</v>
      </c>
      <c r="D162" s="14">
        <v>3000</v>
      </c>
      <c r="E162" s="14">
        <v>23</v>
      </c>
      <c r="F162" s="13">
        <v>24</v>
      </c>
      <c r="G162" s="13">
        <v>0</v>
      </c>
      <c r="H162" s="13">
        <v>0</v>
      </c>
      <c r="I162" s="6">
        <f t="shared" ref="I162" si="408">(IF(C162="SHORT",E162-F162,IF(C162="LONG",F162-E162)))*D162</f>
        <v>3000</v>
      </c>
      <c r="J162" s="16">
        <v>0</v>
      </c>
      <c r="K162" s="16">
        <f t="shared" ref="K162" si="409">(IF(C162="SHORT",IF(H162="",0,G162-H162),IF(C162="LONG",IF(H162="",0,(H162-G162)))))*D162</f>
        <v>0</v>
      </c>
      <c r="L162" s="6">
        <f t="shared" ref="L162" si="410">I162+J162+K162</f>
        <v>3000</v>
      </c>
    </row>
    <row r="163" spans="1:12" x14ac:dyDescent="0.25">
      <c r="A163" s="12" t="s">
        <v>145</v>
      </c>
      <c r="B163" s="12" t="s">
        <v>326</v>
      </c>
      <c r="C163" s="13" t="s">
        <v>12</v>
      </c>
      <c r="D163" s="14">
        <v>2000</v>
      </c>
      <c r="E163" s="14">
        <v>29</v>
      </c>
      <c r="F163" s="13">
        <v>31</v>
      </c>
      <c r="G163" s="13">
        <v>32</v>
      </c>
      <c r="H163" s="13">
        <v>33</v>
      </c>
      <c r="I163" s="6">
        <f t="shared" ref="I163" si="411">(IF(C163="SHORT",E163-F163,IF(C163="LONG",F163-E163)))*D163</f>
        <v>4000</v>
      </c>
      <c r="J163" s="16">
        <f t="shared" ref="J163" si="412">(G163-F163)*D163</f>
        <v>2000</v>
      </c>
      <c r="K163" s="16">
        <f t="shared" ref="K163" si="413">(IF(C163="SHORT",IF(H163="",0,G163-H163),IF(C163="LONG",IF(H163="",0,(H163-G163)))))*D163</f>
        <v>2000</v>
      </c>
      <c r="L163" s="6">
        <f t="shared" ref="L163" si="414">I163+J163+K163</f>
        <v>8000</v>
      </c>
    </row>
    <row r="164" spans="1:12" x14ac:dyDescent="0.25">
      <c r="A164" s="12" t="s">
        <v>145</v>
      </c>
      <c r="B164" s="12" t="s">
        <v>327</v>
      </c>
      <c r="C164" s="13" t="s">
        <v>12</v>
      </c>
      <c r="D164" s="14">
        <v>800</v>
      </c>
      <c r="E164" s="14">
        <v>50</v>
      </c>
      <c r="F164" s="13">
        <v>52.5</v>
      </c>
      <c r="G164" s="13">
        <v>0</v>
      </c>
      <c r="H164" s="13">
        <v>0</v>
      </c>
      <c r="I164" s="6">
        <f t="shared" ref="I164" si="415">(IF(C164="SHORT",E164-F164,IF(C164="LONG",F164-E164)))*D164</f>
        <v>2000</v>
      </c>
      <c r="J164" s="16">
        <v>0</v>
      </c>
      <c r="K164" s="16">
        <f t="shared" ref="K164" si="416">(IF(C164="SHORT",IF(H164="",0,G164-H164),IF(C164="LONG",IF(H164="",0,(H164-G164)))))*D164</f>
        <v>0</v>
      </c>
      <c r="L164" s="6">
        <f t="shared" ref="L164" si="417">I164+J164+K164</f>
        <v>2000</v>
      </c>
    </row>
    <row r="165" spans="1:12" x14ac:dyDescent="0.25">
      <c r="A165" s="12" t="s">
        <v>145</v>
      </c>
      <c r="B165" s="12" t="s">
        <v>328</v>
      </c>
      <c r="C165" s="13" t="s">
        <v>12</v>
      </c>
      <c r="D165" s="14">
        <v>7500</v>
      </c>
      <c r="E165" s="14">
        <v>8.6</v>
      </c>
      <c r="F165" s="13">
        <v>9.1</v>
      </c>
      <c r="G165" s="13">
        <v>0</v>
      </c>
      <c r="H165" s="13">
        <v>0</v>
      </c>
      <c r="I165" s="6">
        <f t="shared" ref="I165" si="418">(IF(C165="SHORT",E165-F165,IF(C165="LONG",F165-E165)))*D165</f>
        <v>3750</v>
      </c>
      <c r="J165" s="16">
        <v>0</v>
      </c>
      <c r="K165" s="16">
        <f t="shared" ref="K165" si="419">(IF(C165="SHORT",IF(H165="",0,G165-H165),IF(C165="LONG",IF(H165="",0,(H165-G165)))))*D165</f>
        <v>0</v>
      </c>
      <c r="L165" s="6">
        <f t="shared" ref="L165" si="420">I165+J165+K165</f>
        <v>3750</v>
      </c>
    </row>
    <row r="166" spans="1:12" x14ac:dyDescent="0.25">
      <c r="A166" s="12" t="s">
        <v>145</v>
      </c>
      <c r="B166" s="12" t="s">
        <v>287</v>
      </c>
      <c r="C166" s="13" t="s">
        <v>12</v>
      </c>
      <c r="D166" s="14">
        <v>2000</v>
      </c>
      <c r="E166" s="14">
        <v>21</v>
      </c>
      <c r="F166" s="13">
        <v>22</v>
      </c>
      <c r="G166" s="13">
        <v>0</v>
      </c>
      <c r="H166" s="13">
        <v>0</v>
      </c>
      <c r="I166" s="6">
        <f t="shared" ref="I166" si="421">(IF(C166="SHORT",E166-F166,IF(C166="LONG",F166-E166)))*D166</f>
        <v>2000</v>
      </c>
      <c r="J166" s="16">
        <v>0</v>
      </c>
      <c r="K166" s="16">
        <f t="shared" ref="K166" si="422">(IF(C166="SHORT",IF(H166="",0,G166-H166),IF(C166="LONG",IF(H166="",0,(H166-G166)))))*D166</f>
        <v>0</v>
      </c>
      <c r="L166" s="6">
        <f t="shared" ref="L166" si="423">I166+J166+K166</f>
        <v>2000</v>
      </c>
    </row>
    <row r="167" spans="1:12" x14ac:dyDescent="0.25">
      <c r="A167" s="12" t="s">
        <v>144</v>
      </c>
      <c r="B167" s="12" t="s">
        <v>291</v>
      </c>
      <c r="C167" s="13" t="s">
        <v>12</v>
      </c>
      <c r="D167" s="14">
        <v>4000</v>
      </c>
      <c r="E167" s="14">
        <v>26</v>
      </c>
      <c r="F167" s="13">
        <v>27</v>
      </c>
      <c r="G167" s="13">
        <v>28</v>
      </c>
      <c r="H167" s="13">
        <v>29</v>
      </c>
      <c r="I167" s="6">
        <f t="shared" ref="I167" si="424">(IF(C167="SHORT",E167-F167,IF(C167="LONG",F167-E167)))*D167</f>
        <v>4000</v>
      </c>
      <c r="J167" s="16">
        <f t="shared" ref="J167:J172" si="425">(G167-F167)*D167</f>
        <v>4000</v>
      </c>
      <c r="K167" s="16">
        <f t="shared" ref="K167" si="426">(IF(C167="SHORT",IF(H167="",0,G167-H167),IF(C167="LONG",IF(H167="",0,(H167-G167)))))*D167</f>
        <v>4000</v>
      </c>
      <c r="L167" s="6">
        <f t="shared" ref="L167" si="427">I167+J167+K167</f>
        <v>12000</v>
      </c>
    </row>
    <row r="168" spans="1:12" x14ac:dyDescent="0.25">
      <c r="A168" s="12" t="s">
        <v>144</v>
      </c>
      <c r="B168" s="12" t="s">
        <v>329</v>
      </c>
      <c r="C168" s="13" t="s">
        <v>12</v>
      </c>
      <c r="D168" s="14">
        <v>4000</v>
      </c>
      <c r="E168" s="14">
        <v>18.5</v>
      </c>
      <c r="F168" s="13">
        <v>19</v>
      </c>
      <c r="G168" s="13">
        <v>19.5</v>
      </c>
      <c r="H168" s="13">
        <v>20</v>
      </c>
      <c r="I168" s="6">
        <f t="shared" ref="I168" si="428">(IF(C168="SHORT",E168-F168,IF(C168="LONG",F168-E168)))*D168</f>
        <v>2000</v>
      </c>
      <c r="J168" s="16">
        <f t="shared" si="425"/>
        <v>2000</v>
      </c>
      <c r="K168" s="16">
        <f t="shared" ref="K168" si="429">(IF(C168="SHORT",IF(H168="",0,G168-H168),IF(C168="LONG",IF(H168="",0,(H168-G168)))))*D168</f>
        <v>2000</v>
      </c>
      <c r="L168" s="6">
        <f t="shared" ref="L168" si="430">I168+J168+K168</f>
        <v>6000</v>
      </c>
    </row>
    <row r="169" spans="1:12" x14ac:dyDescent="0.25">
      <c r="A169" s="12" t="s">
        <v>144</v>
      </c>
      <c r="B169" s="12" t="s">
        <v>330</v>
      </c>
      <c r="C169" s="13" t="s">
        <v>12</v>
      </c>
      <c r="D169" s="14">
        <v>2000</v>
      </c>
      <c r="E169" s="14">
        <v>33</v>
      </c>
      <c r="F169" s="13">
        <v>34.5</v>
      </c>
      <c r="G169" s="13">
        <v>36</v>
      </c>
      <c r="H169" s="13">
        <v>38</v>
      </c>
      <c r="I169" s="6">
        <f t="shared" ref="I169" si="431">(IF(C169="SHORT",E169-F169,IF(C169="LONG",F169-E169)))*D169</f>
        <v>3000</v>
      </c>
      <c r="J169" s="16">
        <f t="shared" si="425"/>
        <v>3000</v>
      </c>
      <c r="K169" s="16">
        <f t="shared" ref="K169" si="432">(IF(C169="SHORT",IF(H169="",0,G169-H169),IF(C169="LONG",IF(H169="",0,(H169-G169)))))*D169</f>
        <v>4000</v>
      </c>
      <c r="L169" s="6">
        <f t="shared" ref="L169" si="433">I169+J169+K169</f>
        <v>10000</v>
      </c>
    </row>
    <row r="170" spans="1:12" x14ac:dyDescent="0.25">
      <c r="A170" s="12" t="s">
        <v>144</v>
      </c>
      <c r="B170" s="12" t="s">
        <v>331</v>
      </c>
      <c r="C170" s="13" t="s">
        <v>12</v>
      </c>
      <c r="D170" s="14">
        <v>7500</v>
      </c>
      <c r="E170" s="14">
        <v>12.3</v>
      </c>
      <c r="F170" s="13">
        <v>12.8</v>
      </c>
      <c r="G170" s="13">
        <v>13.5</v>
      </c>
      <c r="H170" s="13">
        <v>0</v>
      </c>
      <c r="I170" s="6">
        <f t="shared" ref="I170" si="434">(IF(C170="SHORT",E170-F170,IF(C170="LONG",F170-E170)))*D170</f>
        <v>3750</v>
      </c>
      <c r="J170" s="16">
        <f t="shared" si="425"/>
        <v>5249.9999999999945</v>
      </c>
      <c r="K170" s="16">
        <v>0</v>
      </c>
      <c r="L170" s="6">
        <f t="shared" ref="L170" si="435">I170+J170+K170</f>
        <v>8999.9999999999945</v>
      </c>
    </row>
    <row r="171" spans="1:12" x14ac:dyDescent="0.25">
      <c r="A171" s="12" t="s">
        <v>143</v>
      </c>
      <c r="B171" s="12" t="s">
        <v>332</v>
      </c>
      <c r="C171" s="13" t="s">
        <v>12</v>
      </c>
      <c r="D171" s="14">
        <v>4000</v>
      </c>
      <c r="E171" s="14">
        <v>16.5</v>
      </c>
      <c r="F171" s="13">
        <v>17</v>
      </c>
      <c r="G171" s="13">
        <v>17.5</v>
      </c>
      <c r="H171" s="13">
        <v>18</v>
      </c>
      <c r="I171" s="6">
        <f t="shared" ref="I171" si="436">(IF(C171="SHORT",E171-F171,IF(C171="LONG",F171-E171)))*D171</f>
        <v>2000</v>
      </c>
      <c r="J171" s="16">
        <f t="shared" si="425"/>
        <v>2000</v>
      </c>
      <c r="K171" s="16">
        <f t="shared" ref="K171" si="437">(IF(C171="SHORT",IF(H171="",0,G171-H171),IF(C171="LONG",IF(H171="",0,(H171-G171)))))*D171</f>
        <v>2000</v>
      </c>
      <c r="L171" s="6">
        <f t="shared" ref="L171" si="438">I171+J171+K171</f>
        <v>6000</v>
      </c>
    </row>
    <row r="172" spans="1:12" x14ac:dyDescent="0.25">
      <c r="A172" s="12" t="s">
        <v>143</v>
      </c>
      <c r="B172" s="12" t="s">
        <v>333</v>
      </c>
      <c r="C172" s="13" t="s">
        <v>12</v>
      </c>
      <c r="D172" s="14">
        <v>1600</v>
      </c>
      <c r="E172" s="14">
        <v>41</v>
      </c>
      <c r="F172" s="13">
        <v>43</v>
      </c>
      <c r="G172" s="13">
        <v>45</v>
      </c>
      <c r="H172" s="13">
        <v>47</v>
      </c>
      <c r="I172" s="6">
        <f t="shared" ref="I172" si="439">(IF(C172="SHORT",E172-F172,IF(C172="LONG",F172-E172)))*D172</f>
        <v>3200</v>
      </c>
      <c r="J172" s="16">
        <f t="shared" si="425"/>
        <v>3200</v>
      </c>
      <c r="K172" s="16">
        <f t="shared" ref="K172" si="440">(IF(C172="SHORT",IF(H172="",0,G172-H172),IF(C172="LONG",IF(H172="",0,(H172-G172)))))*D172</f>
        <v>3200</v>
      </c>
      <c r="L172" s="6">
        <f t="shared" ref="L172" si="441">I172+J172+K172</f>
        <v>9600</v>
      </c>
    </row>
    <row r="173" spans="1:12" x14ac:dyDescent="0.25">
      <c r="A173" s="12" t="s">
        <v>141</v>
      </c>
      <c r="B173" s="12" t="s">
        <v>142</v>
      </c>
      <c r="C173" s="13" t="s">
        <v>12</v>
      </c>
      <c r="D173" s="14">
        <v>4000</v>
      </c>
      <c r="E173" s="14">
        <v>14</v>
      </c>
      <c r="F173" s="13">
        <v>14.5</v>
      </c>
      <c r="G173" s="13">
        <v>0</v>
      </c>
      <c r="H173" s="13">
        <v>0</v>
      </c>
      <c r="I173" s="6">
        <f t="shared" ref="I173" si="442">(IF(C173="SHORT",E173-F173,IF(C173="LONG",F173-E173)))*D173</f>
        <v>2000</v>
      </c>
      <c r="J173" s="16">
        <v>0</v>
      </c>
      <c r="K173" s="16">
        <f t="shared" ref="K173" si="443">(IF(C173="SHORT",IF(H173="",0,G173-H173),IF(C173="LONG",IF(H173="",0,(H173-G173)))))*D173</f>
        <v>0</v>
      </c>
      <c r="L173" s="6">
        <f t="shared" ref="L173" si="444">I173+J173+K173</f>
        <v>2000</v>
      </c>
    </row>
    <row r="174" spans="1:12" x14ac:dyDescent="0.25">
      <c r="A174" s="12" t="s">
        <v>141</v>
      </c>
      <c r="B174" s="12" t="s">
        <v>333</v>
      </c>
      <c r="C174" s="13" t="s">
        <v>12</v>
      </c>
      <c r="D174" s="14">
        <v>1600</v>
      </c>
      <c r="E174" s="14">
        <v>39</v>
      </c>
      <c r="F174" s="13">
        <v>41</v>
      </c>
      <c r="G174" s="13">
        <v>0</v>
      </c>
      <c r="H174" s="13">
        <v>0</v>
      </c>
      <c r="I174" s="6">
        <f t="shared" ref="I174" si="445">(IF(C174="SHORT",E174-F174,IF(C174="LONG",F174-E174)))*D174</f>
        <v>3200</v>
      </c>
      <c r="J174" s="16">
        <v>0</v>
      </c>
      <c r="K174" s="16">
        <f t="shared" ref="K174" si="446">(IF(C174="SHORT",IF(H174="",0,G174-H174),IF(C174="LONG",IF(H174="",0,(H174-G174)))))*D174</f>
        <v>0</v>
      </c>
      <c r="L174" s="6">
        <f t="shared" ref="L174" si="447">I174+J174+K174</f>
        <v>3200</v>
      </c>
    </row>
    <row r="175" spans="1:12" x14ac:dyDescent="0.25">
      <c r="A175" s="12" t="s">
        <v>140</v>
      </c>
      <c r="B175" s="12" t="s">
        <v>334</v>
      </c>
      <c r="C175" s="13" t="s">
        <v>12</v>
      </c>
      <c r="D175" s="14">
        <v>2000</v>
      </c>
      <c r="E175" s="14">
        <v>25.5</v>
      </c>
      <c r="F175" s="13">
        <v>27</v>
      </c>
      <c r="G175" s="13">
        <v>29</v>
      </c>
      <c r="H175" s="13">
        <v>31</v>
      </c>
      <c r="I175" s="6">
        <f t="shared" ref="I175" si="448">(IF(C175="SHORT",E175-F175,IF(C175="LONG",F175-E175)))*D175</f>
        <v>3000</v>
      </c>
      <c r="J175" s="16">
        <f>(G175-F175)*D175</f>
        <v>4000</v>
      </c>
      <c r="K175" s="16">
        <f t="shared" ref="K175" si="449">(IF(C175="SHORT",IF(H175="",0,G175-H175),IF(C175="LONG",IF(H175="",0,(H175-G175)))))*D175</f>
        <v>4000</v>
      </c>
      <c r="L175" s="6">
        <f t="shared" ref="L175" si="450">I175+J175+K175</f>
        <v>11000</v>
      </c>
    </row>
    <row r="176" spans="1:12" x14ac:dyDescent="0.25">
      <c r="A176" s="12" t="s">
        <v>140</v>
      </c>
      <c r="B176" s="12" t="s">
        <v>333</v>
      </c>
      <c r="C176" s="13" t="s">
        <v>12</v>
      </c>
      <c r="D176" s="14">
        <v>1600</v>
      </c>
      <c r="E176" s="14">
        <v>39.5</v>
      </c>
      <c r="F176" s="13">
        <v>41.5</v>
      </c>
      <c r="G176" s="13">
        <v>0</v>
      </c>
      <c r="H176" s="13">
        <v>0</v>
      </c>
      <c r="I176" s="6">
        <f t="shared" ref="I176" si="451">(IF(C176="SHORT",E176-F176,IF(C176="LONG",F176-E176)))*D176</f>
        <v>3200</v>
      </c>
      <c r="J176" s="16">
        <v>0</v>
      </c>
      <c r="K176" s="16">
        <f t="shared" ref="K176" si="452">(IF(C176="SHORT",IF(H176="",0,G176-H176),IF(C176="LONG",IF(H176="",0,(H176-G176)))))*D176</f>
        <v>0</v>
      </c>
      <c r="L176" s="6">
        <f t="shared" ref="L176" si="453">I176+J176+K176</f>
        <v>3200</v>
      </c>
    </row>
    <row r="177" spans="1:12" x14ac:dyDescent="0.25">
      <c r="A177" s="12" t="s">
        <v>140</v>
      </c>
      <c r="B177" s="12" t="s">
        <v>202</v>
      </c>
      <c r="C177" s="13" t="s">
        <v>12</v>
      </c>
      <c r="D177" s="14">
        <v>2000</v>
      </c>
      <c r="E177" s="14">
        <v>19.5</v>
      </c>
      <c r="F177" s="13">
        <v>20.5</v>
      </c>
      <c r="G177" s="13">
        <v>0</v>
      </c>
      <c r="H177" s="13">
        <v>0</v>
      </c>
      <c r="I177" s="6">
        <f t="shared" ref="I177" si="454">(IF(C177="SHORT",E177-F177,IF(C177="LONG",F177-E177)))*D177</f>
        <v>2000</v>
      </c>
      <c r="J177" s="16">
        <v>0</v>
      </c>
      <c r="K177" s="16">
        <f t="shared" ref="K177" si="455">(IF(C177="SHORT",IF(H177="",0,G177-H177),IF(C177="LONG",IF(H177="",0,(H177-G177)))))*D177</f>
        <v>0</v>
      </c>
      <c r="L177" s="6">
        <f t="shared" ref="L177" si="456">I177+J177+K177</f>
        <v>2000</v>
      </c>
    </row>
    <row r="178" spans="1:12" x14ac:dyDescent="0.25">
      <c r="A178" s="12" t="s">
        <v>139</v>
      </c>
      <c r="B178" s="12" t="s">
        <v>333</v>
      </c>
      <c r="C178" s="13" t="s">
        <v>12</v>
      </c>
      <c r="D178" s="14">
        <v>1600</v>
      </c>
      <c r="E178" s="14">
        <v>34</v>
      </c>
      <c r="F178" s="13">
        <v>36</v>
      </c>
      <c r="G178" s="13">
        <v>0</v>
      </c>
      <c r="H178" s="13">
        <v>0</v>
      </c>
      <c r="I178" s="6">
        <f t="shared" ref="I178" si="457">(IF(C178="SHORT",E178-F178,IF(C178="LONG",F178-E178)))*D178</f>
        <v>3200</v>
      </c>
      <c r="J178" s="16">
        <v>0</v>
      </c>
      <c r="K178" s="16">
        <f t="shared" ref="K178" si="458">(IF(C178="SHORT",IF(H178="",0,G178-H178),IF(C178="LONG",IF(H178="",0,(H178-G178)))))*D178</f>
        <v>0</v>
      </c>
      <c r="L178" s="6">
        <f t="shared" ref="L178" si="459">I178+J178+K178</f>
        <v>3200</v>
      </c>
    </row>
    <row r="179" spans="1:12" x14ac:dyDescent="0.25">
      <c r="A179" s="12" t="s">
        <v>139</v>
      </c>
      <c r="B179" s="12" t="s">
        <v>291</v>
      </c>
      <c r="C179" s="13" t="s">
        <v>12</v>
      </c>
      <c r="D179" s="14">
        <v>2000</v>
      </c>
      <c r="E179" s="14">
        <v>18</v>
      </c>
      <c r="F179" s="13">
        <v>16.5</v>
      </c>
      <c r="G179" s="13">
        <v>0</v>
      </c>
      <c r="H179" s="13">
        <v>0</v>
      </c>
      <c r="I179" s="6">
        <f t="shared" ref="I179" si="460">(IF(C179="SHORT",E179-F179,IF(C179="LONG",F179-E179)))*D179</f>
        <v>-3000</v>
      </c>
      <c r="J179" s="16">
        <v>0</v>
      </c>
      <c r="K179" s="16">
        <f t="shared" ref="K179" si="461">(IF(C179="SHORT",IF(H179="",0,G179-H179),IF(C179="LONG",IF(H179="",0,(H179-G179)))))*D179</f>
        <v>0</v>
      </c>
      <c r="L179" s="6">
        <f t="shared" ref="L179" si="462">I179+J179+K179</f>
        <v>-3000</v>
      </c>
    </row>
    <row r="180" spans="1:12" x14ac:dyDescent="0.25">
      <c r="A180" s="12" t="s">
        <v>138</v>
      </c>
      <c r="B180" s="12" t="s">
        <v>203</v>
      </c>
      <c r="C180" s="13" t="s">
        <v>12</v>
      </c>
      <c r="D180" s="14">
        <v>1600</v>
      </c>
      <c r="E180" s="14">
        <v>35.5</v>
      </c>
      <c r="F180" s="13">
        <v>37</v>
      </c>
      <c r="G180" s="13">
        <v>0</v>
      </c>
      <c r="H180" s="13">
        <v>0</v>
      </c>
      <c r="I180" s="6">
        <f t="shared" ref="I180" si="463">(IF(C180="SHORT",E180-F180,IF(C180="LONG",F180-E180)))*D180</f>
        <v>2400</v>
      </c>
      <c r="J180" s="16">
        <v>0</v>
      </c>
      <c r="K180" s="16">
        <f t="shared" ref="K180" si="464">(IF(C180="SHORT",IF(H180="",0,G180-H180),IF(C180="LONG",IF(H180="",0,(H180-G180)))))*D180</f>
        <v>0</v>
      </c>
      <c r="L180" s="6">
        <f t="shared" ref="L180" si="465">I180+J180+K180</f>
        <v>2400</v>
      </c>
    </row>
    <row r="181" spans="1:12" x14ac:dyDescent="0.25">
      <c r="A181" s="12" t="s">
        <v>138</v>
      </c>
      <c r="B181" s="12" t="s">
        <v>335</v>
      </c>
      <c r="C181" s="13" t="s">
        <v>12</v>
      </c>
      <c r="D181" s="14">
        <v>1000</v>
      </c>
      <c r="E181" s="14">
        <v>32</v>
      </c>
      <c r="F181" s="13">
        <v>28</v>
      </c>
      <c r="G181" s="13">
        <v>0</v>
      </c>
      <c r="H181" s="13">
        <v>0</v>
      </c>
      <c r="I181" s="6">
        <f t="shared" ref="I181" si="466">(IF(C181="SHORT",E181-F181,IF(C181="LONG",F181-E181)))*D181</f>
        <v>-4000</v>
      </c>
      <c r="J181" s="16">
        <v>0</v>
      </c>
      <c r="K181" s="16">
        <f t="shared" ref="K181" si="467">(IF(C181="SHORT",IF(H181="",0,G181-H181),IF(C181="LONG",IF(H181="",0,(H181-G181)))))*D181</f>
        <v>0</v>
      </c>
      <c r="L181" s="6">
        <f t="shared" ref="L181" si="468">I181+J181+K181</f>
        <v>-4000</v>
      </c>
    </row>
    <row r="182" spans="1:12" x14ac:dyDescent="0.25">
      <c r="A182" s="12" t="s">
        <v>137</v>
      </c>
      <c r="B182" s="12" t="s">
        <v>282</v>
      </c>
      <c r="C182" s="13" t="s">
        <v>12</v>
      </c>
      <c r="D182" s="14">
        <v>4000</v>
      </c>
      <c r="E182" s="14">
        <v>10</v>
      </c>
      <c r="F182" s="13">
        <v>8.5</v>
      </c>
      <c r="G182" s="13">
        <v>0</v>
      </c>
      <c r="H182" s="13">
        <v>0</v>
      </c>
      <c r="I182" s="6">
        <f t="shared" ref="I182" si="469">(IF(C182="SHORT",E182-F182,IF(C182="LONG",F182-E182)))*D182</f>
        <v>-6000</v>
      </c>
      <c r="J182" s="16">
        <v>0</v>
      </c>
      <c r="K182" s="16">
        <f t="shared" ref="K182" si="470">(IF(C182="SHORT",IF(H182="",0,G182-H182),IF(C182="LONG",IF(H182="",0,(H182-G182)))))*D182</f>
        <v>0</v>
      </c>
      <c r="L182" s="6">
        <f t="shared" ref="L182" si="471">I182+J182+K182</f>
        <v>-6000</v>
      </c>
    </row>
    <row r="183" spans="1:12" x14ac:dyDescent="0.25">
      <c r="A183" s="12" t="s">
        <v>136</v>
      </c>
      <c r="B183" s="12" t="s">
        <v>336</v>
      </c>
      <c r="C183" s="13" t="s">
        <v>12</v>
      </c>
      <c r="D183" s="14">
        <v>1000</v>
      </c>
      <c r="E183" s="14">
        <v>19</v>
      </c>
      <c r="F183" s="13">
        <v>21</v>
      </c>
      <c r="G183" s="13">
        <v>24</v>
      </c>
      <c r="H183" s="13">
        <v>28</v>
      </c>
      <c r="I183" s="6">
        <f t="shared" ref="I183" si="472">(IF(C183="SHORT",E183-F183,IF(C183="LONG",F183-E183)))*D183</f>
        <v>2000</v>
      </c>
      <c r="J183" s="16">
        <f>(G183-F183)*D183</f>
        <v>3000</v>
      </c>
      <c r="K183" s="16">
        <f t="shared" ref="K183" si="473">(IF(C183="SHORT",IF(H183="",0,G183-H183),IF(C183="LONG",IF(H183="",0,(H183-G183)))))*D183</f>
        <v>4000</v>
      </c>
      <c r="L183" s="6">
        <f t="shared" ref="L183" si="474">I183+J183+K183</f>
        <v>9000</v>
      </c>
    </row>
    <row r="184" spans="1:12" x14ac:dyDescent="0.25">
      <c r="A184" s="12" t="s">
        <v>136</v>
      </c>
      <c r="B184" s="12" t="s">
        <v>337</v>
      </c>
      <c r="C184" s="13" t="s">
        <v>12</v>
      </c>
      <c r="D184" s="14">
        <v>4000</v>
      </c>
      <c r="E184" s="14">
        <v>7.5</v>
      </c>
      <c r="F184" s="13">
        <v>8.4</v>
      </c>
      <c r="G184" s="13">
        <v>0</v>
      </c>
      <c r="H184" s="13">
        <v>0</v>
      </c>
      <c r="I184" s="6">
        <f t="shared" ref="I184" si="475">(IF(C184="SHORT",E184-F184,IF(C184="LONG",F184-E184)))*D184</f>
        <v>3600.0000000000014</v>
      </c>
      <c r="J184" s="16">
        <v>0</v>
      </c>
      <c r="K184" s="16">
        <f t="shared" ref="K184" si="476">(IF(C184="SHORT",IF(H184="",0,G184-H184),IF(C184="LONG",IF(H184="",0,(H184-G184)))))*D184</f>
        <v>0</v>
      </c>
      <c r="L184" s="6">
        <f t="shared" ref="L184" si="477">I184+J184+K184</f>
        <v>3600.0000000000014</v>
      </c>
    </row>
    <row r="185" spans="1:12" x14ac:dyDescent="0.25">
      <c r="A185" s="12" t="s">
        <v>135</v>
      </c>
      <c r="B185" s="12" t="s">
        <v>333</v>
      </c>
      <c r="C185" s="13" t="s">
        <v>12</v>
      </c>
      <c r="D185" s="14">
        <v>1600</v>
      </c>
      <c r="E185" s="14">
        <v>21</v>
      </c>
      <c r="F185" s="13">
        <v>22.5</v>
      </c>
      <c r="G185" s="13">
        <v>25</v>
      </c>
      <c r="H185" s="13">
        <v>27</v>
      </c>
      <c r="I185" s="6">
        <f t="shared" ref="I185" si="478">(IF(C185="SHORT",E185-F185,IF(C185="LONG",F185-E185)))*D185</f>
        <v>2400</v>
      </c>
      <c r="J185" s="16">
        <f>(G185-F185)*D185</f>
        <v>4000</v>
      </c>
      <c r="K185" s="16">
        <f t="shared" ref="K185" si="479">(IF(C185="SHORT",IF(H185="",0,G185-H185),IF(C185="LONG",IF(H185="",0,(H185-G185)))))*D185</f>
        <v>3200</v>
      </c>
      <c r="L185" s="6">
        <f t="shared" ref="L185" si="480">I185+J185+K185</f>
        <v>9600</v>
      </c>
    </row>
    <row r="186" spans="1:12" x14ac:dyDescent="0.25">
      <c r="A186" s="12" t="s">
        <v>135</v>
      </c>
      <c r="B186" s="12" t="s">
        <v>333</v>
      </c>
      <c r="C186" s="13" t="s">
        <v>12</v>
      </c>
      <c r="D186" s="14">
        <v>1600</v>
      </c>
      <c r="E186" s="14">
        <v>25</v>
      </c>
      <c r="F186" s="13">
        <v>26.5</v>
      </c>
      <c r="G186" s="13">
        <v>28</v>
      </c>
      <c r="H186" s="13">
        <v>30</v>
      </c>
      <c r="I186" s="6">
        <f t="shared" ref="I186" si="481">(IF(C186="SHORT",E186-F186,IF(C186="LONG",F186-E186)))*D186</f>
        <v>2400</v>
      </c>
      <c r="J186" s="16">
        <f>(G186-F186)*D186</f>
        <v>2400</v>
      </c>
      <c r="K186" s="16">
        <f t="shared" ref="K186" si="482">(IF(C186="SHORT",IF(H186="",0,G186-H186),IF(C186="LONG",IF(H186="",0,(H186-G186)))))*D186</f>
        <v>3200</v>
      </c>
      <c r="L186" s="6">
        <f t="shared" ref="L186" si="483">I186+J186+K186</f>
        <v>8000</v>
      </c>
    </row>
    <row r="187" spans="1:12" x14ac:dyDescent="0.25">
      <c r="A187" s="12" t="s">
        <v>135</v>
      </c>
      <c r="B187" s="12" t="s">
        <v>291</v>
      </c>
      <c r="C187" s="13" t="s">
        <v>12</v>
      </c>
      <c r="D187" s="14">
        <v>2000</v>
      </c>
      <c r="E187" s="14">
        <v>13.5</v>
      </c>
      <c r="F187" s="13">
        <v>14.5</v>
      </c>
      <c r="G187" s="13">
        <v>0</v>
      </c>
      <c r="H187" s="13">
        <v>0</v>
      </c>
      <c r="I187" s="6">
        <f t="shared" ref="I187" si="484">(IF(C187="SHORT",E187-F187,IF(C187="LONG",F187-E187)))*D187</f>
        <v>2000</v>
      </c>
      <c r="J187" s="16">
        <v>0</v>
      </c>
      <c r="K187" s="16">
        <f t="shared" ref="K187" si="485">(IF(C187="SHORT",IF(H187="",0,G187-H187),IF(C187="LONG",IF(H187="",0,(H187-G187)))))*D187</f>
        <v>0</v>
      </c>
      <c r="L187" s="6">
        <f t="shared" ref="L187" si="486">I187+J187+K187</f>
        <v>2000</v>
      </c>
    </row>
    <row r="188" spans="1:12" x14ac:dyDescent="0.25">
      <c r="A188" s="12" t="s">
        <v>134</v>
      </c>
      <c r="B188" s="12" t="s">
        <v>338</v>
      </c>
      <c r="C188" s="13" t="s">
        <v>12</v>
      </c>
      <c r="D188" s="14">
        <v>2000</v>
      </c>
      <c r="E188" s="14">
        <v>18</v>
      </c>
      <c r="F188" s="13">
        <v>19</v>
      </c>
      <c r="G188" s="13">
        <v>0</v>
      </c>
      <c r="H188" s="13">
        <v>0</v>
      </c>
      <c r="I188" s="6">
        <f t="shared" ref="I188" si="487">(IF(C188="SHORT",E188-F188,IF(C188="LONG",F188-E188)))*D188</f>
        <v>2000</v>
      </c>
      <c r="J188" s="16">
        <v>0</v>
      </c>
      <c r="K188" s="16">
        <f t="shared" ref="K188" si="488">(IF(C188="SHORT",IF(H188="",0,G188-H188),IF(C188="LONG",IF(H188="",0,(H188-G188)))))*D188</f>
        <v>0</v>
      </c>
      <c r="L188" s="6">
        <f t="shared" ref="L188" si="489">I188+J188+K188</f>
        <v>2000</v>
      </c>
    </row>
    <row r="189" spans="1:12" x14ac:dyDescent="0.25">
      <c r="A189" s="12" t="s">
        <v>134</v>
      </c>
      <c r="B189" s="12" t="s">
        <v>339</v>
      </c>
      <c r="C189" s="13" t="s">
        <v>12</v>
      </c>
      <c r="D189" s="14">
        <v>3000</v>
      </c>
      <c r="E189" s="14">
        <v>11</v>
      </c>
      <c r="F189" s="13">
        <v>12</v>
      </c>
      <c r="G189" s="13">
        <v>13</v>
      </c>
      <c r="H189" s="13">
        <v>14</v>
      </c>
      <c r="I189" s="6">
        <f t="shared" ref="I189" si="490">(IF(C189="SHORT",E189-F189,IF(C189="LONG",F189-E189)))*D189</f>
        <v>3000</v>
      </c>
      <c r="J189" s="16">
        <f>(G189-F189)*D189</f>
        <v>3000</v>
      </c>
      <c r="K189" s="16">
        <f t="shared" ref="K189" si="491">(IF(C189="SHORT",IF(H189="",0,G189-H189),IF(C189="LONG",IF(H189="",0,(H189-G189)))))*D189</f>
        <v>3000</v>
      </c>
      <c r="L189" s="6">
        <f t="shared" ref="L189" si="492">I189+J189+K189</f>
        <v>9000</v>
      </c>
    </row>
    <row r="190" spans="1:12" x14ac:dyDescent="0.25">
      <c r="A190" s="12" t="s">
        <v>133</v>
      </c>
      <c r="B190" s="12" t="s">
        <v>340</v>
      </c>
      <c r="C190" s="13" t="s">
        <v>12</v>
      </c>
      <c r="D190" s="14">
        <v>2400</v>
      </c>
      <c r="E190" s="14">
        <v>14.5</v>
      </c>
      <c r="F190" s="13">
        <v>15.5</v>
      </c>
      <c r="G190" s="13">
        <v>16.5</v>
      </c>
      <c r="H190" s="13">
        <v>17</v>
      </c>
      <c r="I190" s="6">
        <f t="shared" ref="I190" si="493">(IF(C190="SHORT",E190-F190,IF(C190="LONG",F190-E190)))*D190</f>
        <v>2400</v>
      </c>
      <c r="J190" s="16">
        <f>(G190-F190)*D190</f>
        <v>2400</v>
      </c>
      <c r="K190" s="16">
        <f t="shared" ref="K190" si="494">(IF(C190="SHORT",IF(H190="",0,G190-H190),IF(C190="LONG",IF(H190="",0,(H190-G190)))))*D190</f>
        <v>1200</v>
      </c>
      <c r="L190" s="6">
        <f t="shared" ref="L190" si="495">I190+J190+K190</f>
        <v>6000</v>
      </c>
    </row>
    <row r="191" spans="1:12" x14ac:dyDescent="0.25">
      <c r="A191" s="12" t="s">
        <v>133</v>
      </c>
      <c r="B191" s="12" t="s">
        <v>341</v>
      </c>
      <c r="C191" s="13" t="s">
        <v>12</v>
      </c>
      <c r="D191" s="14">
        <v>3000</v>
      </c>
      <c r="E191" s="14">
        <v>9</v>
      </c>
      <c r="F191" s="13">
        <v>10</v>
      </c>
      <c r="G191" s="13">
        <v>0</v>
      </c>
      <c r="H191" s="13">
        <v>0</v>
      </c>
      <c r="I191" s="6">
        <f t="shared" ref="I191" si="496">(IF(C191="SHORT",E191-F191,IF(C191="LONG",F191-E191)))*D191</f>
        <v>3000</v>
      </c>
      <c r="J191" s="16">
        <v>0</v>
      </c>
      <c r="K191" s="16">
        <f t="shared" ref="K191" si="497">(IF(C191="SHORT",IF(H191="",0,G191-H191),IF(C191="LONG",IF(H191="",0,(H191-G191)))))*D191</f>
        <v>0</v>
      </c>
      <c r="L191" s="6">
        <f t="shared" ref="L191" si="498">I191+J191+K191</f>
        <v>3000</v>
      </c>
    </row>
    <row r="192" spans="1:12" x14ac:dyDescent="0.25">
      <c r="A192" s="12" t="s">
        <v>133</v>
      </c>
      <c r="B192" s="12" t="s">
        <v>342</v>
      </c>
      <c r="C192" s="13" t="s">
        <v>12</v>
      </c>
      <c r="D192" s="14">
        <v>2000</v>
      </c>
      <c r="E192" s="14">
        <v>11</v>
      </c>
      <c r="F192" s="13">
        <v>11</v>
      </c>
      <c r="G192" s="13">
        <v>0</v>
      </c>
      <c r="H192" s="13">
        <v>0</v>
      </c>
      <c r="I192" s="6">
        <f t="shared" ref="I192" si="499">(IF(C192="SHORT",E192-F192,IF(C192="LONG",F192-E192)))*D192</f>
        <v>0</v>
      </c>
      <c r="J192" s="16">
        <v>0</v>
      </c>
      <c r="K192" s="16">
        <f t="shared" ref="K192" si="500">(IF(C192="SHORT",IF(H192="",0,G192-H192),IF(C192="LONG",IF(H192="",0,(H192-G192)))))*D192</f>
        <v>0</v>
      </c>
      <c r="L192" s="6">
        <f t="shared" ref="L192" si="501">I192+J192+K192</f>
        <v>0</v>
      </c>
    </row>
    <row r="193" spans="1:12" x14ac:dyDescent="0.25">
      <c r="A193" s="12" t="s">
        <v>132</v>
      </c>
      <c r="B193" s="12" t="s">
        <v>343</v>
      </c>
      <c r="C193" s="13" t="s">
        <v>12</v>
      </c>
      <c r="D193" s="14">
        <v>1000</v>
      </c>
      <c r="E193" s="14">
        <v>47.5</v>
      </c>
      <c r="F193" s="13">
        <v>49.5</v>
      </c>
      <c r="G193" s="13">
        <v>0</v>
      </c>
      <c r="H193" s="13">
        <v>0</v>
      </c>
      <c r="I193" s="6">
        <f t="shared" ref="I193" si="502">(IF(C193="SHORT",E193-F193,IF(C193="LONG",F193-E193)))*D193</f>
        <v>2000</v>
      </c>
      <c r="J193" s="16">
        <v>0</v>
      </c>
      <c r="K193" s="16">
        <f t="shared" ref="K193" si="503">(IF(C193="SHORT",IF(H193="",0,G193-H193),IF(C193="LONG",IF(H193="",0,(H193-G193)))))*D193</f>
        <v>0</v>
      </c>
      <c r="L193" s="6">
        <f t="shared" ref="L193" si="504">I193+J193+K193</f>
        <v>2000</v>
      </c>
    </row>
    <row r="194" spans="1:12" x14ac:dyDescent="0.25">
      <c r="A194" s="12" t="s">
        <v>132</v>
      </c>
      <c r="B194" s="12" t="s">
        <v>344</v>
      </c>
      <c r="C194" s="13" t="s">
        <v>12</v>
      </c>
      <c r="D194" s="14">
        <v>2000</v>
      </c>
      <c r="E194" s="14">
        <v>12</v>
      </c>
      <c r="F194" s="13">
        <v>13</v>
      </c>
      <c r="G194" s="13">
        <v>14</v>
      </c>
      <c r="H194" s="13">
        <v>0</v>
      </c>
      <c r="I194" s="6">
        <f t="shared" ref="I194" si="505">(IF(C194="SHORT",E194-F194,IF(C194="LONG",F194-E194)))*D194</f>
        <v>2000</v>
      </c>
      <c r="J194" s="16">
        <f>(G194-F194)*D194</f>
        <v>2000</v>
      </c>
      <c r="K194" s="16">
        <v>0</v>
      </c>
      <c r="L194" s="6">
        <f t="shared" ref="L194" si="506">I194+J194+K194</f>
        <v>4000</v>
      </c>
    </row>
    <row r="195" spans="1:12" x14ac:dyDescent="0.25">
      <c r="A195" s="12" t="s">
        <v>131</v>
      </c>
      <c r="B195" s="12" t="s">
        <v>340</v>
      </c>
      <c r="C195" s="13" t="s">
        <v>12</v>
      </c>
      <c r="D195" s="14">
        <v>2400</v>
      </c>
      <c r="E195" s="14">
        <v>12</v>
      </c>
      <c r="F195" s="13">
        <v>13</v>
      </c>
      <c r="G195" s="13">
        <v>14</v>
      </c>
      <c r="H195" s="13">
        <v>15</v>
      </c>
      <c r="I195" s="6">
        <f t="shared" ref="I195" si="507">(IF(C195="SHORT",E195-F195,IF(C195="LONG",F195-E195)))*D195</f>
        <v>2400</v>
      </c>
      <c r="J195" s="16">
        <f>(G195-F195)*D195</f>
        <v>2400</v>
      </c>
      <c r="K195" s="16">
        <f t="shared" ref="K195" si="508">(IF(C195="SHORT",IF(H195="",0,G195-H195),IF(C195="LONG",IF(H195="",0,(H195-G195)))))*D195</f>
        <v>2400</v>
      </c>
      <c r="L195" s="6">
        <f t="shared" ref="L195" si="509">I195+J195+K195</f>
        <v>7200</v>
      </c>
    </row>
    <row r="196" spans="1:12" x14ac:dyDescent="0.25">
      <c r="A196" s="12" t="s">
        <v>131</v>
      </c>
      <c r="B196" s="12" t="s">
        <v>345</v>
      </c>
      <c r="C196" s="13" t="s">
        <v>12</v>
      </c>
      <c r="D196" s="14">
        <v>4000</v>
      </c>
      <c r="E196" s="14">
        <v>14.5</v>
      </c>
      <c r="F196" s="13">
        <v>15.5</v>
      </c>
      <c r="G196" s="13">
        <v>0</v>
      </c>
      <c r="H196" s="13">
        <v>0</v>
      </c>
      <c r="I196" s="6">
        <f t="shared" ref="I196" si="510">(IF(C196="SHORT",E196-F196,IF(C196="LONG",F196-E196)))*D196</f>
        <v>4000</v>
      </c>
      <c r="J196" s="16">
        <v>0</v>
      </c>
      <c r="K196" s="16">
        <f t="shared" ref="K196" si="511">(IF(C196="SHORT",IF(H196="",0,G196-H196),IF(C196="LONG",IF(H196="",0,(H196-G196)))))*D196</f>
        <v>0</v>
      </c>
      <c r="L196" s="6">
        <f t="shared" ref="L196" si="512">I196+J196+K196</f>
        <v>4000</v>
      </c>
    </row>
    <row r="197" spans="1:12" x14ac:dyDescent="0.25">
      <c r="A197" s="12" t="s">
        <v>130</v>
      </c>
      <c r="B197" s="12" t="s">
        <v>346</v>
      </c>
      <c r="C197" s="13" t="s">
        <v>12</v>
      </c>
      <c r="D197" s="14">
        <v>2000</v>
      </c>
      <c r="E197" s="14">
        <v>18</v>
      </c>
      <c r="F197" s="13">
        <v>19</v>
      </c>
      <c r="G197" s="13">
        <v>0</v>
      </c>
      <c r="H197" s="13">
        <v>0</v>
      </c>
      <c r="I197" s="6">
        <f t="shared" ref="I197" si="513">(IF(C197="SHORT",E197-F197,IF(C197="LONG",F197-E197)))*D197</f>
        <v>2000</v>
      </c>
      <c r="J197" s="16">
        <v>0</v>
      </c>
      <c r="K197" s="16">
        <f t="shared" ref="K197" si="514">(IF(C197="SHORT",IF(H197="",0,G197-H197),IF(C197="LONG",IF(H197="",0,(H197-G197)))))*D197</f>
        <v>0</v>
      </c>
      <c r="L197" s="6">
        <f t="shared" ref="L197" si="515">I197+J197+K197</f>
        <v>2000</v>
      </c>
    </row>
    <row r="198" spans="1:12" x14ac:dyDescent="0.25">
      <c r="A198" s="12" t="s">
        <v>130</v>
      </c>
      <c r="B198" s="12" t="s">
        <v>347</v>
      </c>
      <c r="C198" s="13" t="s">
        <v>12</v>
      </c>
      <c r="D198" s="14">
        <v>1000</v>
      </c>
      <c r="E198" s="14">
        <v>25</v>
      </c>
      <c r="F198" s="13">
        <v>27</v>
      </c>
      <c r="G198" s="13">
        <v>0</v>
      </c>
      <c r="H198" s="13">
        <v>0</v>
      </c>
      <c r="I198" s="6">
        <f t="shared" ref="I198" si="516">(IF(C198="SHORT",E198-F198,IF(C198="LONG",F198-E198)))*D198</f>
        <v>2000</v>
      </c>
      <c r="J198" s="16">
        <v>0</v>
      </c>
      <c r="K198" s="16">
        <f t="shared" ref="K198" si="517">(IF(C198="SHORT",IF(H198="",0,G198-H198),IF(C198="LONG",IF(H198="",0,(H198-G198)))))*D198</f>
        <v>0</v>
      </c>
      <c r="L198" s="6">
        <f t="shared" ref="L198" si="518">I198+J198+K198</f>
        <v>2000</v>
      </c>
    </row>
    <row r="199" spans="1:12" x14ac:dyDescent="0.25">
      <c r="A199" s="12" t="s">
        <v>129</v>
      </c>
      <c r="B199" s="12" t="s">
        <v>348</v>
      </c>
      <c r="C199" s="13" t="s">
        <v>12</v>
      </c>
      <c r="D199" s="14">
        <v>8000</v>
      </c>
      <c r="E199" s="14">
        <v>9.25</v>
      </c>
      <c r="F199" s="13">
        <v>9.75</v>
      </c>
      <c r="G199" s="13">
        <v>10.25</v>
      </c>
      <c r="H199" s="13">
        <v>11</v>
      </c>
      <c r="I199" s="6">
        <f t="shared" ref="I199" si="519">(IF(C199="SHORT",E199-F199,IF(C199="LONG",F199-E199)))*D199</f>
        <v>4000</v>
      </c>
      <c r="J199" s="16">
        <f>(G199-F199)*D199</f>
        <v>4000</v>
      </c>
      <c r="K199" s="16">
        <f t="shared" ref="K199" si="520">(IF(C199="SHORT",IF(H199="",0,G199-H199),IF(C199="LONG",IF(H199="",0,(H199-G199)))))*D199</f>
        <v>6000</v>
      </c>
      <c r="L199" s="6">
        <f t="shared" ref="L199" si="521">I199+J199+K199</f>
        <v>14000</v>
      </c>
    </row>
    <row r="200" spans="1:12" x14ac:dyDescent="0.25">
      <c r="A200" s="12" t="s">
        <v>129</v>
      </c>
      <c r="B200" s="12" t="s">
        <v>349</v>
      </c>
      <c r="C200" s="13" t="s">
        <v>12</v>
      </c>
      <c r="D200" s="14">
        <v>2000</v>
      </c>
      <c r="E200" s="14">
        <v>16.5</v>
      </c>
      <c r="F200" s="13">
        <v>17.5</v>
      </c>
      <c r="G200" s="13">
        <v>0</v>
      </c>
      <c r="H200" s="13">
        <v>0</v>
      </c>
      <c r="I200" s="6">
        <f t="shared" ref="I200" si="522">(IF(C200="SHORT",E200-F200,IF(C200="LONG",F200-E200)))*D200</f>
        <v>2000</v>
      </c>
      <c r="J200" s="16">
        <v>0</v>
      </c>
      <c r="K200" s="16">
        <f t="shared" ref="K200" si="523">(IF(C200="SHORT",IF(H200="",0,G200-H200),IF(C200="LONG",IF(H200="",0,(H200-G200)))))*D200</f>
        <v>0</v>
      </c>
      <c r="L200" s="6">
        <f t="shared" ref="L200" si="524">I200+J200+K200</f>
        <v>2000</v>
      </c>
    </row>
    <row r="201" spans="1:12" x14ac:dyDescent="0.25">
      <c r="A201" s="12" t="s">
        <v>129</v>
      </c>
      <c r="B201" s="12" t="s">
        <v>350</v>
      </c>
      <c r="C201" s="13" t="s">
        <v>12</v>
      </c>
      <c r="D201" s="14">
        <v>4000</v>
      </c>
      <c r="E201" s="14">
        <v>12</v>
      </c>
      <c r="F201" s="13">
        <v>13</v>
      </c>
      <c r="G201" s="13">
        <v>0</v>
      </c>
      <c r="H201" s="13">
        <v>0</v>
      </c>
      <c r="I201" s="6">
        <f t="shared" ref="I201" si="525">(IF(C201="SHORT",E201-F201,IF(C201="LONG",F201-E201)))*D201</f>
        <v>4000</v>
      </c>
      <c r="J201" s="16">
        <v>0</v>
      </c>
      <c r="K201" s="16">
        <f t="shared" ref="K201" si="526">(IF(C201="SHORT",IF(H201="",0,G201-H201),IF(C201="LONG",IF(H201="",0,(H201-G201)))))*D201</f>
        <v>0</v>
      </c>
      <c r="L201" s="6">
        <f t="shared" ref="L201" si="527">I201+J201+K201</f>
        <v>4000</v>
      </c>
    </row>
    <row r="202" spans="1:12" x14ac:dyDescent="0.25">
      <c r="A202" s="12" t="s">
        <v>128</v>
      </c>
      <c r="B202" s="12" t="s">
        <v>347</v>
      </c>
      <c r="C202" s="13" t="s">
        <v>12</v>
      </c>
      <c r="D202" s="14">
        <v>1000</v>
      </c>
      <c r="E202" s="14">
        <v>25</v>
      </c>
      <c r="F202" s="13">
        <v>27</v>
      </c>
      <c r="G202" s="13">
        <v>29</v>
      </c>
      <c r="H202" s="13">
        <v>31</v>
      </c>
      <c r="I202" s="6">
        <f t="shared" ref="I202" si="528">(IF(C202="SHORT",E202-F202,IF(C202="LONG",F202-E202)))*D202</f>
        <v>2000</v>
      </c>
      <c r="J202" s="16">
        <f>(G202-F202)*D202</f>
        <v>2000</v>
      </c>
      <c r="K202" s="16">
        <f t="shared" ref="K202" si="529">(IF(C202="SHORT",IF(H202="",0,G202-H202),IF(C202="LONG",IF(H202="",0,(H202-G202)))))*D202</f>
        <v>2000</v>
      </c>
      <c r="L202" s="6">
        <f t="shared" ref="L202" si="530">I202+J202+K202</f>
        <v>6000</v>
      </c>
    </row>
    <row r="203" spans="1:12" x14ac:dyDescent="0.25">
      <c r="A203" s="12" t="s">
        <v>128</v>
      </c>
      <c r="B203" s="12" t="s">
        <v>351</v>
      </c>
      <c r="C203" s="13" t="s">
        <v>12</v>
      </c>
      <c r="D203" s="14">
        <v>1000</v>
      </c>
      <c r="E203" s="14">
        <v>18</v>
      </c>
      <c r="F203" s="13">
        <v>19</v>
      </c>
      <c r="G203" s="13">
        <v>20</v>
      </c>
      <c r="H203" s="13">
        <v>21</v>
      </c>
      <c r="I203" s="6">
        <f t="shared" ref="I203" si="531">(IF(C203="SHORT",E203-F203,IF(C203="LONG",F203-E203)))*D203</f>
        <v>1000</v>
      </c>
      <c r="J203" s="16">
        <f>(G203-F203)*D203</f>
        <v>1000</v>
      </c>
      <c r="K203" s="16">
        <f t="shared" ref="K203" si="532">(IF(C203="SHORT",IF(H203="",0,G203-H203),IF(C203="LONG",IF(H203="",0,(H203-G203)))))*D203</f>
        <v>1000</v>
      </c>
      <c r="L203" s="6">
        <f t="shared" ref="L203" si="533">I203+J203+K203</f>
        <v>3000</v>
      </c>
    </row>
    <row r="204" spans="1:12" x14ac:dyDescent="0.25">
      <c r="A204" s="12" t="s">
        <v>127</v>
      </c>
      <c r="B204" s="12" t="s">
        <v>333</v>
      </c>
      <c r="C204" s="13" t="s">
        <v>12</v>
      </c>
      <c r="D204" s="14">
        <v>1600</v>
      </c>
      <c r="E204" s="14">
        <v>28.5</v>
      </c>
      <c r="F204" s="13">
        <v>30.5</v>
      </c>
      <c r="G204" s="13">
        <v>33</v>
      </c>
      <c r="H204" s="13">
        <v>36</v>
      </c>
      <c r="I204" s="6">
        <f t="shared" ref="I204" si="534">(IF(C204="SHORT",E204-F204,IF(C204="LONG",F204-E204)))*D204</f>
        <v>3200</v>
      </c>
      <c r="J204" s="16">
        <f>(G204-F204)*D204</f>
        <v>4000</v>
      </c>
      <c r="K204" s="16">
        <f t="shared" ref="K204" si="535">(IF(C204="SHORT",IF(H204="",0,G204-H204),IF(C204="LONG",IF(H204="",0,(H204-G204)))))*D204</f>
        <v>4800</v>
      </c>
      <c r="L204" s="6">
        <f t="shared" ref="L204" si="536">I204+J204+K204</f>
        <v>12000</v>
      </c>
    </row>
    <row r="205" spans="1:12" x14ac:dyDescent="0.25">
      <c r="A205" s="12" t="s">
        <v>127</v>
      </c>
      <c r="B205" s="12" t="s">
        <v>352</v>
      </c>
      <c r="C205" s="13" t="s">
        <v>12</v>
      </c>
      <c r="D205" s="14">
        <v>5000</v>
      </c>
      <c r="E205" s="14">
        <v>5.2</v>
      </c>
      <c r="F205" s="13">
        <v>5.7</v>
      </c>
      <c r="G205" s="13">
        <v>33</v>
      </c>
      <c r="H205" s="13">
        <v>36</v>
      </c>
      <c r="I205" s="6">
        <f t="shared" ref="I205" si="537">(IF(C205="SHORT",E205-F205,IF(C205="LONG",F205-E205)))*D205</f>
        <v>2500</v>
      </c>
      <c r="J205" s="16">
        <f>(G205-F205)*D205</f>
        <v>136500</v>
      </c>
      <c r="K205" s="16">
        <f t="shared" ref="K205" si="538">(IF(C205="SHORT",IF(H205="",0,G205-H205),IF(C205="LONG",IF(H205="",0,(H205-G205)))))*D205</f>
        <v>15000</v>
      </c>
      <c r="L205" s="6">
        <f t="shared" ref="L205" si="539">I205+J205+K205</f>
        <v>154000</v>
      </c>
    </row>
    <row r="206" spans="1:12" x14ac:dyDescent="0.25">
      <c r="A206" s="12" t="s">
        <v>126</v>
      </c>
      <c r="B206" s="12" t="s">
        <v>353</v>
      </c>
      <c r="C206" s="13" t="s">
        <v>12</v>
      </c>
      <c r="D206" s="14">
        <v>2000</v>
      </c>
      <c r="E206" s="14">
        <v>9.5</v>
      </c>
      <c r="F206" s="13">
        <v>10</v>
      </c>
      <c r="G206" s="13">
        <v>0</v>
      </c>
      <c r="H206" s="13">
        <v>0</v>
      </c>
      <c r="I206" s="6">
        <f t="shared" ref="I206" si="540">(IF(C206="SHORT",E206-F206,IF(C206="LONG",F206-E206)))*D206</f>
        <v>1000</v>
      </c>
      <c r="J206" s="16">
        <v>0</v>
      </c>
      <c r="K206" s="16">
        <v>0</v>
      </c>
      <c r="L206" s="6">
        <f t="shared" ref="L206" si="541">I206+J206+K206</f>
        <v>1000</v>
      </c>
    </row>
    <row r="207" spans="1:12" x14ac:dyDescent="0.25">
      <c r="A207" s="12" t="s">
        <v>126</v>
      </c>
      <c r="B207" s="12" t="s">
        <v>354</v>
      </c>
      <c r="C207" s="13" t="s">
        <v>12</v>
      </c>
      <c r="D207" s="14">
        <v>8000</v>
      </c>
      <c r="E207" s="14">
        <v>4.5999999999999996</v>
      </c>
      <c r="F207" s="13">
        <v>5.25</v>
      </c>
      <c r="G207" s="13">
        <v>0</v>
      </c>
      <c r="H207" s="13">
        <v>0</v>
      </c>
      <c r="I207" s="6">
        <f t="shared" ref="I207" si="542">(IF(C207="SHORT",E207-F207,IF(C207="LONG",F207-E207)))*D207</f>
        <v>5200.0000000000027</v>
      </c>
      <c r="J207" s="16">
        <v>0</v>
      </c>
      <c r="K207" s="16">
        <f t="shared" ref="K207" si="543">(IF(C207="SHORT",IF(H207="",0,G207-H207),IF(C207="LONG",IF(H207="",0,(H207-G207)))))*D207</f>
        <v>0</v>
      </c>
      <c r="L207" s="6">
        <f t="shared" ref="L207" si="544">I207+J207+K207</f>
        <v>5200.0000000000027</v>
      </c>
    </row>
    <row r="208" spans="1:12" x14ac:dyDescent="0.25">
      <c r="A208" s="12" t="s">
        <v>126</v>
      </c>
      <c r="B208" s="12" t="s">
        <v>355</v>
      </c>
      <c r="C208" s="13" t="s">
        <v>12</v>
      </c>
      <c r="D208" s="14">
        <v>1000</v>
      </c>
      <c r="E208" s="14">
        <v>20</v>
      </c>
      <c r="F208" s="13">
        <v>17</v>
      </c>
      <c r="G208" s="13">
        <v>0</v>
      </c>
      <c r="H208" s="13">
        <v>0</v>
      </c>
      <c r="I208" s="6">
        <f t="shared" ref="I208" si="545">(IF(C208="SHORT",E208-F208,IF(C208="LONG",F208-E208)))*D208</f>
        <v>-3000</v>
      </c>
      <c r="J208" s="16">
        <v>0</v>
      </c>
      <c r="K208" s="16">
        <f t="shared" ref="K208" si="546">(IF(C208="SHORT",IF(H208="",0,G208-H208),IF(C208="LONG",IF(H208="",0,(H208-G208)))))*D208</f>
        <v>0</v>
      </c>
      <c r="L208" s="6">
        <f t="shared" ref="L208" si="547">I208+J208+K208</f>
        <v>-3000</v>
      </c>
    </row>
    <row r="209" spans="1:12" x14ac:dyDescent="0.25">
      <c r="A209" s="12" t="s">
        <v>125</v>
      </c>
      <c r="B209" s="12" t="s">
        <v>294</v>
      </c>
      <c r="C209" s="13" t="s">
        <v>12</v>
      </c>
      <c r="D209" s="14">
        <v>1000</v>
      </c>
      <c r="E209" s="14">
        <v>17</v>
      </c>
      <c r="F209" s="13">
        <v>18</v>
      </c>
      <c r="G209" s="13">
        <v>19</v>
      </c>
      <c r="H209" s="13">
        <v>20</v>
      </c>
      <c r="I209" s="6">
        <f t="shared" ref="I209" si="548">(IF(C209="SHORT",E209-F209,IF(C209="LONG",F209-E209)))*D209</f>
        <v>1000</v>
      </c>
      <c r="J209" s="16">
        <f>(G209-F209)*D209</f>
        <v>1000</v>
      </c>
      <c r="K209" s="16">
        <f t="shared" ref="K209" si="549">(IF(C209="SHORT",IF(H209="",0,G209-H209),IF(C209="LONG",IF(H209="",0,(H209-G209)))))*D209</f>
        <v>1000</v>
      </c>
      <c r="L209" s="6">
        <f t="shared" ref="L209" si="550">I209+J209+K209</f>
        <v>3000</v>
      </c>
    </row>
    <row r="210" spans="1:12" x14ac:dyDescent="0.25">
      <c r="A210" s="12" t="s">
        <v>125</v>
      </c>
      <c r="B210" s="12" t="s">
        <v>353</v>
      </c>
      <c r="C210" s="13" t="s">
        <v>12</v>
      </c>
      <c r="D210" s="14">
        <v>4000</v>
      </c>
      <c r="E210" s="14">
        <v>9.1</v>
      </c>
      <c r="F210" s="13">
        <v>9.5</v>
      </c>
      <c r="G210" s="13">
        <v>10</v>
      </c>
      <c r="H210" s="13">
        <v>10.5</v>
      </c>
      <c r="I210" s="6">
        <f t="shared" ref="I210" si="551">(IF(C210="SHORT",E210-F210,IF(C210="LONG",F210-E210)))*D210</f>
        <v>1600.0000000000014</v>
      </c>
      <c r="J210" s="16">
        <f>(G210-F210)*D210</f>
        <v>2000</v>
      </c>
      <c r="K210" s="16">
        <f t="shared" ref="K210" si="552">(IF(C210="SHORT",IF(H210="",0,G210-H210),IF(C210="LONG",IF(H210="",0,(H210-G210)))))*D210</f>
        <v>2000</v>
      </c>
      <c r="L210" s="6">
        <f t="shared" ref="L210" si="553">I210+J210+K210</f>
        <v>5600.0000000000018</v>
      </c>
    </row>
    <row r="211" spans="1:12" x14ac:dyDescent="0.25">
      <c r="A211" s="12" t="s">
        <v>125</v>
      </c>
      <c r="B211" s="12" t="s">
        <v>356</v>
      </c>
      <c r="C211" s="13" t="s">
        <v>12</v>
      </c>
      <c r="D211" s="14">
        <v>1000</v>
      </c>
      <c r="E211" s="14">
        <v>33.5</v>
      </c>
      <c r="F211" s="13">
        <v>28</v>
      </c>
      <c r="G211" s="13">
        <v>0</v>
      </c>
      <c r="H211" s="13">
        <v>0</v>
      </c>
      <c r="I211" s="6">
        <f t="shared" ref="I211" si="554">(IF(C211="SHORT",E211-F211,IF(C211="LONG",F211-E211)))*D211</f>
        <v>-5500</v>
      </c>
      <c r="J211" s="16">
        <v>0</v>
      </c>
      <c r="K211" s="16">
        <f t="shared" ref="K211" si="555">(IF(C211="SHORT",IF(H211="",0,G211-H211),IF(C211="LONG",IF(H211="",0,(H211-G211)))))*D211</f>
        <v>0</v>
      </c>
      <c r="L211" s="6">
        <f t="shared" ref="L211" si="556">I211+J211+K211</f>
        <v>-5500</v>
      </c>
    </row>
    <row r="212" spans="1:12" x14ac:dyDescent="0.25">
      <c r="A212" s="12" t="s">
        <v>124</v>
      </c>
      <c r="B212" s="12" t="s">
        <v>357</v>
      </c>
      <c r="C212" s="13" t="s">
        <v>12</v>
      </c>
      <c r="D212" s="14">
        <v>10000</v>
      </c>
      <c r="E212" s="14">
        <v>41</v>
      </c>
      <c r="F212" s="13">
        <v>43</v>
      </c>
      <c r="G212" s="13">
        <v>45</v>
      </c>
      <c r="H212" s="13">
        <v>48</v>
      </c>
      <c r="I212" s="6">
        <f t="shared" ref="I212" si="557">(IF(C212="SHORT",E212-F212,IF(C212="LONG",F212-E212)))*D212</f>
        <v>20000</v>
      </c>
      <c r="J212" s="16">
        <f>(G212-F212)*D212</f>
        <v>20000</v>
      </c>
      <c r="K212" s="16">
        <f t="shared" ref="K212" si="558">(IF(C212="SHORT",IF(H212="",0,G212-H212),IF(C212="LONG",IF(H212="",0,(H212-G212)))))*D212</f>
        <v>30000</v>
      </c>
      <c r="L212" s="6">
        <f t="shared" ref="L212" si="559">I212+J212+K212</f>
        <v>70000</v>
      </c>
    </row>
    <row r="213" spans="1:12" x14ac:dyDescent="0.25">
      <c r="A213" s="12" t="s">
        <v>124</v>
      </c>
      <c r="B213" s="12" t="s">
        <v>358</v>
      </c>
      <c r="C213" s="13" t="s">
        <v>12</v>
      </c>
      <c r="D213" s="14">
        <v>10000</v>
      </c>
      <c r="E213" s="14">
        <v>37.5</v>
      </c>
      <c r="F213" s="13">
        <v>39.5</v>
      </c>
      <c r="G213" s="13">
        <v>42</v>
      </c>
      <c r="H213" s="13">
        <v>44</v>
      </c>
      <c r="I213" s="6">
        <f t="shared" ref="I213" si="560">(IF(C213="SHORT",E213-F213,IF(C213="LONG",F213-E213)))*D213</f>
        <v>20000</v>
      </c>
      <c r="J213" s="16">
        <f>(G213-F213)*D213</f>
        <v>25000</v>
      </c>
      <c r="K213" s="16">
        <f t="shared" ref="K213" si="561">(IF(C213="SHORT",IF(H213="",0,G213-H213),IF(C213="LONG",IF(H213="",0,(H213-G213)))))*D213</f>
        <v>20000</v>
      </c>
      <c r="L213" s="6">
        <f t="shared" ref="L213" si="562">I213+J213+K213</f>
        <v>65000</v>
      </c>
    </row>
    <row r="214" spans="1:12" x14ac:dyDescent="0.25">
      <c r="A214" s="12" t="s">
        <v>124</v>
      </c>
      <c r="B214" s="12" t="s">
        <v>351</v>
      </c>
      <c r="C214" s="13" t="s">
        <v>12</v>
      </c>
      <c r="D214" s="14">
        <v>10000</v>
      </c>
      <c r="E214" s="14">
        <v>17</v>
      </c>
      <c r="F214" s="13">
        <v>18</v>
      </c>
      <c r="G214" s="13">
        <v>19</v>
      </c>
      <c r="H214" s="13">
        <v>0</v>
      </c>
      <c r="I214" s="6">
        <f t="shared" ref="I214" si="563">(IF(C214="SHORT",E214-F214,IF(C214="LONG",F214-E214)))*D214</f>
        <v>10000</v>
      </c>
      <c r="J214" s="16">
        <f>(G214-F214)*D214</f>
        <v>10000</v>
      </c>
      <c r="K214" s="16">
        <v>0</v>
      </c>
      <c r="L214" s="6">
        <f t="shared" ref="L214" si="564">I214+J214+K214</f>
        <v>20000</v>
      </c>
    </row>
    <row r="215" spans="1:12" x14ac:dyDescent="0.25">
      <c r="A215" s="12" t="s">
        <v>124</v>
      </c>
      <c r="B215" s="12" t="s">
        <v>332</v>
      </c>
      <c r="C215" s="13" t="s">
        <v>12</v>
      </c>
      <c r="D215" s="14">
        <v>4000</v>
      </c>
      <c r="E215" s="14">
        <v>22.5</v>
      </c>
      <c r="F215" s="13">
        <v>21.5</v>
      </c>
      <c r="G215" s="13">
        <v>0</v>
      </c>
      <c r="H215" s="13">
        <v>0</v>
      </c>
      <c r="I215" s="6">
        <f t="shared" ref="I215" si="565">(IF(C215="SHORT",E215-F215,IF(C215="LONG",F215-E215)))*D215</f>
        <v>-4000</v>
      </c>
      <c r="J215" s="16">
        <v>0</v>
      </c>
      <c r="K215" s="16">
        <v>0</v>
      </c>
      <c r="L215" s="6">
        <f t="shared" ref="L215" si="566">I215+J215+K215</f>
        <v>-4000</v>
      </c>
    </row>
    <row r="216" spans="1:12" x14ac:dyDescent="0.25">
      <c r="A216" s="12" t="s">
        <v>123</v>
      </c>
      <c r="B216" s="12" t="s">
        <v>359</v>
      </c>
      <c r="C216" s="13" t="s">
        <v>12</v>
      </c>
      <c r="D216" s="14">
        <v>4000</v>
      </c>
      <c r="E216" s="14">
        <v>18</v>
      </c>
      <c r="F216" s="13">
        <v>18.5</v>
      </c>
      <c r="G216" s="13">
        <v>19</v>
      </c>
      <c r="H216" s="13">
        <v>19.5</v>
      </c>
      <c r="I216" s="6">
        <f t="shared" ref="I216" si="567">(IF(C216="SHORT",E216-F216,IF(C216="LONG",F216-E216)))*D216</f>
        <v>2000</v>
      </c>
      <c r="J216" s="16">
        <f>(G216-F216)*D216</f>
        <v>2000</v>
      </c>
      <c r="K216" s="16">
        <f t="shared" ref="K216" si="568">(IF(C216="SHORT",IF(H216="",0,G216-H216),IF(C216="LONG",IF(H216="",0,(H216-G216)))))*D216</f>
        <v>2000</v>
      </c>
      <c r="L216" s="6">
        <f t="shared" ref="L216" si="569">I216+J216+K216</f>
        <v>6000</v>
      </c>
    </row>
    <row r="217" spans="1:12" x14ac:dyDescent="0.25">
      <c r="A217" s="12" t="s">
        <v>123</v>
      </c>
      <c r="B217" s="12" t="s">
        <v>360</v>
      </c>
      <c r="C217" s="13" t="s">
        <v>12</v>
      </c>
      <c r="D217" s="14">
        <v>2000</v>
      </c>
      <c r="E217" s="14">
        <v>22</v>
      </c>
      <c r="F217" s="13">
        <v>23</v>
      </c>
      <c r="G217" s="13">
        <v>24</v>
      </c>
      <c r="H217" s="13">
        <v>25</v>
      </c>
      <c r="I217" s="6">
        <f t="shared" ref="I217" si="570">(IF(C217="SHORT",E217-F217,IF(C217="LONG",F217-E217)))*D217</f>
        <v>2000</v>
      </c>
      <c r="J217" s="16">
        <f>(G217-F217)*D217</f>
        <v>2000</v>
      </c>
      <c r="K217" s="16">
        <f t="shared" ref="K217" si="571">(IF(C217="SHORT",IF(H217="",0,G217-H217),IF(C217="LONG",IF(H217="",0,(H217-G217)))))*D217</f>
        <v>2000</v>
      </c>
      <c r="L217" s="6">
        <f t="shared" ref="L217" si="572">I217+J217+K217</f>
        <v>6000</v>
      </c>
    </row>
    <row r="218" spans="1:12" x14ac:dyDescent="0.25">
      <c r="A218" s="12" t="s">
        <v>123</v>
      </c>
      <c r="B218" s="12" t="s">
        <v>332</v>
      </c>
      <c r="C218" s="13" t="s">
        <v>12</v>
      </c>
      <c r="D218" s="14">
        <v>4000</v>
      </c>
      <c r="E218" s="14">
        <v>18.5</v>
      </c>
      <c r="F218" s="13">
        <v>19.25</v>
      </c>
      <c r="G218" s="13">
        <v>0</v>
      </c>
      <c r="H218" s="13">
        <v>0</v>
      </c>
      <c r="I218" s="6">
        <f t="shared" ref="I218" si="573">(IF(C218="SHORT",E218-F218,IF(C218="LONG",F218-E218)))*D218</f>
        <v>3000</v>
      </c>
      <c r="J218" s="16">
        <v>0</v>
      </c>
      <c r="K218" s="16">
        <f t="shared" ref="K218" si="574">(IF(C218="SHORT",IF(H218="",0,G218-H218),IF(C218="LONG",IF(H218="",0,(H218-G218)))))*D218</f>
        <v>0</v>
      </c>
      <c r="L218" s="6">
        <f t="shared" ref="L218" si="575">I218+J218+K218</f>
        <v>3000</v>
      </c>
    </row>
    <row r="219" spans="1:12" x14ac:dyDescent="0.25">
      <c r="A219" s="12" t="s">
        <v>122</v>
      </c>
      <c r="B219" s="12" t="s">
        <v>361</v>
      </c>
      <c r="C219" s="13" t="s">
        <v>12</v>
      </c>
      <c r="D219" s="14">
        <v>4000</v>
      </c>
      <c r="E219" s="14">
        <v>18</v>
      </c>
      <c r="F219" s="13">
        <v>18.7</v>
      </c>
      <c r="G219" s="13">
        <v>20</v>
      </c>
      <c r="H219" s="13">
        <v>21</v>
      </c>
      <c r="I219" s="6">
        <f t="shared" ref="I219" si="576">(IF(C219="SHORT",E219-F219,IF(C219="LONG",F219-E219)))*D219</f>
        <v>2799.9999999999973</v>
      </c>
      <c r="J219" s="16">
        <f>(G219-F219)*D219</f>
        <v>5200.0000000000027</v>
      </c>
      <c r="K219" s="16">
        <f t="shared" ref="K219" si="577">(IF(C219="SHORT",IF(H219="",0,G219-H219),IF(C219="LONG",IF(H219="",0,(H219-G219)))))*D219</f>
        <v>4000</v>
      </c>
      <c r="L219" s="6">
        <f t="shared" ref="L219" si="578">I219+J219+K219</f>
        <v>12000</v>
      </c>
    </row>
    <row r="220" spans="1:12" x14ac:dyDescent="0.25">
      <c r="A220" s="12" t="s">
        <v>122</v>
      </c>
      <c r="B220" s="12" t="s">
        <v>362</v>
      </c>
      <c r="C220" s="13" t="s">
        <v>12</v>
      </c>
      <c r="D220" s="14">
        <v>4000</v>
      </c>
      <c r="E220" s="14">
        <v>20</v>
      </c>
      <c r="F220" s="13">
        <v>20.75</v>
      </c>
      <c r="G220" s="13">
        <v>21</v>
      </c>
      <c r="H220" s="13">
        <v>21.5</v>
      </c>
      <c r="I220" s="6">
        <f t="shared" ref="I220" si="579">(IF(C220="SHORT",E220-F220,IF(C220="LONG",F220-E220)))*D220</f>
        <v>3000</v>
      </c>
      <c r="J220" s="16">
        <f>(G220-F220)*D220</f>
        <v>1000</v>
      </c>
      <c r="K220" s="16">
        <f t="shared" ref="K220" si="580">(IF(C220="SHORT",IF(H220="",0,G220-H220),IF(C220="LONG",IF(H220="",0,(H220-G220)))))*D220</f>
        <v>2000</v>
      </c>
      <c r="L220" s="6">
        <f t="shared" ref="L220" si="581">I220+J220+K220</f>
        <v>6000</v>
      </c>
    </row>
    <row r="221" spans="1:12" x14ac:dyDescent="0.25">
      <c r="A221" s="12" t="s">
        <v>122</v>
      </c>
      <c r="B221" s="12" t="s">
        <v>362</v>
      </c>
      <c r="C221" s="13" t="s">
        <v>12</v>
      </c>
      <c r="D221" s="14">
        <v>4000</v>
      </c>
      <c r="E221" s="14">
        <v>21.5</v>
      </c>
      <c r="F221" s="13">
        <v>22.25</v>
      </c>
      <c r="G221" s="13">
        <v>0</v>
      </c>
      <c r="H221" s="13">
        <v>0</v>
      </c>
      <c r="I221" s="6">
        <f t="shared" ref="I221" si="582">(IF(C221="SHORT",E221-F221,IF(C221="LONG",F221-E221)))*D221</f>
        <v>3000</v>
      </c>
      <c r="J221" s="16">
        <v>0</v>
      </c>
      <c r="K221" s="16">
        <f t="shared" ref="K221" si="583">(IF(C221="SHORT",IF(H221="",0,G221-H221),IF(C221="LONG",IF(H221="",0,(H221-G221)))))*D221</f>
        <v>0</v>
      </c>
      <c r="L221" s="6">
        <f t="shared" ref="L221" si="584">I221+J221+K221</f>
        <v>3000</v>
      </c>
    </row>
    <row r="222" spans="1:12" x14ac:dyDescent="0.25">
      <c r="A222" s="12" t="s">
        <v>121</v>
      </c>
      <c r="B222" s="12" t="s">
        <v>363</v>
      </c>
      <c r="C222" s="13" t="s">
        <v>12</v>
      </c>
      <c r="D222" s="14">
        <v>4000</v>
      </c>
      <c r="E222" s="14">
        <v>20</v>
      </c>
      <c r="F222" s="13">
        <v>20.5</v>
      </c>
      <c r="G222" s="13">
        <v>0</v>
      </c>
      <c r="H222" s="13">
        <v>0</v>
      </c>
      <c r="I222" s="6">
        <f t="shared" ref="I222" si="585">(IF(C222="SHORT",E222-F222,IF(C222="LONG",F222-E222)))*D222</f>
        <v>2000</v>
      </c>
      <c r="J222" s="16">
        <v>0</v>
      </c>
      <c r="K222" s="16">
        <f t="shared" ref="K222" si="586">(IF(C222="SHORT",IF(H222="",0,G222-H222),IF(C222="LONG",IF(H222="",0,(H222-G222)))))*D222</f>
        <v>0</v>
      </c>
      <c r="L222" s="6">
        <f t="shared" ref="L222" si="587">I222+J222+K222</f>
        <v>2000</v>
      </c>
    </row>
    <row r="223" spans="1:12" x14ac:dyDescent="0.25">
      <c r="A223" s="12" t="s">
        <v>121</v>
      </c>
      <c r="B223" s="12" t="s">
        <v>364</v>
      </c>
      <c r="C223" s="13" t="s">
        <v>12</v>
      </c>
      <c r="D223" s="14">
        <v>4000</v>
      </c>
      <c r="E223" s="14">
        <v>23</v>
      </c>
      <c r="F223" s="13">
        <v>24</v>
      </c>
      <c r="G223" s="13">
        <v>0</v>
      </c>
      <c r="H223" s="13">
        <v>0</v>
      </c>
      <c r="I223" s="6">
        <f t="shared" ref="I223" si="588">(IF(C223="SHORT",E223-F223,IF(C223="LONG",F223-E223)))*D223</f>
        <v>4000</v>
      </c>
      <c r="J223" s="16">
        <v>0</v>
      </c>
      <c r="K223" s="16">
        <f t="shared" ref="K223" si="589">(IF(C223="SHORT",IF(H223="",0,G223-H223),IF(C223="LONG",IF(H223="",0,(H223-G223)))))*D223</f>
        <v>0</v>
      </c>
      <c r="L223" s="6">
        <f t="shared" ref="L223" si="590">I223+J223+K223</f>
        <v>4000</v>
      </c>
    </row>
    <row r="224" spans="1:12" x14ac:dyDescent="0.25">
      <c r="A224" s="12" t="s">
        <v>121</v>
      </c>
      <c r="B224" s="12" t="s">
        <v>365</v>
      </c>
      <c r="C224" s="13" t="s">
        <v>12</v>
      </c>
      <c r="D224" s="14">
        <v>1600</v>
      </c>
      <c r="E224" s="14">
        <v>36.5</v>
      </c>
      <c r="F224" s="13">
        <v>38</v>
      </c>
      <c r="G224" s="13">
        <v>0</v>
      </c>
      <c r="H224" s="13">
        <v>0</v>
      </c>
      <c r="I224" s="6">
        <f t="shared" ref="I224" si="591">(IF(C224="SHORT",E224-F224,IF(C224="LONG",F224-E224)))*D224</f>
        <v>2400</v>
      </c>
      <c r="J224" s="16">
        <v>0</v>
      </c>
      <c r="K224" s="16">
        <f t="shared" ref="K224" si="592">(IF(C224="SHORT",IF(H224="",0,G224-H224),IF(C224="LONG",IF(H224="",0,(H224-G224)))))*D224</f>
        <v>0</v>
      </c>
      <c r="L224" s="6">
        <f t="shared" ref="L224" si="593">I224+J224+K224</f>
        <v>2400</v>
      </c>
    </row>
    <row r="225" spans="1:12" x14ac:dyDescent="0.25">
      <c r="A225" s="12" t="s">
        <v>121</v>
      </c>
      <c r="B225" s="12" t="s">
        <v>366</v>
      </c>
      <c r="C225" s="13" t="s">
        <v>12</v>
      </c>
      <c r="D225" s="14">
        <v>2000</v>
      </c>
      <c r="E225" s="14">
        <v>40</v>
      </c>
      <c r="F225" s="13">
        <v>38.5</v>
      </c>
      <c r="G225" s="13">
        <v>0</v>
      </c>
      <c r="H225" s="13">
        <v>0</v>
      </c>
      <c r="I225" s="6">
        <f t="shared" ref="I225" si="594">(IF(C225="SHORT",E225-F225,IF(C225="LONG",F225-E225)))*D225</f>
        <v>-3000</v>
      </c>
      <c r="J225" s="16">
        <v>0</v>
      </c>
      <c r="K225" s="16">
        <f t="shared" ref="K225" si="595">(IF(C225="SHORT",IF(H225="",0,G225-H225),IF(C225="LONG",IF(H225="",0,(H225-G225)))))*D225</f>
        <v>0</v>
      </c>
      <c r="L225" s="6">
        <f t="shared" ref="L225" si="596">I225+J225+K225</f>
        <v>-3000</v>
      </c>
    </row>
    <row r="226" spans="1:12" x14ac:dyDescent="0.25">
      <c r="A226" s="12" t="s">
        <v>120</v>
      </c>
      <c r="B226" s="12" t="s">
        <v>367</v>
      </c>
      <c r="C226" s="13" t="s">
        <v>12</v>
      </c>
      <c r="D226" s="14">
        <v>4000</v>
      </c>
      <c r="E226" s="14">
        <v>24.1</v>
      </c>
      <c r="F226" s="13">
        <v>24.75</v>
      </c>
      <c r="G226" s="13">
        <v>26</v>
      </c>
      <c r="H226" s="13">
        <v>28</v>
      </c>
      <c r="I226" s="6">
        <f t="shared" ref="I226" si="597">(IF(C226="SHORT",E226-F226,IF(C226="LONG",F226-E226)))*D226</f>
        <v>2599.9999999999945</v>
      </c>
      <c r="J226" s="16">
        <f>(G226-F226)*D226</f>
        <v>5000</v>
      </c>
      <c r="K226" s="16">
        <f t="shared" ref="K226" si="598">(IF(C226="SHORT",IF(H226="",0,G226-H226),IF(C226="LONG",IF(H226="",0,(H226-G226)))))*D226</f>
        <v>8000</v>
      </c>
      <c r="L226" s="6">
        <f t="shared" ref="L226" si="599">I226+J226+K226</f>
        <v>15599.999999999995</v>
      </c>
    </row>
    <row r="227" spans="1:12" x14ac:dyDescent="0.25">
      <c r="A227" s="12" t="s">
        <v>120</v>
      </c>
      <c r="B227" s="12" t="s">
        <v>368</v>
      </c>
      <c r="C227" s="13" t="s">
        <v>12</v>
      </c>
      <c r="D227" s="14">
        <v>6000</v>
      </c>
      <c r="E227" s="14">
        <v>14</v>
      </c>
      <c r="F227" s="13">
        <v>15</v>
      </c>
      <c r="G227" s="13">
        <v>15.5</v>
      </c>
      <c r="H227" s="13">
        <v>0</v>
      </c>
      <c r="I227" s="6">
        <f t="shared" ref="I227" si="600">(IF(C227="SHORT",E227-F227,IF(C227="LONG",F227-E227)))*D227</f>
        <v>6000</v>
      </c>
      <c r="J227" s="16">
        <f>(G227-F227)*D227</f>
        <v>3000</v>
      </c>
      <c r="K227" s="16">
        <v>0</v>
      </c>
      <c r="L227" s="6">
        <f t="shared" ref="L227" si="601">I227+J227+K227</f>
        <v>9000</v>
      </c>
    </row>
    <row r="228" spans="1:12" x14ac:dyDescent="0.25">
      <c r="A228" s="12" t="s">
        <v>120</v>
      </c>
      <c r="B228" s="12" t="s">
        <v>369</v>
      </c>
      <c r="C228" s="13" t="s">
        <v>12</v>
      </c>
      <c r="D228" s="14">
        <v>12000</v>
      </c>
      <c r="E228" s="14">
        <v>7.6</v>
      </c>
      <c r="F228" s="13">
        <v>6.8</v>
      </c>
      <c r="G228" s="13">
        <v>0</v>
      </c>
      <c r="H228" s="13">
        <v>0</v>
      </c>
      <c r="I228" s="6">
        <f t="shared" ref="I228" si="602">(IF(C228="SHORT",E228-F228,IF(C228="LONG",F228-E228)))*D228</f>
        <v>-9599.9999999999982</v>
      </c>
      <c r="J228" s="16">
        <v>0</v>
      </c>
      <c r="K228" s="16">
        <f t="shared" ref="K228" si="603">(IF(C228="SHORT",IF(H228="",0,G228-H228),IF(C228="LONG",IF(H228="",0,(H228-G228)))))*D228</f>
        <v>0</v>
      </c>
      <c r="L228" s="6">
        <f t="shared" ref="L228" si="604">I228+J228+K228</f>
        <v>-9599.9999999999982</v>
      </c>
    </row>
    <row r="229" spans="1:12" x14ac:dyDescent="0.25">
      <c r="A229" s="12" t="s">
        <v>119</v>
      </c>
      <c r="B229" s="12" t="s">
        <v>370</v>
      </c>
      <c r="C229" s="13" t="s">
        <v>12</v>
      </c>
      <c r="D229" s="14">
        <v>4000</v>
      </c>
      <c r="E229" s="14">
        <v>17.5</v>
      </c>
      <c r="F229" s="13">
        <v>18</v>
      </c>
      <c r="G229" s="13">
        <v>18.5</v>
      </c>
      <c r="H229" s="13">
        <v>19</v>
      </c>
      <c r="I229" s="6">
        <f t="shared" ref="I229" si="605">(IF(C229="SHORT",E229-F229,IF(C229="LONG",F229-E229)))*D229</f>
        <v>2000</v>
      </c>
      <c r="J229" s="16">
        <f>(G229-F229)*D229</f>
        <v>2000</v>
      </c>
      <c r="K229" s="16">
        <f t="shared" ref="K229:K234" si="606">(IF(C229="SHORT",IF(H229="",0,G229-H229),IF(C229="LONG",IF(H229="",0,(H229-G229)))))*D229</f>
        <v>2000</v>
      </c>
      <c r="L229" s="6">
        <f t="shared" ref="L229" si="607">I229+J229+K229</f>
        <v>6000</v>
      </c>
    </row>
    <row r="230" spans="1:12" x14ac:dyDescent="0.25">
      <c r="A230" s="12" t="s">
        <v>119</v>
      </c>
      <c r="B230" s="12" t="s">
        <v>371</v>
      </c>
      <c r="C230" s="13" t="s">
        <v>12</v>
      </c>
      <c r="D230" s="14">
        <v>1100</v>
      </c>
      <c r="E230" s="14">
        <v>52.5</v>
      </c>
      <c r="F230" s="13">
        <v>54</v>
      </c>
      <c r="G230" s="13">
        <v>58</v>
      </c>
      <c r="H230" s="13">
        <v>62</v>
      </c>
      <c r="I230" s="6">
        <f t="shared" ref="I230" si="608">(IF(C230="SHORT",E230-F230,IF(C230="LONG",F230-E230)))*D230</f>
        <v>1650</v>
      </c>
      <c r="J230" s="16">
        <f>(G230-F230)*D230</f>
        <v>4400</v>
      </c>
      <c r="K230" s="16">
        <f t="shared" si="606"/>
        <v>4400</v>
      </c>
      <c r="L230" s="6">
        <f t="shared" ref="L230" si="609">I230+J230+K230</f>
        <v>10450</v>
      </c>
    </row>
    <row r="231" spans="1:12" x14ac:dyDescent="0.25">
      <c r="A231" s="12" t="s">
        <v>119</v>
      </c>
      <c r="B231" s="12" t="s">
        <v>367</v>
      </c>
      <c r="C231" s="13" t="s">
        <v>12</v>
      </c>
      <c r="D231" s="14">
        <v>4000</v>
      </c>
      <c r="E231" s="14">
        <v>22.5</v>
      </c>
      <c r="F231" s="13">
        <v>23</v>
      </c>
      <c r="G231" s="13">
        <v>0</v>
      </c>
      <c r="H231" s="13">
        <v>0</v>
      </c>
      <c r="I231" s="6">
        <f t="shared" ref="I231" si="610">(IF(C231="SHORT",E231-F231,IF(C231="LONG",F231-E231)))*D231</f>
        <v>2000</v>
      </c>
      <c r="J231" s="16">
        <v>0</v>
      </c>
      <c r="K231" s="16">
        <f t="shared" si="606"/>
        <v>0</v>
      </c>
      <c r="L231" s="6">
        <f t="shared" ref="L231" si="611">I231+J231+K231</f>
        <v>2000</v>
      </c>
    </row>
    <row r="232" spans="1:12" x14ac:dyDescent="0.25">
      <c r="A232" s="12" t="s">
        <v>119</v>
      </c>
      <c r="B232" s="12" t="s">
        <v>372</v>
      </c>
      <c r="C232" s="13" t="s">
        <v>12</v>
      </c>
      <c r="D232" s="14">
        <v>4000</v>
      </c>
      <c r="E232" s="14">
        <v>17.5</v>
      </c>
      <c r="F232" s="13">
        <v>17.95</v>
      </c>
      <c r="G232" s="13">
        <v>0</v>
      </c>
      <c r="H232" s="13">
        <v>0</v>
      </c>
      <c r="I232" s="6">
        <f t="shared" ref="I232" si="612">(IF(C232="SHORT",E232-F232,IF(C232="LONG",F232-E232)))*D232</f>
        <v>1799.9999999999973</v>
      </c>
      <c r="J232" s="16">
        <v>0</v>
      </c>
      <c r="K232" s="16">
        <f t="shared" si="606"/>
        <v>0</v>
      </c>
      <c r="L232" s="6">
        <f t="shared" ref="L232" si="613">I232+J232+K232</f>
        <v>1799.9999999999973</v>
      </c>
    </row>
    <row r="233" spans="1:12" x14ac:dyDescent="0.25">
      <c r="A233" s="12" t="s">
        <v>119</v>
      </c>
      <c r="B233" s="12" t="s">
        <v>291</v>
      </c>
      <c r="C233" s="13" t="s">
        <v>12</v>
      </c>
      <c r="D233" s="14">
        <v>2000</v>
      </c>
      <c r="E233" s="14">
        <v>25.5</v>
      </c>
      <c r="F233" s="13">
        <v>24</v>
      </c>
      <c r="G233" s="13">
        <v>0</v>
      </c>
      <c r="H233" s="13">
        <v>0</v>
      </c>
      <c r="I233" s="6">
        <f t="shared" ref="I233" si="614">(IF(C233="SHORT",E233-F233,IF(C233="LONG",F233-E233)))*D233</f>
        <v>-3000</v>
      </c>
      <c r="J233" s="16">
        <v>0</v>
      </c>
      <c r="K233" s="16">
        <f t="shared" si="606"/>
        <v>0</v>
      </c>
      <c r="L233" s="6">
        <f t="shared" ref="L233" si="615">I233+J233+K233</f>
        <v>-3000</v>
      </c>
    </row>
    <row r="234" spans="1:12" x14ac:dyDescent="0.25">
      <c r="A234" s="12" t="s">
        <v>118</v>
      </c>
      <c r="B234" s="12" t="s">
        <v>373</v>
      </c>
      <c r="C234" s="13" t="s">
        <v>12</v>
      </c>
      <c r="D234" s="14">
        <v>4000</v>
      </c>
      <c r="E234" s="14">
        <v>21.6</v>
      </c>
      <c r="F234" s="13">
        <v>22.2</v>
      </c>
      <c r="G234" s="13">
        <v>23</v>
      </c>
      <c r="H234" s="13">
        <v>24</v>
      </c>
      <c r="I234" s="6">
        <f t="shared" ref="I234" si="616">(IF(C234="SHORT",E234-F234,IF(C234="LONG",F234-E234)))*D234</f>
        <v>2399.9999999999914</v>
      </c>
      <c r="J234" s="16">
        <f>(G234-F234)*D234</f>
        <v>3200.0000000000027</v>
      </c>
      <c r="K234" s="16">
        <f t="shared" si="606"/>
        <v>4000</v>
      </c>
      <c r="L234" s="6">
        <f t="shared" ref="L234" si="617">I234+J234+K234</f>
        <v>9599.9999999999945</v>
      </c>
    </row>
    <row r="235" spans="1:12" x14ac:dyDescent="0.25">
      <c r="A235" s="12" t="s">
        <v>118</v>
      </c>
      <c r="B235" s="12" t="s">
        <v>374</v>
      </c>
      <c r="C235" s="13" t="s">
        <v>12</v>
      </c>
      <c r="D235" s="14">
        <v>4000</v>
      </c>
      <c r="E235" s="14">
        <v>19</v>
      </c>
      <c r="F235" s="13">
        <v>19.5</v>
      </c>
      <c r="G235" s="13">
        <v>20</v>
      </c>
      <c r="H235" s="13">
        <v>0</v>
      </c>
      <c r="I235" s="6">
        <f t="shared" ref="I235" si="618">(IF(C235="SHORT",E235-F235,IF(C235="LONG",F235-E235)))*D235</f>
        <v>2000</v>
      </c>
      <c r="J235" s="16">
        <f>(G235-F235)*D235</f>
        <v>2000</v>
      </c>
      <c r="K235" s="16">
        <v>0</v>
      </c>
      <c r="L235" s="6">
        <f t="shared" ref="L235" si="619">I235+J235+K235</f>
        <v>4000</v>
      </c>
    </row>
    <row r="236" spans="1:12" x14ac:dyDescent="0.25">
      <c r="A236" s="12" t="s">
        <v>118</v>
      </c>
      <c r="B236" s="12" t="s">
        <v>371</v>
      </c>
      <c r="C236" s="13" t="s">
        <v>12</v>
      </c>
      <c r="D236" s="14">
        <v>1100</v>
      </c>
      <c r="E236" s="14">
        <v>56.5</v>
      </c>
      <c r="F236" s="13">
        <v>55</v>
      </c>
      <c r="G236" s="13">
        <v>0</v>
      </c>
      <c r="H236" s="13">
        <v>0</v>
      </c>
      <c r="I236" s="6">
        <f t="shared" ref="I236" si="620">(IF(C236="SHORT",E236-F236,IF(C236="LONG",F236-E236)))*D236</f>
        <v>-1650</v>
      </c>
      <c r="J236" s="16">
        <v>0</v>
      </c>
      <c r="K236" s="16">
        <v>0</v>
      </c>
      <c r="L236" s="6">
        <f t="shared" ref="L236" si="621">I236+J236+K236</f>
        <v>-1650</v>
      </c>
    </row>
    <row r="237" spans="1:12" x14ac:dyDescent="0.25">
      <c r="A237" s="12" t="s">
        <v>117</v>
      </c>
      <c r="B237" s="12" t="s">
        <v>375</v>
      </c>
      <c r="C237" s="13" t="s">
        <v>12</v>
      </c>
      <c r="D237" s="14">
        <v>4000</v>
      </c>
      <c r="E237" s="14">
        <v>17.5</v>
      </c>
      <c r="F237" s="13">
        <v>18</v>
      </c>
      <c r="G237" s="13">
        <v>18.5</v>
      </c>
      <c r="H237" s="13">
        <v>19</v>
      </c>
      <c r="I237" s="6">
        <f t="shared" ref="I237" si="622">(IF(C237="SHORT",E237-F237,IF(C237="LONG",F237-E237)))*D237</f>
        <v>2000</v>
      </c>
      <c r="J237" s="16">
        <f>(G237-F237)*D237</f>
        <v>2000</v>
      </c>
      <c r="K237" s="16">
        <f t="shared" ref="K237" si="623">(IF(C237="SHORT",IF(H237="",0,G237-H237),IF(C237="LONG",IF(H237="",0,(H237-G237)))))*D237</f>
        <v>2000</v>
      </c>
      <c r="L237" s="6">
        <f t="shared" ref="L237" si="624">I237+J237+K237</f>
        <v>6000</v>
      </c>
    </row>
    <row r="238" spans="1:12" x14ac:dyDescent="0.25">
      <c r="A238" s="12" t="s">
        <v>117</v>
      </c>
      <c r="B238" s="12" t="s">
        <v>376</v>
      </c>
      <c r="C238" s="13" t="s">
        <v>12</v>
      </c>
      <c r="D238" s="14">
        <v>3400</v>
      </c>
      <c r="E238" s="14">
        <v>25.5</v>
      </c>
      <c r="F238" s="13">
        <v>26.5</v>
      </c>
      <c r="G238" s="13">
        <v>27.5</v>
      </c>
      <c r="H238" s="13">
        <v>28.5</v>
      </c>
      <c r="I238" s="6">
        <f t="shared" ref="I238" si="625">(IF(C238="SHORT",E238-F238,IF(C238="LONG",F238-E238)))*D238</f>
        <v>3400</v>
      </c>
      <c r="J238" s="16">
        <f>(G238-F238)*D238</f>
        <v>3400</v>
      </c>
      <c r="K238" s="16">
        <f t="shared" ref="K238" si="626">(IF(C238="SHORT",IF(H238="",0,G238-H238),IF(C238="LONG",IF(H238="",0,(H238-G238)))))*D238</f>
        <v>3400</v>
      </c>
      <c r="L238" s="6">
        <f t="shared" ref="L238" si="627">I238+J238+K238</f>
        <v>10200</v>
      </c>
    </row>
    <row r="239" spans="1:12" x14ac:dyDescent="0.25">
      <c r="A239" s="12" t="s">
        <v>116</v>
      </c>
      <c r="B239" s="12" t="s">
        <v>377</v>
      </c>
      <c r="C239" s="13" t="s">
        <v>12</v>
      </c>
      <c r="D239" s="14">
        <v>4000</v>
      </c>
      <c r="E239" s="14">
        <v>18.5</v>
      </c>
      <c r="F239" s="13">
        <v>19</v>
      </c>
      <c r="G239" s="13">
        <v>19.5</v>
      </c>
      <c r="H239" s="13">
        <v>20</v>
      </c>
      <c r="I239" s="6">
        <f t="shared" ref="I239" si="628">(IF(C239="SHORT",E239-F239,IF(C239="LONG",F239-E239)))*D239</f>
        <v>2000</v>
      </c>
      <c r="J239" s="16">
        <f>(G239-F239)*D239</f>
        <v>2000</v>
      </c>
      <c r="K239" s="16">
        <f t="shared" ref="K239" si="629">(IF(C239="SHORT",IF(H239="",0,G239-H239),IF(C239="LONG",IF(H239="",0,(H239-G239)))))*D239</f>
        <v>2000</v>
      </c>
      <c r="L239" s="6">
        <f t="shared" ref="L239" si="630">I239+J239+K239</f>
        <v>6000</v>
      </c>
    </row>
    <row r="240" spans="1:12" x14ac:dyDescent="0.25">
      <c r="A240" s="12" t="s">
        <v>116</v>
      </c>
      <c r="B240" s="12" t="s">
        <v>378</v>
      </c>
      <c r="C240" s="13" t="s">
        <v>12</v>
      </c>
      <c r="D240" s="14">
        <v>3000</v>
      </c>
      <c r="E240" s="14">
        <v>28</v>
      </c>
      <c r="F240" s="13">
        <v>29</v>
      </c>
      <c r="G240" s="13">
        <v>0</v>
      </c>
      <c r="H240" s="13">
        <v>0</v>
      </c>
      <c r="I240" s="6">
        <f t="shared" ref="I240" si="631">(IF(C240="SHORT",E240-F240,IF(C240="LONG",F240-E240)))*D240</f>
        <v>3000</v>
      </c>
      <c r="J240" s="16">
        <v>0</v>
      </c>
      <c r="K240" s="16">
        <f t="shared" ref="K240" si="632">(IF(C240="SHORT",IF(H240="",0,G240-H240),IF(C240="LONG",IF(H240="",0,(H240-G240)))))*D240</f>
        <v>0</v>
      </c>
      <c r="L240" s="6">
        <f t="shared" ref="L240" si="633">I240+J240+K240</f>
        <v>3000</v>
      </c>
    </row>
    <row r="241" spans="1:12" x14ac:dyDescent="0.25">
      <c r="A241" s="12" t="s">
        <v>115</v>
      </c>
      <c r="B241" s="12" t="s">
        <v>379</v>
      </c>
      <c r="C241" s="13" t="s">
        <v>12</v>
      </c>
      <c r="D241" s="14">
        <v>4000</v>
      </c>
      <c r="E241" s="14">
        <v>19</v>
      </c>
      <c r="F241" s="13">
        <v>19.5</v>
      </c>
      <c r="G241" s="13">
        <v>20</v>
      </c>
      <c r="H241" s="13">
        <v>20.5</v>
      </c>
      <c r="I241" s="6">
        <f t="shared" ref="I241" si="634">(IF(C241="SHORT",E241-F241,IF(C241="LONG",F241-E241)))*D241</f>
        <v>2000</v>
      </c>
      <c r="J241" s="16">
        <f>(G241-F241)*D241</f>
        <v>2000</v>
      </c>
      <c r="K241" s="16">
        <f t="shared" ref="K241" si="635">(IF(C241="SHORT",IF(H241="",0,G241-H241),IF(C241="LONG",IF(H241="",0,(H241-G241)))))*D241</f>
        <v>2000</v>
      </c>
      <c r="L241" s="6">
        <f t="shared" ref="L241" si="636">I241+J241+K241</f>
        <v>6000</v>
      </c>
    </row>
    <row r="242" spans="1:12" x14ac:dyDescent="0.25">
      <c r="A242" s="12" t="s">
        <v>115</v>
      </c>
      <c r="B242" s="12" t="s">
        <v>378</v>
      </c>
      <c r="C242" s="13" t="s">
        <v>12</v>
      </c>
      <c r="D242" s="14">
        <v>3000</v>
      </c>
      <c r="E242" s="14">
        <v>32</v>
      </c>
      <c r="F242" s="13">
        <v>33</v>
      </c>
      <c r="G242" s="13">
        <v>0</v>
      </c>
      <c r="H242" s="13">
        <v>0</v>
      </c>
      <c r="I242" s="6">
        <f t="shared" ref="I242" si="637">(IF(C242="SHORT",E242-F242,IF(C242="LONG",F242-E242)))*D242</f>
        <v>3000</v>
      </c>
      <c r="J242" s="16">
        <v>0</v>
      </c>
      <c r="K242" s="16">
        <f t="shared" ref="K242" si="638">(IF(C242="SHORT",IF(H242="",0,G242-H242),IF(C242="LONG",IF(H242="",0,(H242-G242)))))*D242</f>
        <v>0</v>
      </c>
      <c r="L242" s="6">
        <f t="shared" ref="L242" si="639">I242+J242+K242</f>
        <v>3000</v>
      </c>
    </row>
    <row r="243" spans="1:12" x14ac:dyDescent="0.25">
      <c r="A243" s="12" t="s">
        <v>115</v>
      </c>
      <c r="B243" s="12" t="s">
        <v>380</v>
      </c>
      <c r="C243" s="13" t="s">
        <v>12</v>
      </c>
      <c r="D243" s="14">
        <v>1400</v>
      </c>
      <c r="E243" s="14">
        <v>52</v>
      </c>
      <c r="F243" s="13">
        <v>55</v>
      </c>
      <c r="G243" s="13">
        <v>0</v>
      </c>
      <c r="H243" s="13">
        <v>0</v>
      </c>
      <c r="I243" s="6">
        <f t="shared" ref="I243" si="640">(IF(C243="SHORT",E243-F243,IF(C243="LONG",F243-E243)))*D243</f>
        <v>4200</v>
      </c>
      <c r="J243" s="16">
        <v>0</v>
      </c>
      <c r="K243" s="16">
        <f t="shared" ref="K243" si="641">(IF(C243="SHORT",IF(H243="",0,G243-H243),IF(C243="LONG",IF(H243="",0,(H243-G243)))))*D243</f>
        <v>0</v>
      </c>
      <c r="L243" s="6">
        <f t="shared" ref="L243" si="642">I243+J243+K243</f>
        <v>4200</v>
      </c>
    </row>
    <row r="244" spans="1:12" x14ac:dyDescent="0.25">
      <c r="A244" s="12" t="s">
        <v>114</v>
      </c>
      <c r="B244" s="12" t="s">
        <v>381</v>
      </c>
      <c r="C244" s="13" t="s">
        <v>12</v>
      </c>
      <c r="D244" s="14">
        <v>10000</v>
      </c>
      <c r="E244" s="14">
        <v>8</v>
      </c>
      <c r="F244" s="13">
        <v>8.4</v>
      </c>
      <c r="G244" s="13">
        <v>9</v>
      </c>
      <c r="H244" s="13">
        <v>9.5</v>
      </c>
      <c r="I244" s="6">
        <f t="shared" ref="I244" si="643">(IF(C244="SHORT",E244-F244,IF(C244="LONG",F244-E244)))*D244</f>
        <v>4000.0000000000036</v>
      </c>
      <c r="J244" s="16">
        <f>(G244-F244)*D244</f>
        <v>5999.9999999999964</v>
      </c>
      <c r="K244" s="16">
        <f t="shared" ref="K244" si="644">(IF(C244="SHORT",IF(H244="",0,G244-H244),IF(C244="LONG",IF(H244="",0,(H244-G244)))))*D244</f>
        <v>5000</v>
      </c>
      <c r="L244" s="6">
        <f t="shared" ref="L244" si="645">I244+J244+K244</f>
        <v>15000</v>
      </c>
    </row>
    <row r="245" spans="1:12" x14ac:dyDescent="0.25">
      <c r="A245" s="12" t="s">
        <v>114</v>
      </c>
      <c r="B245" s="12" t="s">
        <v>382</v>
      </c>
      <c r="C245" s="13" t="s">
        <v>12</v>
      </c>
      <c r="D245" s="14">
        <v>10000</v>
      </c>
      <c r="E245" s="14">
        <v>15.5</v>
      </c>
      <c r="F245" s="13">
        <v>16</v>
      </c>
      <c r="G245" s="13">
        <v>16.5</v>
      </c>
      <c r="H245" s="13">
        <v>17</v>
      </c>
      <c r="I245" s="6">
        <f t="shared" ref="I245" si="646">(IF(C245="SHORT",E245-F245,IF(C245="LONG",F245-E245)))*D245</f>
        <v>5000</v>
      </c>
      <c r="J245" s="16">
        <f>(G245-F245)*D245</f>
        <v>5000</v>
      </c>
      <c r="K245" s="16">
        <f t="shared" ref="K245" si="647">(IF(C245="SHORT",IF(H245="",0,G245-H245),IF(C245="LONG",IF(H245="",0,(H245-G245)))))*D245</f>
        <v>5000</v>
      </c>
      <c r="L245" s="6">
        <f t="shared" ref="L245" si="648">I245+J245+K245</f>
        <v>15000</v>
      </c>
    </row>
    <row r="246" spans="1:12" x14ac:dyDescent="0.25">
      <c r="A246" s="12" t="s">
        <v>113</v>
      </c>
      <c r="B246" s="12" t="s">
        <v>383</v>
      </c>
      <c r="C246" s="13" t="s">
        <v>12</v>
      </c>
      <c r="D246" s="14">
        <v>2000</v>
      </c>
      <c r="E246" s="14">
        <v>11.5</v>
      </c>
      <c r="F246" s="13">
        <v>12.5</v>
      </c>
      <c r="G246" s="13">
        <v>13.5</v>
      </c>
      <c r="H246" s="13">
        <v>15</v>
      </c>
      <c r="I246" s="6">
        <f t="shared" ref="I246" si="649">(IF(C246="SHORT",E246-F246,IF(C246="LONG",F246-E246)))*D246</f>
        <v>2000</v>
      </c>
      <c r="J246" s="16">
        <f>(G246-F246)*D246</f>
        <v>2000</v>
      </c>
      <c r="K246" s="16">
        <f t="shared" ref="K246" si="650">(IF(C246="SHORT",IF(H246="",0,G246-H246),IF(C246="LONG",IF(H246="",0,(H246-G246)))))*D246</f>
        <v>3000</v>
      </c>
      <c r="L246" s="6">
        <f t="shared" ref="L246" si="651">I246+J246+K246</f>
        <v>7000</v>
      </c>
    </row>
    <row r="247" spans="1:12" x14ac:dyDescent="0.25">
      <c r="A247" s="12" t="s">
        <v>113</v>
      </c>
      <c r="B247" s="12" t="s">
        <v>321</v>
      </c>
      <c r="C247" s="13" t="s">
        <v>12</v>
      </c>
      <c r="D247" s="14">
        <v>1600</v>
      </c>
      <c r="E247" s="14">
        <v>15</v>
      </c>
      <c r="F247" s="13">
        <v>17</v>
      </c>
      <c r="G247" s="13">
        <v>19</v>
      </c>
      <c r="H247" s="13">
        <v>21</v>
      </c>
      <c r="I247" s="6">
        <f t="shared" ref="I247" si="652">(IF(C247="SHORT",E247-F247,IF(C247="LONG",F247-E247)))*D247</f>
        <v>3200</v>
      </c>
      <c r="J247" s="16">
        <f>(G247-F247)*D247</f>
        <v>3200</v>
      </c>
      <c r="K247" s="16">
        <f t="shared" ref="K247" si="653">(IF(C247="SHORT",IF(H247="",0,G247-H247),IF(C247="LONG",IF(H247="",0,(H247-G247)))))*D247</f>
        <v>3200</v>
      </c>
      <c r="L247" s="6">
        <f t="shared" ref="L247" si="654">I247+J247+K247</f>
        <v>9600</v>
      </c>
    </row>
    <row r="248" spans="1:12" x14ac:dyDescent="0.25">
      <c r="A248" s="12" t="s">
        <v>113</v>
      </c>
      <c r="B248" s="12" t="s">
        <v>384</v>
      </c>
      <c r="C248" s="13" t="s">
        <v>12</v>
      </c>
      <c r="D248" s="14">
        <v>3000</v>
      </c>
      <c r="E248" s="14">
        <v>7.5</v>
      </c>
      <c r="F248" s="13">
        <v>8.5</v>
      </c>
      <c r="G248" s="13">
        <v>9.5</v>
      </c>
      <c r="H248" s="13">
        <v>10.5</v>
      </c>
      <c r="I248" s="6">
        <f t="shared" ref="I248" si="655">(IF(C248="SHORT",E248-F248,IF(C248="LONG",F248-E248)))*D248</f>
        <v>3000</v>
      </c>
      <c r="J248" s="16">
        <f>(G248-F248)*D248</f>
        <v>3000</v>
      </c>
      <c r="K248" s="16">
        <f t="shared" ref="K248" si="656">(IF(C248="SHORT",IF(H248="",0,G248-H248),IF(C248="LONG",IF(H248="",0,(H248-G248)))))*D248</f>
        <v>3000</v>
      </c>
      <c r="L248" s="6">
        <f t="shared" ref="L248" si="657">I248+J248+K248</f>
        <v>9000</v>
      </c>
    </row>
    <row r="249" spans="1:12" x14ac:dyDescent="0.25">
      <c r="A249" s="12" t="s">
        <v>113</v>
      </c>
      <c r="B249" s="12" t="s">
        <v>385</v>
      </c>
      <c r="C249" s="13" t="s">
        <v>12</v>
      </c>
      <c r="D249" s="14">
        <v>2000</v>
      </c>
      <c r="E249" s="14">
        <v>9.5</v>
      </c>
      <c r="F249" s="13">
        <v>10.5</v>
      </c>
      <c r="G249" s="13">
        <v>0</v>
      </c>
      <c r="H249" s="13">
        <v>0</v>
      </c>
      <c r="I249" s="6">
        <f t="shared" ref="I249" si="658">(IF(C249="SHORT",E249-F249,IF(C249="LONG",F249-E249)))*D249</f>
        <v>2000</v>
      </c>
      <c r="J249" s="16">
        <v>0</v>
      </c>
      <c r="K249" s="16">
        <f t="shared" ref="K249" si="659">(IF(C249="SHORT",IF(H249="",0,G249-H249),IF(C249="LONG",IF(H249="",0,(H249-G249)))))*D249</f>
        <v>0</v>
      </c>
      <c r="L249" s="6">
        <f t="shared" ref="L249" si="660">I249+J249+K249</f>
        <v>2000</v>
      </c>
    </row>
    <row r="250" spans="1:12" x14ac:dyDescent="0.25">
      <c r="A250" s="12" t="s">
        <v>112</v>
      </c>
      <c r="B250" s="12" t="s">
        <v>310</v>
      </c>
      <c r="C250" s="13" t="s">
        <v>12</v>
      </c>
      <c r="D250" s="14">
        <v>4000</v>
      </c>
      <c r="E250" s="14">
        <v>15.5</v>
      </c>
      <c r="F250" s="13">
        <v>16.25</v>
      </c>
      <c r="G250" s="13">
        <v>17</v>
      </c>
      <c r="H250" s="13">
        <v>18</v>
      </c>
      <c r="I250" s="6">
        <f t="shared" ref="I250" si="661">(IF(C250="SHORT",E250-F250,IF(C250="LONG",F250-E250)))*D250</f>
        <v>3000</v>
      </c>
      <c r="J250" s="16">
        <f>(G250-F250)*D250</f>
        <v>3000</v>
      </c>
      <c r="K250" s="16">
        <f t="shared" ref="K250" si="662">(IF(C250="SHORT",IF(H250="",0,G250-H250),IF(C250="LONG",IF(H250="",0,(H250-G250)))))*D250</f>
        <v>4000</v>
      </c>
      <c r="L250" s="6">
        <f t="shared" ref="L250" si="663">I250+J250+K250</f>
        <v>10000</v>
      </c>
    </row>
    <row r="251" spans="1:12" x14ac:dyDescent="0.25">
      <c r="A251" s="12" t="s">
        <v>112</v>
      </c>
      <c r="B251" s="12" t="s">
        <v>378</v>
      </c>
      <c r="C251" s="13" t="s">
        <v>12</v>
      </c>
      <c r="D251" s="14">
        <v>3000</v>
      </c>
      <c r="E251" s="14">
        <v>10</v>
      </c>
      <c r="F251" s="13">
        <v>11</v>
      </c>
      <c r="G251" s="13">
        <v>0</v>
      </c>
      <c r="H251" s="13">
        <v>0</v>
      </c>
      <c r="I251" s="6">
        <f t="shared" ref="I251" si="664">(IF(C251="SHORT",E251-F251,IF(C251="LONG",F251-E251)))*D251</f>
        <v>3000</v>
      </c>
      <c r="J251" s="16">
        <v>0</v>
      </c>
      <c r="K251" s="16">
        <f t="shared" ref="K251" si="665">(IF(C251="SHORT",IF(H251="",0,G251-H251),IF(C251="LONG",IF(H251="",0,(H251-G251)))))*D251</f>
        <v>0</v>
      </c>
      <c r="L251" s="6">
        <f t="shared" ref="L251" si="666">I251+J251+K251</f>
        <v>3000</v>
      </c>
    </row>
    <row r="252" spans="1:12" x14ac:dyDescent="0.25">
      <c r="A252" s="12" t="s">
        <v>111</v>
      </c>
      <c r="B252" s="12" t="s">
        <v>386</v>
      </c>
      <c r="C252" s="13" t="s">
        <v>12</v>
      </c>
      <c r="D252" s="14">
        <v>7000</v>
      </c>
      <c r="E252" s="14">
        <v>7.3</v>
      </c>
      <c r="F252" s="13">
        <v>7.8</v>
      </c>
      <c r="G252" s="13">
        <v>8.5</v>
      </c>
      <c r="H252" s="13">
        <v>9</v>
      </c>
      <c r="I252" s="6">
        <f t="shared" ref="I252" si="667">(IF(C252="SHORT",E252-F252,IF(C252="LONG",F252-E252)))*D252</f>
        <v>3500</v>
      </c>
      <c r="J252" s="16">
        <f>(G252-F252)*D252</f>
        <v>4900.0000000000009</v>
      </c>
      <c r="K252" s="16">
        <f t="shared" ref="K252" si="668">(IF(C252="SHORT",IF(H252="",0,G252-H252),IF(C252="LONG",IF(H252="",0,(H252-G252)))))*D252</f>
        <v>3500</v>
      </c>
      <c r="L252" s="6">
        <f t="shared" ref="L252" si="669">I252+J252+K252</f>
        <v>11900</v>
      </c>
    </row>
    <row r="253" spans="1:12" x14ac:dyDescent="0.25">
      <c r="A253" s="12" t="s">
        <v>111</v>
      </c>
      <c r="B253" s="12" t="s">
        <v>387</v>
      </c>
      <c r="C253" s="13" t="s">
        <v>12</v>
      </c>
      <c r="D253" s="14">
        <v>1000</v>
      </c>
      <c r="E253" s="14">
        <v>30</v>
      </c>
      <c r="F253" s="13">
        <v>33</v>
      </c>
      <c r="G253" s="13">
        <v>36</v>
      </c>
      <c r="H253" s="13">
        <v>39</v>
      </c>
      <c r="I253" s="6">
        <f t="shared" ref="I253" si="670">(IF(C253="SHORT",E253-F253,IF(C253="LONG",F253-E253)))*D253</f>
        <v>3000</v>
      </c>
      <c r="J253" s="16">
        <f>(G253-F253)*D253</f>
        <v>3000</v>
      </c>
      <c r="K253" s="16">
        <f t="shared" ref="K253" si="671">(IF(C253="SHORT",IF(H253="",0,G253-H253),IF(C253="LONG",IF(H253="",0,(H253-G253)))))*D253</f>
        <v>3000</v>
      </c>
      <c r="L253" s="6">
        <f t="shared" ref="L253" si="672">I253+J253+K253</f>
        <v>9000</v>
      </c>
    </row>
    <row r="254" spans="1:12" x14ac:dyDescent="0.25">
      <c r="A254" s="12" t="s">
        <v>111</v>
      </c>
      <c r="B254" s="12" t="s">
        <v>388</v>
      </c>
      <c r="C254" s="13" t="s">
        <v>12</v>
      </c>
      <c r="D254" s="14">
        <v>800</v>
      </c>
      <c r="E254" s="14">
        <v>18</v>
      </c>
      <c r="F254" s="13">
        <v>12</v>
      </c>
      <c r="G254" s="13">
        <v>0</v>
      </c>
      <c r="H254" s="13">
        <v>0</v>
      </c>
      <c r="I254" s="6">
        <f t="shared" ref="I254" si="673">(IF(C254="SHORT",E254-F254,IF(C254="LONG",F254-E254)))*D254</f>
        <v>-4800</v>
      </c>
      <c r="J254" s="16">
        <v>0</v>
      </c>
      <c r="K254" s="16">
        <f t="shared" ref="K254" si="674">(IF(C254="SHORT",IF(H254="",0,G254-H254),IF(C254="LONG",IF(H254="",0,(H254-G254)))))*D254</f>
        <v>0</v>
      </c>
      <c r="L254" s="6">
        <f t="shared" ref="L254" si="675">I254+J254+K254</f>
        <v>-4800</v>
      </c>
    </row>
    <row r="255" spans="1:12" x14ac:dyDescent="0.25">
      <c r="A255" s="12" t="s">
        <v>110</v>
      </c>
      <c r="B255" s="12" t="s">
        <v>389</v>
      </c>
      <c r="C255" s="13" t="s">
        <v>12</v>
      </c>
      <c r="D255" s="14">
        <v>2600</v>
      </c>
      <c r="E255" s="14">
        <v>14</v>
      </c>
      <c r="F255" s="13">
        <v>15</v>
      </c>
      <c r="G255" s="13">
        <v>16</v>
      </c>
      <c r="H255" s="13">
        <v>17</v>
      </c>
      <c r="I255" s="6">
        <f t="shared" ref="I255" si="676">(IF(C255="SHORT",E255-F255,IF(C255="LONG",F255-E255)))*D255</f>
        <v>2600</v>
      </c>
      <c r="J255" s="16">
        <f>(G255-F255)*D255</f>
        <v>2600</v>
      </c>
      <c r="K255" s="16">
        <f t="shared" ref="K255" si="677">(IF(C255="SHORT",IF(H255="",0,G255-H255),IF(C255="LONG",IF(H255="",0,(H255-G255)))))*D255</f>
        <v>2600</v>
      </c>
      <c r="L255" s="6">
        <f t="shared" ref="L255" si="678">I255+J255+K255</f>
        <v>7800</v>
      </c>
    </row>
    <row r="256" spans="1:12" x14ac:dyDescent="0.25">
      <c r="A256" s="12" t="s">
        <v>110</v>
      </c>
      <c r="B256" s="12" t="s">
        <v>291</v>
      </c>
      <c r="C256" s="13" t="s">
        <v>12</v>
      </c>
      <c r="D256" s="14">
        <v>2000</v>
      </c>
      <c r="E256" s="14">
        <v>18.5</v>
      </c>
      <c r="F256" s="13">
        <v>20</v>
      </c>
      <c r="G256" s="13">
        <v>0</v>
      </c>
      <c r="H256" s="13">
        <v>0</v>
      </c>
      <c r="I256" s="6">
        <f t="shared" ref="I256" si="679">(IF(C256="SHORT",E256-F256,IF(C256="LONG",F256-E256)))*D256</f>
        <v>3000</v>
      </c>
      <c r="J256" s="16">
        <v>0</v>
      </c>
      <c r="K256" s="16">
        <f t="shared" ref="K256" si="680">(IF(C256="SHORT",IF(H256="",0,G256-H256),IF(C256="LONG",IF(H256="",0,(H256-G256)))))*D256</f>
        <v>0</v>
      </c>
      <c r="L256" s="6">
        <f t="shared" ref="L256" si="681">I256+J256+K256</f>
        <v>3000</v>
      </c>
    </row>
    <row r="257" spans="1:12" x14ac:dyDescent="0.25">
      <c r="A257" s="12" t="s">
        <v>110</v>
      </c>
      <c r="B257" s="12" t="s">
        <v>389</v>
      </c>
      <c r="C257" s="13" t="s">
        <v>12</v>
      </c>
      <c r="D257" s="14">
        <v>2600</v>
      </c>
      <c r="E257" s="14">
        <v>14</v>
      </c>
      <c r="F257" s="13">
        <v>15</v>
      </c>
      <c r="G257" s="13">
        <v>16</v>
      </c>
      <c r="H257" s="13">
        <v>17</v>
      </c>
      <c r="I257" s="6">
        <f t="shared" ref="I257" si="682">(IF(C257="SHORT",E257-F257,IF(C257="LONG",F257-E257)))*D257</f>
        <v>2600</v>
      </c>
      <c r="J257" s="16">
        <f>(G257-F257)*D257</f>
        <v>2600</v>
      </c>
      <c r="K257" s="16">
        <f t="shared" ref="K257" si="683">(IF(C257="SHORT",IF(H257="",0,G257-H257),IF(C257="LONG",IF(H257="",0,(H257-G257)))))*D257</f>
        <v>2600</v>
      </c>
      <c r="L257" s="6">
        <f t="shared" ref="L257" si="684">I257+J257+K257</f>
        <v>7800</v>
      </c>
    </row>
    <row r="258" spans="1:12" x14ac:dyDescent="0.25">
      <c r="A258" s="12" t="s">
        <v>110</v>
      </c>
      <c r="B258" s="12" t="s">
        <v>390</v>
      </c>
      <c r="C258" s="13" t="s">
        <v>12</v>
      </c>
      <c r="D258" s="14">
        <v>4000</v>
      </c>
      <c r="E258" s="14">
        <v>8.5</v>
      </c>
      <c r="F258" s="13">
        <v>7.75</v>
      </c>
      <c r="G258" s="13">
        <v>16</v>
      </c>
      <c r="H258" s="13">
        <v>0</v>
      </c>
      <c r="I258" s="6">
        <f t="shared" ref="I258" si="685">(IF(C258="SHORT",E258-F258,IF(C258="LONG",F258-E258)))*D258</f>
        <v>-3000</v>
      </c>
      <c r="J258" s="16">
        <v>0</v>
      </c>
      <c r="K258" s="16">
        <f t="shared" ref="K258" si="686">(IF(C258="SHORT",IF(H258="",0,G258-H258),IF(C258="LONG",IF(H258="",0,(H258-G258)))))*D258</f>
        <v>-64000</v>
      </c>
      <c r="L258" s="6">
        <f t="shared" ref="L258" si="687">I258+J258+K258</f>
        <v>-67000</v>
      </c>
    </row>
    <row r="259" spans="1:12" x14ac:dyDescent="0.25">
      <c r="A259" s="12" t="s">
        <v>109</v>
      </c>
      <c r="B259" s="12" t="s">
        <v>391</v>
      </c>
      <c r="C259" s="13" t="s">
        <v>12</v>
      </c>
      <c r="D259" s="14">
        <v>2200</v>
      </c>
      <c r="E259" s="14">
        <v>21</v>
      </c>
      <c r="F259" s="13">
        <v>22</v>
      </c>
      <c r="G259" s="13">
        <v>23</v>
      </c>
      <c r="H259" s="13">
        <v>25</v>
      </c>
      <c r="I259" s="6">
        <f t="shared" ref="I259" si="688">(IF(C259="SHORT",E259-F259,IF(C259="LONG",F259-E259)))*D259</f>
        <v>2200</v>
      </c>
      <c r="J259" s="16">
        <f>(G259-F259)*D259</f>
        <v>2200</v>
      </c>
      <c r="K259" s="16">
        <f t="shared" ref="K259" si="689">(IF(C259="SHORT",IF(H259="",0,G259-H259),IF(C259="LONG",IF(H259="",0,(H259-G259)))))*D259</f>
        <v>4400</v>
      </c>
      <c r="L259" s="6">
        <f t="shared" ref="L259" si="690">I259+J259+K259</f>
        <v>8800</v>
      </c>
    </row>
    <row r="260" spans="1:12" x14ac:dyDescent="0.25">
      <c r="A260" s="12" t="s">
        <v>109</v>
      </c>
      <c r="B260" s="12" t="s">
        <v>347</v>
      </c>
      <c r="C260" s="13" t="s">
        <v>12</v>
      </c>
      <c r="D260" s="14">
        <v>2000</v>
      </c>
      <c r="E260" s="14">
        <v>18.5</v>
      </c>
      <c r="F260" s="13">
        <v>15</v>
      </c>
      <c r="G260" s="13">
        <v>0</v>
      </c>
      <c r="H260" s="13">
        <v>0</v>
      </c>
      <c r="I260" s="6">
        <f t="shared" ref="I260" si="691">(IF(C260="SHORT",E260-F260,IF(C260="LONG",F260-E260)))*D260</f>
        <v>-7000</v>
      </c>
      <c r="J260" s="16">
        <v>0</v>
      </c>
      <c r="K260" s="16">
        <f t="shared" ref="K260" si="692">(IF(C260="SHORT",IF(H260="",0,G260-H260),IF(C260="LONG",IF(H260="",0,(H260-G260)))))*D260</f>
        <v>0</v>
      </c>
      <c r="L260" s="6">
        <f t="shared" ref="L260" si="693">I260+J260+K260</f>
        <v>-7000</v>
      </c>
    </row>
    <row r="261" spans="1:12" x14ac:dyDescent="0.25">
      <c r="A261" s="12" t="s">
        <v>107</v>
      </c>
      <c r="B261" s="12" t="s">
        <v>392</v>
      </c>
      <c r="C261" s="13" t="s">
        <v>12</v>
      </c>
      <c r="D261" s="14">
        <v>2000</v>
      </c>
      <c r="E261" s="14">
        <v>25</v>
      </c>
      <c r="F261" s="13">
        <v>26.5</v>
      </c>
      <c r="G261" s="13">
        <v>28</v>
      </c>
      <c r="H261" s="13">
        <v>30</v>
      </c>
      <c r="I261" s="6">
        <f t="shared" ref="I261" si="694">(IF(C261="SHORT",E261-F261,IF(C261="LONG",F261-E261)))*D261</f>
        <v>3000</v>
      </c>
      <c r="J261" s="16">
        <f>(G261-F261)*D261</f>
        <v>3000</v>
      </c>
      <c r="K261" s="16">
        <f t="shared" ref="K261" si="695">(IF(C261="SHORT",IF(H261="",0,G261-H261),IF(C261="LONG",IF(H261="",0,(H261-G261)))))*D261</f>
        <v>4000</v>
      </c>
      <c r="L261" s="6">
        <f t="shared" ref="L261" si="696">I261+J261+K261</f>
        <v>10000</v>
      </c>
    </row>
    <row r="262" spans="1:12" x14ac:dyDescent="0.25">
      <c r="A262" s="12" t="s">
        <v>107</v>
      </c>
      <c r="B262" s="12" t="s">
        <v>393</v>
      </c>
      <c r="C262" s="13" t="s">
        <v>12</v>
      </c>
      <c r="D262" s="14">
        <v>2000</v>
      </c>
      <c r="E262" s="14">
        <v>57</v>
      </c>
      <c r="F262" s="13">
        <v>60</v>
      </c>
      <c r="G262" s="13">
        <v>63</v>
      </c>
      <c r="H262" s="13">
        <v>66</v>
      </c>
      <c r="I262" s="6">
        <f t="shared" ref="I262" si="697">(IF(C262="SHORT",E262-F262,IF(C262="LONG",F262-E262)))*D262</f>
        <v>6000</v>
      </c>
      <c r="J262" s="16">
        <f>(G262-F262)*D262</f>
        <v>6000</v>
      </c>
      <c r="K262" s="16">
        <f t="shared" ref="K262" si="698">(IF(C262="SHORT",IF(H262="",0,G262-H262),IF(C262="LONG",IF(H262="",0,(H262-G262)))))*D262</f>
        <v>6000</v>
      </c>
      <c r="L262" s="6">
        <f t="shared" ref="L262" si="699">I262+J262+K262</f>
        <v>18000</v>
      </c>
    </row>
    <row r="263" spans="1:12" x14ac:dyDescent="0.25">
      <c r="A263" s="12" t="s">
        <v>107</v>
      </c>
      <c r="B263" s="12" t="s">
        <v>383</v>
      </c>
      <c r="C263" s="13" t="s">
        <v>12</v>
      </c>
      <c r="D263" s="14">
        <v>2000</v>
      </c>
      <c r="E263" s="14">
        <v>18.25</v>
      </c>
      <c r="F263" s="13">
        <v>16.5</v>
      </c>
      <c r="G263" s="13">
        <v>0</v>
      </c>
      <c r="H263" s="13">
        <v>0</v>
      </c>
      <c r="I263" s="6">
        <f t="shared" ref="I263" si="700">(IF(C263="SHORT",E263-F263,IF(C263="LONG",F263-E263)))*D263</f>
        <v>-3500</v>
      </c>
      <c r="J263" s="16">
        <v>0</v>
      </c>
      <c r="K263" s="16">
        <f t="shared" ref="K263" si="701">(IF(C263="SHORT",IF(H263="",0,G263-H263),IF(C263="LONG",IF(H263="",0,(H263-G263)))))*D263</f>
        <v>0</v>
      </c>
      <c r="L263" s="6">
        <f t="shared" ref="L263" si="702">I263+J263+K263</f>
        <v>-3500</v>
      </c>
    </row>
    <row r="264" spans="1:12" x14ac:dyDescent="0.25">
      <c r="A264" s="12" t="s">
        <v>108</v>
      </c>
      <c r="B264" s="12" t="s">
        <v>394</v>
      </c>
      <c r="C264" s="13" t="s">
        <v>12</v>
      </c>
      <c r="D264" s="14">
        <v>2000</v>
      </c>
      <c r="E264" s="14">
        <v>11.5</v>
      </c>
      <c r="F264" s="13">
        <v>12.5</v>
      </c>
      <c r="G264" s="13">
        <v>13.5</v>
      </c>
      <c r="H264" s="13">
        <v>14.5</v>
      </c>
      <c r="I264" s="6">
        <f t="shared" ref="I264" si="703">(IF(C264="SHORT",E264-F264,IF(C264="LONG",F264-E264)))*D264</f>
        <v>2000</v>
      </c>
      <c r="J264" s="16">
        <f>(G264-F264)*D264</f>
        <v>2000</v>
      </c>
      <c r="K264" s="16">
        <f t="shared" ref="K264" si="704">(IF(C264="SHORT",IF(H264="",0,G264-H264),IF(C264="LONG",IF(H264="",0,(H264-G264)))))*D264</f>
        <v>2000</v>
      </c>
      <c r="L264" s="6">
        <f t="shared" ref="L264" si="705">I264+J264+K264</f>
        <v>6000</v>
      </c>
    </row>
    <row r="265" spans="1:12" x14ac:dyDescent="0.25">
      <c r="A265" s="12" t="s">
        <v>108</v>
      </c>
      <c r="B265" s="12" t="s">
        <v>395</v>
      </c>
      <c r="C265" s="13" t="s">
        <v>12</v>
      </c>
      <c r="D265" s="14">
        <v>2000</v>
      </c>
      <c r="E265" s="14">
        <v>21.5</v>
      </c>
      <c r="F265" s="13">
        <v>22.5</v>
      </c>
      <c r="G265" s="13">
        <v>0</v>
      </c>
      <c r="H265" s="13">
        <v>0</v>
      </c>
      <c r="I265" s="6">
        <f t="shared" ref="I265" si="706">(IF(C265="SHORT",E265-F265,IF(C265="LONG",F265-E265)))*D265</f>
        <v>2000</v>
      </c>
      <c r="J265" s="16">
        <v>0</v>
      </c>
      <c r="K265" s="16">
        <f t="shared" ref="K265" si="707">(IF(C265="SHORT",IF(H265="",0,G265-H265),IF(C265="LONG",IF(H265="",0,(H265-G265)))))*D265</f>
        <v>0</v>
      </c>
      <c r="L265" s="6">
        <f t="shared" ref="L265" si="708">I265+J265+K265</f>
        <v>2000</v>
      </c>
    </row>
    <row r="266" spans="1:12" x14ac:dyDescent="0.25">
      <c r="A266" s="12" t="s">
        <v>108</v>
      </c>
      <c r="B266" s="12" t="s">
        <v>391</v>
      </c>
      <c r="C266" s="13" t="s">
        <v>12</v>
      </c>
      <c r="D266" s="14">
        <v>2200</v>
      </c>
      <c r="E266" s="14">
        <v>17.5</v>
      </c>
      <c r="F266" s="13">
        <v>16</v>
      </c>
      <c r="G266" s="13">
        <v>0</v>
      </c>
      <c r="H266" s="13">
        <v>0</v>
      </c>
      <c r="I266" s="6">
        <f t="shared" ref="I266" si="709">(IF(C266="SHORT",E266-F266,IF(C266="LONG",F266-E266)))*D266</f>
        <v>-3300</v>
      </c>
      <c r="J266" s="16">
        <v>0</v>
      </c>
      <c r="K266" s="16">
        <f t="shared" ref="K266" si="710">(IF(C266="SHORT",IF(H266="",0,G266-H266),IF(C266="LONG",IF(H266="",0,(H266-G266)))))*D266</f>
        <v>0</v>
      </c>
      <c r="L266" s="6">
        <f t="shared" ref="L266" si="711">I266+J266+K266</f>
        <v>-3300</v>
      </c>
    </row>
    <row r="267" spans="1:12" x14ac:dyDescent="0.25">
      <c r="A267" s="12" t="s">
        <v>106</v>
      </c>
      <c r="B267" s="12" t="s">
        <v>324</v>
      </c>
      <c r="C267" s="13" t="s">
        <v>12</v>
      </c>
      <c r="D267" s="14">
        <v>4000</v>
      </c>
      <c r="E267" s="14">
        <v>15</v>
      </c>
      <c r="F267" s="13">
        <v>15.5</v>
      </c>
      <c r="G267" s="13">
        <v>16</v>
      </c>
      <c r="H267" s="13">
        <v>16.5</v>
      </c>
      <c r="I267" s="6">
        <f t="shared" ref="I267" si="712">(IF(C267="SHORT",E267-F267,IF(C267="LONG",F267-E267)))*D267</f>
        <v>2000</v>
      </c>
      <c r="J267" s="16">
        <f>(G267-F267)*D267</f>
        <v>2000</v>
      </c>
      <c r="K267" s="16">
        <f t="shared" ref="K267" si="713">(IF(C267="SHORT",IF(H267="",0,G267-H267),IF(C267="LONG",IF(H267="",0,(H267-G267)))))*D267</f>
        <v>2000</v>
      </c>
      <c r="L267" s="6">
        <f t="shared" ref="L267" si="714">I267+J267+K267</f>
        <v>6000</v>
      </c>
    </row>
    <row r="268" spans="1:12" x14ac:dyDescent="0.25">
      <c r="A268" s="12" t="s">
        <v>105</v>
      </c>
      <c r="B268" s="12" t="s">
        <v>396</v>
      </c>
      <c r="C268" s="13" t="s">
        <v>12</v>
      </c>
      <c r="D268" s="14">
        <v>7000</v>
      </c>
      <c r="E268" s="14">
        <v>7.5</v>
      </c>
      <c r="F268" s="13">
        <v>8</v>
      </c>
      <c r="G268" s="13">
        <v>8.5</v>
      </c>
      <c r="H268" s="13">
        <v>9</v>
      </c>
      <c r="I268" s="6">
        <f t="shared" ref="I268" si="715">(IF(C268="SHORT",E268-F268,IF(C268="LONG",F268-E268)))*D268</f>
        <v>3500</v>
      </c>
      <c r="J268" s="16">
        <f>(G268-F268)*D268</f>
        <v>3500</v>
      </c>
      <c r="K268" s="16">
        <f t="shared" ref="K268" si="716">(IF(C268="SHORT",IF(H268="",0,G268-H268),IF(C268="LONG",IF(H268="",0,(H268-G268)))))*D268</f>
        <v>3500</v>
      </c>
      <c r="L268" s="6">
        <f t="shared" ref="L268" si="717">I268+J268+K268</f>
        <v>10500</v>
      </c>
    </row>
    <row r="269" spans="1:12" x14ac:dyDescent="0.25">
      <c r="A269" s="12" t="s">
        <v>105</v>
      </c>
      <c r="B269" s="12" t="s">
        <v>329</v>
      </c>
      <c r="C269" s="13" t="s">
        <v>12</v>
      </c>
      <c r="D269" s="14">
        <v>4000</v>
      </c>
      <c r="E269" s="14">
        <v>12.5</v>
      </c>
      <c r="F269" s="13">
        <v>13</v>
      </c>
      <c r="G269" s="13">
        <v>13.5</v>
      </c>
      <c r="H269" s="13">
        <v>14</v>
      </c>
      <c r="I269" s="6">
        <f t="shared" ref="I269" si="718">(IF(C269="SHORT",E269-F269,IF(C269="LONG",F269-E269)))*D269</f>
        <v>2000</v>
      </c>
      <c r="J269" s="16">
        <f>(G269-F269)*D269</f>
        <v>2000</v>
      </c>
      <c r="K269" s="16">
        <f t="shared" ref="K269" si="719">(IF(C269="SHORT",IF(H269="",0,G269-H269),IF(C269="LONG",IF(H269="",0,(H269-G269)))))*D269</f>
        <v>2000</v>
      </c>
      <c r="L269" s="6">
        <f t="shared" ref="L269" si="720">I269+J269+K269</f>
        <v>6000</v>
      </c>
    </row>
    <row r="270" spans="1:12" x14ac:dyDescent="0.25">
      <c r="A270" s="12" t="s">
        <v>104</v>
      </c>
      <c r="B270" s="12" t="s">
        <v>397</v>
      </c>
      <c r="C270" s="13" t="s">
        <v>12</v>
      </c>
      <c r="D270" s="14">
        <v>2200</v>
      </c>
      <c r="E270" s="14">
        <v>35</v>
      </c>
      <c r="F270" s="13">
        <v>36</v>
      </c>
      <c r="G270" s="13">
        <v>37</v>
      </c>
      <c r="H270" s="13">
        <v>38</v>
      </c>
      <c r="I270" s="6">
        <f t="shared" ref="I270" si="721">(IF(C270="SHORT",E270-F270,IF(C270="LONG",F270-E270)))*D270</f>
        <v>2200</v>
      </c>
      <c r="J270" s="16">
        <f>(G270-F270)*D270</f>
        <v>2200</v>
      </c>
      <c r="K270" s="16">
        <f t="shared" ref="K270" si="722">(IF(C270="SHORT",IF(H270="",0,G270-H270),IF(C270="LONG",IF(H270="",0,(H270-G270)))))*D270</f>
        <v>2200</v>
      </c>
      <c r="L270" s="6">
        <f t="shared" ref="L270" si="723">I270+J270+K270</f>
        <v>6600</v>
      </c>
    </row>
    <row r="271" spans="1:12" x14ac:dyDescent="0.25">
      <c r="A271" s="12" t="s">
        <v>104</v>
      </c>
      <c r="B271" s="12" t="s">
        <v>398</v>
      </c>
      <c r="C271" s="13" t="s">
        <v>12</v>
      </c>
      <c r="D271" s="14">
        <v>1100</v>
      </c>
      <c r="E271" s="14">
        <v>34</v>
      </c>
      <c r="F271" s="13">
        <v>36</v>
      </c>
      <c r="G271" s="13">
        <v>38</v>
      </c>
      <c r="H271" s="13">
        <v>40</v>
      </c>
      <c r="I271" s="6">
        <f t="shared" ref="I271" si="724">(IF(C271="SHORT",E271-F271,IF(C271="LONG",F271-E271)))*D271</f>
        <v>2200</v>
      </c>
      <c r="J271" s="16">
        <f>(G271-F271)*D271</f>
        <v>2200</v>
      </c>
      <c r="K271" s="16">
        <f t="shared" ref="K271" si="725">(IF(C271="SHORT",IF(H271="",0,G271-H271),IF(C271="LONG",IF(H271="",0,(H271-G271)))))*D271</f>
        <v>2200</v>
      </c>
      <c r="L271" s="6">
        <f t="shared" ref="L271" si="726">I271+J271+K271</f>
        <v>6600</v>
      </c>
    </row>
    <row r="272" spans="1:12" x14ac:dyDescent="0.25">
      <c r="A272" s="12" t="s">
        <v>104</v>
      </c>
      <c r="B272" s="12" t="s">
        <v>399</v>
      </c>
      <c r="C272" s="13" t="s">
        <v>12</v>
      </c>
      <c r="D272" s="14">
        <v>4000</v>
      </c>
      <c r="E272" s="14">
        <v>19.5</v>
      </c>
      <c r="F272" s="13">
        <v>20</v>
      </c>
      <c r="G272" s="13">
        <v>0</v>
      </c>
      <c r="H272" s="13">
        <v>0</v>
      </c>
      <c r="I272" s="6">
        <f t="shared" ref="I272" si="727">(IF(C272="SHORT",E272-F272,IF(C272="LONG",F272-E272)))*D272</f>
        <v>2000</v>
      </c>
      <c r="J272" s="16">
        <v>0</v>
      </c>
      <c r="K272" s="16">
        <f t="shared" ref="K272" si="728">(IF(C272="SHORT",IF(H272="",0,G272-H272),IF(C272="LONG",IF(H272="",0,(H272-G272)))))*D272</f>
        <v>0</v>
      </c>
      <c r="L272" s="6">
        <f t="shared" ref="L272" si="729">I272+J272+K272</f>
        <v>2000</v>
      </c>
    </row>
    <row r="273" spans="1:12" x14ac:dyDescent="0.25">
      <c r="A273" s="12" t="s">
        <v>103</v>
      </c>
      <c r="B273" s="12" t="s">
        <v>400</v>
      </c>
      <c r="C273" s="13" t="s">
        <v>12</v>
      </c>
      <c r="D273" s="14">
        <v>2200</v>
      </c>
      <c r="E273" s="14">
        <v>30</v>
      </c>
      <c r="F273" s="13">
        <v>31</v>
      </c>
      <c r="G273" s="13">
        <v>32</v>
      </c>
      <c r="H273" s="13">
        <v>33</v>
      </c>
      <c r="I273" s="6">
        <f t="shared" ref="I273" si="730">(IF(C273="SHORT",E273-F273,IF(C273="LONG",F273-E273)))*D273</f>
        <v>2200</v>
      </c>
      <c r="J273" s="16">
        <f>(G273-F273)*D273</f>
        <v>2200</v>
      </c>
      <c r="K273" s="16">
        <f t="shared" ref="K273" si="731">(IF(C273="SHORT",IF(H273="",0,G273-H273),IF(C273="LONG",IF(H273="",0,(H273-G273)))))*D273</f>
        <v>2200</v>
      </c>
      <c r="L273" s="6">
        <f t="shared" ref="L273" si="732">I273+J273+K273</f>
        <v>6600</v>
      </c>
    </row>
    <row r="274" spans="1:12" x14ac:dyDescent="0.25">
      <c r="A274" s="12" t="s">
        <v>103</v>
      </c>
      <c r="B274" s="12" t="s">
        <v>332</v>
      </c>
      <c r="C274" s="13" t="s">
        <v>12</v>
      </c>
      <c r="D274" s="14">
        <v>4000</v>
      </c>
      <c r="E274" s="14">
        <v>17.5</v>
      </c>
      <c r="F274" s="13">
        <v>18</v>
      </c>
      <c r="G274" s="13">
        <v>18.5</v>
      </c>
      <c r="H274" s="13">
        <v>19</v>
      </c>
      <c r="I274" s="6">
        <f t="shared" ref="I274" si="733">(IF(C274="SHORT",E274-F274,IF(C274="LONG",F274-E274)))*D274</f>
        <v>2000</v>
      </c>
      <c r="J274" s="16">
        <f>(G274-F274)*D274</f>
        <v>2000</v>
      </c>
      <c r="K274" s="16">
        <f t="shared" ref="K274" si="734">(IF(C274="SHORT",IF(H274="",0,G274-H274),IF(C274="LONG",IF(H274="",0,(H274-G274)))))*D274</f>
        <v>2000</v>
      </c>
      <c r="L274" s="6">
        <f t="shared" ref="L274" si="735">I274+J274+K274</f>
        <v>6000</v>
      </c>
    </row>
    <row r="275" spans="1:12" x14ac:dyDescent="0.25">
      <c r="A275" s="12" t="s">
        <v>102</v>
      </c>
      <c r="B275" s="12" t="s">
        <v>401</v>
      </c>
      <c r="C275" s="13" t="s">
        <v>12</v>
      </c>
      <c r="D275" s="14">
        <v>1200</v>
      </c>
      <c r="E275" s="14">
        <v>55</v>
      </c>
      <c r="F275" s="13">
        <v>57</v>
      </c>
      <c r="G275" s="13">
        <v>60</v>
      </c>
      <c r="H275" s="13">
        <v>63</v>
      </c>
      <c r="I275" s="6">
        <f t="shared" ref="I275" si="736">(IF(C275="SHORT",E275-F275,IF(C275="LONG",F275-E275)))*D275</f>
        <v>2400</v>
      </c>
      <c r="J275" s="16">
        <f>(G275-F275)*D275</f>
        <v>3600</v>
      </c>
      <c r="K275" s="16">
        <f t="shared" ref="K275" si="737">(IF(C275="SHORT",IF(H275="",0,G275-H275),IF(C275="LONG",IF(H275="",0,(H275-G275)))))*D275</f>
        <v>3600</v>
      </c>
      <c r="L275" s="6">
        <f t="shared" ref="L275" si="738">I275+J275+K275</f>
        <v>9600</v>
      </c>
    </row>
    <row r="276" spans="1:12" x14ac:dyDescent="0.25">
      <c r="A276" s="12" t="s">
        <v>102</v>
      </c>
      <c r="B276" s="12" t="s">
        <v>402</v>
      </c>
      <c r="C276" s="13" t="s">
        <v>12</v>
      </c>
      <c r="D276" s="14">
        <v>4000</v>
      </c>
      <c r="E276" s="14">
        <v>18.5</v>
      </c>
      <c r="F276" s="13">
        <v>19</v>
      </c>
      <c r="G276" s="13">
        <v>0</v>
      </c>
      <c r="H276" s="13">
        <v>0</v>
      </c>
      <c r="I276" s="6">
        <f t="shared" ref="I276" si="739">(IF(C276="SHORT",E276-F276,IF(C276="LONG",F276-E276)))*D276</f>
        <v>2000</v>
      </c>
      <c r="J276" s="16">
        <v>0</v>
      </c>
      <c r="K276" s="16">
        <f t="shared" ref="K276" si="740">(IF(C276="SHORT",IF(H276="",0,G276-H276),IF(C276="LONG",IF(H276="",0,(H276-G276)))))*D276</f>
        <v>0</v>
      </c>
      <c r="L276" s="6">
        <f t="shared" ref="L276" si="741">I276+J276+K276</f>
        <v>2000</v>
      </c>
    </row>
    <row r="277" spans="1:12" x14ac:dyDescent="0.25">
      <c r="A277" s="12" t="s">
        <v>101</v>
      </c>
      <c r="B277" s="12" t="s">
        <v>403</v>
      </c>
      <c r="C277" s="13" t="s">
        <v>12</v>
      </c>
      <c r="D277" s="14">
        <v>1200</v>
      </c>
      <c r="E277" s="14">
        <v>55</v>
      </c>
      <c r="F277" s="13">
        <v>58</v>
      </c>
      <c r="G277" s="13">
        <v>62</v>
      </c>
      <c r="H277" s="13">
        <v>66</v>
      </c>
      <c r="I277" s="6">
        <f t="shared" ref="I277" si="742">(IF(C277="SHORT",E277-F277,IF(C277="LONG",F277-E277)))*D277</f>
        <v>3600</v>
      </c>
      <c r="J277" s="16">
        <f t="shared" ref="J277" si="743">(G277-F277)*D277</f>
        <v>4800</v>
      </c>
      <c r="K277" s="16">
        <f t="shared" ref="K277" si="744">(IF(C277="SHORT",IF(H277="",0,G277-H277),IF(C277="LONG",IF(H277="",0,(H277-G277)))))*D277</f>
        <v>4800</v>
      </c>
      <c r="L277" s="6">
        <f t="shared" ref="L277" si="745">I277+J277+K277</f>
        <v>13200</v>
      </c>
    </row>
    <row r="278" spans="1:12" x14ac:dyDescent="0.25">
      <c r="A278" s="12" t="s">
        <v>101</v>
      </c>
      <c r="B278" s="12" t="s">
        <v>227</v>
      </c>
      <c r="C278" s="13" t="s">
        <v>12</v>
      </c>
      <c r="D278" s="14">
        <v>4000</v>
      </c>
      <c r="E278" s="14">
        <v>16</v>
      </c>
      <c r="F278" s="13">
        <v>16.5</v>
      </c>
      <c r="G278" s="13">
        <v>17</v>
      </c>
      <c r="H278" s="13">
        <v>17.5</v>
      </c>
      <c r="I278" s="6">
        <f t="shared" ref="I278" si="746">(IF(C278="SHORT",E278-F278,IF(C278="LONG",F278-E278)))*D278</f>
        <v>2000</v>
      </c>
      <c r="J278" s="16">
        <f t="shared" ref="J278" si="747">(G278-F278)*D278</f>
        <v>2000</v>
      </c>
      <c r="K278" s="16">
        <f t="shared" ref="K278" si="748">(IF(C278="SHORT",IF(H278="",0,G278-H278),IF(C278="LONG",IF(H278="",0,(H278-G278)))))*D278</f>
        <v>2000</v>
      </c>
      <c r="L278" s="6">
        <f t="shared" ref="L278" si="749">I278+J278+K278</f>
        <v>6000</v>
      </c>
    </row>
    <row r="279" spans="1:12" x14ac:dyDescent="0.25">
      <c r="A279" s="12" t="s">
        <v>101</v>
      </c>
      <c r="B279" s="12" t="s">
        <v>404</v>
      </c>
      <c r="C279" s="13" t="s">
        <v>12</v>
      </c>
      <c r="D279" s="14">
        <v>1600</v>
      </c>
      <c r="E279" s="14">
        <v>31</v>
      </c>
      <c r="F279" s="13">
        <v>33</v>
      </c>
      <c r="G279" s="13">
        <v>0</v>
      </c>
      <c r="H279" s="13">
        <v>0</v>
      </c>
      <c r="I279" s="6">
        <f t="shared" ref="I279" si="750">(IF(C279="SHORT",E279-F279,IF(C279="LONG",F279-E279)))*D279</f>
        <v>3200</v>
      </c>
      <c r="J279" s="16">
        <v>0</v>
      </c>
      <c r="K279" s="16">
        <f t="shared" ref="K279" si="751">(IF(C279="SHORT",IF(H279="",0,G279-H279),IF(C279="LONG",IF(H279="",0,(H279-G279)))))*D279</f>
        <v>0</v>
      </c>
      <c r="L279" s="6">
        <f t="shared" ref="L279" si="752">I279+J279+K279</f>
        <v>3200</v>
      </c>
    </row>
    <row r="280" spans="1:12" x14ac:dyDescent="0.25">
      <c r="A280" s="12" t="s">
        <v>101</v>
      </c>
      <c r="B280" s="12" t="s">
        <v>405</v>
      </c>
      <c r="C280" s="13" t="s">
        <v>12</v>
      </c>
      <c r="D280" s="14">
        <v>800</v>
      </c>
      <c r="E280" s="14">
        <v>38</v>
      </c>
      <c r="F280" s="13">
        <v>41</v>
      </c>
      <c r="G280" s="13">
        <v>0</v>
      </c>
      <c r="H280" s="13">
        <v>0</v>
      </c>
      <c r="I280" s="6">
        <f t="shared" ref="I280" si="753">(IF(C280="SHORT",E280-F280,IF(C280="LONG",F280-E280)))*D280</f>
        <v>2400</v>
      </c>
      <c r="J280" s="16">
        <v>0</v>
      </c>
      <c r="K280" s="16">
        <f t="shared" ref="K280" si="754">(IF(C280="SHORT",IF(H280="",0,G280-H280),IF(C280="LONG",IF(H280="",0,(H280-G280)))))*D280</f>
        <v>0</v>
      </c>
      <c r="L280" s="6">
        <f t="shared" ref="L280" si="755">I280+J280+K280</f>
        <v>2400</v>
      </c>
    </row>
    <row r="281" spans="1:12" x14ac:dyDescent="0.25">
      <c r="A281" s="12" t="s">
        <v>100</v>
      </c>
      <c r="B281" s="12" t="s">
        <v>406</v>
      </c>
      <c r="C281" s="13" t="s">
        <v>12</v>
      </c>
      <c r="D281" s="14">
        <v>1200</v>
      </c>
      <c r="E281" s="14">
        <v>35</v>
      </c>
      <c r="F281" s="13">
        <v>37</v>
      </c>
      <c r="G281" s="13">
        <v>39</v>
      </c>
      <c r="H281" s="13">
        <v>0</v>
      </c>
      <c r="I281" s="6">
        <f t="shared" ref="I281" si="756">(IF(C281="SHORT",E281-F281,IF(C281="LONG",F281-E281)))*D281</f>
        <v>2400</v>
      </c>
      <c r="J281" s="16">
        <f t="shared" ref="J281:J283" si="757">(G281-F281)*D281</f>
        <v>2400</v>
      </c>
      <c r="K281" s="16">
        <v>0</v>
      </c>
      <c r="L281" s="6">
        <f t="shared" ref="L281" si="758">I281+J281+K281</f>
        <v>4800</v>
      </c>
    </row>
    <row r="282" spans="1:12" x14ac:dyDescent="0.25">
      <c r="A282" s="12" t="s">
        <v>100</v>
      </c>
      <c r="B282" s="12" t="s">
        <v>407</v>
      </c>
      <c r="C282" s="13" t="s">
        <v>12</v>
      </c>
      <c r="D282" s="14">
        <v>1200</v>
      </c>
      <c r="E282" s="14">
        <v>50</v>
      </c>
      <c r="F282" s="13">
        <v>53</v>
      </c>
      <c r="G282" s="13">
        <v>0</v>
      </c>
      <c r="H282" s="13">
        <v>0</v>
      </c>
      <c r="I282" s="6">
        <f t="shared" ref="I282" si="759">(IF(C282="SHORT",E282-F282,IF(C282="LONG",F282-E282)))*D282</f>
        <v>3600</v>
      </c>
      <c r="J282" s="16">
        <v>0</v>
      </c>
      <c r="K282" s="16">
        <v>0</v>
      </c>
      <c r="L282" s="6">
        <f t="shared" ref="L282" si="760">I282+J282+K282</f>
        <v>3600</v>
      </c>
    </row>
    <row r="283" spans="1:12" x14ac:dyDescent="0.25">
      <c r="A283" s="12" t="s">
        <v>100</v>
      </c>
      <c r="B283" s="12" t="s">
        <v>408</v>
      </c>
      <c r="C283" s="13" t="s">
        <v>12</v>
      </c>
      <c r="D283" s="14">
        <v>2000</v>
      </c>
      <c r="E283" s="14">
        <v>30</v>
      </c>
      <c r="F283" s="13">
        <v>31</v>
      </c>
      <c r="G283" s="13">
        <v>32</v>
      </c>
      <c r="H283" s="13">
        <v>33</v>
      </c>
      <c r="I283" s="6">
        <f t="shared" ref="I283" si="761">(IF(C283="SHORT",E283-F283,IF(C283="LONG",F283-E283)))*D283</f>
        <v>2000</v>
      </c>
      <c r="J283" s="16">
        <f t="shared" si="757"/>
        <v>2000</v>
      </c>
      <c r="K283" s="16">
        <f t="shared" ref="K283:K284" si="762">(IF(C283="SHORT",IF(H283="",0,G283-H283),IF(C283="LONG",IF(H283="",0,(H283-G283)))))*D283</f>
        <v>2000</v>
      </c>
      <c r="L283" s="6">
        <f t="shared" ref="L283" si="763">I283+J283+K283</f>
        <v>6000</v>
      </c>
    </row>
    <row r="284" spans="1:12" x14ac:dyDescent="0.25">
      <c r="A284" s="12" t="s">
        <v>99</v>
      </c>
      <c r="B284" s="12" t="s">
        <v>409</v>
      </c>
      <c r="C284" s="13" t="s">
        <v>12</v>
      </c>
      <c r="D284" s="14">
        <v>1600</v>
      </c>
      <c r="E284" s="14">
        <v>34.5</v>
      </c>
      <c r="F284" s="13">
        <v>36.5</v>
      </c>
      <c r="G284" s="13">
        <v>38.5</v>
      </c>
      <c r="H284" s="13">
        <v>40.5</v>
      </c>
      <c r="I284" s="6">
        <f t="shared" ref="I284" si="764">(IF(C284="SHORT",E284-F284,IF(C284="LONG",F284-E284)))*D284</f>
        <v>3200</v>
      </c>
      <c r="J284" s="16">
        <f t="shared" ref="J284" si="765">(G284-F284)*D284</f>
        <v>3200</v>
      </c>
      <c r="K284" s="16">
        <f t="shared" si="762"/>
        <v>3200</v>
      </c>
      <c r="L284" s="6">
        <f t="shared" ref="L284" si="766">I284+J284+K284</f>
        <v>9600</v>
      </c>
    </row>
    <row r="285" spans="1:12" x14ac:dyDescent="0.25">
      <c r="A285" s="12" t="s">
        <v>99</v>
      </c>
      <c r="B285" s="12" t="s">
        <v>410</v>
      </c>
      <c r="C285" s="13" t="s">
        <v>12</v>
      </c>
      <c r="D285" s="14">
        <v>4000</v>
      </c>
      <c r="E285" s="14">
        <v>19.600000000000001</v>
      </c>
      <c r="F285" s="13">
        <v>18.75</v>
      </c>
      <c r="G285" s="13">
        <v>0</v>
      </c>
      <c r="H285" s="13">
        <v>0</v>
      </c>
      <c r="I285" s="6">
        <f t="shared" ref="I285" si="767">(IF(C285="SHORT",E285-F285,IF(C285="LONG",F285-E285)))*D285</f>
        <v>-3400.0000000000055</v>
      </c>
      <c r="J285" s="16">
        <v>0</v>
      </c>
      <c r="K285" s="16">
        <f t="shared" ref="K285" si="768">(IF(C285="SHORT",IF(H285="",0,G285-H285),IF(C285="LONG",IF(H285="",0,(H285-G285)))))*D285</f>
        <v>0</v>
      </c>
      <c r="L285" s="6">
        <f t="shared" ref="L285" si="769">I285+J285+K285</f>
        <v>-3400.0000000000055</v>
      </c>
    </row>
    <row r="286" spans="1:12" x14ac:dyDescent="0.25">
      <c r="A286" s="12" t="s">
        <v>99</v>
      </c>
      <c r="B286" s="12" t="s">
        <v>411</v>
      </c>
      <c r="C286" s="13" t="s">
        <v>12</v>
      </c>
      <c r="D286" s="14">
        <v>1000</v>
      </c>
      <c r="E286" s="14">
        <v>80</v>
      </c>
      <c r="F286" s="13">
        <v>82.5</v>
      </c>
      <c r="G286" s="13">
        <v>0</v>
      </c>
      <c r="H286" s="13">
        <v>0</v>
      </c>
      <c r="I286" s="6">
        <f t="shared" ref="I286" si="770">(IF(C286="SHORT",E286-F286,IF(C286="LONG",F286-E286)))*D286</f>
        <v>2500</v>
      </c>
      <c r="J286" s="16">
        <v>0</v>
      </c>
      <c r="K286" s="16">
        <f t="shared" ref="K286" si="771">(IF(C286="SHORT",IF(H286="",0,G286-H286),IF(C286="LONG",IF(H286="",0,(H286-G286)))))*D286</f>
        <v>0</v>
      </c>
      <c r="L286" s="6">
        <f t="shared" ref="L286" si="772">I286+J286+K286</f>
        <v>2500</v>
      </c>
    </row>
    <row r="287" spans="1:12" x14ac:dyDescent="0.25">
      <c r="A287" s="12" t="s">
        <v>98</v>
      </c>
      <c r="B287" s="12" t="s">
        <v>296</v>
      </c>
      <c r="C287" s="13" t="s">
        <v>12</v>
      </c>
      <c r="D287" s="14">
        <v>1600</v>
      </c>
      <c r="E287" s="14">
        <v>33</v>
      </c>
      <c r="F287" s="13">
        <v>35</v>
      </c>
      <c r="G287" s="13">
        <v>37</v>
      </c>
      <c r="H287" s="13">
        <v>39</v>
      </c>
      <c r="I287" s="6">
        <f t="shared" ref="I287" si="773">(IF(C287="SHORT",E287-F287,IF(C287="LONG",F287-E287)))*D287</f>
        <v>3200</v>
      </c>
      <c r="J287" s="16">
        <f t="shared" ref="J287" si="774">(G287-F287)*D287</f>
        <v>3200</v>
      </c>
      <c r="K287" s="16">
        <f t="shared" ref="K287" si="775">(IF(C287="SHORT",IF(H287="",0,G287-H287),IF(C287="LONG",IF(H287="",0,(H287-G287)))))*D287</f>
        <v>3200</v>
      </c>
      <c r="L287" s="6">
        <f t="shared" ref="L287" si="776">I287+J287+K287</f>
        <v>9600</v>
      </c>
    </row>
    <row r="288" spans="1:12" x14ac:dyDescent="0.25">
      <c r="A288" s="12" t="s">
        <v>98</v>
      </c>
      <c r="B288" s="12" t="s">
        <v>412</v>
      </c>
      <c r="C288" s="13" t="s">
        <v>12</v>
      </c>
      <c r="D288" s="14">
        <v>2000</v>
      </c>
      <c r="E288" s="14">
        <v>35</v>
      </c>
      <c r="F288" s="13">
        <v>36</v>
      </c>
      <c r="G288" s="13">
        <v>37</v>
      </c>
      <c r="H288" s="13">
        <v>38</v>
      </c>
      <c r="I288" s="6">
        <f t="shared" ref="I288" si="777">(IF(C288="SHORT",E288-F288,IF(C288="LONG",F288-E288)))*D288</f>
        <v>2000</v>
      </c>
      <c r="J288" s="16">
        <f t="shared" ref="J288" si="778">(G288-F288)*D288</f>
        <v>2000</v>
      </c>
      <c r="K288" s="16">
        <f t="shared" ref="K288" si="779">(IF(C288="SHORT",IF(H288="",0,G288-H288),IF(C288="LONG",IF(H288="",0,(H288-G288)))))*D288</f>
        <v>2000</v>
      </c>
      <c r="L288" s="6">
        <f t="shared" ref="L288" si="780">I288+J288+K288</f>
        <v>6000</v>
      </c>
    </row>
    <row r="289" spans="1:12" x14ac:dyDescent="0.25">
      <c r="A289" s="12" t="s">
        <v>97</v>
      </c>
      <c r="B289" s="12" t="s">
        <v>413</v>
      </c>
      <c r="C289" s="13" t="s">
        <v>12</v>
      </c>
      <c r="D289" s="14">
        <v>2000</v>
      </c>
      <c r="E289" s="14">
        <v>29.5</v>
      </c>
      <c r="F289" s="13">
        <v>30.5</v>
      </c>
      <c r="G289" s="13">
        <v>31.5</v>
      </c>
      <c r="H289" s="13">
        <v>32.5</v>
      </c>
      <c r="I289" s="6">
        <f t="shared" ref="I289" si="781">(IF(C289="SHORT",E289-F289,IF(C289="LONG",F289-E289)))*D289</f>
        <v>2000</v>
      </c>
      <c r="J289" s="16">
        <f t="shared" ref="J289" si="782">(G289-F289)*D289</f>
        <v>2000</v>
      </c>
      <c r="K289" s="16">
        <f t="shared" ref="K289" si="783">(IF(C289="SHORT",IF(H289="",0,G289-H289),IF(C289="LONG",IF(H289="",0,(H289-G289)))))*D289</f>
        <v>2000</v>
      </c>
      <c r="L289" s="6">
        <f t="shared" ref="L289" si="784">I289+J289+K289</f>
        <v>6000</v>
      </c>
    </row>
    <row r="290" spans="1:12" x14ac:dyDescent="0.25">
      <c r="A290" s="12" t="s">
        <v>97</v>
      </c>
      <c r="B290" s="12" t="s">
        <v>414</v>
      </c>
      <c r="C290" s="13" t="s">
        <v>12</v>
      </c>
      <c r="D290" s="14">
        <v>4000</v>
      </c>
      <c r="E290" s="14">
        <v>17.5</v>
      </c>
      <c r="F290" s="13">
        <v>18</v>
      </c>
      <c r="G290" s="13">
        <v>18.5</v>
      </c>
      <c r="H290" s="13">
        <v>0</v>
      </c>
      <c r="I290" s="6">
        <f t="shared" ref="I290" si="785">(IF(C290="SHORT",E290-F290,IF(C290="LONG",F290-E290)))*D290</f>
        <v>2000</v>
      </c>
      <c r="J290" s="16">
        <f t="shared" ref="J290" si="786">(G290-F290)*D290</f>
        <v>2000</v>
      </c>
      <c r="K290" s="16">
        <v>0</v>
      </c>
      <c r="L290" s="6">
        <f t="shared" ref="L290" si="787">I290+J290+K290</f>
        <v>4000</v>
      </c>
    </row>
    <row r="291" spans="1:12" x14ac:dyDescent="0.25">
      <c r="A291" s="12" t="s">
        <v>96</v>
      </c>
      <c r="B291" s="12" t="s">
        <v>204</v>
      </c>
      <c r="C291" s="13" t="s">
        <v>12</v>
      </c>
      <c r="D291" s="14">
        <v>4000</v>
      </c>
      <c r="E291" s="14">
        <v>16.5</v>
      </c>
      <c r="F291" s="13">
        <v>17</v>
      </c>
      <c r="G291" s="13">
        <v>17.5</v>
      </c>
      <c r="H291" s="13">
        <v>18</v>
      </c>
      <c r="I291" s="6">
        <f t="shared" ref="I291" si="788">(IF(C291="SHORT",E291-F291,IF(C291="LONG",F291-E291)))*D291</f>
        <v>2000</v>
      </c>
      <c r="J291" s="16">
        <f t="shared" ref="J291" si="789">(G291-F291)*D291</f>
        <v>2000</v>
      </c>
      <c r="K291" s="16">
        <f t="shared" ref="K291" si="790">(IF(C291="SHORT",IF(H291="",0,G291-H291),IF(C291="LONG",IF(H291="",0,(H291-G291)))))*D291</f>
        <v>2000</v>
      </c>
      <c r="L291" s="6">
        <f t="shared" ref="L291" si="791">I291+J291+K291</f>
        <v>6000</v>
      </c>
    </row>
    <row r="292" spans="1:12" x14ac:dyDescent="0.25">
      <c r="A292" s="12" t="s">
        <v>95</v>
      </c>
      <c r="B292" s="12" t="s">
        <v>415</v>
      </c>
      <c r="C292" s="13" t="s">
        <v>12</v>
      </c>
      <c r="D292" s="14">
        <v>4000</v>
      </c>
      <c r="E292" s="14">
        <v>5.5</v>
      </c>
      <c r="F292" s="13">
        <v>6</v>
      </c>
      <c r="G292" s="13">
        <v>0</v>
      </c>
      <c r="H292" s="13">
        <v>0</v>
      </c>
      <c r="I292" s="6">
        <f t="shared" ref="I292" si="792">(IF(C292="SHORT",E292-F292,IF(C292="LONG",F292-E292)))*D292</f>
        <v>2000</v>
      </c>
      <c r="J292" s="16">
        <v>0</v>
      </c>
      <c r="K292" s="16">
        <f t="shared" ref="K292" si="793">(IF(C292="SHORT",IF(H292="",0,G292-H292),IF(C292="LONG",IF(H292="",0,(H292-G292)))))*D292</f>
        <v>0</v>
      </c>
      <c r="L292" s="6">
        <f t="shared" ref="L292" si="794">I292+J292+K292</f>
        <v>2000</v>
      </c>
    </row>
    <row r="293" spans="1:12" x14ac:dyDescent="0.25">
      <c r="A293" s="12" t="s">
        <v>95</v>
      </c>
      <c r="B293" s="12" t="s">
        <v>321</v>
      </c>
      <c r="C293" s="13" t="s">
        <v>12</v>
      </c>
      <c r="D293" s="14">
        <v>1600</v>
      </c>
      <c r="E293" s="14">
        <v>15</v>
      </c>
      <c r="F293" s="13">
        <v>16.5</v>
      </c>
      <c r="G293" s="13">
        <v>0</v>
      </c>
      <c r="H293" s="13">
        <v>0</v>
      </c>
      <c r="I293" s="6">
        <f t="shared" ref="I293" si="795">(IF(C293="SHORT",E293-F293,IF(C293="LONG",F293-E293)))*D293</f>
        <v>2400</v>
      </c>
      <c r="J293" s="16">
        <v>0</v>
      </c>
      <c r="K293" s="16">
        <f t="shared" ref="K293" si="796">(IF(C293="SHORT",IF(H293="",0,G293-H293),IF(C293="LONG",IF(H293="",0,(H293-G293)))))*D293</f>
        <v>0</v>
      </c>
      <c r="L293" s="6">
        <f t="shared" ref="L293" si="797">I293+J293+K293</f>
        <v>2400</v>
      </c>
    </row>
    <row r="294" spans="1:12" x14ac:dyDescent="0.25">
      <c r="A294" s="12" t="s">
        <v>94</v>
      </c>
      <c r="B294" s="12" t="s">
        <v>205</v>
      </c>
      <c r="C294" s="13" t="s">
        <v>12</v>
      </c>
      <c r="D294" s="14">
        <v>2000</v>
      </c>
      <c r="E294" s="14">
        <v>18</v>
      </c>
      <c r="F294" s="13">
        <v>19</v>
      </c>
      <c r="G294" s="13">
        <v>20</v>
      </c>
      <c r="H294" s="13">
        <v>21</v>
      </c>
      <c r="I294" s="6">
        <f t="shared" ref="I294" si="798">(IF(C294="SHORT",E294-F294,IF(C294="LONG",F294-E294)))*D294</f>
        <v>2000</v>
      </c>
      <c r="J294" s="16">
        <f t="shared" ref="J294" si="799">(G294-F294)*D294</f>
        <v>2000</v>
      </c>
      <c r="K294" s="16">
        <f t="shared" ref="K294" si="800">(IF(C294="SHORT",IF(H294="",0,G294-H294),IF(C294="LONG",IF(H294="",0,(H294-G294)))))*D294</f>
        <v>2000</v>
      </c>
      <c r="L294" s="6">
        <f t="shared" ref="L294" si="801">I294+J294+K294</f>
        <v>6000</v>
      </c>
    </row>
    <row r="295" spans="1:12" x14ac:dyDescent="0.25">
      <c r="A295" s="12" t="s">
        <v>93</v>
      </c>
      <c r="B295" s="12" t="s">
        <v>205</v>
      </c>
      <c r="C295" s="13" t="s">
        <v>12</v>
      </c>
      <c r="D295" s="14">
        <v>2000</v>
      </c>
      <c r="E295" s="14">
        <v>18</v>
      </c>
      <c r="F295" s="13">
        <v>19</v>
      </c>
      <c r="G295" s="13">
        <v>20</v>
      </c>
      <c r="H295" s="13">
        <v>21</v>
      </c>
      <c r="I295" s="6">
        <f t="shared" ref="I295" si="802">(IF(C295="SHORT",E295-F295,IF(C295="LONG",F295-E295)))*D295</f>
        <v>2000</v>
      </c>
      <c r="J295" s="16">
        <f t="shared" ref="J295" si="803">(G295-F295)*D295</f>
        <v>2000</v>
      </c>
      <c r="K295" s="16">
        <f t="shared" ref="K295" si="804">(IF(C295="SHORT",IF(H295="",0,G295-H295),IF(C295="LONG",IF(H295="",0,(H295-G295)))))*D295</f>
        <v>2000</v>
      </c>
      <c r="L295" s="6">
        <f t="shared" ref="L295" si="805">I295+J295+K295</f>
        <v>6000</v>
      </c>
    </row>
    <row r="296" spans="1:12" x14ac:dyDescent="0.25">
      <c r="A296" s="12" t="s">
        <v>93</v>
      </c>
      <c r="B296" s="12" t="s">
        <v>416</v>
      </c>
      <c r="C296" s="13" t="s">
        <v>12</v>
      </c>
      <c r="D296" s="14">
        <v>2000</v>
      </c>
      <c r="E296" s="14">
        <v>20</v>
      </c>
      <c r="F296" s="13">
        <v>21</v>
      </c>
      <c r="G296" s="13">
        <v>22</v>
      </c>
      <c r="H296" s="13">
        <v>23</v>
      </c>
      <c r="I296" s="6">
        <f t="shared" ref="I296" si="806">(IF(C296="SHORT",E296-F296,IF(C296="LONG",F296-E296)))*D296</f>
        <v>2000</v>
      </c>
      <c r="J296" s="16">
        <f t="shared" ref="J296" si="807">(G296-F296)*D296</f>
        <v>2000</v>
      </c>
      <c r="K296" s="16">
        <f t="shared" ref="K296" si="808">(IF(C296="SHORT",IF(H296="",0,G296-H296),IF(C296="LONG",IF(H296="",0,(H296-G296)))))*D296</f>
        <v>2000</v>
      </c>
      <c r="L296" s="6">
        <f t="shared" ref="L296" si="809">I296+J296+K296</f>
        <v>6000</v>
      </c>
    </row>
    <row r="297" spans="1:12" x14ac:dyDescent="0.25">
      <c r="A297" s="12" t="s">
        <v>93</v>
      </c>
      <c r="B297" s="12" t="s">
        <v>206</v>
      </c>
      <c r="C297" s="13" t="s">
        <v>12</v>
      </c>
      <c r="D297" s="14">
        <v>4000</v>
      </c>
      <c r="E297" s="14">
        <v>11.5</v>
      </c>
      <c r="F297" s="13">
        <v>10.75</v>
      </c>
      <c r="G297" s="13">
        <v>0</v>
      </c>
      <c r="H297" s="13">
        <v>0</v>
      </c>
      <c r="I297" s="6">
        <f t="shared" ref="I297" si="810">(IF(C297="SHORT",E297-F297,IF(C297="LONG",F297-E297)))*D297</f>
        <v>-3000</v>
      </c>
      <c r="J297" s="16">
        <v>0</v>
      </c>
      <c r="K297" s="16">
        <f t="shared" ref="K297" si="811">(IF(C297="SHORT",IF(H297="",0,G297-H297),IF(C297="LONG",IF(H297="",0,(H297-G297)))))*D297</f>
        <v>0</v>
      </c>
      <c r="L297" s="6">
        <f t="shared" ref="L297" si="812">I297+J297+K297</f>
        <v>-3000</v>
      </c>
    </row>
    <row r="298" spans="1:12" x14ac:dyDescent="0.25">
      <c r="A298" s="12" t="s">
        <v>92</v>
      </c>
      <c r="B298" s="12" t="s">
        <v>417</v>
      </c>
      <c r="C298" s="13" t="s">
        <v>12</v>
      </c>
      <c r="D298" s="14">
        <v>4000</v>
      </c>
      <c r="E298" s="14">
        <v>5.5</v>
      </c>
      <c r="F298" s="13">
        <v>4.8</v>
      </c>
      <c r="G298" s="13">
        <v>0</v>
      </c>
      <c r="H298" s="13">
        <v>0</v>
      </c>
      <c r="I298" s="6">
        <f t="shared" ref="I298" si="813">(IF(C298="SHORT",E298-F298,IF(C298="LONG",F298-E298)))*D298</f>
        <v>-2800.0000000000009</v>
      </c>
      <c r="J298" s="16">
        <v>0</v>
      </c>
      <c r="K298" s="16">
        <v>0</v>
      </c>
      <c r="L298" s="6">
        <f t="shared" ref="L298" si="814">I298+J298+K298</f>
        <v>-2800.0000000000009</v>
      </c>
    </row>
    <row r="299" spans="1:12" x14ac:dyDescent="0.25">
      <c r="A299" s="12" t="s">
        <v>92</v>
      </c>
      <c r="B299" s="12" t="s">
        <v>418</v>
      </c>
      <c r="C299" s="13" t="s">
        <v>12</v>
      </c>
      <c r="D299" s="14">
        <v>800</v>
      </c>
      <c r="E299" s="14">
        <v>28</v>
      </c>
      <c r="F299" s="13">
        <v>23.5</v>
      </c>
      <c r="G299" s="13">
        <v>0</v>
      </c>
      <c r="H299" s="13">
        <v>0</v>
      </c>
      <c r="I299" s="6">
        <f t="shared" ref="I299" si="815">(IF(C299="SHORT",E299-F299,IF(C299="LONG",F299-E299)))*D299</f>
        <v>-3600</v>
      </c>
      <c r="J299" s="16">
        <v>0</v>
      </c>
      <c r="K299" s="16">
        <v>0</v>
      </c>
      <c r="L299" s="6">
        <f t="shared" ref="L299" si="816">I299+J299+K299</f>
        <v>-3600</v>
      </c>
    </row>
    <row r="300" spans="1:12" x14ac:dyDescent="0.25">
      <c r="A300" s="12" t="s">
        <v>91</v>
      </c>
      <c r="B300" s="12" t="s">
        <v>385</v>
      </c>
      <c r="C300" s="13" t="s">
        <v>12</v>
      </c>
      <c r="D300" s="14">
        <v>2000</v>
      </c>
      <c r="E300" s="14">
        <v>20</v>
      </c>
      <c r="F300" s="13">
        <v>21.5</v>
      </c>
      <c r="G300" s="13">
        <v>23</v>
      </c>
      <c r="H300" s="13">
        <v>0</v>
      </c>
      <c r="I300" s="6">
        <f t="shared" ref="I300" si="817">(IF(C300="SHORT",E300-F300,IF(C300="LONG",F300-E300)))*D300</f>
        <v>3000</v>
      </c>
      <c r="J300" s="16">
        <f t="shared" ref="J300" si="818">(G300-F300)*D300</f>
        <v>3000</v>
      </c>
      <c r="K300" s="16">
        <v>0</v>
      </c>
      <c r="L300" s="6">
        <f t="shared" ref="L300" si="819">I300+J300+K300</f>
        <v>6000</v>
      </c>
    </row>
    <row r="301" spans="1:12" x14ac:dyDescent="0.25">
      <c r="A301" s="12" t="s">
        <v>91</v>
      </c>
      <c r="B301" s="12" t="s">
        <v>419</v>
      </c>
      <c r="C301" s="13" t="s">
        <v>12</v>
      </c>
      <c r="D301" s="14">
        <v>1000</v>
      </c>
      <c r="E301" s="14">
        <v>25.5</v>
      </c>
      <c r="F301" s="13">
        <v>20</v>
      </c>
      <c r="G301" s="13">
        <v>0</v>
      </c>
      <c r="H301" s="13">
        <v>0</v>
      </c>
      <c r="I301" s="6">
        <f t="shared" ref="I301" si="820">(IF(C301="SHORT",E301-F301,IF(C301="LONG",F301-E301)))*D301</f>
        <v>-5500</v>
      </c>
      <c r="J301" s="16">
        <v>0</v>
      </c>
      <c r="K301" s="16">
        <v>0</v>
      </c>
      <c r="L301" s="6">
        <f t="shared" ref="L301" si="821">I301+J301+K301</f>
        <v>-5500</v>
      </c>
    </row>
    <row r="302" spans="1:12" x14ac:dyDescent="0.25">
      <c r="A302" s="12" t="s">
        <v>90</v>
      </c>
      <c r="B302" s="12" t="s">
        <v>420</v>
      </c>
      <c r="C302" s="13" t="s">
        <v>12</v>
      </c>
      <c r="D302" s="14">
        <v>2000</v>
      </c>
      <c r="E302" s="14">
        <v>25.5</v>
      </c>
      <c r="F302" s="13">
        <v>27.5</v>
      </c>
      <c r="G302" s="13">
        <v>0</v>
      </c>
      <c r="H302" s="13">
        <v>0</v>
      </c>
      <c r="I302" s="6">
        <f t="shared" ref="I302" si="822">(IF(C302="SHORT",E302-F302,IF(C302="LONG",F302-E302)))*D302</f>
        <v>4000</v>
      </c>
      <c r="J302" s="16">
        <v>0</v>
      </c>
      <c r="K302" s="16">
        <f t="shared" ref="K302" si="823">(IF(C302="SHORT",IF(H302="",0,G302-H302),IF(C302="LONG",IF(H302="",0,(H302-G302)))))*D302</f>
        <v>0</v>
      </c>
      <c r="L302" s="6">
        <f t="shared" ref="L302" si="824">I302+J302+K302</f>
        <v>4000</v>
      </c>
    </row>
    <row r="303" spans="1:12" x14ac:dyDescent="0.25">
      <c r="A303" s="12" t="s">
        <v>90</v>
      </c>
      <c r="B303" s="12" t="s">
        <v>332</v>
      </c>
      <c r="C303" s="13" t="s">
        <v>12</v>
      </c>
      <c r="D303" s="14">
        <v>4000</v>
      </c>
      <c r="E303" s="14">
        <v>9.6</v>
      </c>
      <c r="F303" s="13">
        <v>10.25</v>
      </c>
      <c r="G303" s="13">
        <v>11</v>
      </c>
      <c r="H303" s="13">
        <v>12</v>
      </c>
      <c r="I303" s="6">
        <f t="shared" ref="I303" si="825">(IF(C303="SHORT",E303-F303,IF(C303="LONG",F303-E303)))*D303</f>
        <v>2600.0000000000014</v>
      </c>
      <c r="J303" s="16">
        <f t="shared" ref="J303" si="826">(G303-F303)*D303</f>
        <v>3000</v>
      </c>
      <c r="K303" s="16">
        <f t="shared" ref="K303" si="827">(IF(C303="SHORT",IF(H303="",0,G303-H303),IF(C303="LONG",IF(H303="",0,(H303-G303)))))*D303</f>
        <v>4000</v>
      </c>
      <c r="L303" s="6">
        <f t="shared" ref="L303" si="828">I303+J303+K303</f>
        <v>9600.0000000000018</v>
      </c>
    </row>
    <row r="304" spans="1:12" x14ac:dyDescent="0.25">
      <c r="A304" s="12" t="s">
        <v>89</v>
      </c>
      <c r="B304" s="12" t="s">
        <v>421</v>
      </c>
      <c r="C304" s="13" t="s">
        <v>12</v>
      </c>
      <c r="D304" s="14">
        <v>1200</v>
      </c>
      <c r="E304" s="14">
        <v>60</v>
      </c>
      <c r="F304" s="13">
        <v>63</v>
      </c>
      <c r="G304" s="13">
        <v>66</v>
      </c>
      <c r="H304" s="13">
        <v>69</v>
      </c>
      <c r="I304" s="6">
        <f t="shared" ref="I304" si="829">(IF(C304="SHORT",E304-F304,IF(C304="LONG",F304-E304)))*D304</f>
        <v>3600</v>
      </c>
      <c r="J304" s="16">
        <f t="shared" ref="J304" si="830">(G304-F304)*D304</f>
        <v>3600</v>
      </c>
      <c r="K304" s="16">
        <f t="shared" ref="K304" si="831">(IF(C304="SHORT",IF(H304="",0,G304-H304),IF(C304="LONG",IF(H304="",0,(H304-G304)))))*D304</f>
        <v>3600</v>
      </c>
      <c r="L304" s="6">
        <f t="shared" ref="L304" si="832">I304+J304+K304</f>
        <v>10800</v>
      </c>
    </row>
    <row r="305" spans="1:12" x14ac:dyDescent="0.25">
      <c r="A305" s="12" t="s">
        <v>89</v>
      </c>
      <c r="B305" s="12" t="s">
        <v>422</v>
      </c>
      <c r="C305" s="13" t="s">
        <v>12</v>
      </c>
      <c r="D305" s="14">
        <v>4000</v>
      </c>
      <c r="E305" s="14">
        <v>26</v>
      </c>
      <c r="F305" s="13">
        <v>27.5</v>
      </c>
      <c r="G305" s="13">
        <v>29</v>
      </c>
      <c r="H305" s="13">
        <v>31</v>
      </c>
      <c r="I305" s="6">
        <f t="shared" ref="I305" si="833">(IF(C305="SHORT",E305-F305,IF(C305="LONG",F305-E305)))*D305</f>
        <v>6000</v>
      </c>
      <c r="J305" s="16">
        <f t="shared" ref="J305" si="834">(G305-F305)*D305</f>
        <v>6000</v>
      </c>
      <c r="K305" s="16">
        <f t="shared" ref="K305" si="835">(IF(C305="SHORT",IF(H305="",0,G305-H305),IF(C305="LONG",IF(H305="",0,(H305-G305)))))*D305</f>
        <v>8000</v>
      </c>
      <c r="L305" s="6">
        <f t="shared" ref="L305" si="836">I305+J305+K305</f>
        <v>20000</v>
      </c>
    </row>
    <row r="306" spans="1:12" x14ac:dyDescent="0.25">
      <c r="A306" s="12" t="s">
        <v>89</v>
      </c>
      <c r="B306" s="12" t="s">
        <v>385</v>
      </c>
      <c r="C306" s="13" t="s">
        <v>12</v>
      </c>
      <c r="D306" s="14">
        <v>2000</v>
      </c>
      <c r="E306" s="14">
        <v>22</v>
      </c>
      <c r="F306" s="13">
        <v>19</v>
      </c>
      <c r="G306" s="13">
        <v>0</v>
      </c>
      <c r="H306" s="13">
        <v>0</v>
      </c>
      <c r="I306" s="6">
        <f t="shared" ref="I306" si="837">(IF(C306="SHORT",E306-F306,IF(C306="LONG",F306-E306)))*D306</f>
        <v>-6000</v>
      </c>
      <c r="J306" s="16">
        <v>0</v>
      </c>
      <c r="K306" s="16">
        <f t="shared" ref="K306" si="838">(IF(C306="SHORT",IF(H306="",0,G306-H306),IF(C306="LONG",IF(H306="",0,(H306-G306)))))*D306</f>
        <v>0</v>
      </c>
      <c r="L306" s="6">
        <f t="shared" ref="L306" si="839">I306+J306+K306</f>
        <v>-6000</v>
      </c>
    </row>
    <row r="307" spans="1:12" x14ac:dyDescent="0.25">
      <c r="A307" s="12" t="s">
        <v>88</v>
      </c>
      <c r="B307" s="12" t="s">
        <v>423</v>
      </c>
      <c r="C307" s="13" t="s">
        <v>12</v>
      </c>
      <c r="D307" s="14">
        <v>4000</v>
      </c>
      <c r="E307" s="14">
        <v>14</v>
      </c>
      <c r="F307" s="13">
        <v>14.5</v>
      </c>
      <c r="G307" s="13">
        <v>15</v>
      </c>
      <c r="H307" s="13">
        <v>15.5</v>
      </c>
      <c r="I307" s="6">
        <f t="shared" ref="I307" si="840">(IF(C307="SHORT",E307-F307,IF(C307="LONG",F307-E307)))*D307</f>
        <v>2000</v>
      </c>
      <c r="J307" s="16">
        <f t="shared" ref="J307" si="841">(G307-F307)*D307</f>
        <v>2000</v>
      </c>
      <c r="K307" s="16">
        <f t="shared" ref="K307" si="842">(IF(C307="SHORT",IF(H307="",0,G307-H307),IF(C307="LONG",IF(H307="",0,(H307-G307)))))*D307</f>
        <v>2000</v>
      </c>
      <c r="L307" s="6">
        <f t="shared" ref="L307" si="843">I307+J307+K307</f>
        <v>6000</v>
      </c>
    </row>
    <row r="308" spans="1:12" x14ac:dyDescent="0.25">
      <c r="A308" s="12" t="s">
        <v>88</v>
      </c>
      <c r="B308" s="12" t="s">
        <v>246</v>
      </c>
      <c r="C308" s="13" t="s">
        <v>12</v>
      </c>
      <c r="D308" s="14">
        <v>1200</v>
      </c>
      <c r="E308" s="14">
        <v>32</v>
      </c>
      <c r="F308" s="13">
        <v>34</v>
      </c>
      <c r="G308" s="13">
        <v>0</v>
      </c>
      <c r="H308" s="13">
        <v>0</v>
      </c>
      <c r="I308" s="6">
        <f t="shared" ref="I308" si="844">(IF(C308="SHORT",E308-F308,IF(C308="LONG",F308-E308)))*D308</f>
        <v>2400</v>
      </c>
      <c r="J308" s="16">
        <v>0</v>
      </c>
      <c r="K308" s="16">
        <f t="shared" ref="K308" si="845">(IF(C308="SHORT",IF(H308="",0,G308-H308),IF(C308="LONG",IF(H308="",0,(H308-G308)))))*D308</f>
        <v>0</v>
      </c>
      <c r="L308" s="6">
        <f t="shared" ref="L308" si="846">I308+J308+K308</f>
        <v>2400</v>
      </c>
    </row>
    <row r="309" spans="1:12" x14ac:dyDescent="0.25">
      <c r="A309" s="12" t="s">
        <v>88</v>
      </c>
      <c r="B309" s="12" t="s">
        <v>424</v>
      </c>
      <c r="C309" s="13" t="s">
        <v>12</v>
      </c>
      <c r="D309" s="14">
        <v>600</v>
      </c>
      <c r="E309" s="14">
        <v>41</v>
      </c>
      <c r="F309" s="13">
        <v>35</v>
      </c>
      <c r="G309" s="13">
        <v>0</v>
      </c>
      <c r="H309" s="13">
        <v>0</v>
      </c>
      <c r="I309" s="6">
        <f t="shared" ref="I309" si="847">(IF(C309="SHORT",E309-F309,IF(C309="LONG",F309-E309)))*D309</f>
        <v>-3600</v>
      </c>
      <c r="J309" s="16">
        <v>0</v>
      </c>
      <c r="K309" s="16">
        <f t="shared" ref="K309" si="848">(IF(C309="SHORT",IF(H309="",0,G309-H309),IF(C309="LONG",IF(H309="",0,(H309-G309)))))*D309</f>
        <v>0</v>
      </c>
      <c r="L309" s="6">
        <f t="shared" ref="L309" si="849">I309+J309+K309</f>
        <v>-3600</v>
      </c>
    </row>
    <row r="310" spans="1:12" x14ac:dyDescent="0.25">
      <c r="A310" s="12" t="s">
        <v>88</v>
      </c>
      <c r="B310" s="12" t="s">
        <v>425</v>
      </c>
      <c r="C310" s="13" t="s">
        <v>12</v>
      </c>
      <c r="D310" s="14">
        <v>2200</v>
      </c>
      <c r="E310" s="14">
        <v>22</v>
      </c>
      <c r="F310" s="13">
        <v>24</v>
      </c>
      <c r="G310" s="13">
        <v>26</v>
      </c>
      <c r="H310" s="13">
        <v>28</v>
      </c>
      <c r="I310" s="6">
        <f t="shared" ref="I310" si="850">(IF(C310="SHORT",E310-F310,IF(C310="LONG",F310-E310)))*D310</f>
        <v>4400</v>
      </c>
      <c r="J310" s="16">
        <f t="shared" ref="J310" si="851">(G310-F310)*D310</f>
        <v>4400</v>
      </c>
      <c r="K310" s="16">
        <f t="shared" ref="K310" si="852">(IF(C310="SHORT",IF(H310="",0,G310-H310),IF(C310="LONG",IF(H310="",0,(H310-G310)))))*D310</f>
        <v>4400</v>
      </c>
      <c r="L310" s="6">
        <f t="shared" ref="L310" si="853">I310+J310+K310</f>
        <v>13200</v>
      </c>
    </row>
    <row r="311" spans="1:12" x14ac:dyDescent="0.25">
      <c r="A311" s="12" t="s">
        <v>87</v>
      </c>
      <c r="B311" s="12" t="s">
        <v>426</v>
      </c>
      <c r="C311" s="13" t="s">
        <v>12</v>
      </c>
      <c r="D311" s="14">
        <v>6000</v>
      </c>
      <c r="E311" s="14">
        <v>13.5</v>
      </c>
      <c r="F311" s="13">
        <v>13.5</v>
      </c>
      <c r="G311" s="13">
        <v>0</v>
      </c>
      <c r="H311" s="13">
        <v>0</v>
      </c>
      <c r="I311" s="6">
        <f t="shared" ref="I311" si="854">(IF(C311="SHORT",E311-F311,IF(C311="LONG",F311-E311)))*D311</f>
        <v>0</v>
      </c>
      <c r="J311" s="16">
        <v>0</v>
      </c>
      <c r="K311" s="16">
        <f t="shared" ref="K311" si="855">(IF(C311="SHORT",IF(H311="",0,G311-H311),IF(C311="LONG",IF(H311="",0,(H311-G311)))))*D311</f>
        <v>0</v>
      </c>
      <c r="L311" s="6">
        <f t="shared" ref="L311" si="856">I311+J311+K311</f>
        <v>0</v>
      </c>
    </row>
    <row r="312" spans="1:12" x14ac:dyDescent="0.25">
      <c r="A312" s="12" t="s">
        <v>87</v>
      </c>
      <c r="B312" s="12" t="s">
        <v>427</v>
      </c>
      <c r="C312" s="13" t="s">
        <v>12</v>
      </c>
      <c r="D312" s="14">
        <v>1000</v>
      </c>
      <c r="E312" s="14">
        <v>18.5</v>
      </c>
      <c r="F312" s="13">
        <v>21</v>
      </c>
      <c r="G312" s="13">
        <v>23</v>
      </c>
      <c r="H312" s="13">
        <v>26</v>
      </c>
      <c r="I312" s="6">
        <f t="shared" ref="I312" si="857">(IF(C312="SHORT",E312-F312,IF(C312="LONG",F312-E312)))*D312</f>
        <v>2500</v>
      </c>
      <c r="J312" s="16">
        <f t="shared" ref="J312:J316" si="858">(G312-F312)*D312</f>
        <v>2000</v>
      </c>
      <c r="K312" s="16">
        <f t="shared" ref="K312" si="859">(IF(C312="SHORT",IF(H312="",0,G312-H312),IF(C312="LONG",IF(H312="",0,(H312-G312)))))*D312</f>
        <v>3000</v>
      </c>
      <c r="L312" s="6">
        <f t="shared" ref="L312" si="860">I312+J312+K312</f>
        <v>7500</v>
      </c>
    </row>
    <row r="313" spans="1:12" x14ac:dyDescent="0.25">
      <c r="A313" s="12" t="s">
        <v>87</v>
      </c>
      <c r="B313" s="12" t="s">
        <v>428</v>
      </c>
      <c r="C313" s="13" t="s">
        <v>12</v>
      </c>
      <c r="D313" s="14">
        <v>2400</v>
      </c>
      <c r="E313" s="14">
        <v>25</v>
      </c>
      <c r="F313" s="13" t="s">
        <v>81</v>
      </c>
      <c r="G313" s="13">
        <v>0</v>
      </c>
      <c r="H313" s="13">
        <v>0</v>
      </c>
      <c r="I313" s="6">
        <v>0</v>
      </c>
      <c r="J313" s="16">
        <v>0</v>
      </c>
      <c r="K313" s="16">
        <f t="shared" ref="K313" si="861">(IF(C313="SHORT",IF(H313="",0,G313-H313),IF(C313="LONG",IF(H313="",0,(H313-G313)))))*D313</f>
        <v>0</v>
      </c>
      <c r="L313" s="6">
        <f t="shared" ref="L313" si="862">I313+J313+K313</f>
        <v>0</v>
      </c>
    </row>
    <row r="314" spans="1:12" x14ac:dyDescent="0.25">
      <c r="A314" s="12" t="s">
        <v>86</v>
      </c>
      <c r="B314" s="12" t="s">
        <v>429</v>
      </c>
      <c r="C314" s="13" t="s">
        <v>12</v>
      </c>
      <c r="D314" s="14">
        <v>1000</v>
      </c>
      <c r="E314" s="14">
        <v>31</v>
      </c>
      <c r="F314" s="13">
        <v>33</v>
      </c>
      <c r="G314" s="13">
        <v>0</v>
      </c>
      <c r="H314" s="13">
        <v>0</v>
      </c>
      <c r="I314" s="6">
        <f t="shared" ref="I314" si="863">(IF(C314="SHORT",E314-F314,IF(C314="LONG",F314-E314)))*D314</f>
        <v>2000</v>
      </c>
      <c r="J314" s="16">
        <v>0</v>
      </c>
      <c r="K314" s="16">
        <f t="shared" ref="K314" si="864">(IF(C314="SHORT",IF(H314="",0,G314-H314),IF(C314="LONG",IF(H314="",0,(H314-G314)))))*D314</f>
        <v>0</v>
      </c>
      <c r="L314" s="6">
        <f t="shared" ref="L314" si="865">I314+J314+K314</f>
        <v>2000</v>
      </c>
    </row>
    <row r="315" spans="1:12" x14ac:dyDescent="0.25">
      <c r="A315" s="12" t="s">
        <v>86</v>
      </c>
      <c r="B315" s="12" t="s">
        <v>398</v>
      </c>
      <c r="C315" s="13" t="s">
        <v>12</v>
      </c>
      <c r="D315" s="14">
        <v>2000</v>
      </c>
      <c r="E315" s="14">
        <v>30</v>
      </c>
      <c r="F315" s="13">
        <v>32</v>
      </c>
      <c r="G315" s="13">
        <v>34</v>
      </c>
      <c r="H315" s="13">
        <v>0</v>
      </c>
      <c r="I315" s="6">
        <f t="shared" ref="I315" si="866">(IF(C315="SHORT",E315-F315,IF(C315="LONG",F315-E315)))*D315</f>
        <v>4000</v>
      </c>
      <c r="J315" s="16">
        <f t="shared" si="858"/>
        <v>4000</v>
      </c>
      <c r="K315" s="16">
        <v>0</v>
      </c>
      <c r="L315" s="6">
        <f t="shared" ref="L315" si="867">I315+J315+K315</f>
        <v>8000</v>
      </c>
    </row>
    <row r="316" spans="1:12" x14ac:dyDescent="0.25">
      <c r="A316" s="12" t="s">
        <v>85</v>
      </c>
      <c r="B316" s="12" t="s">
        <v>332</v>
      </c>
      <c r="C316" s="13" t="s">
        <v>12</v>
      </c>
      <c r="D316" s="14">
        <v>4000</v>
      </c>
      <c r="E316" s="14">
        <v>11.5</v>
      </c>
      <c r="F316" s="13">
        <v>12</v>
      </c>
      <c r="G316" s="13">
        <v>12.5</v>
      </c>
      <c r="H316" s="13">
        <v>13</v>
      </c>
      <c r="I316" s="6">
        <f t="shared" ref="I316" si="868">(IF(C316="SHORT",E316-F316,IF(C316="LONG",F316-E316)))*D316</f>
        <v>2000</v>
      </c>
      <c r="J316" s="16">
        <f t="shared" si="858"/>
        <v>2000</v>
      </c>
      <c r="K316" s="16">
        <f t="shared" ref="K316" si="869">(IF(C316="SHORT",IF(H316="",0,G316-H316),IF(C316="LONG",IF(H316="",0,(H316-G316)))))*D316</f>
        <v>2000</v>
      </c>
      <c r="L316" s="6">
        <f t="shared" ref="L316" si="870">I316+J316+K316</f>
        <v>6000</v>
      </c>
    </row>
    <row r="317" spans="1:12" x14ac:dyDescent="0.25">
      <c r="A317" s="12" t="s">
        <v>85</v>
      </c>
      <c r="B317" s="12" t="s">
        <v>385</v>
      </c>
      <c r="C317" s="13" t="s">
        <v>12</v>
      </c>
      <c r="D317" s="14">
        <v>2000</v>
      </c>
      <c r="E317" s="14">
        <v>31</v>
      </c>
      <c r="F317" s="13">
        <v>32</v>
      </c>
      <c r="G317" s="13">
        <v>33</v>
      </c>
      <c r="H317" s="13">
        <v>34</v>
      </c>
      <c r="I317" s="6">
        <f t="shared" ref="I317" si="871">(IF(C317="SHORT",E317-F317,IF(C317="LONG",F317-E317)))*D317</f>
        <v>2000</v>
      </c>
      <c r="J317" s="16">
        <f t="shared" ref="J317" si="872">(G317-F317)*D317</f>
        <v>2000</v>
      </c>
      <c r="K317" s="16">
        <f t="shared" ref="K317" si="873">(IF(C317="SHORT",IF(H317="",0,G317-H317),IF(C317="LONG",IF(H317="",0,(H317-G317)))))*D317</f>
        <v>2000</v>
      </c>
      <c r="L317" s="6">
        <f t="shared" ref="L317" si="874">I317+J317+K317</f>
        <v>6000</v>
      </c>
    </row>
    <row r="318" spans="1:12" x14ac:dyDescent="0.25">
      <c r="A318" s="12" t="s">
        <v>84</v>
      </c>
      <c r="B318" s="12" t="s">
        <v>430</v>
      </c>
      <c r="C318" s="13" t="s">
        <v>12</v>
      </c>
      <c r="D318" s="14">
        <v>3000</v>
      </c>
      <c r="E318" s="14">
        <v>15.5</v>
      </c>
      <c r="F318" s="13">
        <v>16.5</v>
      </c>
      <c r="G318" s="13">
        <v>0</v>
      </c>
      <c r="H318" s="13">
        <v>0</v>
      </c>
      <c r="I318" s="6">
        <f t="shared" ref="I318" si="875">(IF(C318="SHORT",E318-F318,IF(C318="LONG",F318-E318)))*D318</f>
        <v>3000</v>
      </c>
      <c r="J318" s="16">
        <v>0</v>
      </c>
      <c r="K318" s="16">
        <f t="shared" ref="K318" si="876">(IF(C318="SHORT",IF(H318="",0,G318-H318),IF(C318="LONG",IF(H318="",0,(H318-G318)))))*D318</f>
        <v>0</v>
      </c>
      <c r="L318" s="6">
        <f t="shared" ref="L318" si="877">I318+J318+K318</f>
        <v>3000</v>
      </c>
    </row>
    <row r="319" spans="1:12" x14ac:dyDescent="0.25">
      <c r="A319" s="12" t="s">
        <v>84</v>
      </c>
      <c r="B319" s="12" t="s">
        <v>431</v>
      </c>
      <c r="C319" s="13" t="s">
        <v>12</v>
      </c>
      <c r="D319" s="14">
        <v>1400</v>
      </c>
      <c r="E319" s="14">
        <v>21</v>
      </c>
      <c r="F319" s="13">
        <v>18.5</v>
      </c>
      <c r="G319" s="13">
        <v>0</v>
      </c>
      <c r="H319" s="13">
        <v>0</v>
      </c>
      <c r="I319" s="6">
        <f t="shared" ref="I319" si="878">(IF(C319="SHORT",E319-F319,IF(C319="LONG",F319-E319)))*D319</f>
        <v>-3500</v>
      </c>
      <c r="J319" s="16">
        <v>0</v>
      </c>
      <c r="K319" s="16">
        <f t="shared" ref="K319" si="879">(IF(C319="SHORT",IF(H319="",0,G319-H319),IF(C319="LONG",IF(H319="",0,(H319-G319)))))*D319</f>
        <v>0</v>
      </c>
      <c r="L319" s="6">
        <f t="shared" ref="L319" si="880">I319+J319+K319</f>
        <v>-3500</v>
      </c>
    </row>
    <row r="320" spans="1:12" x14ac:dyDescent="0.25">
      <c r="A320" s="12" t="s">
        <v>83</v>
      </c>
      <c r="B320" s="12" t="s">
        <v>385</v>
      </c>
      <c r="C320" s="13" t="s">
        <v>12</v>
      </c>
      <c r="D320" s="14">
        <v>2000</v>
      </c>
      <c r="E320" s="14">
        <v>36</v>
      </c>
      <c r="F320" s="13">
        <v>37</v>
      </c>
      <c r="G320" s="13">
        <v>38</v>
      </c>
      <c r="H320" s="13">
        <v>39</v>
      </c>
      <c r="I320" s="6">
        <f t="shared" ref="I320" si="881">(IF(C320="SHORT",E320-F320,IF(C320="LONG",F320-E320)))*D320</f>
        <v>2000</v>
      </c>
      <c r="J320" s="16">
        <f t="shared" ref="J320" si="882">(G320-F320)*D320</f>
        <v>2000</v>
      </c>
      <c r="K320" s="16">
        <f t="shared" ref="K320" si="883">(IF(C320="SHORT",IF(H320="",0,G320-H320),IF(C320="LONG",IF(H320="",0,(H320-G320)))))*D320</f>
        <v>2000</v>
      </c>
      <c r="L320" s="6">
        <f t="shared" ref="L320" si="884">I320+J320+K320</f>
        <v>6000</v>
      </c>
    </row>
    <row r="321" spans="1:12" x14ac:dyDescent="0.25">
      <c r="A321" s="12" t="s">
        <v>83</v>
      </c>
      <c r="B321" s="12" t="s">
        <v>432</v>
      </c>
      <c r="C321" s="13" t="s">
        <v>12</v>
      </c>
      <c r="D321" s="14">
        <v>300</v>
      </c>
      <c r="E321" s="14">
        <v>120</v>
      </c>
      <c r="F321" s="13">
        <v>130</v>
      </c>
      <c r="G321" s="13">
        <v>140</v>
      </c>
      <c r="H321" s="13">
        <v>150</v>
      </c>
      <c r="I321" s="6">
        <f t="shared" ref="I321" si="885">(IF(C321="SHORT",E321-F321,IF(C321="LONG",F321-E321)))*D321</f>
        <v>3000</v>
      </c>
      <c r="J321" s="16">
        <v>0</v>
      </c>
      <c r="K321" s="16">
        <f t="shared" ref="K321" si="886">(IF(C321="SHORT",IF(H321="",0,G321-H321),IF(C321="LONG",IF(H321="",0,(H321-G321)))))*D321</f>
        <v>3000</v>
      </c>
      <c r="L321" s="6">
        <f t="shared" ref="L321" si="887">I321+J321+K321</f>
        <v>6000</v>
      </c>
    </row>
    <row r="322" spans="1:12" x14ac:dyDescent="0.25">
      <c r="A322" s="12" t="s">
        <v>83</v>
      </c>
      <c r="B322" s="12" t="s">
        <v>433</v>
      </c>
      <c r="C322" s="13" t="s">
        <v>12</v>
      </c>
      <c r="D322" s="14">
        <v>4000</v>
      </c>
      <c r="E322" s="14">
        <v>19</v>
      </c>
      <c r="F322" s="13">
        <v>19.7</v>
      </c>
      <c r="G322" s="13">
        <v>21</v>
      </c>
      <c r="H322" s="13">
        <v>0</v>
      </c>
      <c r="I322" s="6">
        <f t="shared" ref="I322" si="888">(IF(C322="SHORT",E322-F322,IF(C322="LONG",F322-E322)))*D322</f>
        <v>2799.9999999999973</v>
      </c>
      <c r="J322" s="16">
        <v>0</v>
      </c>
      <c r="K322" s="16">
        <v>0</v>
      </c>
      <c r="L322" s="6">
        <f t="shared" ref="L322" si="889">I322+J322+K322</f>
        <v>2799.9999999999973</v>
      </c>
    </row>
    <row r="323" spans="1:12" x14ac:dyDescent="0.25">
      <c r="A323" s="12" t="s">
        <v>82</v>
      </c>
      <c r="B323" s="12" t="s">
        <v>434</v>
      </c>
      <c r="C323" s="13" t="s">
        <v>12</v>
      </c>
      <c r="D323" s="14">
        <v>4000</v>
      </c>
      <c r="E323" s="14">
        <v>14.5</v>
      </c>
      <c r="F323" s="13">
        <v>15.4</v>
      </c>
      <c r="G323" s="13">
        <v>0</v>
      </c>
      <c r="H323" s="13">
        <v>0</v>
      </c>
      <c r="I323" s="6">
        <f t="shared" ref="I323" si="890">(IF(C323="SHORT",E323-F323,IF(C323="LONG",F323-E323)))*D323</f>
        <v>3600.0000000000014</v>
      </c>
      <c r="J323" s="16">
        <v>0</v>
      </c>
      <c r="K323" s="16">
        <f t="shared" ref="K323" si="891">(IF(C323="SHORT",IF(H323="",0,G323-H323),IF(C323="LONG",IF(H323="",0,(H323-G323)))))*D323</f>
        <v>0</v>
      </c>
      <c r="L323" s="6">
        <f t="shared" ref="L323" si="892">I323+J323+K323</f>
        <v>3600.0000000000014</v>
      </c>
    </row>
    <row r="324" spans="1:12" x14ac:dyDescent="0.25">
      <c r="A324" s="12" t="s">
        <v>82</v>
      </c>
      <c r="B324" s="12" t="s">
        <v>435</v>
      </c>
      <c r="C324" s="13" t="s">
        <v>12</v>
      </c>
      <c r="D324" s="14">
        <v>1000</v>
      </c>
      <c r="E324" s="14">
        <v>66</v>
      </c>
      <c r="F324" s="13">
        <v>69</v>
      </c>
      <c r="G324" s="13">
        <v>0</v>
      </c>
      <c r="H324" s="13">
        <v>0</v>
      </c>
      <c r="I324" s="6">
        <f t="shared" ref="I324" si="893">(IF(C324="SHORT",E324-F324,IF(C324="LONG",F324-E324)))*D324</f>
        <v>3000</v>
      </c>
      <c r="J324" s="16">
        <v>0</v>
      </c>
      <c r="K324" s="16">
        <f t="shared" ref="K324" si="894">(IF(C324="SHORT",IF(H324="",0,G324-H324),IF(C324="LONG",IF(H324="",0,(H324-G324)))))*D324</f>
        <v>0</v>
      </c>
      <c r="L324" s="6">
        <f t="shared" ref="L324" si="895">I324+J324+K324</f>
        <v>3000</v>
      </c>
    </row>
    <row r="325" spans="1:12" x14ac:dyDescent="0.25">
      <c r="A325" s="12" t="s">
        <v>80</v>
      </c>
      <c r="B325" s="12" t="s">
        <v>265</v>
      </c>
      <c r="C325" s="13" t="s">
        <v>12</v>
      </c>
      <c r="D325" s="14">
        <v>1600</v>
      </c>
      <c r="E325" s="14">
        <v>45</v>
      </c>
      <c r="F325" s="13">
        <v>47</v>
      </c>
      <c r="G325" s="13">
        <v>49</v>
      </c>
      <c r="H325" s="13">
        <v>52</v>
      </c>
      <c r="I325" s="6">
        <f t="shared" ref="I325" si="896">(IF(C325="SHORT",E325-F325,IF(C325="LONG",F325-E325)))*D325</f>
        <v>3200</v>
      </c>
      <c r="J325" s="16">
        <f t="shared" ref="J325" si="897">(G325-F325)*D325</f>
        <v>3200</v>
      </c>
      <c r="K325" s="16">
        <f t="shared" ref="K325" si="898">(IF(C325="SHORT",IF(H325="",0,G325-H325),IF(C325="LONG",IF(H325="",0,(H325-G325)))))*D325</f>
        <v>4800</v>
      </c>
      <c r="L325" s="6">
        <f t="shared" ref="L325" si="899">I325+J325+K325</f>
        <v>11200</v>
      </c>
    </row>
    <row r="326" spans="1:12" x14ac:dyDescent="0.25">
      <c r="A326" s="12" t="s">
        <v>80</v>
      </c>
      <c r="B326" s="12" t="s">
        <v>392</v>
      </c>
      <c r="C326" s="13" t="s">
        <v>12</v>
      </c>
      <c r="D326" s="14">
        <v>1600</v>
      </c>
      <c r="E326" s="14">
        <v>38.5</v>
      </c>
      <c r="F326" s="13">
        <v>40</v>
      </c>
      <c r="G326" s="13">
        <v>41.8</v>
      </c>
      <c r="H326" s="13">
        <v>0</v>
      </c>
      <c r="I326" s="6">
        <f t="shared" ref="I326:I329" si="900">(IF(C326="SHORT",E326-F326,IF(C326="LONG",F326-E326)))*D326</f>
        <v>2400</v>
      </c>
      <c r="J326" s="16">
        <f t="shared" ref="J326" si="901">(G326-F326)*D326</f>
        <v>2879.9999999999955</v>
      </c>
      <c r="K326" s="16">
        <v>0</v>
      </c>
      <c r="L326" s="6">
        <f t="shared" ref="L326" si="902">I326+J326+K326</f>
        <v>5279.9999999999955</v>
      </c>
    </row>
    <row r="327" spans="1:12" x14ac:dyDescent="0.25">
      <c r="A327" s="12" t="s">
        <v>80</v>
      </c>
      <c r="B327" s="12" t="s">
        <v>436</v>
      </c>
      <c r="C327" s="13" t="s">
        <v>12</v>
      </c>
      <c r="D327" s="14">
        <v>600</v>
      </c>
      <c r="E327" s="14">
        <v>50.5</v>
      </c>
      <c r="F327" s="13" t="s">
        <v>81</v>
      </c>
      <c r="G327" s="13">
        <v>0</v>
      </c>
      <c r="H327" s="13">
        <v>0</v>
      </c>
      <c r="I327" s="6">
        <v>0</v>
      </c>
      <c r="J327" s="16">
        <v>0</v>
      </c>
      <c r="K327" s="16">
        <v>0</v>
      </c>
      <c r="L327" s="6">
        <f t="shared" ref="L327" si="903">I327+J327+K327</f>
        <v>0</v>
      </c>
    </row>
    <row r="328" spans="1:12" x14ac:dyDescent="0.25">
      <c r="A328" s="12" t="s">
        <v>80</v>
      </c>
      <c r="B328" s="12" t="s">
        <v>385</v>
      </c>
      <c r="C328" s="13" t="s">
        <v>12</v>
      </c>
      <c r="D328" s="14">
        <v>2000</v>
      </c>
      <c r="E328" s="14">
        <v>42.5</v>
      </c>
      <c r="F328" s="13">
        <v>40.9</v>
      </c>
      <c r="G328" s="13">
        <v>0</v>
      </c>
      <c r="H328" s="13">
        <v>0</v>
      </c>
      <c r="I328" s="6">
        <f t="shared" si="900"/>
        <v>-3200.0000000000027</v>
      </c>
      <c r="J328" s="16">
        <v>0</v>
      </c>
      <c r="K328" s="16">
        <v>0</v>
      </c>
      <c r="L328" s="6">
        <f t="shared" ref="L328" si="904">I328+J328+K328</f>
        <v>-3200.0000000000027</v>
      </c>
    </row>
    <row r="329" spans="1:12" x14ac:dyDescent="0.25">
      <c r="A329" s="12" t="s">
        <v>80</v>
      </c>
      <c r="B329" s="12" t="s">
        <v>436</v>
      </c>
      <c r="C329" s="13" t="s">
        <v>12</v>
      </c>
      <c r="D329" s="14">
        <v>600</v>
      </c>
      <c r="E329" s="14">
        <v>54</v>
      </c>
      <c r="F329" s="13">
        <v>48</v>
      </c>
      <c r="G329" s="13">
        <v>0</v>
      </c>
      <c r="H329" s="13">
        <v>0</v>
      </c>
      <c r="I329" s="6">
        <f t="shared" si="900"/>
        <v>-3600</v>
      </c>
      <c r="J329" s="16">
        <v>0</v>
      </c>
      <c r="K329" s="16">
        <v>0</v>
      </c>
      <c r="L329" s="6">
        <f t="shared" ref="L329" si="905">I329+J329+K329</f>
        <v>-3600</v>
      </c>
    </row>
    <row r="330" spans="1:12" x14ac:dyDescent="0.25">
      <c r="A330" s="12" t="s">
        <v>79</v>
      </c>
      <c r="B330" s="12" t="s">
        <v>409</v>
      </c>
      <c r="C330" s="13" t="s">
        <v>12</v>
      </c>
      <c r="D330" s="14">
        <v>1600</v>
      </c>
      <c r="E330" s="14">
        <v>38.5</v>
      </c>
      <c r="F330" s="13">
        <v>40</v>
      </c>
      <c r="G330" s="13">
        <v>42</v>
      </c>
      <c r="H330" s="13">
        <v>44</v>
      </c>
      <c r="I330" s="6">
        <f t="shared" ref="I330" si="906">(IF(C330="SHORT",E330-F330,IF(C330="LONG",F330-E330)))*D330</f>
        <v>2400</v>
      </c>
      <c r="J330" s="16">
        <f t="shared" ref="J330" si="907">(G330-F330)*D330</f>
        <v>3200</v>
      </c>
      <c r="K330" s="16">
        <f t="shared" ref="K330" si="908">(IF(C330="SHORT",IF(H330="",0,G330-H330),IF(C330="LONG",IF(H330="",0,(H330-G330)))))*D330</f>
        <v>3200</v>
      </c>
      <c r="L330" s="6">
        <f t="shared" ref="L330" si="909">I330+J330+K330</f>
        <v>8800</v>
      </c>
    </row>
    <row r="331" spans="1:12" x14ac:dyDescent="0.25">
      <c r="A331" s="12" t="s">
        <v>79</v>
      </c>
      <c r="B331" s="12" t="s">
        <v>437</v>
      </c>
      <c r="C331" s="13" t="s">
        <v>12</v>
      </c>
      <c r="D331" s="14">
        <v>2000</v>
      </c>
      <c r="E331" s="14">
        <v>41.5</v>
      </c>
      <c r="F331" s="13">
        <v>43</v>
      </c>
      <c r="G331" s="13">
        <v>45</v>
      </c>
      <c r="H331" s="13">
        <v>47</v>
      </c>
      <c r="I331" s="6">
        <f t="shared" ref="I331" si="910">(IF(C331="SHORT",E331-F331,IF(C331="LONG",F331-E331)))*D331</f>
        <v>3000</v>
      </c>
      <c r="J331" s="16">
        <f t="shared" ref="J331" si="911">(G331-F331)*D331</f>
        <v>4000</v>
      </c>
      <c r="K331" s="16">
        <f t="shared" ref="K331" si="912">(IF(C331="SHORT",IF(H331="",0,G331-H331),IF(C331="LONG",IF(H331="",0,(H331-G331)))))*D331</f>
        <v>4000</v>
      </c>
      <c r="L331" s="6">
        <f t="shared" ref="L331" si="913">I331+J331+K331</f>
        <v>11000</v>
      </c>
    </row>
    <row r="332" spans="1:12" x14ac:dyDescent="0.25">
      <c r="A332" s="12" t="s">
        <v>79</v>
      </c>
      <c r="B332" s="12" t="s">
        <v>438</v>
      </c>
      <c r="C332" s="13" t="s">
        <v>12</v>
      </c>
      <c r="D332" s="14">
        <v>2200</v>
      </c>
      <c r="E332" s="14">
        <v>35</v>
      </c>
      <c r="F332" s="13">
        <v>36</v>
      </c>
      <c r="G332" s="13">
        <v>37</v>
      </c>
      <c r="H332" s="13">
        <v>38</v>
      </c>
      <c r="I332" s="6">
        <f t="shared" ref="I332" si="914">(IF(C332="SHORT",E332-F332,IF(C332="LONG",F332-E332)))*D332</f>
        <v>2200</v>
      </c>
      <c r="J332" s="16">
        <f t="shared" ref="J332" si="915">(G332-F332)*D332</f>
        <v>2200</v>
      </c>
      <c r="K332" s="16">
        <f t="shared" ref="K332" si="916">(IF(C332="SHORT",IF(H332="",0,G332-H332),IF(C332="LONG",IF(H332="",0,(H332-G332)))))*D332</f>
        <v>2200</v>
      </c>
      <c r="L332" s="6">
        <f t="shared" ref="L332" si="917">I332+J332+K332</f>
        <v>6600</v>
      </c>
    </row>
    <row r="333" spans="1:12" x14ac:dyDescent="0.25">
      <c r="A333" s="12" t="s">
        <v>78</v>
      </c>
      <c r="B333" s="12" t="s">
        <v>437</v>
      </c>
      <c r="C333" s="13" t="s">
        <v>12</v>
      </c>
      <c r="D333" s="14">
        <v>2000</v>
      </c>
      <c r="E333" s="14">
        <v>34</v>
      </c>
      <c r="F333" s="13">
        <v>35</v>
      </c>
      <c r="G333" s="13">
        <v>36</v>
      </c>
      <c r="H333" s="13">
        <v>37</v>
      </c>
      <c r="I333" s="6">
        <f t="shared" ref="I333" si="918">(IF(C333="SHORT",E333-F333,IF(C333="LONG",F333-E333)))*D333</f>
        <v>2000</v>
      </c>
      <c r="J333" s="16">
        <f t="shared" ref="J333:J339" si="919">(G333-F333)*D333</f>
        <v>2000</v>
      </c>
      <c r="K333" s="16">
        <f t="shared" ref="K333" si="920">(IF(C333="SHORT",IF(H333="",0,G333-H333),IF(C333="LONG",IF(H333="",0,(H333-G333)))))*D333</f>
        <v>2000</v>
      </c>
      <c r="L333" s="6">
        <f t="shared" ref="L333" si="921">I333+J333+K333</f>
        <v>6000</v>
      </c>
    </row>
    <row r="334" spans="1:12" x14ac:dyDescent="0.25">
      <c r="A334" s="12" t="s">
        <v>78</v>
      </c>
      <c r="B334" s="12" t="s">
        <v>439</v>
      </c>
      <c r="C334" s="13" t="s">
        <v>12</v>
      </c>
      <c r="D334" s="14">
        <v>1600</v>
      </c>
      <c r="E334" s="14">
        <v>33.5</v>
      </c>
      <c r="F334" s="13">
        <v>34.5</v>
      </c>
      <c r="G334" s="13">
        <v>36</v>
      </c>
      <c r="H334" s="13">
        <v>40</v>
      </c>
      <c r="I334" s="6">
        <f t="shared" ref="I334" si="922">(IF(C334="SHORT",E334-F334,IF(C334="LONG",F334-E334)))*D334</f>
        <v>1600</v>
      </c>
      <c r="J334" s="16">
        <f t="shared" si="919"/>
        <v>2400</v>
      </c>
      <c r="K334" s="16">
        <f t="shared" ref="K334" si="923">(IF(C334="SHORT",IF(H334="",0,G334-H334),IF(C334="LONG",IF(H334="",0,(H334-G334)))))*D334</f>
        <v>6400</v>
      </c>
      <c r="L334" s="6">
        <f t="shared" ref="L334" si="924">I334+J334+K334</f>
        <v>10400</v>
      </c>
    </row>
    <row r="335" spans="1:12" x14ac:dyDescent="0.25">
      <c r="A335" s="12" t="s">
        <v>78</v>
      </c>
      <c r="B335" s="12" t="s">
        <v>440</v>
      </c>
      <c r="C335" s="13" t="s">
        <v>12</v>
      </c>
      <c r="D335" s="14">
        <v>1100</v>
      </c>
      <c r="E335" s="14">
        <v>48</v>
      </c>
      <c r="F335" s="13">
        <v>51</v>
      </c>
      <c r="G335" s="13">
        <v>55</v>
      </c>
      <c r="H335" s="13">
        <v>60</v>
      </c>
      <c r="I335" s="6">
        <f t="shared" ref="I335" si="925">(IF(C335="SHORT",E335-F335,IF(C335="LONG",F335-E335)))*D335</f>
        <v>3300</v>
      </c>
      <c r="J335" s="16">
        <f t="shared" si="919"/>
        <v>4400</v>
      </c>
      <c r="K335" s="16">
        <f t="shared" ref="K335" si="926">(IF(C335="SHORT",IF(H335="",0,G335-H335),IF(C335="LONG",IF(H335="",0,(H335-G335)))))*D335</f>
        <v>5500</v>
      </c>
      <c r="L335" s="6">
        <f t="shared" ref="L335" si="927">I335+J335+K335</f>
        <v>13200</v>
      </c>
    </row>
    <row r="336" spans="1:12" x14ac:dyDescent="0.25">
      <c r="A336" s="12" t="s">
        <v>78</v>
      </c>
      <c r="B336" s="12" t="s">
        <v>440</v>
      </c>
      <c r="C336" s="13" t="s">
        <v>12</v>
      </c>
      <c r="D336" s="14">
        <v>1100</v>
      </c>
      <c r="E336" s="14">
        <v>48</v>
      </c>
      <c r="F336" s="13">
        <v>51</v>
      </c>
      <c r="G336" s="13">
        <v>55</v>
      </c>
      <c r="H336" s="13">
        <v>60</v>
      </c>
      <c r="I336" s="6">
        <f t="shared" ref="I336" si="928">(IF(C336="SHORT",E336-F336,IF(C336="LONG",F336-E336)))*D336</f>
        <v>3300</v>
      </c>
      <c r="J336" s="16">
        <f t="shared" si="919"/>
        <v>4400</v>
      </c>
      <c r="K336" s="16">
        <f t="shared" ref="K336" si="929">(IF(C336="SHORT",IF(H336="",0,G336-H336),IF(C336="LONG",IF(H336="",0,(H336-G336)))))*D336</f>
        <v>5500</v>
      </c>
      <c r="L336" s="6">
        <f t="shared" ref="L336" si="930">I336+J336+K336</f>
        <v>13200</v>
      </c>
    </row>
    <row r="337" spans="1:12" x14ac:dyDescent="0.25">
      <c r="A337" s="12" t="s">
        <v>77</v>
      </c>
      <c r="B337" s="12" t="s">
        <v>296</v>
      </c>
      <c r="C337" s="13" t="s">
        <v>12</v>
      </c>
      <c r="D337" s="14">
        <v>1600</v>
      </c>
      <c r="E337" s="14">
        <v>40</v>
      </c>
      <c r="F337" s="13">
        <v>42</v>
      </c>
      <c r="G337" s="13">
        <v>44</v>
      </c>
      <c r="H337" s="13">
        <v>46</v>
      </c>
      <c r="I337" s="6">
        <f t="shared" ref="I337" si="931">(IF(C337="SHORT",E337-F337,IF(C337="LONG",F337-E337)))*D337</f>
        <v>3200</v>
      </c>
      <c r="J337" s="16">
        <f t="shared" si="919"/>
        <v>3200</v>
      </c>
      <c r="K337" s="16">
        <f t="shared" ref="K337" si="932">(IF(C337="SHORT",IF(H337="",0,G337-H337),IF(C337="LONG",IF(H337="",0,(H337-G337)))))*D337</f>
        <v>3200</v>
      </c>
      <c r="L337" s="6">
        <f t="shared" ref="L337" si="933">I337+J337+K337</f>
        <v>9600</v>
      </c>
    </row>
    <row r="338" spans="1:12" x14ac:dyDescent="0.25">
      <c r="A338" s="12" t="s">
        <v>77</v>
      </c>
      <c r="B338" s="12" t="s">
        <v>440</v>
      </c>
      <c r="C338" s="13" t="s">
        <v>12</v>
      </c>
      <c r="D338" s="14">
        <v>1100</v>
      </c>
      <c r="E338" s="14">
        <v>32</v>
      </c>
      <c r="F338" s="13">
        <v>34</v>
      </c>
      <c r="G338" s="13">
        <v>36</v>
      </c>
      <c r="H338" s="13">
        <v>38</v>
      </c>
      <c r="I338" s="6">
        <f t="shared" ref="I338" si="934">(IF(C338="SHORT",E338-F338,IF(C338="LONG",F338-E338)))*D338</f>
        <v>2200</v>
      </c>
      <c r="J338" s="16">
        <f t="shared" si="919"/>
        <v>2200</v>
      </c>
      <c r="K338" s="16">
        <f t="shared" ref="K338" si="935">(IF(C338="SHORT",IF(H338="",0,G338-H338),IF(C338="LONG",IF(H338="",0,(H338-G338)))))*D338</f>
        <v>2200</v>
      </c>
      <c r="L338" s="6">
        <f t="shared" ref="L338" si="936">I338+J338+K338</f>
        <v>6600</v>
      </c>
    </row>
    <row r="339" spans="1:12" x14ac:dyDescent="0.25">
      <c r="A339" s="12" t="s">
        <v>77</v>
      </c>
      <c r="B339" s="12" t="s">
        <v>400</v>
      </c>
      <c r="C339" s="13" t="s">
        <v>12</v>
      </c>
      <c r="D339" s="14">
        <v>2000</v>
      </c>
      <c r="E339" s="14">
        <v>40</v>
      </c>
      <c r="F339" s="13">
        <v>41</v>
      </c>
      <c r="G339" s="13">
        <v>42</v>
      </c>
      <c r="H339" s="13">
        <v>0</v>
      </c>
      <c r="I339" s="6">
        <f t="shared" ref="I339" si="937">(IF(C339="SHORT",E339-F339,IF(C339="LONG",F339-E339)))*D339</f>
        <v>2000</v>
      </c>
      <c r="J339" s="16">
        <f t="shared" si="919"/>
        <v>2000</v>
      </c>
      <c r="K339" s="16">
        <v>0</v>
      </c>
      <c r="L339" s="6">
        <f t="shared" ref="L339" si="938">I339+J339+K339</f>
        <v>4000</v>
      </c>
    </row>
    <row r="340" spans="1:12" x14ac:dyDescent="0.25">
      <c r="A340" s="12" t="s">
        <v>77</v>
      </c>
      <c r="B340" s="12" t="s">
        <v>416</v>
      </c>
      <c r="C340" s="13" t="s">
        <v>12</v>
      </c>
      <c r="D340" s="14">
        <v>2000</v>
      </c>
      <c r="E340" s="14">
        <v>39.5</v>
      </c>
      <c r="F340" s="13">
        <v>38.5</v>
      </c>
      <c r="G340" s="13">
        <v>0</v>
      </c>
      <c r="H340" s="13">
        <v>0</v>
      </c>
      <c r="I340" s="6">
        <f t="shared" ref="I340" si="939">(IF(C340="SHORT",E340-F340,IF(C340="LONG",F340-E340)))*D340</f>
        <v>-2000</v>
      </c>
      <c r="J340" s="16">
        <v>0</v>
      </c>
      <c r="K340" s="16">
        <v>0</v>
      </c>
      <c r="L340" s="6">
        <f t="shared" ref="L340" si="940">I340+J340+K340</f>
        <v>-2000</v>
      </c>
    </row>
    <row r="341" spans="1:12" x14ac:dyDescent="0.25">
      <c r="A341" s="12" t="s">
        <v>76</v>
      </c>
      <c r="B341" s="12" t="s">
        <v>441</v>
      </c>
      <c r="C341" s="13" t="s">
        <v>12</v>
      </c>
      <c r="D341" s="14">
        <v>2000</v>
      </c>
      <c r="E341" s="14">
        <v>41.5</v>
      </c>
      <c r="F341" s="13">
        <v>42.5</v>
      </c>
      <c r="G341" s="13">
        <v>44</v>
      </c>
      <c r="H341" s="13">
        <v>46</v>
      </c>
      <c r="I341" s="6">
        <f t="shared" ref="I341" si="941">(IF(C341="SHORT",E341-F341,IF(C341="LONG",F341-E341)))*D341</f>
        <v>2000</v>
      </c>
      <c r="J341" s="16">
        <f>(G341-F341)*D341</f>
        <v>3000</v>
      </c>
      <c r="K341" s="16">
        <f t="shared" ref="K341" si="942">(IF(C341="SHORT",IF(H341="",0,G341-H341),IF(C341="LONG",IF(H341="",0,(H341-G341)))))*D341</f>
        <v>4000</v>
      </c>
      <c r="L341" s="6">
        <f t="shared" ref="L341" si="943">I341+J341+K341</f>
        <v>9000</v>
      </c>
    </row>
    <row r="342" spans="1:12" x14ac:dyDescent="0.25">
      <c r="A342" s="12" t="s">
        <v>76</v>
      </c>
      <c r="B342" s="12" t="s">
        <v>440</v>
      </c>
      <c r="C342" s="13" t="s">
        <v>12</v>
      </c>
      <c r="D342" s="14">
        <v>1100</v>
      </c>
      <c r="E342" s="14">
        <v>39</v>
      </c>
      <c r="F342" s="13">
        <v>40</v>
      </c>
      <c r="G342" s="13">
        <v>41</v>
      </c>
      <c r="H342" s="13">
        <v>42</v>
      </c>
      <c r="I342" s="6">
        <f t="shared" ref="I342" si="944">(IF(C342="SHORT",E342-F342,IF(C342="LONG",F342-E342)))*D342</f>
        <v>1100</v>
      </c>
      <c r="J342" s="16">
        <f>(G342-F342)*D342</f>
        <v>1100</v>
      </c>
      <c r="K342" s="16">
        <f t="shared" ref="K342" si="945">(IF(C342="SHORT",IF(H342="",0,G342-H342),IF(C342="LONG",IF(H342="",0,(H342-G342)))))*D342</f>
        <v>1100</v>
      </c>
      <c r="L342" s="6">
        <f t="shared" ref="L342" si="946">I342+J342+K342</f>
        <v>3300</v>
      </c>
    </row>
    <row r="343" spans="1:12" x14ac:dyDescent="0.25">
      <c r="A343" s="12" t="s">
        <v>76</v>
      </c>
      <c r="B343" s="12" t="s">
        <v>377</v>
      </c>
      <c r="C343" s="13" t="s">
        <v>12</v>
      </c>
      <c r="D343" s="14">
        <v>4000</v>
      </c>
      <c r="E343" s="14">
        <v>18.7</v>
      </c>
      <c r="F343" s="13">
        <v>17.5</v>
      </c>
      <c r="G343" s="13">
        <v>0</v>
      </c>
      <c r="H343" s="13">
        <v>0</v>
      </c>
      <c r="I343" s="6">
        <f t="shared" ref="I343" si="947">(IF(C343="SHORT",E343-F343,IF(C343="LONG",F343-E343)))*D343</f>
        <v>-4799.9999999999973</v>
      </c>
      <c r="J343" s="16">
        <v>0</v>
      </c>
      <c r="K343" s="16">
        <f t="shared" ref="K343" si="948">(IF(C343="SHORT",IF(H343="",0,G343-H343),IF(C343="LONG",IF(H343="",0,(H343-G343)))))*D343</f>
        <v>0</v>
      </c>
      <c r="L343" s="6">
        <f t="shared" ref="L343" si="949">I343+J343+K343</f>
        <v>-4799.9999999999973</v>
      </c>
    </row>
    <row r="344" spans="1:12" x14ac:dyDescent="0.25">
      <c r="A344" s="12" t="s">
        <v>75</v>
      </c>
      <c r="B344" s="12" t="s">
        <v>442</v>
      </c>
      <c r="C344" s="13" t="s">
        <v>12</v>
      </c>
      <c r="D344" s="14">
        <v>8000</v>
      </c>
      <c r="E344" s="14">
        <v>5</v>
      </c>
      <c r="F344" s="13">
        <v>5.5</v>
      </c>
      <c r="G344" s="13">
        <v>6</v>
      </c>
      <c r="H344" s="13">
        <v>6.5</v>
      </c>
      <c r="I344" s="6">
        <f t="shared" ref="I344" si="950">(IF(C344="SHORT",E344-F344,IF(C344="LONG",F344-E344)))*D344</f>
        <v>4000</v>
      </c>
      <c r="J344" s="16">
        <f>(G344-F344)*D344</f>
        <v>4000</v>
      </c>
      <c r="K344" s="16">
        <f t="shared" ref="K344" si="951">(IF(C344="SHORT",IF(H344="",0,G344-H344),IF(C344="LONG",IF(H344="",0,(H344-G344)))))*D344</f>
        <v>4000</v>
      </c>
      <c r="L344" s="6">
        <f t="shared" ref="L344" si="952">I344+J344+K344</f>
        <v>12000</v>
      </c>
    </row>
    <row r="345" spans="1:12" x14ac:dyDescent="0.25">
      <c r="A345" s="12" t="s">
        <v>75</v>
      </c>
      <c r="B345" s="12" t="s">
        <v>443</v>
      </c>
      <c r="C345" s="13" t="s">
        <v>12</v>
      </c>
      <c r="D345" s="14">
        <v>3000</v>
      </c>
      <c r="E345" s="14">
        <v>11.7</v>
      </c>
      <c r="F345" s="13">
        <v>12.7</v>
      </c>
      <c r="G345" s="13">
        <v>13.7</v>
      </c>
      <c r="H345" s="13">
        <v>0</v>
      </c>
      <c r="I345" s="6">
        <f t="shared" ref="I345" si="953">(IF(C345="SHORT",E345-F345,IF(C345="LONG",F345-E345)))*D345</f>
        <v>3000</v>
      </c>
      <c r="J345" s="16">
        <f>(G345-F345)*D345</f>
        <v>3000</v>
      </c>
      <c r="K345" s="16">
        <v>0</v>
      </c>
      <c r="L345" s="6">
        <f t="shared" ref="L345" si="954">I345+J345+K345</f>
        <v>6000</v>
      </c>
    </row>
    <row r="346" spans="1:12" x14ac:dyDescent="0.25">
      <c r="A346" s="12" t="s">
        <v>74</v>
      </c>
      <c r="B346" s="12" t="s">
        <v>444</v>
      </c>
      <c r="C346" s="13" t="s">
        <v>12</v>
      </c>
      <c r="D346" s="14">
        <v>3000</v>
      </c>
      <c r="E346" s="14">
        <v>11</v>
      </c>
      <c r="F346" s="13">
        <v>12</v>
      </c>
      <c r="G346" s="13">
        <v>13</v>
      </c>
      <c r="H346" s="13">
        <v>14</v>
      </c>
      <c r="I346" s="6">
        <f t="shared" ref="I346" si="955">(IF(C346="SHORT",E346-F346,IF(C346="LONG",F346-E346)))*D346</f>
        <v>3000</v>
      </c>
      <c r="J346" s="16">
        <f>(G346-F346)*D346</f>
        <v>3000</v>
      </c>
      <c r="K346" s="16">
        <f t="shared" ref="K346" si="956">(IF(C346="SHORT",IF(H346="",0,G346-H346),IF(C346="LONG",IF(H346="",0,(H346-G346)))))*D346</f>
        <v>3000</v>
      </c>
      <c r="L346" s="6">
        <f t="shared" ref="L346" si="957">I346+J346+K346</f>
        <v>9000</v>
      </c>
    </row>
    <row r="347" spans="1:12" x14ac:dyDescent="0.25">
      <c r="A347" s="12" t="s">
        <v>73</v>
      </c>
      <c r="B347" s="12" t="s">
        <v>445</v>
      </c>
      <c r="C347" s="13" t="s">
        <v>12</v>
      </c>
      <c r="D347" s="14">
        <v>2000</v>
      </c>
      <c r="E347" s="14">
        <v>20</v>
      </c>
      <c r="F347" s="13">
        <v>21</v>
      </c>
      <c r="G347" s="13">
        <v>22</v>
      </c>
      <c r="H347" s="13">
        <v>23</v>
      </c>
      <c r="I347" s="6">
        <f t="shared" ref="I347" si="958">(IF(C347="SHORT",E347-F347,IF(C347="LONG",F347-E347)))*D347</f>
        <v>2000</v>
      </c>
      <c r="J347" s="16">
        <f>(G347-F347)*D347</f>
        <v>2000</v>
      </c>
      <c r="K347" s="16">
        <f t="shared" ref="K347" si="959">(IF(C347="SHORT",IF(H347="",0,G347-H347),IF(C347="LONG",IF(H347="",0,(H347-G347)))))*D347</f>
        <v>2000</v>
      </c>
      <c r="L347" s="6">
        <f t="shared" ref="L347" si="960">I347+J347+K347</f>
        <v>6000</v>
      </c>
    </row>
    <row r="348" spans="1:12" x14ac:dyDescent="0.25">
      <c r="A348" s="12" t="s">
        <v>73</v>
      </c>
      <c r="B348" s="12" t="s">
        <v>377</v>
      </c>
      <c r="C348" s="13" t="s">
        <v>12</v>
      </c>
      <c r="D348" s="14">
        <v>4000</v>
      </c>
      <c r="E348" s="14">
        <v>8</v>
      </c>
      <c r="F348" s="13">
        <v>9</v>
      </c>
      <c r="G348" s="13">
        <v>10</v>
      </c>
      <c r="H348" s="13">
        <v>0</v>
      </c>
      <c r="I348" s="6">
        <f t="shared" ref="I348" si="961">(IF(C348="SHORT",E348-F348,IF(C348="LONG",F348-E348)))*D348</f>
        <v>4000</v>
      </c>
      <c r="J348" s="16">
        <f>(G348-F348)*D348</f>
        <v>4000</v>
      </c>
      <c r="K348" s="16">
        <v>0</v>
      </c>
      <c r="L348" s="6">
        <f t="shared" ref="L348" si="962">I348+J348+K348</f>
        <v>8000</v>
      </c>
    </row>
    <row r="349" spans="1:12" x14ac:dyDescent="0.25">
      <c r="A349" s="12" t="s">
        <v>73</v>
      </c>
      <c r="B349" s="12" t="s">
        <v>399</v>
      </c>
      <c r="C349" s="13" t="s">
        <v>12</v>
      </c>
      <c r="D349" s="14">
        <v>4000</v>
      </c>
      <c r="E349" s="14">
        <v>10.5</v>
      </c>
      <c r="F349" s="13">
        <v>9.4</v>
      </c>
      <c r="G349" s="13">
        <v>0</v>
      </c>
      <c r="H349" s="13">
        <v>0</v>
      </c>
      <c r="I349" s="6">
        <f t="shared" ref="I349" si="963">(IF(C349="SHORT",E349-F349,IF(C349="LONG",F349-E349)))*D349</f>
        <v>-4399.9999999999982</v>
      </c>
      <c r="J349" s="16">
        <v>0</v>
      </c>
      <c r="K349" s="16">
        <v>0</v>
      </c>
      <c r="L349" s="6">
        <f t="shared" ref="L349" si="964">I349+J349+K349</f>
        <v>-4399.9999999999982</v>
      </c>
    </row>
    <row r="350" spans="1:12" x14ac:dyDescent="0.25">
      <c r="A350" s="12" t="s">
        <v>72</v>
      </c>
      <c r="B350" s="12" t="s">
        <v>383</v>
      </c>
      <c r="C350" s="13" t="s">
        <v>12</v>
      </c>
      <c r="D350" s="14">
        <v>3000</v>
      </c>
      <c r="E350" s="14">
        <v>14</v>
      </c>
      <c r="F350" s="13">
        <v>15</v>
      </c>
      <c r="G350" s="13">
        <v>0</v>
      </c>
      <c r="H350" s="13">
        <v>0</v>
      </c>
      <c r="I350" s="6">
        <f t="shared" ref="I350" si="965">(IF(C350="SHORT",E350-F350,IF(C350="LONG",F350-E350)))*D350</f>
        <v>3000</v>
      </c>
      <c r="J350" s="16">
        <v>0</v>
      </c>
      <c r="K350" s="16">
        <f t="shared" ref="K350" si="966">(IF(C350="SHORT",IF(H350="",0,G350-H350),IF(C350="LONG",IF(H350="",0,(H350-G350)))))*D350</f>
        <v>0</v>
      </c>
      <c r="L350" s="6">
        <f t="shared" ref="L350" si="967">I350+J350+K350</f>
        <v>3000</v>
      </c>
    </row>
    <row r="351" spans="1:12" x14ac:dyDescent="0.25">
      <c r="A351" s="12" t="s">
        <v>72</v>
      </c>
      <c r="B351" s="12" t="s">
        <v>335</v>
      </c>
      <c r="C351" s="13" t="s">
        <v>12</v>
      </c>
      <c r="D351" s="14">
        <v>1000</v>
      </c>
      <c r="E351" s="14">
        <v>14</v>
      </c>
      <c r="F351" s="13">
        <v>16</v>
      </c>
      <c r="G351" s="13">
        <v>0</v>
      </c>
      <c r="H351" s="13">
        <v>0</v>
      </c>
      <c r="I351" s="6">
        <f t="shared" ref="I351" si="968">(IF(C351="SHORT",E351-F351,IF(C351="LONG",F351-E351)))*D351</f>
        <v>2000</v>
      </c>
      <c r="J351" s="16">
        <v>0</v>
      </c>
      <c r="K351" s="16">
        <f t="shared" ref="K351" si="969">(IF(C351="SHORT",IF(H351="",0,G351-H351),IF(C351="LONG",IF(H351="",0,(H351-G351)))))*D351</f>
        <v>0</v>
      </c>
      <c r="L351" s="6">
        <f t="shared" ref="L351" si="970">I351+J351+K351</f>
        <v>2000</v>
      </c>
    </row>
    <row r="352" spans="1:12" x14ac:dyDescent="0.25">
      <c r="A352" s="12" t="s">
        <v>72</v>
      </c>
      <c r="B352" s="12" t="s">
        <v>441</v>
      </c>
      <c r="C352" s="13" t="s">
        <v>12</v>
      </c>
      <c r="D352" s="14">
        <v>2000</v>
      </c>
      <c r="E352" s="14">
        <v>24.5</v>
      </c>
      <c r="F352" s="13">
        <v>22</v>
      </c>
      <c r="G352" s="13">
        <v>0</v>
      </c>
      <c r="H352" s="13">
        <v>0</v>
      </c>
      <c r="I352" s="6">
        <f t="shared" ref="I352" si="971">(IF(C352="SHORT",E352-F352,IF(C352="LONG",F352-E352)))*D352</f>
        <v>-5000</v>
      </c>
      <c r="J352" s="16">
        <v>0</v>
      </c>
      <c r="K352" s="16">
        <f t="shared" ref="K352" si="972">(IF(C352="SHORT",IF(H352="",0,G352-H352),IF(C352="LONG",IF(H352="",0,(H352-G352)))))*D352</f>
        <v>0</v>
      </c>
      <c r="L352" s="6">
        <f t="shared" ref="L352" si="973">I352+J352+K352</f>
        <v>-5000</v>
      </c>
    </row>
    <row r="353" spans="1:12" x14ac:dyDescent="0.25">
      <c r="A353" s="12" t="s">
        <v>71</v>
      </c>
      <c r="B353" s="12" t="s">
        <v>446</v>
      </c>
      <c r="C353" s="13" t="s">
        <v>12</v>
      </c>
      <c r="D353" s="14">
        <v>1000</v>
      </c>
      <c r="E353" s="14">
        <v>24.5</v>
      </c>
      <c r="F353" s="13">
        <v>26</v>
      </c>
      <c r="G353" s="13">
        <v>28</v>
      </c>
      <c r="H353" s="13">
        <v>30</v>
      </c>
      <c r="I353" s="6">
        <f t="shared" ref="I353" si="974">(IF(C353="SHORT",E353-F353,IF(C353="LONG",F353-E353)))*D353</f>
        <v>1500</v>
      </c>
      <c r="J353" s="16">
        <f>(G353-F353)*D353</f>
        <v>2000</v>
      </c>
      <c r="K353" s="16">
        <f t="shared" ref="K353" si="975">(IF(C353="SHORT",IF(H353="",0,G353-H353),IF(C353="LONG",IF(H353="",0,(H353-G353)))))*D353</f>
        <v>2000</v>
      </c>
      <c r="L353" s="6">
        <f t="shared" ref="L353" si="976">I353+J353+K353</f>
        <v>5500</v>
      </c>
    </row>
    <row r="354" spans="1:12" x14ac:dyDescent="0.25">
      <c r="A354" s="12" t="s">
        <v>71</v>
      </c>
      <c r="B354" s="12" t="s">
        <v>447</v>
      </c>
      <c r="C354" s="13" t="s">
        <v>12</v>
      </c>
      <c r="D354" s="14">
        <v>2000</v>
      </c>
      <c r="E354" s="14">
        <v>26.5</v>
      </c>
      <c r="F354" s="13">
        <v>26.5</v>
      </c>
      <c r="G354" s="13">
        <v>0</v>
      </c>
      <c r="H354" s="13">
        <v>0</v>
      </c>
      <c r="I354" s="6">
        <f t="shared" ref="I354" si="977">(IF(C354="SHORT",E354-F354,IF(C354="LONG",F354-E354)))*D354</f>
        <v>0</v>
      </c>
      <c r="J354" s="16">
        <v>0</v>
      </c>
      <c r="K354" s="16">
        <f t="shared" ref="K354" si="978">(IF(C354="SHORT",IF(H354="",0,G354-H354),IF(C354="LONG",IF(H354="",0,(H354-G354)))))*D354</f>
        <v>0</v>
      </c>
      <c r="L354" s="6">
        <f t="shared" ref="L354" si="979">I354+J354+K354</f>
        <v>0</v>
      </c>
    </row>
    <row r="355" spans="1:12" x14ac:dyDescent="0.25">
      <c r="A355" s="12" t="s">
        <v>70</v>
      </c>
      <c r="B355" s="12" t="s">
        <v>441</v>
      </c>
      <c r="C355" s="13" t="s">
        <v>12</v>
      </c>
      <c r="D355" s="14">
        <v>2000</v>
      </c>
      <c r="E355" s="14">
        <v>27</v>
      </c>
      <c r="F355" s="13">
        <v>28.5</v>
      </c>
      <c r="G355" s="13">
        <v>30</v>
      </c>
      <c r="H355" s="13">
        <v>32</v>
      </c>
      <c r="I355" s="6">
        <f t="shared" ref="I355" si="980">(IF(C355="SHORT",E355-F355,IF(C355="LONG",F355-E355)))*D355</f>
        <v>3000</v>
      </c>
      <c r="J355" s="16">
        <f>(G355-F355)*D355</f>
        <v>3000</v>
      </c>
      <c r="K355" s="16">
        <f t="shared" ref="K355" si="981">(IF(C355="SHORT",IF(H355="",0,G355-H355),IF(C355="LONG",IF(H355="",0,(H355-G355)))))*D355</f>
        <v>4000</v>
      </c>
      <c r="L355" s="6">
        <f t="shared" ref="L355" si="982">I355+J355+K355</f>
        <v>10000</v>
      </c>
    </row>
    <row r="356" spans="1:12" x14ac:dyDescent="0.25">
      <c r="A356" s="12" t="s">
        <v>69</v>
      </c>
      <c r="B356" s="12" t="s">
        <v>441</v>
      </c>
      <c r="C356" s="13" t="s">
        <v>12</v>
      </c>
      <c r="D356" s="14">
        <v>2000</v>
      </c>
      <c r="E356" s="14">
        <v>26</v>
      </c>
      <c r="F356" s="13">
        <v>27</v>
      </c>
      <c r="G356" s="13">
        <v>0</v>
      </c>
      <c r="H356" s="13">
        <v>0</v>
      </c>
      <c r="I356" s="6">
        <f t="shared" ref="I356" si="983">(IF(C356="SHORT",E356-F356,IF(C356="LONG",F356-E356)))*D356</f>
        <v>2000</v>
      </c>
      <c r="J356" s="16">
        <v>0</v>
      </c>
      <c r="K356" s="16">
        <f t="shared" ref="K356" si="984">(IF(C356="SHORT",IF(H356="",0,G356-H356),IF(C356="LONG",IF(H356="",0,(H356-G356)))))*D356</f>
        <v>0</v>
      </c>
      <c r="L356" s="6">
        <f t="shared" ref="L356" si="985">I356+J356+K356</f>
        <v>2000</v>
      </c>
    </row>
    <row r="357" spans="1:12" x14ac:dyDescent="0.25">
      <c r="A357" s="12" t="s">
        <v>69</v>
      </c>
      <c r="B357" s="12" t="s">
        <v>399</v>
      </c>
      <c r="C357" s="13" t="s">
        <v>12</v>
      </c>
      <c r="D357" s="14">
        <v>4000</v>
      </c>
      <c r="E357" s="14">
        <v>13.5</v>
      </c>
      <c r="F357" s="13">
        <v>14.5</v>
      </c>
      <c r="G357" s="13">
        <v>0</v>
      </c>
      <c r="H357" s="13">
        <v>0</v>
      </c>
      <c r="I357" s="6">
        <f t="shared" ref="I357" si="986">(IF(C357="SHORT",E357-F357,IF(C357="LONG",F357-E357)))*D357</f>
        <v>4000</v>
      </c>
      <c r="J357" s="16">
        <v>0</v>
      </c>
      <c r="K357" s="16">
        <f t="shared" ref="K357" si="987">(IF(C357="SHORT",IF(H357="",0,G357-H357),IF(C357="LONG",IF(H357="",0,(H357-G357)))))*D357</f>
        <v>0</v>
      </c>
      <c r="L357" s="6">
        <f t="shared" ref="L357" si="988">I357+J357+K357</f>
        <v>4000</v>
      </c>
    </row>
    <row r="358" spans="1:12" x14ac:dyDescent="0.25">
      <c r="A358" s="12" t="s">
        <v>68</v>
      </c>
      <c r="B358" s="12" t="s">
        <v>448</v>
      </c>
      <c r="C358" s="13" t="s">
        <v>12</v>
      </c>
      <c r="D358" s="14">
        <v>2000</v>
      </c>
      <c r="E358" s="14">
        <v>62</v>
      </c>
      <c r="F358" s="13">
        <v>65</v>
      </c>
      <c r="G358" s="13">
        <v>68</v>
      </c>
      <c r="H358" s="13">
        <v>72</v>
      </c>
      <c r="I358" s="6">
        <f t="shared" ref="I358" si="989">(IF(C358="SHORT",E358-F358,IF(C358="LONG",F358-E358)))*D358</f>
        <v>6000</v>
      </c>
      <c r="J358" s="16">
        <f>(G358-F358)*D358</f>
        <v>6000</v>
      </c>
      <c r="K358" s="16">
        <f t="shared" ref="K358" si="990">(IF(C358="SHORT",IF(H358="",0,G358-H358),IF(C358="LONG",IF(H358="",0,(H358-G358)))))*D358</f>
        <v>8000</v>
      </c>
      <c r="L358" s="6">
        <f t="shared" ref="L358" si="991">I358+J358+K358</f>
        <v>20000</v>
      </c>
    </row>
    <row r="359" spans="1:12" x14ac:dyDescent="0.25">
      <c r="A359" s="12" t="s">
        <v>68</v>
      </c>
      <c r="B359" s="12" t="s">
        <v>449</v>
      </c>
      <c r="C359" s="13" t="s">
        <v>12</v>
      </c>
      <c r="D359" s="14">
        <v>2600</v>
      </c>
      <c r="E359" s="14">
        <v>13</v>
      </c>
      <c r="F359" s="13">
        <v>14</v>
      </c>
      <c r="G359" s="13">
        <v>15</v>
      </c>
      <c r="H359" s="13">
        <v>16</v>
      </c>
      <c r="I359" s="6">
        <f t="shared" ref="I359" si="992">(IF(C359="SHORT",E359-F359,IF(C359="LONG",F359-E359)))*D359</f>
        <v>2600</v>
      </c>
      <c r="J359" s="16">
        <f>(G359-F359)*D359</f>
        <v>2600</v>
      </c>
      <c r="K359" s="16">
        <f t="shared" ref="K359" si="993">(IF(C359="SHORT",IF(H359="",0,G359-H359),IF(C359="LONG",IF(H359="",0,(H359-G359)))))*D359</f>
        <v>2600</v>
      </c>
      <c r="L359" s="6">
        <f t="shared" ref="L359" si="994">I359+J359+K359</f>
        <v>7800</v>
      </c>
    </row>
    <row r="360" spans="1:12" x14ac:dyDescent="0.25">
      <c r="A360" s="12" t="s">
        <v>68</v>
      </c>
      <c r="B360" s="12" t="s">
        <v>450</v>
      </c>
      <c r="C360" s="13" t="s">
        <v>12</v>
      </c>
      <c r="D360" s="14">
        <v>2000</v>
      </c>
      <c r="E360" s="14">
        <v>25</v>
      </c>
      <c r="F360" s="13">
        <v>26.5</v>
      </c>
      <c r="G360" s="13">
        <v>0</v>
      </c>
      <c r="H360" s="13">
        <v>0</v>
      </c>
      <c r="I360" s="6">
        <f t="shared" ref="I360" si="995">(IF(C360="SHORT",E360-F360,IF(C360="LONG",F360-E360)))*D360</f>
        <v>3000</v>
      </c>
      <c r="J360" s="16">
        <v>0</v>
      </c>
      <c r="K360" s="16">
        <f t="shared" ref="K360" si="996">(IF(C360="SHORT",IF(H360="",0,G360-H360),IF(C360="LONG",IF(H360="",0,(H360-G360)))))*D360</f>
        <v>0</v>
      </c>
      <c r="L360" s="6">
        <f t="shared" ref="L360" si="997">I360+J360+K360</f>
        <v>3000</v>
      </c>
    </row>
    <row r="361" spans="1:12" x14ac:dyDescent="0.25">
      <c r="A361" s="12" t="s">
        <v>67</v>
      </c>
      <c r="B361" s="12" t="s">
        <v>451</v>
      </c>
      <c r="C361" s="13" t="s">
        <v>12</v>
      </c>
      <c r="D361" s="14">
        <v>1000</v>
      </c>
      <c r="E361" s="14">
        <v>50</v>
      </c>
      <c r="F361" s="13">
        <v>53</v>
      </c>
      <c r="G361" s="13">
        <v>56</v>
      </c>
      <c r="H361" s="13">
        <v>59</v>
      </c>
      <c r="I361" s="6">
        <f t="shared" ref="I361" si="998">(IF(C361="SHORT",E361-F361,IF(C361="LONG",F361-E361)))*D361</f>
        <v>3000</v>
      </c>
      <c r="J361" s="16">
        <f>(G361-F361)*D361</f>
        <v>3000</v>
      </c>
      <c r="K361" s="16">
        <f t="shared" ref="K361" si="999">(IF(C361="SHORT",IF(H361="",0,G361-H361),IF(C361="LONG",IF(H361="",0,(H361-G361)))))*D361</f>
        <v>3000</v>
      </c>
      <c r="L361" s="6">
        <f t="shared" ref="L361" si="1000">I361+J361+K361</f>
        <v>9000</v>
      </c>
    </row>
    <row r="362" spans="1:12" x14ac:dyDescent="0.25">
      <c r="A362" s="12" t="s">
        <v>67</v>
      </c>
      <c r="B362" s="12" t="s">
        <v>452</v>
      </c>
      <c r="C362" s="13" t="s">
        <v>12</v>
      </c>
      <c r="D362" s="14">
        <v>1000</v>
      </c>
      <c r="E362" s="14">
        <v>53.5</v>
      </c>
      <c r="F362" s="13">
        <v>57</v>
      </c>
      <c r="G362" s="13">
        <v>0</v>
      </c>
      <c r="H362" s="13">
        <v>0</v>
      </c>
      <c r="I362" s="6">
        <f t="shared" ref="I362" si="1001">(IF(C362="SHORT",E362-F362,IF(C362="LONG",F362-E362)))*D362</f>
        <v>3500</v>
      </c>
      <c r="J362" s="16">
        <v>0</v>
      </c>
      <c r="K362" s="16">
        <f t="shared" ref="K362" si="1002">(IF(C362="SHORT",IF(H362="",0,G362-H362),IF(C362="LONG",IF(H362="",0,(H362-G362)))))*D362</f>
        <v>0</v>
      </c>
      <c r="L362" s="6">
        <f t="shared" ref="L362" si="1003">I362+J362+K362</f>
        <v>3500</v>
      </c>
    </row>
    <row r="363" spans="1:12" x14ac:dyDescent="0.25">
      <c r="A363" s="12" t="s">
        <v>67</v>
      </c>
      <c r="B363" s="12" t="s">
        <v>453</v>
      </c>
      <c r="C363" s="13" t="s">
        <v>12</v>
      </c>
      <c r="D363" s="14">
        <v>1000</v>
      </c>
      <c r="E363" s="14">
        <v>22</v>
      </c>
      <c r="F363" s="13">
        <v>24</v>
      </c>
      <c r="G363" s="13">
        <v>0</v>
      </c>
      <c r="H363" s="13">
        <v>0</v>
      </c>
      <c r="I363" s="6">
        <f t="shared" ref="I363" si="1004">(IF(C363="SHORT",E363-F363,IF(C363="LONG",F363-E363)))*D363</f>
        <v>2000</v>
      </c>
      <c r="J363" s="16">
        <v>0</v>
      </c>
      <c r="K363" s="16">
        <f t="shared" ref="K363" si="1005">(IF(C363="SHORT",IF(H363="",0,G363-H363),IF(C363="LONG",IF(H363="",0,(H363-G363)))))*D363</f>
        <v>0</v>
      </c>
      <c r="L363" s="6">
        <f t="shared" ref="L363" si="1006">I363+J363+K363</f>
        <v>2000</v>
      </c>
    </row>
    <row r="364" spans="1:12" x14ac:dyDescent="0.25">
      <c r="A364" s="12" t="s">
        <v>67</v>
      </c>
      <c r="B364" s="12" t="s">
        <v>321</v>
      </c>
      <c r="C364" s="13" t="s">
        <v>12</v>
      </c>
      <c r="D364" s="14">
        <v>1600</v>
      </c>
      <c r="E364" s="14">
        <v>26</v>
      </c>
      <c r="F364" s="13">
        <v>22.5</v>
      </c>
      <c r="G364" s="13">
        <v>0</v>
      </c>
      <c r="H364" s="13">
        <v>0</v>
      </c>
      <c r="I364" s="6">
        <f t="shared" ref="I364" si="1007">(IF(C364="SHORT",E364-F364,IF(C364="LONG",F364-E364)))*D364</f>
        <v>-5600</v>
      </c>
      <c r="J364" s="16">
        <v>0</v>
      </c>
      <c r="K364" s="16">
        <f t="shared" ref="K364" si="1008">(IF(C364="SHORT",IF(H364="",0,G364-H364),IF(C364="LONG",IF(H364="",0,(H364-G364)))))*D364</f>
        <v>0</v>
      </c>
      <c r="L364" s="6">
        <f t="shared" ref="L364" si="1009">I364+J364+K364</f>
        <v>-5600</v>
      </c>
    </row>
    <row r="365" spans="1:12" x14ac:dyDescent="0.25">
      <c r="A365" s="12" t="s">
        <v>66</v>
      </c>
      <c r="B365" s="12" t="s">
        <v>399</v>
      </c>
      <c r="C365" s="13" t="s">
        <v>12</v>
      </c>
      <c r="D365" s="14">
        <v>4000</v>
      </c>
      <c r="E365" s="14">
        <v>12.7</v>
      </c>
      <c r="F365" s="13">
        <v>13.2</v>
      </c>
      <c r="G365" s="13">
        <v>14</v>
      </c>
      <c r="H365" s="13">
        <v>15</v>
      </c>
      <c r="I365" s="6">
        <f t="shared" ref="I365" si="1010">(IF(C365="SHORT",E365-F365,IF(C365="LONG",F365-E365)))*D365</f>
        <v>2000</v>
      </c>
      <c r="J365" s="16">
        <f>(G365-F365)*D365</f>
        <v>3200.0000000000027</v>
      </c>
      <c r="K365" s="16">
        <f t="shared" ref="K365" si="1011">(IF(C365="SHORT",IF(H365="",0,G365-H365),IF(C365="LONG",IF(H365="",0,(H365-G365)))))*D365</f>
        <v>4000</v>
      </c>
      <c r="L365" s="6">
        <f t="shared" ref="L365" si="1012">I365+J365+K365</f>
        <v>9200.0000000000036</v>
      </c>
    </row>
    <row r="366" spans="1:12" x14ac:dyDescent="0.25">
      <c r="A366" s="12" t="s">
        <v>66</v>
      </c>
      <c r="B366" s="12" t="s">
        <v>454</v>
      </c>
      <c r="C366" s="13" t="s">
        <v>12</v>
      </c>
      <c r="D366" s="14">
        <v>4000</v>
      </c>
      <c r="E366" s="14">
        <v>12</v>
      </c>
      <c r="F366" s="13">
        <v>13</v>
      </c>
      <c r="G366" s="13">
        <v>14</v>
      </c>
      <c r="H366" s="13">
        <v>15</v>
      </c>
      <c r="I366" s="6">
        <f t="shared" ref="I366" si="1013">(IF(C366="SHORT",E366-F366,IF(C366="LONG",F366-E366)))*D366</f>
        <v>4000</v>
      </c>
      <c r="J366" s="16">
        <f>(G366-F366)*D366</f>
        <v>4000</v>
      </c>
      <c r="K366" s="16">
        <f t="shared" ref="K366" si="1014">(IF(C366="SHORT",IF(H366="",0,G366-H366),IF(C366="LONG",IF(H366="",0,(H366-G366)))))*D366</f>
        <v>4000</v>
      </c>
      <c r="L366" s="6">
        <f t="shared" ref="L366" si="1015">I366+J366+K366</f>
        <v>12000</v>
      </c>
    </row>
    <row r="367" spans="1:12" x14ac:dyDescent="0.25">
      <c r="A367" s="12" t="s">
        <v>66</v>
      </c>
      <c r="B367" s="12" t="s">
        <v>455</v>
      </c>
      <c r="C367" s="13" t="s">
        <v>12</v>
      </c>
      <c r="D367" s="14">
        <v>4000</v>
      </c>
      <c r="E367" s="14">
        <v>15.5</v>
      </c>
      <c r="F367" s="13">
        <v>16.5</v>
      </c>
      <c r="G367" s="13">
        <v>0</v>
      </c>
      <c r="H367" s="13">
        <v>0</v>
      </c>
      <c r="I367" s="6">
        <f t="shared" ref="I367" si="1016">(IF(C367="SHORT",E367-F367,IF(C367="LONG",F367-E367)))*D367</f>
        <v>4000</v>
      </c>
      <c r="J367" s="16">
        <v>0</v>
      </c>
      <c r="K367" s="16">
        <f t="shared" ref="K367" si="1017">(IF(C367="SHORT",IF(H367="",0,G367-H367),IF(C367="LONG",IF(H367="",0,(H367-G367)))))*D367</f>
        <v>0</v>
      </c>
      <c r="L367" s="6">
        <f t="shared" ref="L367" si="1018">I367+J367+K367</f>
        <v>4000</v>
      </c>
    </row>
    <row r="368" spans="1:12" x14ac:dyDescent="0.25">
      <c r="A368" s="12" t="s">
        <v>66</v>
      </c>
      <c r="B368" s="12" t="s">
        <v>456</v>
      </c>
      <c r="C368" s="13" t="s">
        <v>12</v>
      </c>
      <c r="D368" s="14">
        <v>1000</v>
      </c>
      <c r="E368" s="14">
        <v>25</v>
      </c>
      <c r="F368" s="13">
        <v>28</v>
      </c>
      <c r="G368" s="13">
        <v>0</v>
      </c>
      <c r="H368" s="13">
        <v>0</v>
      </c>
      <c r="I368" s="6">
        <f t="shared" ref="I368" si="1019">(IF(C368="SHORT",E368-F368,IF(C368="LONG",F368-E368)))*D368</f>
        <v>3000</v>
      </c>
      <c r="J368" s="16">
        <v>0</v>
      </c>
      <c r="K368" s="16">
        <f t="shared" ref="K368" si="1020">(IF(C368="SHORT",IF(H368="",0,G368-H368),IF(C368="LONG",IF(H368="",0,(H368-G368)))))*D368</f>
        <v>0</v>
      </c>
      <c r="L368" s="6">
        <f t="shared" ref="L368" si="1021">I368+J368+K368</f>
        <v>3000</v>
      </c>
    </row>
    <row r="369" spans="1:12" x14ac:dyDescent="0.25">
      <c r="A369" s="12" t="s">
        <v>65</v>
      </c>
      <c r="B369" s="12" t="s">
        <v>457</v>
      </c>
      <c r="C369" s="13" t="s">
        <v>12</v>
      </c>
      <c r="D369" s="14">
        <v>2000</v>
      </c>
      <c r="E369" s="14">
        <v>55</v>
      </c>
      <c r="F369" s="13">
        <v>58</v>
      </c>
      <c r="G369" s="13">
        <v>62</v>
      </c>
      <c r="H369" s="13">
        <v>66</v>
      </c>
      <c r="I369" s="6">
        <f t="shared" ref="I369" si="1022">(IF(C369="SHORT",E369-F369,IF(C369="LONG",F369-E369)))*D369</f>
        <v>6000</v>
      </c>
      <c r="J369" s="16">
        <f>(G369-F369)*D369</f>
        <v>8000</v>
      </c>
      <c r="K369" s="16">
        <f t="shared" ref="K369" si="1023">(IF(C369="SHORT",IF(H369="",0,G369-H369),IF(C369="LONG",IF(H369="",0,(H369-G369)))))*D369</f>
        <v>8000</v>
      </c>
      <c r="L369" s="6">
        <f t="shared" ref="L369" si="1024">I369+J369+K369</f>
        <v>22000</v>
      </c>
    </row>
    <row r="370" spans="1:12" x14ac:dyDescent="0.25">
      <c r="A370" s="12" t="s">
        <v>65</v>
      </c>
      <c r="B370" s="12" t="s">
        <v>458</v>
      </c>
      <c r="C370" s="13" t="s">
        <v>12</v>
      </c>
      <c r="D370" s="14">
        <v>2000</v>
      </c>
      <c r="E370" s="14">
        <v>37</v>
      </c>
      <c r="F370" s="13">
        <v>39</v>
      </c>
      <c r="G370" s="13">
        <v>42</v>
      </c>
      <c r="H370" s="13">
        <v>44</v>
      </c>
      <c r="I370" s="6">
        <f t="shared" ref="I370" si="1025">(IF(C370="SHORT",E370-F370,IF(C370="LONG",F370-E370)))*D370</f>
        <v>4000</v>
      </c>
      <c r="J370" s="16">
        <f>(G370-F370)*D370</f>
        <v>6000</v>
      </c>
      <c r="K370" s="16">
        <f t="shared" ref="K370" si="1026">(IF(C370="SHORT",IF(H370="",0,G370-H370),IF(C370="LONG",IF(H370="",0,(H370-G370)))))*D370</f>
        <v>4000</v>
      </c>
      <c r="L370" s="6">
        <f t="shared" ref="L370" si="1027">I370+J370+K370</f>
        <v>14000</v>
      </c>
    </row>
    <row r="371" spans="1:12" x14ac:dyDescent="0.25">
      <c r="A371" s="12" t="s">
        <v>65</v>
      </c>
      <c r="B371" s="12" t="s">
        <v>459</v>
      </c>
      <c r="C371" s="13" t="s">
        <v>12</v>
      </c>
      <c r="D371" s="14">
        <v>6000</v>
      </c>
      <c r="E371" s="14">
        <v>7.5</v>
      </c>
      <c r="F371" s="13">
        <v>8</v>
      </c>
      <c r="G371" s="13">
        <v>0</v>
      </c>
      <c r="H371" s="13">
        <v>0</v>
      </c>
      <c r="I371" s="6">
        <f t="shared" ref="I371" si="1028">(IF(C371="SHORT",E371-F371,IF(C371="LONG",F371-E371)))*D371</f>
        <v>3000</v>
      </c>
      <c r="J371" s="16">
        <v>0</v>
      </c>
      <c r="K371" s="16">
        <f t="shared" ref="K371" si="1029">(IF(C371="SHORT",IF(H371="",0,G371-H371),IF(C371="LONG",IF(H371="",0,(H371-G371)))))*D371</f>
        <v>0</v>
      </c>
      <c r="L371" s="6">
        <f t="shared" ref="L371" si="1030">I371+J371+K371</f>
        <v>3000</v>
      </c>
    </row>
    <row r="372" spans="1:12" x14ac:dyDescent="0.25">
      <c r="A372" s="12" t="s">
        <v>64</v>
      </c>
      <c r="B372" s="12" t="s">
        <v>207</v>
      </c>
      <c r="C372" s="13" t="s">
        <v>12</v>
      </c>
      <c r="D372" s="14">
        <v>3000</v>
      </c>
      <c r="E372" s="14">
        <v>13</v>
      </c>
      <c r="F372" s="13">
        <v>14</v>
      </c>
      <c r="G372" s="13">
        <v>15</v>
      </c>
      <c r="H372" s="13">
        <v>16</v>
      </c>
      <c r="I372" s="6">
        <f t="shared" ref="I372" si="1031">(IF(C372="SHORT",E372-F372,IF(C372="LONG",F372-E372)))*D372</f>
        <v>3000</v>
      </c>
      <c r="J372" s="16">
        <f>(G372-F372)*D372</f>
        <v>3000</v>
      </c>
      <c r="K372" s="16">
        <f t="shared" ref="K372" si="1032">(IF(C372="SHORT",IF(H372="",0,G372-H372),IF(C372="LONG",IF(H372="",0,(H372-G372)))))*D372</f>
        <v>3000</v>
      </c>
      <c r="L372" s="6">
        <f t="shared" ref="L372" si="1033">I372+J372+K372</f>
        <v>9000</v>
      </c>
    </row>
    <row r="373" spans="1:12" x14ac:dyDescent="0.25">
      <c r="A373" s="12" t="s">
        <v>64</v>
      </c>
      <c r="B373" s="12" t="s">
        <v>208</v>
      </c>
      <c r="C373" s="13" t="s">
        <v>12</v>
      </c>
      <c r="D373" s="14">
        <v>7000</v>
      </c>
      <c r="E373" s="14">
        <v>5.55</v>
      </c>
      <c r="F373" s="13">
        <v>6</v>
      </c>
      <c r="G373" s="13">
        <v>6.5</v>
      </c>
      <c r="H373" s="13">
        <v>7</v>
      </c>
      <c r="I373" s="6">
        <f t="shared" ref="I373" si="1034">(IF(C373="SHORT",E373-F373,IF(C373="LONG",F373-E373)))*D373</f>
        <v>3150.0000000000014</v>
      </c>
      <c r="J373" s="16">
        <v>0</v>
      </c>
      <c r="K373" s="16">
        <f t="shared" ref="K373" si="1035">(IF(C373="SHORT",IF(H373="",0,G373-H373),IF(C373="LONG",IF(H373="",0,(H373-G373)))))*D373</f>
        <v>3500</v>
      </c>
      <c r="L373" s="6">
        <f t="shared" ref="L373" si="1036">I373+J373+K373</f>
        <v>6650.0000000000018</v>
      </c>
    </row>
    <row r="374" spans="1:12" x14ac:dyDescent="0.25">
      <c r="A374" s="12" t="s">
        <v>64</v>
      </c>
      <c r="B374" s="12" t="s">
        <v>209</v>
      </c>
      <c r="C374" s="13" t="s">
        <v>12</v>
      </c>
      <c r="D374" s="14">
        <v>8000</v>
      </c>
      <c r="E374" s="14">
        <v>6.2</v>
      </c>
      <c r="F374" s="13">
        <v>6.7</v>
      </c>
      <c r="G374" s="13">
        <v>0</v>
      </c>
      <c r="H374" s="13">
        <v>0</v>
      </c>
      <c r="I374" s="6">
        <f t="shared" ref="I374" si="1037">(IF(C374="SHORT",E374-F374,IF(C374="LONG",F374-E374)))*D374</f>
        <v>4000</v>
      </c>
      <c r="J374" s="16">
        <v>0</v>
      </c>
      <c r="K374" s="16">
        <f t="shared" ref="K374" si="1038">(IF(C374="SHORT",IF(H374="",0,G374-H374),IF(C374="LONG",IF(H374="",0,(H374-G374)))))*D374</f>
        <v>0</v>
      </c>
      <c r="L374" s="6">
        <f t="shared" ref="L374" si="1039">I374+J374+K374</f>
        <v>4000</v>
      </c>
    </row>
    <row r="375" spans="1:12" x14ac:dyDescent="0.25">
      <c r="A375" s="12" t="s">
        <v>63</v>
      </c>
      <c r="B375" s="12" t="s">
        <v>460</v>
      </c>
      <c r="C375" s="13" t="s">
        <v>12</v>
      </c>
      <c r="D375" s="14">
        <v>2000</v>
      </c>
      <c r="E375" s="14">
        <v>37</v>
      </c>
      <c r="F375" s="13">
        <v>40</v>
      </c>
      <c r="G375" s="13">
        <v>43</v>
      </c>
      <c r="H375" s="13">
        <v>46</v>
      </c>
      <c r="I375" s="6">
        <f t="shared" ref="I375" si="1040">(IF(C375="SHORT",E375-F375,IF(C375="LONG",F375-E375)))*D375</f>
        <v>6000</v>
      </c>
      <c r="J375" s="16">
        <f>(G375-F375)*D375</f>
        <v>6000</v>
      </c>
      <c r="K375" s="16">
        <f t="shared" ref="K375" si="1041">(IF(C375="SHORT",IF(H375="",0,G375-H375),IF(C375="LONG",IF(H375="",0,(H375-G375)))))*D375</f>
        <v>6000</v>
      </c>
      <c r="L375" s="6">
        <f t="shared" ref="L375" si="1042">I375+J375+K375</f>
        <v>18000</v>
      </c>
    </row>
    <row r="376" spans="1:12" x14ac:dyDescent="0.25">
      <c r="A376" s="12" t="s">
        <v>63</v>
      </c>
      <c r="B376" s="12" t="s">
        <v>461</v>
      </c>
      <c r="C376" s="13" t="s">
        <v>12</v>
      </c>
      <c r="D376" s="14">
        <v>3000</v>
      </c>
      <c r="E376" s="14">
        <v>31</v>
      </c>
      <c r="F376" s="13">
        <v>33</v>
      </c>
      <c r="G376" s="13">
        <v>36</v>
      </c>
      <c r="H376" s="13">
        <v>39</v>
      </c>
      <c r="I376" s="6">
        <f t="shared" ref="I376" si="1043">(IF(C376="SHORT",E376-F376,IF(C376="LONG",F376-E376)))*D376</f>
        <v>6000</v>
      </c>
      <c r="J376" s="16">
        <f>(G376-F376)*D376</f>
        <v>9000</v>
      </c>
      <c r="K376" s="16">
        <f t="shared" ref="K376" si="1044">(IF(C376="SHORT",IF(H376="",0,G376-H376),IF(C376="LONG",IF(H376="",0,(H376-G376)))))*D376</f>
        <v>9000</v>
      </c>
      <c r="L376" s="6">
        <f t="shared" ref="L376" si="1045">I376+J376+K376</f>
        <v>24000</v>
      </c>
    </row>
    <row r="377" spans="1:12" x14ac:dyDescent="0.25">
      <c r="A377" s="12" t="s">
        <v>63</v>
      </c>
      <c r="B377" s="12" t="s">
        <v>462</v>
      </c>
      <c r="C377" s="13" t="s">
        <v>12</v>
      </c>
      <c r="D377" s="14">
        <v>16000</v>
      </c>
      <c r="E377" s="14">
        <v>3.1</v>
      </c>
      <c r="F377" s="13">
        <v>3.4</v>
      </c>
      <c r="G377" s="13">
        <v>0</v>
      </c>
      <c r="H377" s="13">
        <v>0</v>
      </c>
      <c r="I377" s="6">
        <f t="shared" ref="I377" si="1046">(IF(C377="SHORT",E377-F377,IF(C377="LONG",F377-E377)))*D377</f>
        <v>4799.9999999999973</v>
      </c>
      <c r="J377" s="16">
        <v>0</v>
      </c>
      <c r="K377" s="16">
        <f t="shared" ref="K377" si="1047">(IF(C377="SHORT",IF(H377="",0,G377-H377),IF(C377="LONG",IF(H377="",0,(H377-G377)))))*D377</f>
        <v>0</v>
      </c>
      <c r="L377" s="6">
        <f t="shared" ref="L377" si="1048">I377+J377+K377</f>
        <v>4799.9999999999973</v>
      </c>
    </row>
    <row r="378" spans="1:12" x14ac:dyDescent="0.25">
      <c r="A378" s="12" t="s">
        <v>62</v>
      </c>
      <c r="B378" s="12" t="s">
        <v>455</v>
      </c>
      <c r="C378" s="13" t="s">
        <v>12</v>
      </c>
      <c r="D378" s="14">
        <v>4000</v>
      </c>
      <c r="E378" s="14">
        <v>17</v>
      </c>
      <c r="F378" s="13">
        <v>17.5</v>
      </c>
      <c r="G378" s="13">
        <v>18</v>
      </c>
      <c r="H378" s="13">
        <v>19</v>
      </c>
      <c r="I378" s="6">
        <f t="shared" ref="I378" si="1049">(IF(C378="SHORT",E378-F378,IF(C378="LONG",F378-E378)))*D378</f>
        <v>2000</v>
      </c>
      <c r="J378" s="16">
        <f>(G378-F378)*D378</f>
        <v>2000</v>
      </c>
      <c r="K378" s="16">
        <f t="shared" ref="K378" si="1050">(IF(C378="SHORT",IF(H378="",0,G378-H378),IF(C378="LONG",IF(H378="",0,(H378-G378)))))*D378</f>
        <v>4000</v>
      </c>
      <c r="L378" s="6">
        <f t="shared" ref="L378" si="1051">I378+J378+K378</f>
        <v>8000</v>
      </c>
    </row>
    <row r="379" spans="1:12" x14ac:dyDescent="0.25">
      <c r="A379" s="12" t="s">
        <v>62</v>
      </c>
      <c r="B379" s="12" t="s">
        <v>463</v>
      </c>
      <c r="C379" s="13" t="s">
        <v>12</v>
      </c>
      <c r="D379" s="14">
        <v>6000</v>
      </c>
      <c r="E379" s="14">
        <v>13.25</v>
      </c>
      <c r="F379" s="13">
        <v>14</v>
      </c>
      <c r="G379" s="13">
        <v>15</v>
      </c>
      <c r="H379" s="13">
        <v>16</v>
      </c>
      <c r="I379" s="6">
        <f t="shared" ref="I379" si="1052">(IF(C379="SHORT",E379-F379,IF(C379="LONG",F379-E379)))*D379</f>
        <v>4500</v>
      </c>
      <c r="J379" s="16">
        <f>(G379-F379)*D379</f>
        <v>6000</v>
      </c>
      <c r="K379" s="16">
        <f t="shared" ref="K379" si="1053">(IF(C379="SHORT",IF(H379="",0,G379-H379),IF(C379="LONG",IF(H379="",0,(H379-G379)))))*D379</f>
        <v>6000</v>
      </c>
      <c r="L379" s="6">
        <f t="shared" ref="L379" si="1054">I379+J379+K379</f>
        <v>16500</v>
      </c>
    </row>
    <row r="380" spans="1:12" x14ac:dyDescent="0.25">
      <c r="A380" s="12" t="s">
        <v>62</v>
      </c>
      <c r="B380" s="12" t="s">
        <v>464</v>
      </c>
      <c r="C380" s="13" t="s">
        <v>12</v>
      </c>
      <c r="D380" s="14">
        <v>7000</v>
      </c>
      <c r="E380" s="14">
        <v>9.3000000000000007</v>
      </c>
      <c r="F380" s="13">
        <v>9.8000000000000007</v>
      </c>
      <c r="G380" s="13">
        <v>0</v>
      </c>
      <c r="H380" s="13">
        <v>0</v>
      </c>
      <c r="I380" s="6">
        <f t="shared" ref="I380" si="1055">(IF(C380="SHORT",E380-F380,IF(C380="LONG",F380-E380)))*D380</f>
        <v>3500</v>
      </c>
      <c r="J380" s="16">
        <v>0</v>
      </c>
      <c r="K380" s="16">
        <f t="shared" ref="K380" si="1056">(IF(C380="SHORT",IF(H380="",0,G380-H380),IF(C380="LONG",IF(H380="",0,(H380-G380)))))*D380</f>
        <v>0</v>
      </c>
      <c r="L380" s="6">
        <f t="shared" ref="L380" si="1057">I380+J380+K380</f>
        <v>3500</v>
      </c>
    </row>
    <row r="381" spans="1:12" x14ac:dyDescent="0.25">
      <c r="A381" s="12" t="s">
        <v>61</v>
      </c>
      <c r="B381" s="12" t="s">
        <v>465</v>
      </c>
      <c r="C381" s="13" t="s">
        <v>12</v>
      </c>
      <c r="D381" s="14">
        <v>1000</v>
      </c>
      <c r="E381" s="14">
        <v>48</v>
      </c>
      <c r="F381" s="13">
        <v>51</v>
      </c>
      <c r="G381" s="13">
        <v>54</v>
      </c>
      <c r="H381" s="13">
        <v>58</v>
      </c>
      <c r="I381" s="6">
        <f t="shared" ref="I381" si="1058">(IF(C381="SHORT",E381-F381,IF(C381="LONG",F381-E381)))*D381</f>
        <v>3000</v>
      </c>
      <c r="J381" s="16">
        <f>(G381-F381)*D381</f>
        <v>3000</v>
      </c>
      <c r="K381" s="16">
        <f t="shared" ref="K381" si="1059">(IF(C381="SHORT",IF(H381="",0,G381-H381),IF(C381="LONG",IF(H381="",0,(H381-G381)))))*D381</f>
        <v>4000</v>
      </c>
      <c r="L381" s="6">
        <f t="shared" ref="L381" si="1060">I381+J381+K381</f>
        <v>10000</v>
      </c>
    </row>
    <row r="382" spans="1:12" x14ac:dyDescent="0.25">
      <c r="A382" s="12" t="s">
        <v>61</v>
      </c>
      <c r="B382" s="12" t="s">
        <v>364</v>
      </c>
      <c r="C382" s="13" t="s">
        <v>12</v>
      </c>
      <c r="D382" s="14">
        <v>4000</v>
      </c>
      <c r="E382" s="14">
        <v>15</v>
      </c>
      <c r="F382" s="13">
        <v>14</v>
      </c>
      <c r="G382" s="13">
        <v>0</v>
      </c>
      <c r="H382" s="13">
        <v>0</v>
      </c>
      <c r="I382" s="6">
        <f t="shared" ref="I382" si="1061">(IF(C382="SHORT",E382-F382,IF(C382="LONG",F382-E382)))*D382</f>
        <v>-4000</v>
      </c>
      <c r="J382" s="16">
        <v>0</v>
      </c>
      <c r="K382" s="16">
        <f t="shared" ref="K382" si="1062">(IF(C382="SHORT",IF(H382="",0,G382-H382),IF(C382="LONG",IF(H382="",0,(H382-G382)))))*D382</f>
        <v>0</v>
      </c>
      <c r="L382" s="6">
        <f t="shared" ref="L382" si="1063">I382+J382+K382</f>
        <v>-4000</v>
      </c>
    </row>
    <row r="383" spans="1:12" x14ac:dyDescent="0.25">
      <c r="A383" s="12" t="s">
        <v>61</v>
      </c>
      <c r="B383" s="12" t="s">
        <v>466</v>
      </c>
      <c r="C383" s="13" t="s">
        <v>12</v>
      </c>
      <c r="D383" s="14">
        <v>12000</v>
      </c>
      <c r="E383" s="14">
        <v>6.2</v>
      </c>
      <c r="F383" s="13">
        <v>6.5</v>
      </c>
      <c r="G383" s="13">
        <v>7</v>
      </c>
      <c r="H383" s="13">
        <v>8</v>
      </c>
      <c r="I383" s="6">
        <f t="shared" ref="I383" si="1064">(IF(C383="SHORT",E383-F383,IF(C383="LONG",F383-E383)))*D383</f>
        <v>3599.9999999999977</v>
      </c>
      <c r="J383" s="16">
        <f>(G383-F383)*D383</f>
        <v>6000</v>
      </c>
      <c r="K383" s="16">
        <f t="shared" ref="K383" si="1065">(IF(C383="SHORT",IF(H383="",0,G383-H383),IF(C383="LONG",IF(H383="",0,(H383-G383)))))*D383</f>
        <v>12000</v>
      </c>
      <c r="L383" s="6">
        <f t="shared" ref="L383" si="1066">I383+J383+K383</f>
        <v>21600</v>
      </c>
    </row>
    <row r="384" spans="1:12" x14ac:dyDescent="0.25">
      <c r="A384" s="12" t="s">
        <v>60</v>
      </c>
      <c r="B384" s="12" t="s">
        <v>377</v>
      </c>
      <c r="C384" s="13" t="s">
        <v>12</v>
      </c>
      <c r="D384" s="14">
        <v>4000</v>
      </c>
      <c r="E384" s="14">
        <v>17</v>
      </c>
      <c r="F384" s="13">
        <v>17.5</v>
      </c>
      <c r="G384" s="13">
        <v>18</v>
      </c>
      <c r="H384" s="13">
        <v>18.5</v>
      </c>
      <c r="I384" s="6">
        <f t="shared" ref="I384" si="1067">(IF(C384="SHORT",E384-F384,IF(C384="LONG",F384-E384)))*D384</f>
        <v>2000</v>
      </c>
      <c r="J384" s="16">
        <f>(G384-F384)*D384</f>
        <v>2000</v>
      </c>
      <c r="K384" s="16">
        <f t="shared" ref="K384" si="1068">(IF(C384="SHORT",IF(H384="",0,G384-H384),IF(C384="LONG",IF(H384="",0,(H384-G384)))))*D384</f>
        <v>2000</v>
      </c>
      <c r="L384" s="6">
        <f t="shared" ref="L384" si="1069">I384+J384+K384</f>
        <v>6000</v>
      </c>
    </row>
    <row r="385" spans="1:12" x14ac:dyDescent="0.25">
      <c r="A385" s="12" t="s">
        <v>60</v>
      </c>
      <c r="B385" s="12" t="s">
        <v>364</v>
      </c>
      <c r="C385" s="13" t="s">
        <v>12</v>
      </c>
      <c r="D385" s="14">
        <v>4000</v>
      </c>
      <c r="E385" s="14">
        <v>17.100000000000001</v>
      </c>
      <c r="F385" s="13">
        <v>18</v>
      </c>
      <c r="G385" s="13">
        <v>0</v>
      </c>
      <c r="H385" s="13">
        <v>0</v>
      </c>
      <c r="I385" s="6">
        <f t="shared" ref="I385" si="1070">(IF(C385="SHORT",E385-F385,IF(C385="LONG",F385-E385)))*D385</f>
        <v>3599.9999999999945</v>
      </c>
      <c r="J385" s="16">
        <v>0</v>
      </c>
      <c r="K385" s="16">
        <f t="shared" ref="K385" si="1071">(IF(C385="SHORT",IF(H385="",0,G385-H385),IF(C385="LONG",IF(H385="",0,(H385-G385)))))*D385</f>
        <v>0</v>
      </c>
      <c r="L385" s="6">
        <f t="shared" ref="L385" si="1072">I385+J385+K385</f>
        <v>3599.9999999999945</v>
      </c>
    </row>
    <row r="386" spans="1:12" x14ac:dyDescent="0.25">
      <c r="A386" s="12" t="s">
        <v>60</v>
      </c>
      <c r="B386" s="12" t="s">
        <v>321</v>
      </c>
      <c r="C386" s="13" t="s">
        <v>12</v>
      </c>
      <c r="D386" s="14">
        <v>1600</v>
      </c>
      <c r="E386" s="14">
        <v>33.5</v>
      </c>
      <c r="F386" s="13">
        <v>33.5</v>
      </c>
      <c r="G386" s="13">
        <v>0</v>
      </c>
      <c r="H386" s="13">
        <v>0</v>
      </c>
      <c r="I386" s="6">
        <f t="shared" ref="I386" si="1073">(IF(C386="SHORT",E386-F386,IF(C386="LONG",F386-E386)))*D386</f>
        <v>0</v>
      </c>
      <c r="J386" s="16">
        <v>0</v>
      </c>
      <c r="K386" s="16">
        <f t="shared" ref="K386" si="1074">(IF(C386="SHORT",IF(H386="",0,G386-H386),IF(C386="LONG",IF(H386="",0,(H386-G386)))))*D386</f>
        <v>0</v>
      </c>
      <c r="L386" s="6">
        <f t="shared" ref="L386" si="1075">I386+J386+K386</f>
        <v>0</v>
      </c>
    </row>
    <row r="387" spans="1:12" x14ac:dyDescent="0.25">
      <c r="A387" s="12" t="s">
        <v>59</v>
      </c>
      <c r="B387" s="12" t="s">
        <v>467</v>
      </c>
      <c r="C387" s="13" t="s">
        <v>12</v>
      </c>
      <c r="D387" s="14">
        <v>4000</v>
      </c>
      <c r="E387" s="14">
        <v>16.5</v>
      </c>
      <c r="F387" s="13">
        <v>17</v>
      </c>
      <c r="G387" s="13">
        <v>17.5</v>
      </c>
      <c r="H387" s="13">
        <v>18</v>
      </c>
      <c r="I387" s="6">
        <f t="shared" ref="I387" si="1076">(IF(C387="SHORT",E387-F387,IF(C387="LONG",F387-E387)))*D387</f>
        <v>2000</v>
      </c>
      <c r="J387" s="16">
        <f>(G387-F387)*D387</f>
        <v>2000</v>
      </c>
      <c r="K387" s="16">
        <f t="shared" ref="K387" si="1077">(IF(C387="SHORT",IF(H387="",0,G387-H387),IF(C387="LONG",IF(H387="",0,(H387-G387)))))*D387</f>
        <v>2000</v>
      </c>
      <c r="L387" s="6">
        <f t="shared" ref="L387" si="1078">I387+J387+K387</f>
        <v>6000</v>
      </c>
    </row>
    <row r="388" spans="1:12" x14ac:dyDescent="0.25">
      <c r="A388" s="12" t="s">
        <v>59</v>
      </c>
      <c r="B388" s="12" t="s">
        <v>468</v>
      </c>
      <c r="C388" s="13" t="s">
        <v>12</v>
      </c>
      <c r="D388" s="14">
        <v>800</v>
      </c>
      <c r="E388" s="14">
        <v>50</v>
      </c>
      <c r="F388" s="13">
        <v>53</v>
      </c>
      <c r="G388" s="13">
        <v>56</v>
      </c>
      <c r="H388" s="13">
        <v>59</v>
      </c>
      <c r="I388" s="6">
        <f t="shared" ref="I388" si="1079">(IF(C388="SHORT",E388-F388,IF(C388="LONG",F388-E388)))*D388</f>
        <v>2400</v>
      </c>
      <c r="J388" s="16">
        <f>(G388-F388)*D388</f>
        <v>2400</v>
      </c>
      <c r="K388" s="16">
        <f t="shared" ref="K388" si="1080">(IF(C388="SHORT",IF(H388="",0,G388-H388),IF(C388="LONG",IF(H388="",0,(H388-G388)))))*D388</f>
        <v>2400</v>
      </c>
      <c r="L388" s="6">
        <f t="shared" ref="L388" si="1081">I388+J388+K388</f>
        <v>7200</v>
      </c>
    </row>
    <row r="389" spans="1:12" x14ac:dyDescent="0.25">
      <c r="A389" s="12" t="s">
        <v>58</v>
      </c>
      <c r="B389" s="12" t="s">
        <v>469</v>
      </c>
      <c r="C389" s="13" t="s">
        <v>12</v>
      </c>
      <c r="D389" s="14">
        <v>4000</v>
      </c>
      <c r="E389" s="14">
        <v>8</v>
      </c>
      <c r="F389" s="13">
        <v>8.5</v>
      </c>
      <c r="G389" s="13">
        <v>17</v>
      </c>
      <c r="H389" s="13">
        <v>18</v>
      </c>
      <c r="I389" s="6">
        <f t="shared" ref="I389" si="1082">(IF(C389="SHORT",E389-F389,IF(C389="LONG",F389-E389)))*D389</f>
        <v>2000</v>
      </c>
      <c r="J389" s="16">
        <v>0</v>
      </c>
      <c r="K389" s="16">
        <f t="shared" ref="K389" si="1083">(IF(C389="SHORT",IF(H389="",0,G389-H389),IF(C389="LONG",IF(H389="",0,(H389-G389)))))*D389</f>
        <v>4000</v>
      </c>
      <c r="L389" s="6">
        <f t="shared" ref="L389" si="1084">I389+J389+K389</f>
        <v>6000</v>
      </c>
    </row>
    <row r="390" spans="1:12" x14ac:dyDescent="0.25">
      <c r="A390" s="12" t="s">
        <v>57</v>
      </c>
      <c r="B390" s="12" t="s">
        <v>470</v>
      </c>
      <c r="C390" s="13" t="s">
        <v>12</v>
      </c>
      <c r="D390" s="14">
        <v>3000</v>
      </c>
      <c r="E390" s="14">
        <v>15</v>
      </c>
      <c r="F390" s="13">
        <v>16</v>
      </c>
      <c r="G390" s="13">
        <v>17</v>
      </c>
      <c r="H390" s="13">
        <v>18</v>
      </c>
      <c r="I390" s="6">
        <f t="shared" ref="I390" si="1085">(IF(C390="SHORT",E390-F390,IF(C390="LONG",F390-E390)))*D390</f>
        <v>3000</v>
      </c>
      <c r="J390" s="16">
        <v>0</v>
      </c>
      <c r="K390" s="16">
        <f t="shared" ref="K390" si="1086">(IF(C390="SHORT",IF(H390="",0,G390-H390),IF(C390="LONG",IF(H390="",0,(H390-G390)))))*D390</f>
        <v>3000</v>
      </c>
      <c r="L390" s="6">
        <f t="shared" ref="L390" si="1087">I390+J390+K390</f>
        <v>6000</v>
      </c>
    </row>
    <row r="391" spans="1:12" x14ac:dyDescent="0.25">
      <c r="A391" s="12" t="s">
        <v>57</v>
      </c>
      <c r="B391" s="12" t="s">
        <v>333</v>
      </c>
      <c r="C391" s="13" t="s">
        <v>12</v>
      </c>
      <c r="D391" s="14">
        <v>1600</v>
      </c>
      <c r="E391" s="14">
        <v>39</v>
      </c>
      <c r="F391" s="13">
        <v>41</v>
      </c>
      <c r="G391" s="13">
        <v>43</v>
      </c>
      <c r="H391" s="13">
        <v>45</v>
      </c>
      <c r="I391" s="6">
        <f t="shared" ref="I391" si="1088">(IF(C391="SHORT",E391-F391,IF(C391="LONG",F391-E391)))*D391</f>
        <v>3200</v>
      </c>
      <c r="J391" s="16">
        <f>(G391-F391)*D391</f>
        <v>3200</v>
      </c>
      <c r="K391" s="16">
        <f t="shared" ref="K391" si="1089">(IF(C391="SHORT",IF(H391="",0,G391-H391),IF(C391="LONG",IF(H391="",0,(H391-G391)))))*D391</f>
        <v>3200</v>
      </c>
      <c r="L391" s="6">
        <f t="shared" ref="L391" si="1090">I391+J391+K391</f>
        <v>9600</v>
      </c>
    </row>
    <row r="392" spans="1:12" x14ac:dyDescent="0.25">
      <c r="A392" s="12" t="s">
        <v>56</v>
      </c>
      <c r="B392" s="12" t="s">
        <v>436</v>
      </c>
      <c r="C392" s="13" t="s">
        <v>12</v>
      </c>
      <c r="D392" s="14">
        <v>600</v>
      </c>
      <c r="E392" s="14">
        <v>72</v>
      </c>
      <c r="F392" s="13">
        <v>65</v>
      </c>
      <c r="G392" s="13">
        <v>0</v>
      </c>
      <c r="H392" s="13">
        <v>0</v>
      </c>
      <c r="I392" s="6">
        <f t="shared" ref="I392" si="1091">(IF(C392="SHORT",E392-F392,IF(C392="LONG",F392-E392)))*D392</f>
        <v>-4200</v>
      </c>
      <c r="J392" s="16">
        <v>0</v>
      </c>
      <c r="K392" s="16">
        <f t="shared" ref="K392" si="1092">(IF(C392="SHORT",IF(H392="",0,G392-H392),IF(C392="LONG",IF(H392="",0,(H392-G392)))))*D392</f>
        <v>0</v>
      </c>
      <c r="L392" s="6">
        <f t="shared" ref="L392" si="1093">I392+J392+K392</f>
        <v>-4200</v>
      </c>
    </row>
    <row r="393" spans="1:12" x14ac:dyDescent="0.25">
      <c r="A393" s="12" t="s">
        <v>56</v>
      </c>
      <c r="B393" s="12" t="s">
        <v>458</v>
      </c>
      <c r="C393" s="13" t="s">
        <v>12</v>
      </c>
      <c r="D393" s="14">
        <v>2000</v>
      </c>
      <c r="E393" s="14">
        <v>42.5</v>
      </c>
      <c r="F393" s="13">
        <v>44</v>
      </c>
      <c r="G393" s="13">
        <v>0</v>
      </c>
      <c r="H393" s="13">
        <v>0</v>
      </c>
      <c r="I393" s="6">
        <f t="shared" ref="I393" si="1094">(IF(C393="SHORT",E393-F393,IF(C393="LONG",F393-E393)))*D393</f>
        <v>3000</v>
      </c>
      <c r="J393" s="16">
        <v>0</v>
      </c>
      <c r="K393" s="16">
        <f t="shared" ref="K393" si="1095">(IF(C393="SHORT",IF(H393="",0,G393-H393),IF(C393="LONG",IF(H393="",0,(H393-G393)))))*D393</f>
        <v>0</v>
      </c>
      <c r="L393" s="6">
        <f t="shared" ref="L393" si="1096">I393+J393+K393</f>
        <v>3000</v>
      </c>
    </row>
    <row r="394" spans="1:12" x14ac:dyDescent="0.25">
      <c r="A394" s="12" t="s">
        <v>56</v>
      </c>
      <c r="B394" s="12" t="s">
        <v>471</v>
      </c>
      <c r="C394" s="13" t="s">
        <v>12</v>
      </c>
      <c r="D394" s="14">
        <v>2000</v>
      </c>
      <c r="E394" s="14">
        <v>45</v>
      </c>
      <c r="F394" s="13">
        <v>46.3</v>
      </c>
      <c r="G394" s="13">
        <v>0</v>
      </c>
      <c r="H394" s="13">
        <v>0</v>
      </c>
      <c r="I394" s="6">
        <f t="shared" ref="I394" si="1097">(IF(C394="SHORT",E394-F394,IF(C394="LONG",F394-E394)))*D394</f>
        <v>2599.9999999999945</v>
      </c>
      <c r="J394" s="16">
        <v>0</v>
      </c>
      <c r="K394" s="16">
        <f t="shared" ref="K394" si="1098">(IF(C394="SHORT",IF(H394="",0,G394-H394),IF(C394="LONG",IF(H394="",0,(H394-G394)))))*D394</f>
        <v>0</v>
      </c>
      <c r="L394" s="6">
        <f t="shared" ref="L394" si="1099">I394+J394+K394</f>
        <v>2599.9999999999945</v>
      </c>
    </row>
    <row r="395" spans="1:12" x14ac:dyDescent="0.25">
      <c r="A395" s="12" t="s">
        <v>55</v>
      </c>
      <c r="B395" s="12" t="s">
        <v>450</v>
      </c>
      <c r="C395" s="13" t="s">
        <v>12</v>
      </c>
      <c r="D395" s="14">
        <v>2000</v>
      </c>
      <c r="E395" s="14">
        <v>39</v>
      </c>
      <c r="F395" s="13">
        <v>41.5</v>
      </c>
      <c r="G395" s="13">
        <v>0</v>
      </c>
      <c r="H395" s="13">
        <v>0</v>
      </c>
      <c r="I395" s="6">
        <f t="shared" ref="I395" si="1100">(IF(C395="SHORT",E395-F395,IF(C395="LONG",F395-E395)))*D395</f>
        <v>5000</v>
      </c>
      <c r="J395" s="16">
        <v>0</v>
      </c>
      <c r="K395" s="16">
        <f t="shared" ref="K395" si="1101">(IF(C395="SHORT",IF(H395="",0,G395-H395),IF(C395="LONG",IF(H395="",0,(H395-G395)))))*D395</f>
        <v>0</v>
      </c>
      <c r="L395" s="6">
        <f t="shared" ref="L395" si="1102">I395+J395+K395</f>
        <v>5000</v>
      </c>
    </row>
    <row r="396" spans="1:12" x14ac:dyDescent="0.25">
      <c r="A396" s="12" t="s">
        <v>55</v>
      </c>
      <c r="B396" s="12" t="s">
        <v>472</v>
      </c>
      <c r="C396" s="13" t="s">
        <v>12</v>
      </c>
      <c r="D396" s="14">
        <v>3000</v>
      </c>
      <c r="E396" s="14">
        <v>16.100000000000001</v>
      </c>
      <c r="F396" s="13">
        <v>16.45</v>
      </c>
      <c r="G396" s="13">
        <v>0</v>
      </c>
      <c r="H396" s="13">
        <v>0</v>
      </c>
      <c r="I396" s="6">
        <f t="shared" ref="I396" si="1103">(IF(C396="SHORT",E396-F396,IF(C396="LONG",F396-E396)))*D396</f>
        <v>1049.9999999999936</v>
      </c>
      <c r="J396" s="16">
        <v>0</v>
      </c>
      <c r="K396" s="16">
        <f t="shared" ref="K396" si="1104">(IF(C396="SHORT",IF(H396="",0,G396-H396),IF(C396="LONG",IF(H396="",0,(H396-G396)))))*D396</f>
        <v>0</v>
      </c>
      <c r="L396" s="6">
        <f t="shared" ref="L396" si="1105">I396+J396+K396</f>
        <v>1049.9999999999936</v>
      </c>
    </row>
    <row r="397" spans="1:12" x14ac:dyDescent="0.25">
      <c r="A397" s="12" t="s">
        <v>55</v>
      </c>
      <c r="B397" s="12" t="s">
        <v>221</v>
      </c>
      <c r="C397" s="13" t="s">
        <v>12</v>
      </c>
      <c r="D397" s="14">
        <v>1000</v>
      </c>
      <c r="E397" s="14">
        <v>55</v>
      </c>
      <c r="F397" s="13">
        <v>60</v>
      </c>
      <c r="G397" s="13">
        <v>0</v>
      </c>
      <c r="H397" s="13">
        <v>0</v>
      </c>
      <c r="I397" s="6">
        <f t="shared" ref="I397" si="1106">(IF(C397="SHORT",E397-F397,IF(C397="LONG",F397-E397)))*D397</f>
        <v>5000</v>
      </c>
      <c r="J397" s="16">
        <v>0</v>
      </c>
      <c r="K397" s="16">
        <f t="shared" ref="K397" si="1107">(IF(C397="SHORT",IF(H397="",0,G397-H397),IF(C397="LONG",IF(H397="",0,(H397-G397)))))*D397</f>
        <v>0</v>
      </c>
      <c r="L397" s="6">
        <f t="shared" ref="L397" si="1108">I397+J397+K397</f>
        <v>5000</v>
      </c>
    </row>
    <row r="398" spans="1:12" x14ac:dyDescent="0.25">
      <c r="A398" s="12" t="s">
        <v>54</v>
      </c>
      <c r="B398" s="12" t="s">
        <v>221</v>
      </c>
      <c r="C398" s="13" t="s">
        <v>12</v>
      </c>
      <c r="D398" s="14">
        <v>1000</v>
      </c>
      <c r="E398" s="14">
        <v>13.5</v>
      </c>
      <c r="F398" s="13">
        <v>16</v>
      </c>
      <c r="G398" s="13">
        <v>19</v>
      </c>
      <c r="H398" s="13">
        <v>23</v>
      </c>
      <c r="I398" s="6">
        <f t="shared" ref="I398" si="1109">(IF(C398="SHORT",E398-F398,IF(C398="LONG",F398-E398)))*D398</f>
        <v>2500</v>
      </c>
      <c r="J398" s="16">
        <f>(G398-F398)*D398</f>
        <v>3000</v>
      </c>
      <c r="K398" s="16">
        <f t="shared" ref="K398" si="1110">(IF(C398="SHORT",IF(H398="",0,G398-H398),IF(C398="LONG",IF(H398="",0,(H398-G398)))))*D398</f>
        <v>4000</v>
      </c>
      <c r="L398" s="6">
        <f t="shared" ref="L398" si="1111">I398+J398+K398</f>
        <v>9500</v>
      </c>
    </row>
    <row r="399" spans="1:12" x14ac:dyDescent="0.25">
      <c r="A399" s="12" t="s">
        <v>54</v>
      </c>
      <c r="B399" s="12" t="s">
        <v>473</v>
      </c>
      <c r="C399" s="13" t="s">
        <v>12</v>
      </c>
      <c r="D399" s="14">
        <v>2000</v>
      </c>
      <c r="E399" s="14">
        <v>14</v>
      </c>
      <c r="F399" s="13">
        <v>15</v>
      </c>
      <c r="G399" s="13">
        <v>16</v>
      </c>
      <c r="H399" s="13">
        <v>17</v>
      </c>
      <c r="I399" s="6">
        <f t="shared" ref="I399" si="1112">(IF(C399="SHORT",E399-F399,IF(C399="LONG",F399-E399)))*D399</f>
        <v>2000</v>
      </c>
      <c r="J399" s="16">
        <f>(G399-F399)*D399</f>
        <v>2000</v>
      </c>
      <c r="K399" s="16">
        <f t="shared" ref="K399" si="1113">(IF(C399="SHORT",IF(H399="",0,G399-H399),IF(C399="LONG",IF(H399="",0,(H399-G399)))))*D399</f>
        <v>2000</v>
      </c>
      <c r="L399" s="6">
        <f t="shared" ref="L399" si="1114">I399+J399+K399</f>
        <v>6000</v>
      </c>
    </row>
    <row r="400" spans="1:12" x14ac:dyDescent="0.25">
      <c r="A400" s="12" t="s">
        <v>54</v>
      </c>
      <c r="B400" s="12" t="s">
        <v>474</v>
      </c>
      <c r="C400" s="13" t="s">
        <v>12</v>
      </c>
      <c r="D400" s="14">
        <v>2000</v>
      </c>
      <c r="E400" s="14">
        <v>22</v>
      </c>
      <c r="F400" s="13">
        <v>23.5</v>
      </c>
      <c r="G400" s="13">
        <v>26</v>
      </c>
      <c r="H400" s="13">
        <v>29</v>
      </c>
      <c r="I400" s="6">
        <f t="shared" ref="I400" si="1115">(IF(C400="SHORT",E400-F400,IF(C400="LONG",F400-E400)))*D400</f>
        <v>3000</v>
      </c>
      <c r="J400" s="16">
        <f>(G400-F400)*D400</f>
        <v>5000</v>
      </c>
      <c r="K400" s="16">
        <f t="shared" ref="K400" si="1116">(IF(C400="SHORT",IF(H400="",0,G400-H400),IF(C400="LONG",IF(H400="",0,(H400-G400)))))*D400</f>
        <v>6000</v>
      </c>
      <c r="L400" s="6">
        <f t="shared" ref="L400" si="1117">I400+J400+K400</f>
        <v>14000</v>
      </c>
    </row>
    <row r="401" spans="1:12" x14ac:dyDescent="0.25">
      <c r="A401" s="12" t="s">
        <v>53</v>
      </c>
      <c r="B401" s="12" t="s">
        <v>475</v>
      </c>
      <c r="C401" s="13" t="s">
        <v>12</v>
      </c>
      <c r="D401" s="14">
        <v>1000</v>
      </c>
      <c r="E401" s="14">
        <v>21</v>
      </c>
      <c r="F401" s="13">
        <v>24</v>
      </c>
      <c r="G401" s="13">
        <v>0</v>
      </c>
      <c r="H401" s="13">
        <v>0</v>
      </c>
      <c r="I401" s="6">
        <f t="shared" ref="I401" si="1118">(IF(C401="SHORT",E401-F401,IF(C401="LONG",F401-E401)))*D401</f>
        <v>3000</v>
      </c>
      <c r="J401" s="16">
        <v>0</v>
      </c>
      <c r="K401" s="16">
        <f t="shared" ref="K401" si="1119">(IF(C401="SHORT",IF(H401="",0,G401-H401),IF(C401="LONG",IF(H401="",0,(H401-G401)))))*D401</f>
        <v>0</v>
      </c>
      <c r="L401" s="6">
        <f t="shared" ref="L401" si="1120">I401+J401+K401</f>
        <v>3000</v>
      </c>
    </row>
    <row r="402" spans="1:12" x14ac:dyDescent="0.25">
      <c r="A402" s="12" t="s">
        <v>53</v>
      </c>
      <c r="B402" s="12" t="s">
        <v>318</v>
      </c>
      <c r="C402" s="13" t="s">
        <v>12</v>
      </c>
      <c r="D402" s="14">
        <v>1600</v>
      </c>
      <c r="E402" s="14">
        <v>16</v>
      </c>
      <c r="F402" s="13">
        <v>18</v>
      </c>
      <c r="G402" s="13">
        <v>0</v>
      </c>
      <c r="H402" s="13">
        <v>0</v>
      </c>
      <c r="I402" s="6">
        <f t="shared" ref="I402" si="1121">(IF(C402="SHORT",E402-F402,IF(C402="LONG",F402-E402)))*D402</f>
        <v>3200</v>
      </c>
      <c r="J402" s="16">
        <v>0</v>
      </c>
      <c r="K402" s="16">
        <f t="shared" ref="K402" si="1122">(IF(C402="SHORT",IF(H402="",0,G402-H402),IF(C402="LONG",IF(H402="",0,(H402-G402)))))*D402</f>
        <v>0</v>
      </c>
      <c r="L402" s="6">
        <f t="shared" ref="L402" si="1123">I402+J402+K402</f>
        <v>3200</v>
      </c>
    </row>
    <row r="403" spans="1:12" x14ac:dyDescent="0.25">
      <c r="A403" s="12" t="s">
        <v>53</v>
      </c>
      <c r="B403" s="12" t="s">
        <v>476</v>
      </c>
      <c r="C403" s="13" t="s">
        <v>12</v>
      </c>
      <c r="D403" s="14">
        <v>1600</v>
      </c>
      <c r="E403" s="14">
        <v>20</v>
      </c>
      <c r="F403" s="13">
        <v>17</v>
      </c>
      <c r="G403" s="13">
        <v>0</v>
      </c>
      <c r="H403" s="13">
        <v>0</v>
      </c>
      <c r="I403" s="6">
        <f t="shared" ref="I403" si="1124">(IF(C403="SHORT",E403-F403,IF(C403="LONG",F403-E403)))*D403</f>
        <v>-4800</v>
      </c>
      <c r="J403" s="16">
        <v>0</v>
      </c>
      <c r="K403" s="16">
        <f t="shared" ref="K403" si="1125">(IF(C403="SHORT",IF(H403="",0,G403-H403),IF(C403="LONG",IF(H403="",0,(H403-G403)))))*D403</f>
        <v>0</v>
      </c>
      <c r="L403" s="6">
        <f t="shared" ref="L403" si="1126">I403+J403+K403</f>
        <v>-4800</v>
      </c>
    </row>
    <row r="404" spans="1:12" x14ac:dyDescent="0.25">
      <c r="A404" s="12" t="s">
        <v>52</v>
      </c>
      <c r="B404" s="12" t="s">
        <v>333</v>
      </c>
      <c r="C404" s="13" t="s">
        <v>12</v>
      </c>
      <c r="D404" s="14">
        <v>1600</v>
      </c>
      <c r="E404" s="14">
        <v>18</v>
      </c>
      <c r="F404" s="13">
        <v>20</v>
      </c>
      <c r="G404" s="13">
        <v>23</v>
      </c>
      <c r="H404" s="13">
        <v>26</v>
      </c>
      <c r="I404" s="6">
        <f t="shared" ref="I404" si="1127">(IF(C404="SHORT",E404-F404,IF(C404="LONG",F404-E404)))*D404</f>
        <v>3200</v>
      </c>
      <c r="J404" s="16">
        <f>(G404-F404)*D404</f>
        <v>4800</v>
      </c>
      <c r="K404" s="16">
        <f t="shared" ref="K404" si="1128">(IF(C404="SHORT",IF(H404="",0,G404-H404),IF(C404="LONG",IF(H404="",0,(H404-G404)))))*D404</f>
        <v>4800</v>
      </c>
      <c r="L404" s="6">
        <f t="shared" ref="L404" si="1129">I404+J404+K404</f>
        <v>12800</v>
      </c>
    </row>
    <row r="405" spans="1:12" x14ac:dyDescent="0.25">
      <c r="A405" s="12" t="s">
        <v>52</v>
      </c>
      <c r="B405" s="12" t="s">
        <v>333</v>
      </c>
      <c r="C405" s="13" t="s">
        <v>12</v>
      </c>
      <c r="D405" s="14">
        <v>1600</v>
      </c>
      <c r="E405" s="14">
        <v>18</v>
      </c>
      <c r="F405" s="13">
        <v>20</v>
      </c>
      <c r="G405" s="13">
        <v>22</v>
      </c>
      <c r="H405" s="13">
        <v>24</v>
      </c>
      <c r="I405" s="6">
        <f t="shared" ref="I405" si="1130">(IF(C405="SHORT",E405-F405,IF(C405="LONG",F405-E405)))*D405</f>
        <v>3200</v>
      </c>
      <c r="J405" s="16">
        <f>(G405-F405)*D405</f>
        <v>3200</v>
      </c>
      <c r="K405" s="16">
        <f t="shared" ref="K405" si="1131">(IF(C405="SHORT",IF(H405="",0,G405-H405),IF(C405="LONG",IF(H405="",0,(H405-G405)))))*D405</f>
        <v>3200</v>
      </c>
      <c r="L405" s="6">
        <f t="shared" ref="L405" si="1132">I405+J405+K405</f>
        <v>9600</v>
      </c>
    </row>
    <row r="406" spans="1:12" x14ac:dyDescent="0.25">
      <c r="A406" s="12" t="s">
        <v>52</v>
      </c>
      <c r="B406" s="12" t="s">
        <v>477</v>
      </c>
      <c r="C406" s="13" t="s">
        <v>12</v>
      </c>
      <c r="D406" s="14">
        <v>1600</v>
      </c>
      <c r="E406" s="14">
        <v>30</v>
      </c>
      <c r="F406" s="13">
        <v>32</v>
      </c>
      <c r="G406" s="13">
        <v>0</v>
      </c>
      <c r="H406" s="13">
        <v>0</v>
      </c>
      <c r="I406" s="6">
        <f t="shared" ref="I406" si="1133">(IF(C406="SHORT",E406-F406,IF(C406="LONG",F406-E406)))*D406</f>
        <v>3200</v>
      </c>
      <c r="J406" s="16">
        <v>0</v>
      </c>
      <c r="K406" s="16">
        <f t="shared" ref="K406" si="1134">(IF(C406="SHORT",IF(H406="",0,G406-H406),IF(C406="LONG",IF(H406="",0,(H406-G406)))))*D406</f>
        <v>0</v>
      </c>
      <c r="L406" s="6">
        <f t="shared" ref="L406" si="1135">I406+J406+K406</f>
        <v>3200</v>
      </c>
    </row>
    <row r="407" spans="1:12" x14ac:dyDescent="0.25">
      <c r="A407" s="12" t="s">
        <v>52</v>
      </c>
      <c r="B407" s="12" t="s">
        <v>478</v>
      </c>
      <c r="C407" s="13" t="s">
        <v>12</v>
      </c>
      <c r="D407" s="14">
        <v>2400</v>
      </c>
      <c r="E407" s="14">
        <v>13</v>
      </c>
      <c r="F407" s="13">
        <v>11.5</v>
      </c>
      <c r="G407" s="13">
        <v>0</v>
      </c>
      <c r="H407" s="13">
        <v>0</v>
      </c>
      <c r="I407" s="6">
        <f t="shared" ref="I407" si="1136">(IF(C407="SHORT",E407-F407,IF(C407="LONG",F407-E407)))*D407</f>
        <v>-3600</v>
      </c>
      <c r="J407" s="16">
        <v>0</v>
      </c>
      <c r="K407" s="16">
        <f t="shared" ref="K407" si="1137">(IF(C407="SHORT",IF(H407="",0,G407-H407),IF(C407="LONG",IF(H407="",0,(H407-G407)))))*D407</f>
        <v>0</v>
      </c>
      <c r="L407" s="6">
        <f t="shared" ref="L407" si="1138">I407+J407+K407</f>
        <v>-3600</v>
      </c>
    </row>
    <row r="408" spans="1:12" x14ac:dyDescent="0.25">
      <c r="A408" s="12" t="s">
        <v>51</v>
      </c>
      <c r="B408" s="12" t="s">
        <v>479</v>
      </c>
      <c r="C408" s="13" t="s">
        <v>12</v>
      </c>
      <c r="D408" s="14">
        <v>4000</v>
      </c>
      <c r="E408" s="14">
        <v>10</v>
      </c>
      <c r="F408" s="13">
        <v>10.5</v>
      </c>
      <c r="G408" s="13">
        <v>11</v>
      </c>
      <c r="H408" s="13">
        <v>11.5</v>
      </c>
      <c r="I408" s="6">
        <f t="shared" ref="I408" si="1139">(IF(C408="SHORT",E408-F408,IF(C408="LONG",F408-E408)))*D408</f>
        <v>2000</v>
      </c>
      <c r="J408" s="16">
        <f>(G408-F408)*D408</f>
        <v>2000</v>
      </c>
      <c r="K408" s="16">
        <f t="shared" ref="K408:K413" si="1140">(IF(C408="SHORT",IF(H408="",0,G408-H408),IF(C408="LONG",IF(H408="",0,(H408-G408)))))*D408</f>
        <v>2000</v>
      </c>
      <c r="L408" s="6">
        <f t="shared" ref="L408" si="1141">I408+J408+K408</f>
        <v>6000</v>
      </c>
    </row>
    <row r="409" spans="1:12" x14ac:dyDescent="0.25">
      <c r="A409" s="12" t="s">
        <v>51</v>
      </c>
      <c r="B409" s="12" t="s">
        <v>478</v>
      </c>
      <c r="C409" s="13" t="s">
        <v>12</v>
      </c>
      <c r="D409" s="14">
        <v>2400</v>
      </c>
      <c r="E409" s="14">
        <v>12</v>
      </c>
      <c r="F409" s="13">
        <v>12.85</v>
      </c>
      <c r="G409" s="13">
        <v>0</v>
      </c>
      <c r="H409" s="13">
        <v>0</v>
      </c>
      <c r="I409" s="6">
        <f t="shared" ref="I409" si="1142">(IF(C409="SHORT",E409-F409,IF(C409="LONG",F409-E409)))*D409</f>
        <v>2039.9999999999991</v>
      </c>
      <c r="J409" s="16">
        <v>0</v>
      </c>
      <c r="K409" s="16">
        <f t="shared" si="1140"/>
        <v>0</v>
      </c>
      <c r="L409" s="6">
        <f t="shared" ref="L409" si="1143">I409+J409+K409</f>
        <v>2039.9999999999991</v>
      </c>
    </row>
    <row r="410" spans="1:12" x14ac:dyDescent="0.25">
      <c r="A410" s="12" t="s">
        <v>51</v>
      </c>
      <c r="B410" s="12" t="s">
        <v>480</v>
      </c>
      <c r="C410" s="13" t="s">
        <v>12</v>
      </c>
      <c r="D410" s="14">
        <v>1000</v>
      </c>
      <c r="E410" s="14">
        <v>18.5</v>
      </c>
      <c r="F410" s="13">
        <v>18.5</v>
      </c>
      <c r="G410" s="13">
        <v>0</v>
      </c>
      <c r="H410" s="13">
        <v>0</v>
      </c>
      <c r="I410" s="6">
        <f t="shared" ref="I410" si="1144">(IF(C410="SHORT",E410-F410,IF(C410="LONG",F410-E410)))*D410</f>
        <v>0</v>
      </c>
      <c r="J410" s="16">
        <v>0</v>
      </c>
      <c r="K410" s="16">
        <f t="shared" si="1140"/>
        <v>0</v>
      </c>
      <c r="L410" s="6">
        <f t="shared" ref="L410" si="1145">I410+J410+K410</f>
        <v>0</v>
      </c>
    </row>
    <row r="411" spans="1:12" x14ac:dyDescent="0.25">
      <c r="A411" s="12" t="s">
        <v>49</v>
      </c>
      <c r="B411" s="12" t="s">
        <v>50</v>
      </c>
      <c r="C411" s="13" t="s">
        <v>12</v>
      </c>
      <c r="D411" s="14">
        <v>1000</v>
      </c>
      <c r="E411" s="14">
        <v>30</v>
      </c>
      <c r="F411" s="13">
        <v>33</v>
      </c>
      <c r="G411" s="13">
        <v>36</v>
      </c>
      <c r="H411" s="13">
        <v>39</v>
      </c>
      <c r="I411" s="6">
        <f t="shared" ref="I411" si="1146">(IF(C411="SHORT",E411-F411,IF(C411="LONG",F411-E411)))*D411</f>
        <v>3000</v>
      </c>
      <c r="J411" s="16">
        <f>(G411-F411)*D411</f>
        <v>3000</v>
      </c>
      <c r="K411" s="16">
        <f t="shared" si="1140"/>
        <v>3000</v>
      </c>
      <c r="L411" s="6">
        <f t="shared" ref="L411" si="1147">I411+J411+K411</f>
        <v>9000</v>
      </c>
    </row>
    <row r="412" spans="1:12" x14ac:dyDescent="0.25">
      <c r="A412" s="12" t="s">
        <v>49</v>
      </c>
      <c r="B412" s="12" t="s">
        <v>477</v>
      </c>
      <c r="C412" s="13" t="s">
        <v>12</v>
      </c>
      <c r="D412" s="14">
        <v>1000</v>
      </c>
      <c r="E412" s="14">
        <v>35</v>
      </c>
      <c r="F412" s="13">
        <v>38</v>
      </c>
      <c r="G412" s="13">
        <v>42</v>
      </c>
      <c r="H412" s="13">
        <v>45</v>
      </c>
      <c r="I412" s="6">
        <f t="shared" ref="I412" si="1148">(IF(C412="SHORT",E412-F412,IF(C412="LONG",F412-E412)))*D412</f>
        <v>3000</v>
      </c>
      <c r="J412" s="16">
        <f>(G412-F412)*D412</f>
        <v>4000</v>
      </c>
      <c r="K412" s="16">
        <f t="shared" si="1140"/>
        <v>3000</v>
      </c>
      <c r="L412" s="6">
        <f t="shared" ref="L412" si="1149">I412+J412+K412</f>
        <v>10000</v>
      </c>
    </row>
    <row r="413" spans="1:12" x14ac:dyDescent="0.25">
      <c r="A413" s="12" t="s">
        <v>49</v>
      </c>
      <c r="B413" s="12" t="s">
        <v>481</v>
      </c>
      <c r="C413" s="13" t="s">
        <v>12</v>
      </c>
      <c r="D413" s="14">
        <v>4000</v>
      </c>
      <c r="E413" s="14">
        <v>5.5</v>
      </c>
      <c r="F413" s="13">
        <v>4.7</v>
      </c>
      <c r="G413" s="13">
        <v>0</v>
      </c>
      <c r="H413" s="13">
        <v>0</v>
      </c>
      <c r="I413" s="6">
        <f t="shared" ref="I413:K415" si="1150">(IF(C413="SHORT",E413-F413,IF(C413="LONG",F413-E413)))*D413</f>
        <v>-3199.9999999999991</v>
      </c>
      <c r="J413" s="16">
        <v>0</v>
      </c>
      <c r="K413" s="16">
        <f t="shared" si="1140"/>
        <v>0</v>
      </c>
      <c r="L413" s="6">
        <f t="shared" ref="L413" si="1151">I413+J413+K413</f>
        <v>-3199.9999999999991</v>
      </c>
    </row>
    <row r="414" spans="1:12" x14ac:dyDescent="0.25">
      <c r="A414" s="12" t="s">
        <v>49</v>
      </c>
      <c r="B414" s="12" t="s">
        <v>477</v>
      </c>
      <c r="C414" s="13" t="s">
        <v>12</v>
      </c>
      <c r="D414" s="14">
        <v>1000</v>
      </c>
      <c r="E414" s="14">
        <v>30</v>
      </c>
      <c r="F414" s="13">
        <v>25</v>
      </c>
      <c r="G414" s="13">
        <v>0</v>
      </c>
      <c r="H414" s="13">
        <v>0</v>
      </c>
      <c r="I414" s="6">
        <f t="shared" si="1150"/>
        <v>-5000</v>
      </c>
      <c r="J414" s="16">
        <v>0</v>
      </c>
      <c r="K414" s="6">
        <f t="shared" si="1150"/>
        <v>0</v>
      </c>
      <c r="L414" s="6">
        <f t="shared" ref="L414" si="1152">I414+J414+K414</f>
        <v>-5000</v>
      </c>
    </row>
    <row r="415" spans="1:12" x14ac:dyDescent="0.25">
      <c r="A415" s="12" t="s">
        <v>48</v>
      </c>
      <c r="B415" s="12" t="s">
        <v>482</v>
      </c>
      <c r="C415" s="13" t="s">
        <v>12</v>
      </c>
      <c r="D415" s="14">
        <v>1000</v>
      </c>
      <c r="E415" s="14">
        <v>27</v>
      </c>
      <c r="F415" s="13">
        <v>30</v>
      </c>
      <c r="G415" s="13">
        <v>33</v>
      </c>
      <c r="H415" s="13">
        <v>36</v>
      </c>
      <c r="I415" s="6">
        <f t="shared" si="1150"/>
        <v>3000</v>
      </c>
      <c r="J415" s="16">
        <f>(G415-F415)*D415</f>
        <v>3000</v>
      </c>
      <c r="K415" s="16">
        <f>(IF(C415="SHORT",IF(H415="",0,G415-H415),IF(C415="LONG",IF(H415="",0,(H415-G415)))))*D415</f>
        <v>3000</v>
      </c>
      <c r="L415" s="6">
        <f t="shared" ref="L415" si="1153">I415+J415+K415</f>
        <v>9000</v>
      </c>
    </row>
    <row r="416" spans="1:12" x14ac:dyDescent="0.25">
      <c r="A416" s="12" t="s">
        <v>48</v>
      </c>
      <c r="B416" s="12" t="s">
        <v>235</v>
      </c>
      <c r="C416" s="13" t="s">
        <v>12</v>
      </c>
      <c r="D416" s="14">
        <v>4000</v>
      </c>
      <c r="E416" s="14">
        <v>6</v>
      </c>
      <c r="F416" s="13">
        <v>6.5</v>
      </c>
      <c r="G416" s="13">
        <v>7</v>
      </c>
      <c r="H416" s="13">
        <v>0</v>
      </c>
      <c r="I416" s="6">
        <f t="shared" ref="I416" si="1154">(IF(C416="SHORT",E416-F416,IF(C416="LONG",F416-E416)))*D416</f>
        <v>2000</v>
      </c>
      <c r="J416" s="16">
        <f>(G416-F416)*D416</f>
        <v>2000</v>
      </c>
      <c r="K416" s="16">
        <v>0</v>
      </c>
      <c r="L416" s="6">
        <f t="shared" ref="L416" si="1155">I416+J416+K416</f>
        <v>4000</v>
      </c>
    </row>
    <row r="417" spans="1:12" x14ac:dyDescent="0.25">
      <c r="A417" s="12" t="s">
        <v>48</v>
      </c>
      <c r="B417" s="12" t="s">
        <v>483</v>
      </c>
      <c r="C417" s="13" t="s">
        <v>12</v>
      </c>
      <c r="D417" s="14">
        <v>2400</v>
      </c>
      <c r="E417" s="14">
        <v>12.5</v>
      </c>
      <c r="F417" s="13">
        <v>13.5</v>
      </c>
      <c r="G417" s="13">
        <v>14.5</v>
      </c>
      <c r="H417" s="13">
        <v>15.5</v>
      </c>
      <c r="I417" s="6">
        <f t="shared" ref="I417" si="1156">(IF(C417="SHORT",E417-F417,IF(C417="LONG",F417-E417)))*D417</f>
        <v>2400</v>
      </c>
      <c r="J417" s="16">
        <f>(G417-F417)*D417</f>
        <v>2400</v>
      </c>
      <c r="K417" s="16">
        <f t="shared" ref="K417" si="1157">(IF(C417="SHORT",IF(H417="",0,G417-H417),IF(C417="LONG",IF(H417="",0,(H417-G417)))))*D417</f>
        <v>2400</v>
      </c>
      <c r="L417" s="6">
        <f t="shared" ref="L417" si="1158">I417+J417+K417</f>
        <v>7200</v>
      </c>
    </row>
    <row r="418" spans="1:12" x14ac:dyDescent="0.25">
      <c r="A418" s="12" t="s">
        <v>47</v>
      </c>
      <c r="B418" s="12" t="s">
        <v>484</v>
      </c>
      <c r="C418" s="13" t="s">
        <v>12</v>
      </c>
      <c r="D418" s="14">
        <v>2000</v>
      </c>
      <c r="E418" s="14">
        <v>9</v>
      </c>
      <c r="F418" s="13">
        <v>8.25</v>
      </c>
      <c r="G418" s="13">
        <v>0</v>
      </c>
      <c r="H418" s="13">
        <v>0</v>
      </c>
      <c r="I418" s="6">
        <f t="shared" ref="I418" si="1159">(IF(C418="SHORT",E418-F418,IF(C418="LONG",F418-E418)))*D418</f>
        <v>-1500</v>
      </c>
      <c r="J418" s="16">
        <v>0</v>
      </c>
      <c r="K418" s="16">
        <v>0</v>
      </c>
      <c r="L418" s="6">
        <f t="shared" ref="L418" si="1160">I418+J418+K418</f>
        <v>-1500</v>
      </c>
    </row>
    <row r="419" spans="1:12" x14ac:dyDescent="0.25">
      <c r="A419" s="12" t="s">
        <v>47</v>
      </c>
      <c r="B419" s="12" t="s">
        <v>485</v>
      </c>
      <c r="C419" s="13" t="s">
        <v>12</v>
      </c>
      <c r="D419" s="14">
        <v>2000</v>
      </c>
      <c r="E419" s="14">
        <v>12.15</v>
      </c>
      <c r="F419" s="13">
        <v>13</v>
      </c>
      <c r="G419" s="13">
        <v>14</v>
      </c>
      <c r="H419" s="13">
        <v>0</v>
      </c>
      <c r="I419" s="6">
        <f t="shared" ref="I419:I420" si="1161">(IF(C419="SHORT",E419-F419,IF(C419="LONG",F419-E419)))*D419</f>
        <v>1699.9999999999993</v>
      </c>
      <c r="J419" s="16">
        <f>(G419-F419)*D419</f>
        <v>2000</v>
      </c>
      <c r="K419" s="16">
        <v>0</v>
      </c>
      <c r="L419" s="6">
        <f t="shared" ref="L419" si="1162">I419+J419+K419</f>
        <v>3699.9999999999991</v>
      </c>
    </row>
    <row r="420" spans="1:12" x14ac:dyDescent="0.25">
      <c r="A420" s="12" t="s">
        <v>47</v>
      </c>
      <c r="B420" s="12" t="s">
        <v>486</v>
      </c>
      <c r="C420" s="13" t="s">
        <v>12</v>
      </c>
      <c r="D420" s="14">
        <v>1000</v>
      </c>
      <c r="E420" s="14">
        <v>32</v>
      </c>
      <c r="F420" s="13">
        <v>35</v>
      </c>
      <c r="G420" s="13">
        <v>38</v>
      </c>
      <c r="H420" s="13">
        <v>42</v>
      </c>
      <c r="I420" s="6">
        <f t="shared" si="1161"/>
        <v>3000</v>
      </c>
      <c r="J420" s="16">
        <f>(G420-F420)*D420</f>
        <v>3000</v>
      </c>
      <c r="K420" s="16">
        <f t="shared" ref="K420" si="1163">(IF(C420="SHORT",IF(H420="",0,G420-H420),IF(C420="LONG",IF(H420="",0,(H420-G420)))))*D420</f>
        <v>4000</v>
      </c>
      <c r="L420" s="6">
        <f t="shared" ref="L420" si="1164">I420+J420+K420</f>
        <v>10000</v>
      </c>
    </row>
    <row r="421" spans="1:12" x14ac:dyDescent="0.25">
      <c r="A421" s="12" t="s">
        <v>47</v>
      </c>
      <c r="B421" s="12" t="s">
        <v>446</v>
      </c>
      <c r="C421" s="13" t="s">
        <v>12</v>
      </c>
      <c r="D421" s="14">
        <v>1600</v>
      </c>
      <c r="E421" s="14">
        <v>15</v>
      </c>
      <c r="F421" s="13">
        <v>17</v>
      </c>
      <c r="G421" s="13">
        <v>0</v>
      </c>
      <c r="H421" s="13">
        <v>0</v>
      </c>
      <c r="I421" s="6">
        <f t="shared" ref="I421" si="1165">(IF(C421="SHORT",E421-F421,IF(C421="LONG",F421-E421)))*D421</f>
        <v>3200</v>
      </c>
      <c r="J421" s="16">
        <v>0</v>
      </c>
      <c r="K421" s="16">
        <f t="shared" ref="K421" si="1166">(IF(C421="SHORT",IF(H421="",0,G421-H421),IF(C421="LONG",IF(H421="",0,(H421-G421)))))*D421</f>
        <v>0</v>
      </c>
      <c r="L421" s="6">
        <f t="shared" ref="L421" si="1167">I421+J421+K421</f>
        <v>3200</v>
      </c>
    </row>
    <row r="422" spans="1:12" x14ac:dyDescent="0.25">
      <c r="A422" s="12" t="s">
        <v>46</v>
      </c>
      <c r="B422" s="12" t="s">
        <v>487</v>
      </c>
      <c r="C422" s="13" t="s">
        <v>12</v>
      </c>
      <c r="D422" s="14">
        <v>3400</v>
      </c>
      <c r="E422" s="14">
        <v>9.5</v>
      </c>
      <c r="F422" s="13">
        <v>10.5</v>
      </c>
      <c r="G422" s="13">
        <v>11.5</v>
      </c>
      <c r="H422" s="13">
        <v>0</v>
      </c>
      <c r="I422" s="6">
        <f t="shared" ref="I422" si="1168">(IF(C422="SHORT",E422-F422,IF(C422="LONG",F422-E422)))*D422</f>
        <v>3400</v>
      </c>
      <c r="J422" s="16">
        <f>(G422-F422)*D422</f>
        <v>3400</v>
      </c>
      <c r="K422" s="16">
        <v>0</v>
      </c>
      <c r="L422" s="6">
        <f t="shared" ref="L422" si="1169">I422+J422+K422</f>
        <v>6800</v>
      </c>
    </row>
    <row r="423" spans="1:12" x14ac:dyDescent="0.25">
      <c r="A423" s="12" t="s">
        <v>45</v>
      </c>
      <c r="B423" s="12" t="s">
        <v>488</v>
      </c>
      <c r="C423" s="13" t="s">
        <v>12</v>
      </c>
      <c r="D423" s="14">
        <v>6000</v>
      </c>
      <c r="E423" s="14">
        <v>10</v>
      </c>
      <c r="F423" s="13">
        <v>10.4</v>
      </c>
      <c r="G423" s="13">
        <v>10.8</v>
      </c>
      <c r="H423" s="13">
        <v>11.5</v>
      </c>
      <c r="I423" s="6">
        <f t="shared" ref="I423" si="1170">(IF(C423="SHORT",E423-F423,IF(C423="LONG",F423-E423)))*D423</f>
        <v>2400.0000000000023</v>
      </c>
      <c r="J423" s="16">
        <f>(G423-F423)*D423</f>
        <v>2400.0000000000023</v>
      </c>
      <c r="K423" s="16">
        <f t="shared" ref="K423" si="1171">(IF(C423="SHORT",IF(H423="",0,G423-H423),IF(C423="LONG",IF(H423="",0,(H423-G423)))))*D423</f>
        <v>4199.9999999999955</v>
      </c>
      <c r="L423" s="6">
        <f t="shared" ref="L423" si="1172">I423+J423+K423</f>
        <v>9000</v>
      </c>
    </row>
    <row r="424" spans="1:12" x14ac:dyDescent="0.25">
      <c r="A424" s="12" t="s">
        <v>45</v>
      </c>
      <c r="B424" s="12" t="s">
        <v>473</v>
      </c>
      <c r="C424" s="13" t="s">
        <v>12</v>
      </c>
      <c r="D424" s="14">
        <v>3600</v>
      </c>
      <c r="E424" s="14">
        <v>11.7</v>
      </c>
      <c r="F424" s="13">
        <v>12.7</v>
      </c>
      <c r="G424" s="13">
        <v>0</v>
      </c>
      <c r="H424" s="13">
        <v>0</v>
      </c>
      <c r="I424" s="6">
        <f t="shared" ref="I424" si="1173">(IF(C424="SHORT",E424-F424,IF(C424="LONG",F424-E424)))*D424</f>
        <v>3600</v>
      </c>
      <c r="J424" s="16">
        <v>0</v>
      </c>
      <c r="K424" s="16">
        <f t="shared" ref="K424" si="1174">(IF(C424="SHORT",IF(H424="",0,G424-H424),IF(C424="LONG",IF(H424="",0,(H424-G424)))))*D424</f>
        <v>0</v>
      </c>
      <c r="L424" s="6">
        <f t="shared" ref="L424" si="1175">I424+J424+K424</f>
        <v>3600</v>
      </c>
    </row>
    <row r="425" spans="1:12" x14ac:dyDescent="0.25">
      <c r="A425" s="12" t="s">
        <v>45</v>
      </c>
      <c r="B425" s="12" t="s">
        <v>489</v>
      </c>
      <c r="C425" s="13" t="s">
        <v>12</v>
      </c>
      <c r="D425" s="14">
        <v>7000</v>
      </c>
      <c r="E425" s="14">
        <v>4.3</v>
      </c>
      <c r="F425" s="13">
        <v>4.3</v>
      </c>
      <c r="G425" s="13">
        <v>0</v>
      </c>
      <c r="H425" s="13">
        <v>0</v>
      </c>
      <c r="I425" s="6">
        <f t="shared" ref="I425" si="1176">(IF(C425="SHORT",E425-F425,IF(C425="LONG",F425-E425)))*D425</f>
        <v>0</v>
      </c>
      <c r="J425" s="16">
        <v>0</v>
      </c>
      <c r="K425" s="16">
        <f t="shared" ref="K425" si="1177">(IF(C425="SHORT",IF(H425="",0,G425-H425),IF(C425="LONG",IF(H425="",0,(H425-G425)))))*D425</f>
        <v>0</v>
      </c>
      <c r="L425" s="6">
        <f t="shared" ref="L425" si="1178">I425+J425+K425</f>
        <v>0</v>
      </c>
    </row>
    <row r="426" spans="1:12" x14ac:dyDescent="0.25">
      <c r="A426" s="12" t="s">
        <v>45</v>
      </c>
      <c r="B426" s="12" t="s">
        <v>490</v>
      </c>
      <c r="C426" s="13" t="s">
        <v>12</v>
      </c>
      <c r="D426" s="14">
        <v>1000</v>
      </c>
      <c r="E426" s="14">
        <v>48</v>
      </c>
      <c r="F426" s="13">
        <v>42</v>
      </c>
      <c r="G426" s="13">
        <v>0</v>
      </c>
      <c r="H426" s="13">
        <v>0</v>
      </c>
      <c r="I426" s="6">
        <f t="shared" ref="I426" si="1179">(IF(C426="SHORT",E426-F426,IF(C426="LONG",F426-E426)))*D426</f>
        <v>-6000</v>
      </c>
      <c r="J426" s="16">
        <v>0</v>
      </c>
      <c r="K426" s="16">
        <f t="shared" ref="K426" si="1180">(IF(C426="SHORT",IF(H426="",0,G426-H426),IF(C426="LONG",IF(H426="",0,(H426-G426)))))*D426</f>
        <v>0</v>
      </c>
      <c r="L426" s="6">
        <f t="shared" ref="L426" si="1181">I426+J426+K426</f>
        <v>-6000</v>
      </c>
    </row>
    <row r="427" spans="1:12" x14ac:dyDescent="0.25">
      <c r="A427" s="12" t="s">
        <v>44</v>
      </c>
      <c r="B427" s="12" t="s">
        <v>491</v>
      </c>
      <c r="C427" s="13" t="s">
        <v>12</v>
      </c>
      <c r="D427" s="14">
        <v>3000</v>
      </c>
      <c r="E427" s="14">
        <v>18</v>
      </c>
      <c r="F427" s="13">
        <v>19</v>
      </c>
      <c r="G427" s="13">
        <v>20</v>
      </c>
      <c r="H427" s="13">
        <v>21</v>
      </c>
      <c r="I427" s="6">
        <f t="shared" ref="I427" si="1182">(IF(C427="SHORT",E427-F427,IF(C427="LONG",F427-E427)))*D427</f>
        <v>3000</v>
      </c>
      <c r="J427" s="16">
        <f>(G427-F427)*D427</f>
        <v>3000</v>
      </c>
      <c r="K427" s="16">
        <f t="shared" ref="K427" si="1183">(IF(C427="SHORT",IF(H427="",0,G427-H427),IF(C427="LONG",IF(H427="",0,(H427-G427)))))*D427</f>
        <v>3000</v>
      </c>
      <c r="L427" s="6">
        <f t="shared" ref="L427" si="1184">I427+J427+K427</f>
        <v>9000</v>
      </c>
    </row>
    <row r="428" spans="1:12" x14ac:dyDescent="0.25">
      <c r="A428" s="12" t="s">
        <v>44</v>
      </c>
      <c r="B428" s="12" t="s">
        <v>438</v>
      </c>
      <c r="C428" s="13" t="s">
        <v>12</v>
      </c>
      <c r="D428" s="14">
        <v>2000</v>
      </c>
      <c r="E428" s="14">
        <v>21</v>
      </c>
      <c r="F428" s="13">
        <v>22.5</v>
      </c>
      <c r="G428" s="13">
        <v>24</v>
      </c>
      <c r="H428" s="13">
        <v>0</v>
      </c>
      <c r="I428" s="6">
        <f t="shared" ref="I428" si="1185">(IF(C428="SHORT",E428-F428,IF(C428="LONG",F428-E428)))*D428</f>
        <v>3000</v>
      </c>
      <c r="J428" s="16">
        <f>(G428-F428)*D428</f>
        <v>3000</v>
      </c>
      <c r="K428" s="16">
        <v>0</v>
      </c>
      <c r="L428" s="6">
        <f t="shared" ref="L428" si="1186">I428+J428+K428</f>
        <v>6000</v>
      </c>
    </row>
    <row r="429" spans="1:12" x14ac:dyDescent="0.25">
      <c r="A429" s="12" t="s">
        <v>44</v>
      </c>
      <c r="B429" s="12" t="s">
        <v>492</v>
      </c>
      <c r="C429" s="13" t="s">
        <v>12</v>
      </c>
      <c r="D429" s="14">
        <v>6000</v>
      </c>
      <c r="E429" s="14">
        <v>9.5</v>
      </c>
      <c r="F429" s="13">
        <v>9.25</v>
      </c>
      <c r="G429" s="13">
        <v>0</v>
      </c>
      <c r="H429" s="13">
        <v>0</v>
      </c>
      <c r="I429" s="6">
        <f t="shared" ref="I429" si="1187">(IF(C429="SHORT",E429-F429,IF(C429="LONG",F429-E429)))*D429</f>
        <v>-1500</v>
      </c>
      <c r="J429" s="16">
        <v>0</v>
      </c>
      <c r="K429" s="16">
        <v>0</v>
      </c>
      <c r="L429" s="6">
        <f t="shared" ref="L429" si="1188">I429+J429+K429</f>
        <v>-1500</v>
      </c>
    </row>
    <row r="430" spans="1:12" x14ac:dyDescent="0.25">
      <c r="A430" s="12" t="s">
        <v>43</v>
      </c>
      <c r="B430" s="12" t="s">
        <v>493</v>
      </c>
      <c r="C430" s="13" t="s">
        <v>12</v>
      </c>
      <c r="D430" s="14">
        <v>600</v>
      </c>
      <c r="E430" s="14">
        <v>27</v>
      </c>
      <c r="F430" s="13">
        <v>31</v>
      </c>
      <c r="G430" s="13">
        <v>35</v>
      </c>
      <c r="H430" s="13">
        <v>40</v>
      </c>
      <c r="I430" s="6">
        <f t="shared" ref="I430" si="1189">(IF(C430="SHORT",E430-F430,IF(C430="LONG",F430-E430)))*D430</f>
        <v>2400</v>
      </c>
      <c r="J430" s="16">
        <f>(G430-F430)*D430</f>
        <v>2400</v>
      </c>
      <c r="K430" s="16">
        <f t="shared" ref="K430" si="1190">(IF(C430="SHORT",IF(H430="",0,G430-H430),IF(C430="LONG",IF(H430="",0,(H430-G430)))))*D430</f>
        <v>3000</v>
      </c>
      <c r="L430" s="6">
        <f t="shared" ref="L430" si="1191">I430+J430+K430</f>
        <v>7800</v>
      </c>
    </row>
    <row r="431" spans="1:12" x14ac:dyDescent="0.25">
      <c r="A431" s="12" t="s">
        <v>43</v>
      </c>
      <c r="B431" s="12" t="s">
        <v>494</v>
      </c>
      <c r="C431" s="13" t="s">
        <v>12</v>
      </c>
      <c r="D431" s="14">
        <v>1600</v>
      </c>
      <c r="E431" s="14">
        <v>32</v>
      </c>
      <c r="F431" s="13">
        <v>33.5</v>
      </c>
      <c r="G431" s="13">
        <v>0</v>
      </c>
      <c r="H431" s="13">
        <v>0</v>
      </c>
      <c r="I431" s="6">
        <f t="shared" ref="I431" si="1192">(IF(C431="SHORT",E431-F431,IF(C431="LONG",F431-E431)))*D431</f>
        <v>2400</v>
      </c>
      <c r="J431" s="16">
        <v>0</v>
      </c>
      <c r="K431" s="16">
        <f t="shared" ref="K431" si="1193">(IF(C431="SHORT",IF(H431="",0,G431-H431),IF(C431="LONG",IF(H431="",0,(H431-G431)))))*D431</f>
        <v>0</v>
      </c>
      <c r="L431" s="6">
        <f t="shared" ref="L431" si="1194">I431+J431+K431</f>
        <v>2400</v>
      </c>
    </row>
    <row r="432" spans="1:12" x14ac:dyDescent="0.25">
      <c r="A432" s="12" t="s">
        <v>43</v>
      </c>
      <c r="B432" s="12" t="s">
        <v>495</v>
      </c>
      <c r="C432" s="13" t="s">
        <v>12</v>
      </c>
      <c r="D432" s="14">
        <v>4000</v>
      </c>
      <c r="E432" s="14">
        <v>6.5</v>
      </c>
      <c r="F432" s="13">
        <v>5.7</v>
      </c>
      <c r="G432" s="13">
        <v>0</v>
      </c>
      <c r="H432" s="13">
        <v>0</v>
      </c>
      <c r="I432" s="6">
        <f t="shared" ref="I432" si="1195">(IF(C432="SHORT",E432-F432,IF(C432="LONG",F432-E432)))*D432</f>
        <v>-3199.9999999999991</v>
      </c>
      <c r="J432" s="16">
        <v>0</v>
      </c>
      <c r="K432" s="16">
        <f t="shared" ref="K432" si="1196">(IF(C432="SHORT",IF(H432="",0,G432-H432),IF(C432="LONG",IF(H432="",0,(H432-G432)))))*D432</f>
        <v>0</v>
      </c>
      <c r="L432" s="6">
        <f t="shared" ref="L432" si="1197">I432+J432+K432</f>
        <v>-3199.9999999999991</v>
      </c>
    </row>
    <row r="433" spans="1:12" x14ac:dyDescent="0.25">
      <c r="A433" s="12" t="s">
        <v>43</v>
      </c>
      <c r="B433" s="12" t="s">
        <v>491</v>
      </c>
      <c r="C433" s="13" t="s">
        <v>12</v>
      </c>
      <c r="D433" s="14">
        <v>3000</v>
      </c>
      <c r="E433" s="14">
        <v>13</v>
      </c>
      <c r="F433" s="13">
        <v>13</v>
      </c>
      <c r="G433" s="13">
        <v>0</v>
      </c>
      <c r="H433" s="13">
        <v>0</v>
      </c>
      <c r="I433" s="6">
        <f t="shared" ref="I433" si="1198">(IF(C433="SHORT",E433-F433,IF(C433="LONG",F433-E433)))*D433</f>
        <v>0</v>
      </c>
      <c r="J433" s="16">
        <v>0</v>
      </c>
      <c r="K433" s="16">
        <f t="shared" ref="K433" si="1199">(IF(C433="SHORT",IF(H433="",0,G433-H433),IF(C433="LONG",IF(H433="",0,(H433-G433)))))*D433</f>
        <v>0</v>
      </c>
      <c r="L433" s="6">
        <f t="shared" ref="L433" si="1200">I433+J433+K433</f>
        <v>0</v>
      </c>
    </row>
    <row r="434" spans="1:12" x14ac:dyDescent="0.25">
      <c r="A434" s="12" t="s">
        <v>42</v>
      </c>
      <c r="B434" s="12" t="s">
        <v>496</v>
      </c>
      <c r="C434" s="13" t="s">
        <v>12</v>
      </c>
      <c r="D434" s="14">
        <v>2400</v>
      </c>
      <c r="E434" s="14">
        <v>17.5</v>
      </c>
      <c r="F434" s="13">
        <v>19</v>
      </c>
      <c r="G434" s="13">
        <v>21</v>
      </c>
      <c r="H434" s="13">
        <v>23</v>
      </c>
      <c r="I434" s="6">
        <f t="shared" ref="I434" si="1201">(IF(C434="SHORT",E434-F434,IF(C434="LONG",F434-E434)))*D434</f>
        <v>3600</v>
      </c>
      <c r="J434" s="16">
        <f>(G434-F434)*D434</f>
        <v>4800</v>
      </c>
      <c r="K434" s="16">
        <f t="shared" ref="K434" si="1202">(IF(C434="SHORT",IF(H434="",0,G434-H434),IF(C434="LONG",IF(H434="",0,(H434-G434)))))*D434</f>
        <v>4800</v>
      </c>
      <c r="L434" s="6">
        <f t="shared" ref="L434" si="1203">I434+J434+K434</f>
        <v>13200</v>
      </c>
    </row>
    <row r="435" spans="1:12" x14ac:dyDescent="0.25">
      <c r="A435" s="12" t="s">
        <v>42</v>
      </c>
      <c r="B435" s="12" t="s">
        <v>497</v>
      </c>
      <c r="C435" s="13" t="s">
        <v>12</v>
      </c>
      <c r="D435" s="14">
        <v>7000</v>
      </c>
      <c r="E435" s="14">
        <v>9.5</v>
      </c>
      <c r="F435" s="13">
        <v>10</v>
      </c>
      <c r="G435" s="13">
        <v>0</v>
      </c>
      <c r="H435" s="13">
        <v>0</v>
      </c>
      <c r="I435" s="6">
        <f t="shared" ref="I435" si="1204">(IF(C435="SHORT",E435-F435,IF(C435="LONG",F435-E435)))*D435</f>
        <v>3500</v>
      </c>
      <c r="J435" s="16">
        <v>0</v>
      </c>
      <c r="K435" s="16">
        <f t="shared" ref="K435" si="1205">(IF(C435="SHORT",IF(H435="",0,G435-H435),IF(C435="LONG",IF(H435="",0,(H435-G435)))))*D435</f>
        <v>0</v>
      </c>
      <c r="L435" s="6">
        <f t="shared" ref="L435" si="1206">I435+J435+K435</f>
        <v>3500</v>
      </c>
    </row>
    <row r="436" spans="1:12" x14ac:dyDescent="0.25">
      <c r="A436" s="12" t="s">
        <v>42</v>
      </c>
      <c r="B436" s="12" t="s">
        <v>210</v>
      </c>
      <c r="C436" s="13" t="s">
        <v>12</v>
      </c>
      <c r="D436" s="14">
        <v>7000</v>
      </c>
      <c r="E436" s="14">
        <v>4.2</v>
      </c>
      <c r="F436" s="13">
        <v>3.5</v>
      </c>
      <c r="G436" s="13">
        <v>0</v>
      </c>
      <c r="H436" s="13">
        <v>0</v>
      </c>
      <c r="I436" s="6">
        <f t="shared" ref="I436" si="1207">(IF(C436="SHORT",E436-F436,IF(C436="LONG",F436-E436)))*D436</f>
        <v>-4900.0000000000009</v>
      </c>
      <c r="J436" s="16">
        <v>0</v>
      </c>
      <c r="K436" s="16">
        <f t="shared" ref="K436" si="1208">(IF(C436="SHORT",IF(H436="",0,G436-H436),IF(C436="LONG",IF(H436="",0,(H436-G436)))))*D436</f>
        <v>0</v>
      </c>
      <c r="L436" s="6">
        <f t="shared" ref="L436" si="1209">I436+J436+K436</f>
        <v>-4900.0000000000009</v>
      </c>
    </row>
    <row r="437" spans="1:12" x14ac:dyDescent="0.25">
      <c r="A437" s="12" t="s">
        <v>41</v>
      </c>
      <c r="B437" s="12" t="s">
        <v>496</v>
      </c>
      <c r="C437" s="13" t="s">
        <v>12</v>
      </c>
      <c r="D437" s="14">
        <v>2400</v>
      </c>
      <c r="E437" s="14">
        <v>14</v>
      </c>
      <c r="F437" s="13">
        <v>16</v>
      </c>
      <c r="G437" s="13">
        <v>18</v>
      </c>
      <c r="H437" s="13">
        <v>20</v>
      </c>
      <c r="I437" s="6">
        <f t="shared" ref="I437" si="1210">(IF(C437="SHORT",E437-F437,IF(C437="LONG",F437-E437)))*D437</f>
        <v>4800</v>
      </c>
      <c r="J437" s="16">
        <f>(G437-F437)*D437</f>
        <v>4800</v>
      </c>
      <c r="K437" s="16">
        <f t="shared" ref="K437" si="1211">(IF(C437="SHORT",IF(H437="",0,G437-H437),IF(C437="LONG",IF(H437="",0,(H437-G437)))))*D437</f>
        <v>4800</v>
      </c>
      <c r="L437" s="6">
        <f t="shared" ref="L437" si="1212">I437+J437+K437</f>
        <v>14400</v>
      </c>
    </row>
    <row r="438" spans="1:12" x14ac:dyDescent="0.25">
      <c r="A438" s="12" t="s">
        <v>41</v>
      </c>
      <c r="B438" s="12" t="s">
        <v>498</v>
      </c>
      <c r="C438" s="13" t="s">
        <v>12</v>
      </c>
      <c r="D438" s="14">
        <v>1600</v>
      </c>
      <c r="E438" s="14">
        <v>22</v>
      </c>
      <c r="F438" s="13">
        <v>23.5</v>
      </c>
      <c r="G438" s="13">
        <v>25</v>
      </c>
      <c r="H438" s="13">
        <v>27</v>
      </c>
      <c r="I438" s="6">
        <f t="shared" ref="I438" si="1213">(IF(C438="SHORT",E438-F438,IF(C438="LONG",F438-E438)))*D438</f>
        <v>2400</v>
      </c>
      <c r="J438" s="16">
        <f>(G438-F438)*D438</f>
        <v>2400</v>
      </c>
      <c r="K438" s="16">
        <f t="shared" ref="K438" si="1214">(IF(C438="SHORT",IF(H438="",0,G438-H438),IF(C438="LONG",IF(H438="",0,(H438-G438)))))*D438</f>
        <v>3200</v>
      </c>
      <c r="L438" s="6">
        <f t="shared" ref="L438" si="1215">I438+J438+K438</f>
        <v>8000</v>
      </c>
    </row>
    <row r="439" spans="1:12" x14ac:dyDescent="0.25">
      <c r="A439" s="12" t="s">
        <v>41</v>
      </c>
      <c r="B439" s="12" t="s">
        <v>499</v>
      </c>
      <c r="C439" s="13" t="s">
        <v>12</v>
      </c>
      <c r="D439" s="14">
        <v>800</v>
      </c>
      <c r="E439" s="14">
        <v>40</v>
      </c>
      <c r="F439" s="13">
        <v>40</v>
      </c>
      <c r="G439" s="13">
        <v>0</v>
      </c>
      <c r="H439" s="13">
        <v>0</v>
      </c>
      <c r="I439" s="6">
        <f t="shared" ref="I439" si="1216">(IF(C439="SHORT",E439-F439,IF(C439="LONG",F439-E439)))*D439</f>
        <v>0</v>
      </c>
      <c r="J439" s="16">
        <v>0</v>
      </c>
      <c r="K439" s="16">
        <f t="shared" ref="K439" si="1217">(IF(C439="SHORT",IF(H439="",0,G439-H439),IF(C439="LONG",IF(H439="",0,(H439-G439)))))*D439</f>
        <v>0</v>
      </c>
      <c r="L439" s="6">
        <f t="shared" ref="L439" si="1218">I439+J439+K439</f>
        <v>0</v>
      </c>
    </row>
    <row r="440" spans="1:12" x14ac:dyDescent="0.25">
      <c r="A440" s="12" t="s">
        <v>40</v>
      </c>
      <c r="B440" s="12" t="s">
        <v>500</v>
      </c>
      <c r="C440" s="13" t="s">
        <v>12</v>
      </c>
      <c r="D440" s="14">
        <v>12000</v>
      </c>
      <c r="E440" s="14">
        <v>5.5</v>
      </c>
      <c r="F440" s="13">
        <v>6</v>
      </c>
      <c r="G440" s="13">
        <v>6.5</v>
      </c>
      <c r="H440" s="13">
        <v>7</v>
      </c>
      <c r="I440" s="6">
        <f t="shared" ref="I440" si="1219">(IF(C440="SHORT",E440-F440,IF(C440="LONG",F440-E440)))*D440</f>
        <v>6000</v>
      </c>
      <c r="J440" s="16">
        <f>(G440-F440)*D440</f>
        <v>6000</v>
      </c>
      <c r="K440" s="16">
        <f t="shared" ref="K440" si="1220">(IF(C440="SHORT",IF(H440="",0,G440-H440),IF(C440="LONG",IF(H440="",0,(H440-G440)))))*D440</f>
        <v>6000</v>
      </c>
      <c r="L440" s="6">
        <f t="shared" ref="L440" si="1221">I440+J440+K440</f>
        <v>18000</v>
      </c>
    </row>
    <row r="441" spans="1:12" x14ac:dyDescent="0.25">
      <c r="A441" s="12" t="s">
        <v>40</v>
      </c>
      <c r="B441" s="12" t="s">
        <v>501</v>
      </c>
      <c r="C441" s="13" t="s">
        <v>12</v>
      </c>
      <c r="D441" s="14">
        <v>4000</v>
      </c>
      <c r="E441" s="14">
        <v>12.5</v>
      </c>
      <c r="F441" s="13">
        <v>13.5</v>
      </c>
      <c r="G441" s="13">
        <v>0</v>
      </c>
      <c r="H441" s="13">
        <v>0</v>
      </c>
      <c r="I441" s="6">
        <f t="shared" ref="I441" si="1222">(IF(C441="SHORT",E441-F441,IF(C441="LONG",F441-E441)))*D441</f>
        <v>4000</v>
      </c>
      <c r="J441" s="16">
        <v>0</v>
      </c>
      <c r="K441" s="16">
        <v>0</v>
      </c>
      <c r="L441" s="6">
        <f t="shared" ref="L441" si="1223">I441+J441+K441</f>
        <v>4000</v>
      </c>
    </row>
    <row r="442" spans="1:12" x14ac:dyDescent="0.25">
      <c r="A442" s="12" t="s">
        <v>38</v>
      </c>
      <c r="B442" s="12" t="s">
        <v>502</v>
      </c>
      <c r="C442" s="13" t="s">
        <v>12</v>
      </c>
      <c r="D442" s="14">
        <v>2000</v>
      </c>
      <c r="E442" s="14">
        <v>28</v>
      </c>
      <c r="F442" s="13">
        <v>29.5</v>
      </c>
      <c r="G442" s="13">
        <v>32</v>
      </c>
      <c r="H442" s="13">
        <v>0</v>
      </c>
      <c r="I442" s="6">
        <f t="shared" ref="I442" si="1224">(IF(C442="SHORT",E442-F442,IF(C442="LONG",F442-E442)))*D442</f>
        <v>3000</v>
      </c>
      <c r="J442" s="16">
        <f t="shared" ref="J442" si="1225">(G442-F442)*D442</f>
        <v>5000</v>
      </c>
      <c r="K442" s="16">
        <v>0</v>
      </c>
      <c r="L442" s="6">
        <f t="shared" ref="L442" si="1226">I442+J442+K442</f>
        <v>8000</v>
      </c>
    </row>
    <row r="443" spans="1:12" x14ac:dyDescent="0.25">
      <c r="A443" s="12" t="s">
        <v>38</v>
      </c>
      <c r="B443" s="12" t="s">
        <v>39</v>
      </c>
      <c r="C443" s="13" t="s">
        <v>12</v>
      </c>
      <c r="D443" s="14">
        <v>7000</v>
      </c>
      <c r="E443" s="14">
        <v>7.7</v>
      </c>
      <c r="F443" s="13">
        <v>8.3000000000000007</v>
      </c>
      <c r="G443" s="13">
        <v>0</v>
      </c>
      <c r="H443" s="13">
        <v>0</v>
      </c>
      <c r="I443" s="6">
        <f t="shared" ref="I443" si="1227">(IF(C443="SHORT",E443-F443,IF(C443="LONG",F443-E443)))*D443</f>
        <v>4200.0000000000036</v>
      </c>
      <c r="J443" s="16">
        <v>0</v>
      </c>
      <c r="K443" s="16">
        <f t="shared" ref="K443" si="1228">(IF(C443="SHORT",IF(H443="",0,G443-H443),IF(C443="LONG",IF(H443="",0,(H443-G443)))))*D443</f>
        <v>0</v>
      </c>
      <c r="L443" s="6">
        <f t="shared" ref="L443" si="1229">I443+J443+K443</f>
        <v>4200.0000000000036</v>
      </c>
    </row>
    <row r="444" spans="1:12" x14ac:dyDescent="0.25">
      <c r="A444" s="12" t="s">
        <v>38</v>
      </c>
      <c r="B444" s="12" t="s">
        <v>503</v>
      </c>
      <c r="C444" s="13" t="s">
        <v>12</v>
      </c>
      <c r="D444" s="14">
        <v>7000</v>
      </c>
      <c r="E444" s="14">
        <v>10.25</v>
      </c>
      <c r="F444" s="13">
        <v>10.75</v>
      </c>
      <c r="G444" s="13">
        <v>0</v>
      </c>
      <c r="H444" s="13">
        <v>0</v>
      </c>
      <c r="I444" s="6">
        <f t="shared" ref="I444" si="1230">(IF(C444="SHORT",E444-F444,IF(C444="LONG",F444-E444)))*D444</f>
        <v>3500</v>
      </c>
      <c r="J444" s="16">
        <v>0</v>
      </c>
      <c r="K444" s="16">
        <f t="shared" ref="K444" si="1231">(IF(C444="SHORT",IF(H444="",0,G444-H444),IF(C444="LONG",IF(H444="",0,(H444-G444)))))*D444</f>
        <v>0</v>
      </c>
      <c r="L444" s="6">
        <f t="shared" ref="L444" si="1232">I444+J444+K444</f>
        <v>3500</v>
      </c>
    </row>
    <row r="445" spans="1:12" x14ac:dyDescent="0.25">
      <c r="A445" s="12" t="s">
        <v>38</v>
      </c>
      <c r="B445" s="12" t="s">
        <v>504</v>
      </c>
      <c r="C445" s="13" t="s">
        <v>12</v>
      </c>
      <c r="D445" s="14">
        <v>800</v>
      </c>
      <c r="E445" s="14">
        <v>25.5</v>
      </c>
      <c r="F445" s="13">
        <v>28</v>
      </c>
      <c r="G445" s="13">
        <v>0</v>
      </c>
      <c r="H445" s="13">
        <v>0</v>
      </c>
      <c r="I445" s="6">
        <f t="shared" ref="I445" si="1233">(IF(C445="SHORT",E445-F445,IF(C445="LONG",F445-E445)))*D445</f>
        <v>2000</v>
      </c>
      <c r="J445" s="16">
        <v>0</v>
      </c>
      <c r="K445" s="16">
        <f t="shared" ref="K445" si="1234">(IF(C445="SHORT",IF(H445="",0,G445-H445),IF(C445="LONG",IF(H445="",0,(H445-G445)))))*D445</f>
        <v>0</v>
      </c>
      <c r="L445" s="6">
        <f t="shared" ref="L445" si="1235">I445+J445+K445</f>
        <v>2000</v>
      </c>
    </row>
    <row r="446" spans="1:12" x14ac:dyDescent="0.25">
      <c r="A446" s="12" t="s">
        <v>37</v>
      </c>
      <c r="B446" s="12" t="s">
        <v>505</v>
      </c>
      <c r="C446" s="13" t="s">
        <v>12</v>
      </c>
      <c r="D446" s="14">
        <v>1000</v>
      </c>
      <c r="E446" s="14">
        <v>33</v>
      </c>
      <c r="F446" s="13">
        <v>35</v>
      </c>
      <c r="G446" s="13">
        <v>37</v>
      </c>
      <c r="H446" s="13">
        <v>40</v>
      </c>
      <c r="I446" s="6">
        <f t="shared" ref="I446" si="1236">(IF(C446="SHORT",E446-F446,IF(C446="LONG",F446-E446)))*D446</f>
        <v>2000</v>
      </c>
      <c r="J446" s="16">
        <v>0</v>
      </c>
      <c r="K446" s="16">
        <f t="shared" ref="K446:K452" si="1237">(IF(C446="SHORT",IF(H446="",0,G446-H446),IF(C446="LONG",IF(H446="",0,(H446-G446)))))*D446</f>
        <v>3000</v>
      </c>
      <c r="L446" s="6">
        <f t="shared" ref="L446" si="1238">I446+J446+K446</f>
        <v>5000</v>
      </c>
    </row>
    <row r="447" spans="1:12" x14ac:dyDescent="0.25">
      <c r="A447" s="12" t="s">
        <v>37</v>
      </c>
      <c r="B447" s="12" t="s">
        <v>506</v>
      </c>
      <c r="C447" s="13" t="s">
        <v>12</v>
      </c>
      <c r="D447" s="14">
        <v>1000</v>
      </c>
      <c r="E447" s="14">
        <v>53</v>
      </c>
      <c r="F447" s="13">
        <v>53</v>
      </c>
      <c r="G447" s="13">
        <v>0</v>
      </c>
      <c r="H447" s="13">
        <v>0</v>
      </c>
      <c r="I447" s="6">
        <v>0</v>
      </c>
      <c r="J447" s="16">
        <v>0</v>
      </c>
      <c r="K447" s="16">
        <f t="shared" si="1237"/>
        <v>0</v>
      </c>
      <c r="L447" s="6">
        <f t="shared" ref="L447" si="1239">I447+J447+K447</f>
        <v>0</v>
      </c>
    </row>
    <row r="448" spans="1:12" x14ac:dyDescent="0.25">
      <c r="A448" s="12" t="s">
        <v>37</v>
      </c>
      <c r="B448" s="12" t="s">
        <v>507</v>
      </c>
      <c r="C448" s="13" t="s">
        <v>12</v>
      </c>
      <c r="D448" s="14">
        <v>4000</v>
      </c>
      <c r="E448" s="14">
        <v>12.5</v>
      </c>
      <c r="F448" s="13">
        <v>12.5</v>
      </c>
      <c r="G448" s="13">
        <v>0</v>
      </c>
      <c r="H448" s="13">
        <v>0</v>
      </c>
      <c r="I448" s="6">
        <v>0</v>
      </c>
      <c r="J448" s="16">
        <v>0</v>
      </c>
      <c r="K448" s="16">
        <f t="shared" si="1237"/>
        <v>0</v>
      </c>
      <c r="L448" s="6">
        <f t="shared" ref="L448" si="1240">I448+J448+K448</f>
        <v>0</v>
      </c>
    </row>
    <row r="449" spans="1:12" x14ac:dyDescent="0.25">
      <c r="A449" s="12" t="s">
        <v>37</v>
      </c>
      <c r="B449" s="12" t="s">
        <v>488</v>
      </c>
      <c r="C449" s="13" t="s">
        <v>12</v>
      </c>
      <c r="D449" s="14">
        <v>7000</v>
      </c>
      <c r="E449" s="14">
        <v>9.6</v>
      </c>
      <c r="F449" s="13">
        <v>9.6</v>
      </c>
      <c r="G449" s="13">
        <v>0</v>
      </c>
      <c r="H449" s="13">
        <v>0</v>
      </c>
      <c r="I449" s="6">
        <v>0</v>
      </c>
      <c r="J449" s="16">
        <v>0</v>
      </c>
      <c r="K449" s="16">
        <f t="shared" si="1237"/>
        <v>0</v>
      </c>
      <c r="L449" s="6">
        <f t="shared" ref="L449" si="1241">I449+J449+K449</f>
        <v>0</v>
      </c>
    </row>
    <row r="450" spans="1:12" x14ac:dyDescent="0.25">
      <c r="A450" s="12" t="s">
        <v>36</v>
      </c>
      <c r="B450" s="12" t="s">
        <v>488</v>
      </c>
      <c r="C450" s="13" t="s">
        <v>12</v>
      </c>
      <c r="D450" s="14">
        <v>7000</v>
      </c>
      <c r="E450" s="14">
        <v>8.5</v>
      </c>
      <c r="F450" s="13">
        <v>9</v>
      </c>
      <c r="G450" s="13">
        <v>0</v>
      </c>
      <c r="H450" s="13">
        <v>0</v>
      </c>
      <c r="I450" s="6">
        <f t="shared" ref="I450" si="1242">(IF(C450="SHORT",E450-F450,IF(C450="LONG",F450-E450)))*D450</f>
        <v>3500</v>
      </c>
      <c r="J450" s="16">
        <v>0</v>
      </c>
      <c r="K450" s="16">
        <f t="shared" si="1237"/>
        <v>0</v>
      </c>
      <c r="L450" s="6">
        <f t="shared" ref="L450" si="1243">I450+J450+K450</f>
        <v>3500</v>
      </c>
    </row>
    <row r="451" spans="1:12" x14ac:dyDescent="0.25">
      <c r="A451" s="12" t="s">
        <v>36</v>
      </c>
      <c r="B451" s="12" t="s">
        <v>496</v>
      </c>
      <c r="C451" s="13" t="s">
        <v>12</v>
      </c>
      <c r="D451" s="14">
        <v>2400</v>
      </c>
      <c r="E451" s="14">
        <v>19</v>
      </c>
      <c r="F451" s="13">
        <v>20</v>
      </c>
      <c r="G451" s="13">
        <v>0</v>
      </c>
      <c r="H451" s="13">
        <v>0</v>
      </c>
      <c r="I451" s="6">
        <f t="shared" ref="I451" si="1244">(IF(C451="SHORT",E451-F451,IF(C451="LONG",F451-E451)))*D451</f>
        <v>2400</v>
      </c>
      <c r="J451" s="16">
        <v>0</v>
      </c>
      <c r="K451" s="16">
        <f t="shared" si="1237"/>
        <v>0</v>
      </c>
      <c r="L451" s="6">
        <f t="shared" ref="L451" si="1245">I451+J451+K451</f>
        <v>2400</v>
      </c>
    </row>
    <row r="452" spans="1:12" x14ac:dyDescent="0.25">
      <c r="A452" s="12" t="s">
        <v>36</v>
      </c>
      <c r="B452" s="12" t="s">
        <v>508</v>
      </c>
      <c r="C452" s="13" t="s">
        <v>12</v>
      </c>
      <c r="D452" s="14">
        <v>1000</v>
      </c>
      <c r="E452" s="14">
        <v>60</v>
      </c>
      <c r="F452" s="13">
        <v>63</v>
      </c>
      <c r="G452" s="13">
        <v>66</v>
      </c>
      <c r="H452" s="13">
        <v>69</v>
      </c>
      <c r="I452" s="6">
        <f t="shared" ref="I452" si="1246">(IF(C452="SHORT",E452-F452,IF(C452="LONG",F452-E452)))*D452</f>
        <v>3000</v>
      </c>
      <c r="J452" s="16">
        <f t="shared" ref="J452" si="1247">(G452-F452)*D452</f>
        <v>3000</v>
      </c>
      <c r="K452" s="16">
        <f t="shared" si="1237"/>
        <v>3000</v>
      </c>
      <c r="L452" s="6">
        <f t="shared" ref="L452" si="1248">I452+J452+K452</f>
        <v>9000</v>
      </c>
    </row>
    <row r="453" spans="1:12" x14ac:dyDescent="0.25">
      <c r="A453" s="12" t="s">
        <v>35</v>
      </c>
      <c r="B453" s="12" t="s">
        <v>509</v>
      </c>
      <c r="C453" s="13" t="s">
        <v>12</v>
      </c>
      <c r="D453" s="14">
        <v>1000</v>
      </c>
      <c r="E453" s="14">
        <v>45</v>
      </c>
      <c r="F453" s="13">
        <v>47</v>
      </c>
      <c r="G453" s="13">
        <v>0</v>
      </c>
      <c r="H453" s="13">
        <v>0</v>
      </c>
      <c r="I453" s="6">
        <f t="shared" ref="I453" si="1249">(IF(C453="SHORT",E453-F453,IF(C453="LONG",F453-E453)))*D453</f>
        <v>2000</v>
      </c>
      <c r="J453" s="16">
        <v>0</v>
      </c>
      <c r="K453" s="16">
        <v>0</v>
      </c>
      <c r="L453" s="6">
        <f t="shared" ref="L453" si="1250">I453+J453+K453</f>
        <v>2000</v>
      </c>
    </row>
    <row r="454" spans="1:12" x14ac:dyDescent="0.25">
      <c r="A454" s="12" t="s">
        <v>35</v>
      </c>
      <c r="B454" s="12" t="s">
        <v>510</v>
      </c>
      <c r="C454" s="13" t="s">
        <v>12</v>
      </c>
      <c r="D454" s="14">
        <v>4000</v>
      </c>
      <c r="E454" s="14">
        <v>15</v>
      </c>
      <c r="F454" s="13">
        <v>14.2</v>
      </c>
      <c r="G454" s="13">
        <v>0</v>
      </c>
      <c r="H454" s="13">
        <v>0</v>
      </c>
      <c r="I454" s="6">
        <f t="shared" ref="I454" si="1251">(IF(C454="SHORT",E454-F454,IF(C454="LONG",F454-E454)))*D454</f>
        <v>-3200.0000000000027</v>
      </c>
      <c r="J454" s="16">
        <v>0</v>
      </c>
      <c r="K454" s="16">
        <v>0</v>
      </c>
      <c r="L454" s="6">
        <f t="shared" ref="L454" si="1252">I454+J454+K454</f>
        <v>-3200.0000000000027</v>
      </c>
    </row>
    <row r="455" spans="1:12" x14ac:dyDescent="0.25">
      <c r="A455" s="12" t="s">
        <v>35</v>
      </c>
      <c r="B455" s="12" t="s">
        <v>502</v>
      </c>
      <c r="C455" s="13" t="s">
        <v>12</v>
      </c>
      <c r="D455" s="14">
        <v>2000</v>
      </c>
      <c r="E455" s="14">
        <v>31</v>
      </c>
      <c r="F455" s="13">
        <v>29.5</v>
      </c>
      <c r="G455" s="13">
        <v>0</v>
      </c>
      <c r="H455" s="13">
        <v>0</v>
      </c>
      <c r="I455" s="6">
        <f t="shared" ref="I455" si="1253">(IF(C455="SHORT",E455-F455,IF(C455="LONG",F455-E455)))*D455</f>
        <v>-3000</v>
      </c>
      <c r="J455" s="16">
        <v>0</v>
      </c>
      <c r="K455" s="16">
        <v>0</v>
      </c>
      <c r="L455" s="6">
        <f t="shared" ref="L455" si="1254">I455+J455+K455</f>
        <v>-3000</v>
      </c>
    </row>
    <row r="456" spans="1:12" x14ac:dyDescent="0.25">
      <c r="A456" s="12" t="s">
        <v>34</v>
      </c>
      <c r="B456" s="12" t="s">
        <v>511</v>
      </c>
      <c r="C456" s="13" t="s">
        <v>12</v>
      </c>
      <c r="D456" s="14">
        <v>7000</v>
      </c>
      <c r="E456" s="14">
        <v>11.2</v>
      </c>
      <c r="F456" s="13">
        <v>11.7</v>
      </c>
      <c r="G456" s="13">
        <v>12.5</v>
      </c>
      <c r="H456" s="13">
        <v>0</v>
      </c>
      <c r="I456" s="6">
        <f t="shared" ref="I456" si="1255">(IF(C456="SHORT",E456-F456,IF(C456="LONG",F456-E456)))*D456</f>
        <v>3500</v>
      </c>
      <c r="J456" s="16">
        <f t="shared" ref="J456" si="1256">(G456-F456)*D456</f>
        <v>5600.0000000000045</v>
      </c>
      <c r="K456" s="16">
        <v>0</v>
      </c>
      <c r="L456" s="6">
        <f t="shared" ref="L456" si="1257">I456+J456+K456</f>
        <v>9100.0000000000036</v>
      </c>
    </row>
    <row r="457" spans="1:12" x14ac:dyDescent="0.25">
      <c r="A457" s="12" t="s">
        <v>34</v>
      </c>
      <c r="B457" s="12" t="s">
        <v>512</v>
      </c>
      <c r="C457" s="13" t="s">
        <v>12</v>
      </c>
      <c r="D457" s="14">
        <v>2400</v>
      </c>
      <c r="E457" s="14">
        <v>13.15</v>
      </c>
      <c r="F457" s="13">
        <v>14</v>
      </c>
      <c r="G457" s="13">
        <v>0</v>
      </c>
      <c r="H457" s="13">
        <v>0</v>
      </c>
      <c r="I457" s="6">
        <f t="shared" ref="I457" si="1258">(IF(C457="SHORT",E457-F457,IF(C457="LONG",F457-E457)))*D457</f>
        <v>2039.9999999999991</v>
      </c>
      <c r="J457" s="16">
        <v>0</v>
      </c>
      <c r="K457" s="16">
        <v>0</v>
      </c>
      <c r="L457" s="6">
        <f t="shared" ref="L457" si="1259">I457+J457+K457</f>
        <v>2039.9999999999991</v>
      </c>
    </row>
    <row r="458" spans="1:12" x14ac:dyDescent="0.25">
      <c r="A458" s="12" t="s">
        <v>34</v>
      </c>
      <c r="B458" s="12" t="s">
        <v>513</v>
      </c>
      <c r="C458" s="13" t="s">
        <v>12</v>
      </c>
      <c r="D458" s="14">
        <v>3000</v>
      </c>
      <c r="E458" s="14">
        <v>15</v>
      </c>
      <c r="F458" s="13">
        <v>16</v>
      </c>
      <c r="G458" s="13">
        <v>0</v>
      </c>
      <c r="H458" s="13">
        <v>0</v>
      </c>
      <c r="I458" s="6">
        <f t="shared" ref="I458" si="1260">(IF(C458="SHORT",E458-F458,IF(C458="LONG",F458-E458)))*D458</f>
        <v>3000</v>
      </c>
      <c r="J458" s="16">
        <v>0</v>
      </c>
      <c r="K458" s="16">
        <v>0</v>
      </c>
      <c r="L458" s="6">
        <f t="shared" ref="L458" si="1261">I458+J458+K458</f>
        <v>3000</v>
      </c>
    </row>
    <row r="459" spans="1:12" x14ac:dyDescent="0.25">
      <c r="A459" s="12" t="s">
        <v>33</v>
      </c>
      <c r="B459" s="12" t="s">
        <v>514</v>
      </c>
      <c r="C459" s="13" t="s">
        <v>12</v>
      </c>
      <c r="D459" s="14">
        <v>4000</v>
      </c>
      <c r="E459" s="14">
        <v>39.5</v>
      </c>
      <c r="F459" s="13">
        <v>41</v>
      </c>
      <c r="G459" s="13">
        <v>43</v>
      </c>
      <c r="H459" s="13">
        <v>45</v>
      </c>
      <c r="I459" s="6">
        <f t="shared" ref="I459" si="1262">(IF(C459="SHORT",E459-F459,IF(C459="LONG",F459-E459)))*D459</f>
        <v>6000</v>
      </c>
      <c r="J459" s="16">
        <f t="shared" ref="J459" si="1263">(G459-F459)*D459</f>
        <v>8000</v>
      </c>
      <c r="K459" s="16">
        <f>(IF(C459="SHORT",IF(H459="",0,G459-H459),IF(C459="LONG",IF(H459="",0,(H459-G459)))))*D459</f>
        <v>8000</v>
      </c>
      <c r="L459" s="6">
        <f t="shared" ref="L459" si="1264">I459+J459+K459</f>
        <v>22000</v>
      </c>
    </row>
    <row r="460" spans="1:12" x14ac:dyDescent="0.25">
      <c r="A460" s="12" t="s">
        <v>33</v>
      </c>
      <c r="B460" s="12" t="s">
        <v>515</v>
      </c>
      <c r="C460" s="13" t="s">
        <v>12</v>
      </c>
      <c r="D460" s="14">
        <v>4000</v>
      </c>
      <c r="E460" s="14">
        <v>39.5</v>
      </c>
      <c r="F460" s="13">
        <v>41</v>
      </c>
      <c r="G460" s="13">
        <v>43</v>
      </c>
      <c r="H460" s="13">
        <v>45</v>
      </c>
      <c r="I460" s="6">
        <f t="shared" ref="I460" si="1265">(IF(C460="SHORT",E460-F460,IF(C460="LONG",F460-E460)))*D460</f>
        <v>6000</v>
      </c>
      <c r="J460" s="16">
        <f t="shared" ref="J460" si="1266">(G460-F460)*D460</f>
        <v>8000</v>
      </c>
      <c r="K460" s="16">
        <f>(IF(C460="SHORT",IF(H460="",0,G460-H460),IF(C460="LONG",IF(H460="",0,(H460-G460)))))*D460</f>
        <v>8000</v>
      </c>
      <c r="L460" s="6">
        <f t="shared" ref="L460" si="1267">I460+J460+K460</f>
        <v>22000</v>
      </c>
    </row>
    <row r="461" spans="1:12" x14ac:dyDescent="0.25">
      <c r="A461" s="12" t="s">
        <v>32</v>
      </c>
      <c r="B461" s="12" t="s">
        <v>516</v>
      </c>
      <c r="C461" s="13" t="s">
        <v>12</v>
      </c>
      <c r="D461" s="14">
        <v>4000</v>
      </c>
      <c r="E461" s="14">
        <v>12</v>
      </c>
      <c r="F461" s="13">
        <v>12.5</v>
      </c>
      <c r="G461" s="13">
        <v>13</v>
      </c>
      <c r="H461" s="13">
        <v>13.5</v>
      </c>
      <c r="I461" s="6">
        <f t="shared" ref="I461" si="1268">(IF(C461="SHORT",E461-F461,IF(C461="LONG",F461-E461)))*D461</f>
        <v>2000</v>
      </c>
      <c r="J461" s="16">
        <f t="shared" ref="J461" si="1269">(G461-F461)*D461</f>
        <v>2000</v>
      </c>
      <c r="K461" s="16">
        <f>(IF(C461="SHORT",IF(H461="",0,G461-H461),IF(C461="LONG",IF(H461="",0,(H461-G461)))))*D461</f>
        <v>2000</v>
      </c>
      <c r="L461" s="6">
        <f t="shared" ref="L461" si="1270">I461+J461+K461</f>
        <v>6000</v>
      </c>
    </row>
    <row r="462" spans="1:12" x14ac:dyDescent="0.25">
      <c r="A462" s="12" t="s">
        <v>32</v>
      </c>
      <c r="B462" s="12" t="s">
        <v>511</v>
      </c>
      <c r="C462" s="13" t="s">
        <v>12</v>
      </c>
      <c r="D462" s="14">
        <v>7000</v>
      </c>
      <c r="E462" s="14">
        <v>9.25</v>
      </c>
      <c r="F462" s="13">
        <v>9.75</v>
      </c>
      <c r="G462" s="13">
        <v>10.5</v>
      </c>
      <c r="H462" s="13">
        <v>0</v>
      </c>
      <c r="I462" s="6">
        <f t="shared" ref="I462" si="1271">(IF(C462="SHORT",E462-F462,IF(C462="LONG",F462-E462)))*D462</f>
        <v>3500</v>
      </c>
      <c r="J462" s="16">
        <f t="shared" ref="J462" si="1272">(G462-F462)*D462</f>
        <v>5250</v>
      </c>
      <c r="K462" s="16">
        <v>0</v>
      </c>
      <c r="L462" s="6">
        <f t="shared" ref="L462" si="1273">I462+J462+K462</f>
        <v>8750</v>
      </c>
    </row>
    <row r="463" spans="1:12" x14ac:dyDescent="0.25">
      <c r="A463" s="12" t="s">
        <v>32</v>
      </c>
      <c r="B463" s="12" t="s">
        <v>494</v>
      </c>
      <c r="C463" s="13" t="s">
        <v>12</v>
      </c>
      <c r="D463" s="14">
        <v>2000</v>
      </c>
      <c r="E463" s="14">
        <v>32</v>
      </c>
      <c r="F463" s="13">
        <v>33.5</v>
      </c>
      <c r="G463" s="13">
        <v>0</v>
      </c>
      <c r="H463" s="13">
        <v>0</v>
      </c>
      <c r="I463" s="6">
        <f t="shared" ref="I463" si="1274">(IF(C463="SHORT",E463-F463,IF(C463="LONG",F463-E463)))*D463</f>
        <v>3000</v>
      </c>
      <c r="J463" s="16">
        <v>0</v>
      </c>
      <c r="K463" s="16">
        <v>0</v>
      </c>
      <c r="L463" s="6">
        <f t="shared" ref="L463" si="1275">I463+J463+K463</f>
        <v>3000</v>
      </c>
    </row>
    <row r="464" spans="1:12" x14ac:dyDescent="0.25">
      <c r="A464" s="12" t="s">
        <v>32</v>
      </c>
      <c r="B464" s="12" t="s">
        <v>517</v>
      </c>
      <c r="C464" s="13" t="s">
        <v>12</v>
      </c>
      <c r="D464" s="14">
        <v>8000</v>
      </c>
      <c r="E464" s="14">
        <v>5.45</v>
      </c>
      <c r="F464" s="13">
        <v>4.9000000000000004</v>
      </c>
      <c r="G464" s="13">
        <v>0</v>
      </c>
      <c r="H464" s="13">
        <v>0</v>
      </c>
      <c r="I464" s="6">
        <f t="shared" ref="I464" si="1276">(IF(C464="SHORT",E464-F464,IF(C464="LONG",F464-E464)))*D464</f>
        <v>-4399.9999999999982</v>
      </c>
      <c r="J464" s="16">
        <v>0</v>
      </c>
      <c r="K464" s="16">
        <v>0</v>
      </c>
      <c r="L464" s="6">
        <f t="shared" ref="L464" si="1277">I464+J464+K464</f>
        <v>-4399.9999999999982</v>
      </c>
    </row>
    <row r="465" spans="1:12" x14ac:dyDescent="0.25">
      <c r="A465" s="12" t="s">
        <v>31</v>
      </c>
      <c r="B465" s="12" t="s">
        <v>211</v>
      </c>
      <c r="C465" s="13" t="s">
        <v>12</v>
      </c>
      <c r="D465" s="14">
        <v>4000</v>
      </c>
      <c r="E465" s="14">
        <v>11</v>
      </c>
      <c r="F465" s="13">
        <v>11.5</v>
      </c>
      <c r="G465" s="13">
        <v>12</v>
      </c>
      <c r="H465" s="13">
        <v>12.5</v>
      </c>
      <c r="I465" s="6">
        <f t="shared" ref="I465" si="1278">(IF(C465="SHORT",E465-F465,IF(C465="LONG",F465-E465)))*D465</f>
        <v>2000</v>
      </c>
      <c r="J465" s="16">
        <f t="shared" ref="J465" si="1279">(G465-F465)*D465</f>
        <v>2000</v>
      </c>
      <c r="K465" s="16">
        <f>(IF(C465="SHORT",IF(H465="",0,G465-H465),IF(C465="LONG",IF(H465="",0,(H465-G465)))))*D465</f>
        <v>2000</v>
      </c>
      <c r="L465" s="6">
        <f t="shared" ref="L465" si="1280">I465+J465+K465</f>
        <v>6000</v>
      </c>
    </row>
    <row r="466" spans="1:12" x14ac:dyDescent="0.25">
      <c r="A466" s="12" t="s">
        <v>31</v>
      </c>
      <c r="B466" s="12" t="s">
        <v>518</v>
      </c>
      <c r="C466" s="13" t="s">
        <v>12</v>
      </c>
      <c r="D466" s="14">
        <v>4000</v>
      </c>
      <c r="E466" s="14">
        <v>13</v>
      </c>
      <c r="F466" s="13">
        <v>13.5</v>
      </c>
      <c r="G466" s="13">
        <v>14</v>
      </c>
      <c r="H466" s="13">
        <v>0</v>
      </c>
      <c r="I466" s="6">
        <f t="shared" ref="I466" si="1281">(IF(C466="SHORT",E466-F466,IF(C466="LONG",F466-E466)))*D466</f>
        <v>2000</v>
      </c>
      <c r="J466" s="16">
        <f t="shared" ref="J466" si="1282">(G466-F466)*D466</f>
        <v>2000</v>
      </c>
      <c r="K466" s="16">
        <v>0</v>
      </c>
      <c r="L466" s="6">
        <f t="shared" ref="L466" si="1283">I466+J466+K466</f>
        <v>4000</v>
      </c>
    </row>
    <row r="467" spans="1:12" x14ac:dyDescent="0.25">
      <c r="A467" s="12" t="s">
        <v>31</v>
      </c>
      <c r="B467" s="12" t="s">
        <v>519</v>
      </c>
      <c r="C467" s="13" t="s">
        <v>12</v>
      </c>
      <c r="D467" s="14">
        <v>2000</v>
      </c>
      <c r="E467" s="14">
        <v>16.5</v>
      </c>
      <c r="F467" s="13">
        <v>15</v>
      </c>
      <c r="G467" s="13">
        <v>0</v>
      </c>
      <c r="H467" s="13">
        <v>0</v>
      </c>
      <c r="I467" s="6">
        <f t="shared" ref="I467" si="1284">(IF(C467="SHORT",E467-F467,IF(C467="LONG",F467-E467)))*D467</f>
        <v>-3000</v>
      </c>
      <c r="J467" s="16">
        <v>0</v>
      </c>
      <c r="K467" s="16">
        <v>0</v>
      </c>
      <c r="L467" s="6">
        <f t="shared" ref="L467" si="1285">I467+J467+K467</f>
        <v>-3000</v>
      </c>
    </row>
    <row r="468" spans="1:12" x14ac:dyDescent="0.25">
      <c r="A468" s="12" t="s">
        <v>30</v>
      </c>
      <c r="B468" s="12" t="s">
        <v>210</v>
      </c>
      <c r="C468" s="13" t="s">
        <v>12</v>
      </c>
      <c r="D468" s="14">
        <v>7000</v>
      </c>
      <c r="E468" s="14">
        <v>4.2</v>
      </c>
      <c r="F468" s="13">
        <v>4.5999999999999996</v>
      </c>
      <c r="G468" s="13">
        <v>5</v>
      </c>
      <c r="H468" s="13">
        <v>5.6</v>
      </c>
      <c r="I468" s="6">
        <f t="shared" ref="I468" si="1286">(IF(C468="SHORT",E468-F468,IF(C468="LONG",F468-E468)))*D468</f>
        <v>2799.9999999999964</v>
      </c>
      <c r="J468" s="16">
        <f t="shared" ref="J468" si="1287">(G468-F468)*D468</f>
        <v>2800.0000000000023</v>
      </c>
      <c r="K468" s="16">
        <f>(IF(C468="SHORT",IF(H468="",0,G468-H468),IF(C468="LONG",IF(H468="",0,(H468-G468)))))*D468</f>
        <v>4199.9999999999973</v>
      </c>
      <c r="L468" s="6">
        <f t="shared" ref="L468" si="1288">I468+J468+K468</f>
        <v>9799.9999999999964</v>
      </c>
    </row>
    <row r="469" spans="1:12" x14ac:dyDescent="0.25">
      <c r="A469" s="12" t="s">
        <v>30</v>
      </c>
      <c r="B469" s="12" t="s">
        <v>212</v>
      </c>
      <c r="C469" s="13" t="s">
        <v>12</v>
      </c>
      <c r="D469" s="14">
        <v>6000</v>
      </c>
      <c r="E469" s="14">
        <v>5</v>
      </c>
      <c r="F469" s="13">
        <v>5.5</v>
      </c>
      <c r="G469" s="13">
        <v>6</v>
      </c>
      <c r="H469" s="13">
        <v>6.5</v>
      </c>
      <c r="I469" s="6">
        <f t="shared" ref="I469" si="1289">(IF(C469="SHORT",E469-F469,IF(C469="LONG",F469-E469)))*D469</f>
        <v>3000</v>
      </c>
      <c r="J469" s="16">
        <f t="shared" ref="J469" si="1290">(G469-F469)*D469</f>
        <v>3000</v>
      </c>
      <c r="K469" s="16">
        <f>(IF(C469="SHORT",IF(H469="",0,G469-H469),IF(C469="LONG",IF(H469="",0,(H469-G469)))))*D469</f>
        <v>3000</v>
      </c>
      <c r="L469" s="6">
        <f t="shared" ref="L469" si="1291">I469+J469+K469</f>
        <v>9000</v>
      </c>
    </row>
    <row r="470" spans="1:12" x14ac:dyDescent="0.25">
      <c r="A470" s="12" t="s">
        <v>29</v>
      </c>
      <c r="B470" s="12" t="s">
        <v>213</v>
      </c>
      <c r="C470" s="13" t="s">
        <v>12</v>
      </c>
      <c r="D470" s="14">
        <v>6000</v>
      </c>
      <c r="E470" s="14">
        <v>5.7</v>
      </c>
      <c r="F470" s="13">
        <v>6.2</v>
      </c>
      <c r="G470" s="13">
        <v>7</v>
      </c>
      <c r="H470" s="13">
        <v>8</v>
      </c>
      <c r="I470" s="6">
        <f t="shared" ref="I470" si="1292">(IF(C470="SHORT",E470-F470,IF(C470="LONG",F470-E470)))*D470</f>
        <v>3000</v>
      </c>
      <c r="J470" s="16">
        <f t="shared" ref="J470" si="1293">(G470-F470)*D470</f>
        <v>4799.9999999999991</v>
      </c>
      <c r="K470" s="16">
        <f>(IF(C470="SHORT",IF(H470="",0,G470-H470),IF(C470="LONG",IF(H470="",0,(H470-G470)))))*D470</f>
        <v>6000</v>
      </c>
      <c r="L470" s="6">
        <f t="shared" ref="L470" si="1294">I470+J470+K470</f>
        <v>13800</v>
      </c>
    </row>
    <row r="471" spans="1:12" x14ac:dyDescent="0.25">
      <c r="A471" s="12" t="s">
        <v>29</v>
      </c>
      <c r="B471" s="12" t="s">
        <v>214</v>
      </c>
      <c r="C471" s="13" t="s">
        <v>12</v>
      </c>
      <c r="D471" s="14">
        <v>7000</v>
      </c>
      <c r="E471" s="14">
        <v>7</v>
      </c>
      <c r="F471" s="13">
        <v>7.5</v>
      </c>
      <c r="G471" s="13">
        <v>8</v>
      </c>
      <c r="H471" s="13">
        <v>8.5</v>
      </c>
      <c r="I471" s="6">
        <f t="shared" ref="I471" si="1295">(IF(C471="SHORT",E471-F471,IF(C471="LONG",F471-E471)))*D471</f>
        <v>3500</v>
      </c>
      <c r="J471" s="16">
        <f t="shared" ref="J471" si="1296">(G471-F471)*D471</f>
        <v>3500</v>
      </c>
      <c r="K471" s="16">
        <f>(IF(C471="SHORT",IF(H471="",0,G471-H471),IF(C471="LONG",IF(H471="",0,(H471-G471)))))*D471</f>
        <v>3500</v>
      </c>
      <c r="L471" s="6">
        <f t="shared" ref="L471" si="1297">I471+J471+K471</f>
        <v>10500</v>
      </c>
    </row>
    <row r="472" spans="1:12" x14ac:dyDescent="0.25">
      <c r="A472" s="12" t="s">
        <v>29</v>
      </c>
      <c r="B472" s="12" t="s">
        <v>215</v>
      </c>
      <c r="C472" s="13" t="s">
        <v>12</v>
      </c>
      <c r="D472" s="14">
        <v>8000</v>
      </c>
      <c r="E472" s="14">
        <v>10.199999999999999</v>
      </c>
      <c r="F472" s="13">
        <v>11</v>
      </c>
      <c r="G472" s="13">
        <v>11.5</v>
      </c>
      <c r="H472" s="13">
        <v>8</v>
      </c>
      <c r="I472" s="6">
        <f t="shared" ref="I472" si="1298">(IF(C472="SHORT",E472-F472,IF(C472="LONG",F472-E472)))*D472</f>
        <v>6400.0000000000055</v>
      </c>
      <c r="J472" s="16">
        <f t="shared" ref="J472" si="1299">(G472-F472)*D472</f>
        <v>4000</v>
      </c>
      <c r="K472" s="16">
        <v>0</v>
      </c>
      <c r="L472" s="6">
        <f t="shared" ref="L472" si="1300">I472+J472+K472</f>
        <v>10400.000000000005</v>
      </c>
    </row>
    <row r="473" spans="1:12" x14ac:dyDescent="0.25">
      <c r="A473" s="12" t="s">
        <v>28</v>
      </c>
      <c r="B473" s="12" t="s">
        <v>216</v>
      </c>
      <c r="C473" s="13" t="s">
        <v>12</v>
      </c>
      <c r="D473" s="14">
        <v>4000</v>
      </c>
      <c r="E473" s="14">
        <v>5.5</v>
      </c>
      <c r="F473" s="13">
        <v>6</v>
      </c>
      <c r="G473" s="13">
        <v>6.5</v>
      </c>
      <c r="H473" s="13">
        <v>7</v>
      </c>
      <c r="I473" s="6">
        <f t="shared" ref="I473" si="1301">(IF(C473="SHORT",E473-F473,IF(C473="LONG",F473-E473)))*D473</f>
        <v>2000</v>
      </c>
      <c r="J473" s="16">
        <f t="shared" ref="J473" si="1302">(G473-F473)*D473</f>
        <v>2000</v>
      </c>
      <c r="K473" s="16">
        <f>(IF(C473="SHORT",IF(H473="",0,G473-H473),IF(C473="LONG",IF(H473="",0,(H473-G473)))))*D473</f>
        <v>2000</v>
      </c>
      <c r="L473" s="6">
        <f t="shared" ref="L473" si="1303">I473+J473+K473</f>
        <v>6000</v>
      </c>
    </row>
    <row r="474" spans="1:12" x14ac:dyDescent="0.25">
      <c r="A474" s="12" t="s">
        <v>28</v>
      </c>
      <c r="B474" s="12" t="s">
        <v>520</v>
      </c>
      <c r="C474" s="13" t="s">
        <v>12</v>
      </c>
      <c r="D474" s="14">
        <v>700</v>
      </c>
      <c r="E474" s="14">
        <v>19</v>
      </c>
      <c r="F474" s="13">
        <v>22.5</v>
      </c>
      <c r="G474" s="13">
        <v>25</v>
      </c>
      <c r="H474" s="13">
        <v>7</v>
      </c>
      <c r="I474" s="6">
        <f t="shared" ref="I474" si="1304">(IF(C474="SHORT",E474-F474,IF(C474="LONG",F474-E474)))*D474</f>
        <v>2450</v>
      </c>
      <c r="J474" s="16">
        <f t="shared" ref="J474" si="1305">(G474-F474)*D474</f>
        <v>1750</v>
      </c>
      <c r="K474" s="16">
        <v>0</v>
      </c>
      <c r="L474" s="6">
        <f t="shared" ref="L474" si="1306">I474+J474+K474</f>
        <v>4200</v>
      </c>
    </row>
    <row r="475" spans="1:12" x14ac:dyDescent="0.25">
      <c r="A475" s="12" t="s">
        <v>28</v>
      </c>
      <c r="B475" s="12" t="s">
        <v>521</v>
      </c>
      <c r="C475" s="13" t="s">
        <v>12</v>
      </c>
      <c r="D475" s="14">
        <v>1000</v>
      </c>
      <c r="E475" s="14">
        <v>18.5</v>
      </c>
      <c r="F475" s="13">
        <v>15.5</v>
      </c>
      <c r="G475" s="13">
        <v>25</v>
      </c>
      <c r="H475" s="13">
        <v>7</v>
      </c>
      <c r="I475" s="6">
        <f t="shared" ref="I475" si="1307">(IF(C475="SHORT",E475-F475,IF(C475="LONG",F475-E475)))*D475</f>
        <v>-3000</v>
      </c>
      <c r="J475" s="16">
        <v>0</v>
      </c>
      <c r="K475" s="16">
        <v>0</v>
      </c>
      <c r="L475" s="6">
        <f t="shared" ref="L475" si="1308">I475+J475+K475</f>
        <v>-3000</v>
      </c>
    </row>
    <row r="476" spans="1:12" x14ac:dyDescent="0.25">
      <c r="A476" s="12" t="s">
        <v>27</v>
      </c>
      <c r="B476" s="12" t="s">
        <v>522</v>
      </c>
      <c r="C476" s="13" t="s">
        <v>12</v>
      </c>
      <c r="D476" s="14">
        <v>2000</v>
      </c>
      <c r="E476" s="14">
        <v>31</v>
      </c>
      <c r="F476" s="13">
        <v>29</v>
      </c>
      <c r="G476" s="13">
        <v>0</v>
      </c>
      <c r="H476" s="13">
        <v>0</v>
      </c>
      <c r="I476" s="6">
        <f t="shared" ref="I476" si="1309">(IF(C476="SHORT",E476-F476,IF(C476="LONG",F476-E476)))*D476</f>
        <v>-4000</v>
      </c>
      <c r="J476" s="16">
        <v>0</v>
      </c>
      <c r="K476" s="16">
        <f>(IF(C476="SHORT",IF(H476="",0,G476-H476),IF(C476="LONG",IF(H476="",0,(H476-G476)))))*D476</f>
        <v>0</v>
      </c>
      <c r="L476" s="6">
        <f t="shared" ref="L476" si="1310">I476+J476+K476</f>
        <v>-4000</v>
      </c>
    </row>
    <row r="477" spans="1:12" x14ac:dyDescent="0.25">
      <c r="A477" s="12" t="s">
        <v>27</v>
      </c>
      <c r="B477" s="12" t="s">
        <v>523</v>
      </c>
      <c r="C477" s="13" t="s">
        <v>12</v>
      </c>
      <c r="D477" s="14">
        <v>8000</v>
      </c>
      <c r="E477" s="14">
        <v>6</v>
      </c>
      <c r="F477" s="13">
        <v>5.5</v>
      </c>
      <c r="G477" s="13">
        <v>0</v>
      </c>
      <c r="H477" s="13">
        <v>0</v>
      </c>
      <c r="I477" s="6">
        <f t="shared" ref="I477" si="1311">(IF(C477="SHORT",E477-F477,IF(C477="LONG",F477-E477)))*D477</f>
        <v>-4000</v>
      </c>
      <c r="J477" s="16">
        <v>0</v>
      </c>
      <c r="K477" s="16">
        <f>(IF(C477="SHORT",IF(H477="",0,G477-H477),IF(C477="LONG",IF(H477="",0,(H477-G477)))))*D477</f>
        <v>0</v>
      </c>
      <c r="L477" s="6">
        <f t="shared" ref="L477" si="1312">I477+J477+K477</f>
        <v>-4000</v>
      </c>
    </row>
    <row r="478" spans="1:12" x14ac:dyDescent="0.25">
      <c r="A478" s="12" t="s">
        <v>26</v>
      </c>
      <c r="B478" s="12" t="s">
        <v>522</v>
      </c>
      <c r="C478" s="13" t="s">
        <v>12</v>
      </c>
      <c r="D478" s="14">
        <v>2000</v>
      </c>
      <c r="E478" s="14">
        <v>33.5</v>
      </c>
      <c r="F478" s="13">
        <v>34.5</v>
      </c>
      <c r="G478" s="13">
        <v>35.5</v>
      </c>
      <c r="H478" s="13">
        <v>36.5</v>
      </c>
      <c r="I478" s="6">
        <f t="shared" ref="I478" si="1313">(IF(C478="SHORT",E478-F478,IF(C478="LONG",F478-E478)))*D478</f>
        <v>2000</v>
      </c>
      <c r="J478" s="16">
        <f t="shared" ref="J478" si="1314">(G478-F478)*D478</f>
        <v>2000</v>
      </c>
      <c r="K478" s="16">
        <f>(IF(C478="SHORT",IF(H478="",0,G478-H478),IF(C478="LONG",IF(H478="",0,(H478-G478)))))*D478</f>
        <v>2000</v>
      </c>
      <c r="L478" s="6">
        <f t="shared" ref="L478" si="1315">I478+J478+K478</f>
        <v>6000</v>
      </c>
    </row>
    <row r="479" spans="1:12" x14ac:dyDescent="0.25">
      <c r="A479" s="12" t="s">
        <v>26</v>
      </c>
      <c r="B479" s="12" t="s">
        <v>235</v>
      </c>
      <c r="C479" s="13" t="s">
        <v>12</v>
      </c>
      <c r="D479" s="14">
        <v>4000</v>
      </c>
      <c r="E479" s="14">
        <v>10.5</v>
      </c>
      <c r="F479" s="13">
        <v>11</v>
      </c>
      <c r="G479" s="13">
        <v>11.5</v>
      </c>
      <c r="H479" s="13">
        <v>0</v>
      </c>
      <c r="I479" s="6">
        <f t="shared" ref="I479" si="1316">(IF(C479="SHORT",E479-F479,IF(C479="LONG",F479-E479)))*D479</f>
        <v>2000</v>
      </c>
      <c r="J479" s="16">
        <f t="shared" ref="J479" si="1317">(G479-F479)*D479</f>
        <v>2000</v>
      </c>
      <c r="K479" s="16">
        <v>0</v>
      </c>
      <c r="L479" s="6">
        <f t="shared" ref="L479" si="1318">I479+J479+K479</f>
        <v>4000</v>
      </c>
    </row>
    <row r="480" spans="1:12" x14ac:dyDescent="0.25">
      <c r="A480" s="12" t="s">
        <v>26</v>
      </c>
      <c r="B480" s="12" t="s">
        <v>524</v>
      </c>
      <c r="C480" s="13" t="s">
        <v>12</v>
      </c>
      <c r="D480" s="14">
        <v>3000</v>
      </c>
      <c r="E480" s="14">
        <v>12.5</v>
      </c>
      <c r="F480" s="13">
        <v>11.25</v>
      </c>
      <c r="G480" s="13">
        <v>0</v>
      </c>
      <c r="H480" s="13">
        <v>0</v>
      </c>
      <c r="I480" s="6">
        <f t="shared" ref="I480" si="1319">(IF(C480="SHORT",E480-F480,IF(C480="LONG",F480-E480)))*D480</f>
        <v>-3750</v>
      </c>
      <c r="J480" s="16">
        <v>0</v>
      </c>
      <c r="K480" s="16">
        <v>0</v>
      </c>
      <c r="L480" s="6">
        <f t="shared" ref="L480" si="1320">I480+J480+K480</f>
        <v>-3750</v>
      </c>
    </row>
    <row r="481" spans="1:12" x14ac:dyDescent="0.25">
      <c r="A481" s="12" t="s">
        <v>25</v>
      </c>
      <c r="B481" s="12" t="s">
        <v>525</v>
      </c>
      <c r="C481" s="13" t="s">
        <v>12</v>
      </c>
      <c r="D481" s="14">
        <v>4000</v>
      </c>
      <c r="E481" s="14">
        <v>8.5</v>
      </c>
      <c r="F481" s="13">
        <v>9</v>
      </c>
      <c r="G481" s="13">
        <v>9.5</v>
      </c>
      <c r="H481" s="13">
        <v>10</v>
      </c>
      <c r="I481" s="6">
        <f t="shared" ref="I481" si="1321">(IF(C481="SHORT",E481-F481,IF(C481="LONG",F481-E481)))*D481</f>
        <v>2000</v>
      </c>
      <c r="J481" s="16">
        <f t="shared" ref="J481" si="1322">(G481-F481)*D481</f>
        <v>2000</v>
      </c>
      <c r="K481" s="16">
        <f>(IF(C481="SHORT",IF(H481="",0,G481-H481),IF(C481="LONG",IF(H481="",0,(H481-G481)))))*D481</f>
        <v>2000</v>
      </c>
      <c r="L481" s="6">
        <f t="shared" ref="L481" si="1323">I481+J481+K481</f>
        <v>6000</v>
      </c>
    </row>
    <row r="482" spans="1:12" x14ac:dyDescent="0.25">
      <c r="A482" s="12" t="s">
        <v>25</v>
      </c>
      <c r="B482" s="12" t="s">
        <v>526</v>
      </c>
      <c r="C482" s="13" t="s">
        <v>12</v>
      </c>
      <c r="D482" s="14">
        <v>1000</v>
      </c>
      <c r="E482" s="14">
        <v>29</v>
      </c>
      <c r="F482" s="13">
        <v>31</v>
      </c>
      <c r="G482" s="13">
        <v>33</v>
      </c>
      <c r="H482" s="13">
        <v>0</v>
      </c>
      <c r="I482" s="6">
        <f t="shared" ref="I482" si="1324">(IF(C482="SHORT",E482-F482,IF(C482="LONG",F482-E482)))*D482</f>
        <v>2000</v>
      </c>
      <c r="J482" s="16">
        <f t="shared" ref="J482" si="1325">(G482-F482)*D482</f>
        <v>2000</v>
      </c>
      <c r="K482" s="16">
        <v>0</v>
      </c>
      <c r="L482" s="6">
        <f t="shared" ref="L482" si="1326">I482+J482+K482</f>
        <v>4000</v>
      </c>
    </row>
    <row r="483" spans="1:12" x14ac:dyDescent="0.25">
      <c r="A483" s="12" t="s">
        <v>24</v>
      </c>
      <c r="B483" s="12" t="s">
        <v>496</v>
      </c>
      <c r="C483" s="13" t="s">
        <v>12</v>
      </c>
      <c r="D483" s="14">
        <v>1000</v>
      </c>
      <c r="E483" s="14">
        <v>24</v>
      </c>
      <c r="F483" s="13">
        <v>25</v>
      </c>
      <c r="G483" s="13">
        <v>26</v>
      </c>
      <c r="H483" s="13">
        <v>27</v>
      </c>
      <c r="I483" s="6">
        <f t="shared" ref="I483" si="1327">(IF(C483="SHORT",E483-F483,IF(C483="LONG",F483-E483)))*D483</f>
        <v>1000</v>
      </c>
      <c r="J483" s="16">
        <f t="shared" ref="J483" si="1328">(G483-F483)*D483</f>
        <v>1000</v>
      </c>
      <c r="K483" s="16">
        <f t="shared" ref="K483" si="1329">(IF(C483="SHORT",IF(H483="",0,G483-H483),IF(C483="LONG",IF(H483="",0,(H483-G483)))))*D483</f>
        <v>1000</v>
      </c>
      <c r="L483" s="6">
        <f t="shared" ref="L483" si="1330">I483+J483+K483</f>
        <v>3000</v>
      </c>
    </row>
    <row r="484" spans="1:12" x14ac:dyDescent="0.25">
      <c r="A484" s="12" t="s">
        <v>24</v>
      </c>
      <c r="B484" s="12" t="s">
        <v>527</v>
      </c>
      <c r="C484" s="13" t="s">
        <v>12</v>
      </c>
      <c r="D484" s="14">
        <v>1000</v>
      </c>
      <c r="E484" s="14">
        <v>31.2</v>
      </c>
      <c r="F484" s="13">
        <v>33</v>
      </c>
      <c r="G484" s="13">
        <v>35</v>
      </c>
      <c r="H484" s="13">
        <v>37</v>
      </c>
      <c r="I484" s="6">
        <f t="shared" ref="I484" si="1331">(IF(C484="SHORT",E484-F484,IF(C484="LONG",F484-E484)))*D484</f>
        <v>1800.0000000000007</v>
      </c>
      <c r="J484" s="16">
        <f t="shared" ref="J484" si="1332">(G484-F484)*D484</f>
        <v>2000</v>
      </c>
      <c r="K484" s="16">
        <f t="shared" ref="K484" si="1333">(IF(C484="SHORT",IF(H484="",0,G484-H484),IF(C484="LONG",IF(H484="",0,(H484-G484)))))*D484</f>
        <v>2000</v>
      </c>
      <c r="L484" s="6">
        <f t="shared" ref="L484" si="1334">I484+J484+K484</f>
        <v>5800.0000000000009</v>
      </c>
    </row>
    <row r="485" spans="1:12" x14ac:dyDescent="0.25">
      <c r="A485" s="12" t="s">
        <v>23</v>
      </c>
      <c r="B485" s="12" t="s">
        <v>528</v>
      </c>
      <c r="C485" s="13" t="s">
        <v>12</v>
      </c>
      <c r="D485" s="14">
        <v>3000</v>
      </c>
      <c r="E485" s="14">
        <v>13</v>
      </c>
      <c r="F485" s="13">
        <v>14</v>
      </c>
      <c r="G485" s="13">
        <v>15</v>
      </c>
      <c r="H485" s="13">
        <v>16</v>
      </c>
      <c r="I485" s="6">
        <f t="shared" ref="I485" si="1335">(IF(C485="SHORT",E485-F485,IF(C485="LONG",F485-E485)))*D485</f>
        <v>3000</v>
      </c>
      <c r="J485" s="16">
        <f t="shared" ref="J485" si="1336">(G485-F485)*D485</f>
        <v>3000</v>
      </c>
      <c r="K485" s="16">
        <f t="shared" ref="K485" si="1337">(IF(C485="SHORT",IF(H485="",0,G485-H485),IF(C485="LONG",IF(H485="",0,(H485-G485)))))*D485</f>
        <v>3000</v>
      </c>
      <c r="L485" s="6">
        <f t="shared" ref="L485" si="1338">I485+J485+K485</f>
        <v>9000</v>
      </c>
    </row>
    <row r="486" spans="1:12" x14ac:dyDescent="0.25">
      <c r="A486" s="12" t="s">
        <v>23</v>
      </c>
      <c r="B486" s="12" t="s">
        <v>381</v>
      </c>
      <c r="C486" s="13" t="s">
        <v>12</v>
      </c>
      <c r="D486" s="14">
        <v>10000</v>
      </c>
      <c r="E486" s="14">
        <v>8.1999999999999993</v>
      </c>
      <c r="F486" s="13">
        <v>7.7</v>
      </c>
      <c r="G486" s="13">
        <v>0</v>
      </c>
      <c r="H486" s="13">
        <v>0</v>
      </c>
      <c r="I486" s="6">
        <f t="shared" ref="I486" si="1339">(IF(C486="SHORT",E486-F486,IF(C486="LONG",F486-E486)))*D486</f>
        <v>-4999.9999999999909</v>
      </c>
      <c r="J486" s="16">
        <v>0</v>
      </c>
      <c r="K486" s="16">
        <f t="shared" ref="K486" si="1340">(IF(C486="SHORT",IF(H486="",0,G486-H486),IF(C486="LONG",IF(H486="",0,(H486-G486)))))*D486</f>
        <v>0</v>
      </c>
      <c r="L486" s="6">
        <f t="shared" ref="L486" si="1341">I486+J486+K486</f>
        <v>-4999.9999999999909</v>
      </c>
    </row>
    <row r="487" spans="1:12" x14ac:dyDescent="0.25">
      <c r="A487" s="12" t="s">
        <v>23</v>
      </c>
      <c r="B487" s="12" t="s">
        <v>529</v>
      </c>
      <c r="C487" s="13" t="s">
        <v>12</v>
      </c>
      <c r="D487" s="14">
        <v>800</v>
      </c>
      <c r="E487" s="14">
        <v>24.8</v>
      </c>
      <c r="F487" s="13">
        <v>20</v>
      </c>
      <c r="G487" s="13">
        <v>0</v>
      </c>
      <c r="H487" s="13">
        <v>0</v>
      </c>
      <c r="I487" s="6">
        <f t="shared" ref="I487" si="1342">(IF(C487="SHORT",E487-F487,IF(C487="LONG",F487-E487)))*D487</f>
        <v>-3840.0000000000005</v>
      </c>
      <c r="J487" s="16">
        <v>0</v>
      </c>
      <c r="K487" s="16">
        <f t="shared" ref="K487" si="1343">(IF(C487="SHORT",IF(H487="",0,G487-H487),IF(C487="LONG",IF(H487="",0,(H487-G487)))))*D487</f>
        <v>0</v>
      </c>
      <c r="L487" s="6">
        <f t="shared" ref="L487" si="1344">I487+J487+K487</f>
        <v>-3840.0000000000005</v>
      </c>
    </row>
    <row r="488" spans="1:12" x14ac:dyDescent="0.25">
      <c r="A488" s="12" t="s">
        <v>22</v>
      </c>
      <c r="B488" s="12" t="s">
        <v>530</v>
      </c>
      <c r="C488" s="13" t="s">
        <v>12</v>
      </c>
      <c r="D488" s="14">
        <v>22000</v>
      </c>
      <c r="E488" s="14">
        <v>3</v>
      </c>
      <c r="F488" s="13">
        <v>3.3</v>
      </c>
      <c r="G488" s="13">
        <v>0</v>
      </c>
      <c r="H488" s="13">
        <v>0</v>
      </c>
      <c r="I488" s="6">
        <f t="shared" ref="I488" si="1345">(IF(C488="SHORT",E488-F488,IF(C488="LONG",F488-E488)))*D488</f>
        <v>6599.9999999999964</v>
      </c>
      <c r="J488" s="16">
        <v>0</v>
      </c>
      <c r="K488" s="16">
        <v>0</v>
      </c>
      <c r="L488" s="6">
        <f t="shared" ref="L488" si="1346">I488+J488+K488</f>
        <v>6599.9999999999964</v>
      </c>
    </row>
    <row r="489" spans="1:12" x14ac:dyDescent="0.25">
      <c r="A489" s="12" t="s">
        <v>22</v>
      </c>
      <c r="B489" s="12" t="s">
        <v>281</v>
      </c>
      <c r="C489" s="13" t="s">
        <v>12</v>
      </c>
      <c r="D489" s="14">
        <v>3000</v>
      </c>
      <c r="E489" s="14">
        <v>13</v>
      </c>
      <c r="F489" s="13">
        <v>14</v>
      </c>
      <c r="G489" s="13">
        <v>15</v>
      </c>
      <c r="H489" s="13">
        <v>0</v>
      </c>
      <c r="I489" s="6">
        <f t="shared" ref="I489" si="1347">(IF(C489="SHORT",E489-F489,IF(C489="LONG",F489-E489)))*D489</f>
        <v>3000</v>
      </c>
      <c r="J489" s="16">
        <f t="shared" ref="J489:J491" si="1348">(G489-F489)*D489</f>
        <v>3000</v>
      </c>
      <c r="K489" s="16">
        <v>0</v>
      </c>
      <c r="L489" s="6">
        <f t="shared" ref="L489" si="1349">I489+J489+K489</f>
        <v>6000</v>
      </c>
    </row>
    <row r="490" spans="1:12" x14ac:dyDescent="0.25">
      <c r="A490" s="12" t="s">
        <v>22</v>
      </c>
      <c r="B490" s="12" t="s">
        <v>217</v>
      </c>
      <c r="C490" s="13" t="s">
        <v>12</v>
      </c>
      <c r="D490" s="14">
        <v>800</v>
      </c>
      <c r="E490" s="14">
        <v>40</v>
      </c>
      <c r="F490" s="13">
        <v>35</v>
      </c>
      <c r="G490" s="13">
        <v>0</v>
      </c>
      <c r="H490" s="13">
        <v>0</v>
      </c>
      <c r="I490" s="6">
        <f t="shared" ref="I490" si="1350">(IF(C490="SHORT",E490-F490,IF(C490="LONG",F490-E490)))*D490</f>
        <v>-4000</v>
      </c>
      <c r="J490" s="16">
        <v>0</v>
      </c>
      <c r="K490" s="16">
        <f t="shared" ref="K490" si="1351">(IF(C490="SHORT",IF(H490="",0,G490-H490),IF(C490="LONG",IF(H490="",0,(H490-G490)))))*D490</f>
        <v>0</v>
      </c>
      <c r="L490" s="6">
        <f t="shared" ref="L490" si="1352">I490+J490+K490</f>
        <v>-4000</v>
      </c>
    </row>
    <row r="491" spans="1:12" x14ac:dyDescent="0.25">
      <c r="A491" s="12" t="s">
        <v>21</v>
      </c>
      <c r="B491" s="12" t="s">
        <v>531</v>
      </c>
      <c r="C491" s="13" t="s">
        <v>12</v>
      </c>
      <c r="D491" s="14">
        <v>2200</v>
      </c>
      <c r="E491" s="14">
        <v>14</v>
      </c>
      <c r="F491" s="13">
        <v>15</v>
      </c>
      <c r="G491" s="13">
        <v>16</v>
      </c>
      <c r="H491" s="13">
        <v>17</v>
      </c>
      <c r="I491" s="6">
        <f t="shared" ref="I491" si="1353">(IF(C491="SHORT",E491-F491,IF(C491="LONG",F491-E491)))*D491</f>
        <v>2200</v>
      </c>
      <c r="J491" s="16">
        <f t="shared" si="1348"/>
        <v>2200</v>
      </c>
      <c r="K491" s="16">
        <f t="shared" ref="K491" si="1354">(IF(C491="SHORT",IF(H491="",0,G491-H491),IF(C491="LONG",IF(H491="",0,(H491-G491)))))*D491</f>
        <v>2200</v>
      </c>
      <c r="L491" s="6">
        <f t="shared" ref="L491" si="1355">I491+J491+K491</f>
        <v>6600</v>
      </c>
    </row>
    <row r="492" spans="1:12" x14ac:dyDescent="0.25">
      <c r="A492" s="12" t="s">
        <v>21</v>
      </c>
      <c r="B492" s="12" t="s">
        <v>532</v>
      </c>
      <c r="C492" s="13" t="s">
        <v>12</v>
      </c>
      <c r="D492" s="14">
        <v>22000</v>
      </c>
      <c r="E492" s="14">
        <v>3</v>
      </c>
      <c r="F492" s="13">
        <v>3.2</v>
      </c>
      <c r="G492" s="13">
        <v>3.5</v>
      </c>
      <c r="H492" s="13">
        <v>3.8</v>
      </c>
      <c r="I492" s="6">
        <f t="shared" ref="I492" si="1356">(IF(C492="SHORT",E492-F492,IF(C492="LONG",F492-E492)))*D492</f>
        <v>4400.0000000000036</v>
      </c>
      <c r="J492" s="16">
        <f t="shared" ref="J492" si="1357">(G492-F492)*D492</f>
        <v>6599.9999999999964</v>
      </c>
      <c r="K492" s="16">
        <f t="shared" ref="K492" si="1358">(IF(C492="SHORT",IF(H492="",0,G492-H492),IF(C492="LONG",IF(H492="",0,(H492-G492)))))*D492</f>
        <v>6599.9999999999964</v>
      </c>
      <c r="L492" s="6">
        <f t="shared" ref="L492" si="1359">I492+J492+K492</f>
        <v>17599.999999999996</v>
      </c>
    </row>
    <row r="493" spans="1:12" x14ac:dyDescent="0.25">
      <c r="A493" s="12" t="s">
        <v>20</v>
      </c>
      <c r="B493" s="12" t="s">
        <v>214</v>
      </c>
      <c r="C493" s="13" t="s">
        <v>12</v>
      </c>
      <c r="D493" s="14">
        <v>7000</v>
      </c>
      <c r="E493" s="14">
        <v>4.75</v>
      </c>
      <c r="F493" s="13">
        <v>5.25</v>
      </c>
      <c r="G493" s="13">
        <v>6</v>
      </c>
      <c r="H493" s="13">
        <v>6.5</v>
      </c>
      <c r="I493" s="6">
        <f t="shared" ref="I493" si="1360">(IF(C493="SHORT",E493-F493,IF(C493="LONG",F493-E493)))*D493</f>
        <v>3500</v>
      </c>
      <c r="J493" s="16">
        <f t="shared" ref="J493" si="1361">(G493-F493)*D493</f>
        <v>5250</v>
      </c>
      <c r="K493" s="16">
        <f t="shared" ref="K493" si="1362">(IF(C493="SHORT",IF(H493="",0,G493-H493),IF(C493="LONG",IF(H493="",0,(H493-G493)))))*D493</f>
        <v>3500</v>
      </c>
      <c r="L493" s="6">
        <f t="shared" ref="L493" si="1363">I493+J493+K493</f>
        <v>12250</v>
      </c>
    </row>
    <row r="494" spans="1:12" x14ac:dyDescent="0.25">
      <c r="A494" s="12" t="s">
        <v>20</v>
      </c>
      <c r="B494" s="12" t="s">
        <v>218</v>
      </c>
      <c r="C494" s="13" t="s">
        <v>12</v>
      </c>
      <c r="D494" s="14">
        <v>4000</v>
      </c>
      <c r="E494" s="14">
        <v>4.0999999999999996</v>
      </c>
      <c r="F494" s="13">
        <v>4.5</v>
      </c>
      <c r="G494" s="13">
        <v>5</v>
      </c>
      <c r="H494" s="13">
        <v>5.5</v>
      </c>
      <c r="I494" s="6">
        <f t="shared" ref="I494" si="1364">(IF(C494="SHORT",E494-F494,IF(C494="LONG",F494-E494)))*D494</f>
        <v>1600.0000000000014</v>
      </c>
      <c r="J494" s="16">
        <f t="shared" ref="J494" si="1365">(G494-F494)*D494</f>
        <v>2000</v>
      </c>
      <c r="K494" s="16">
        <f t="shared" ref="K494" si="1366">(IF(C494="SHORT",IF(H494="",0,G494-H494),IF(C494="LONG",IF(H494="",0,(H494-G494)))))*D494</f>
        <v>2000</v>
      </c>
      <c r="L494" s="6">
        <f t="shared" ref="L494" si="1367">I494+J494+K494</f>
        <v>5600.0000000000018</v>
      </c>
    </row>
    <row r="495" spans="1:12" x14ac:dyDescent="0.25">
      <c r="A495" s="12" t="s">
        <v>18</v>
      </c>
      <c r="B495" s="12" t="s">
        <v>219</v>
      </c>
      <c r="C495" s="13" t="s">
        <v>12</v>
      </c>
      <c r="D495" s="14">
        <v>2000</v>
      </c>
      <c r="E495" s="14">
        <v>19</v>
      </c>
      <c r="F495" s="13">
        <v>20</v>
      </c>
      <c r="G495" s="13">
        <v>0</v>
      </c>
      <c r="H495" s="13">
        <v>0</v>
      </c>
      <c r="I495" s="6">
        <f t="shared" ref="I495" si="1368">(IF(C495="SHORT",E495-F495,IF(C495="LONG",F495-E495)))*D495</f>
        <v>2000</v>
      </c>
      <c r="J495" s="16">
        <v>0</v>
      </c>
      <c r="K495" s="16">
        <f t="shared" ref="K495" si="1369">(IF(C495="SHORT",IF(H495="",0,G495-H495),IF(C495="LONG",IF(H495="",0,(H495-G495)))))*D495</f>
        <v>0</v>
      </c>
      <c r="L495" s="6">
        <f t="shared" ref="L495" si="1370">I495+J495+K495</f>
        <v>2000</v>
      </c>
    </row>
    <row r="496" spans="1:12" x14ac:dyDescent="0.25">
      <c r="A496" s="12" t="s">
        <v>18</v>
      </c>
      <c r="B496" s="12" t="s">
        <v>533</v>
      </c>
      <c r="C496" s="13" t="s">
        <v>12</v>
      </c>
      <c r="D496" s="14">
        <v>3000</v>
      </c>
      <c r="E496" s="14">
        <v>17.3</v>
      </c>
      <c r="F496" s="13">
        <v>18.5</v>
      </c>
      <c r="G496" s="13">
        <v>0</v>
      </c>
      <c r="H496" s="13">
        <v>0</v>
      </c>
      <c r="I496" s="6">
        <f t="shared" ref="I496" si="1371">(IF(C496="SHORT",E496-F496,IF(C496="LONG",F496-E496)))*D496</f>
        <v>3599.9999999999977</v>
      </c>
      <c r="J496" s="16">
        <v>0</v>
      </c>
      <c r="K496" s="16">
        <f t="shared" ref="K496" si="1372">(IF(C496="SHORT",IF(H496="",0,G496-H496),IF(C496="LONG",IF(H496="",0,(H496-G496)))))*D496</f>
        <v>0</v>
      </c>
      <c r="L496" s="6">
        <f t="shared" ref="L496" si="1373">I496+J496+K496</f>
        <v>3599.9999999999977</v>
      </c>
    </row>
    <row r="497" spans="1:12" x14ac:dyDescent="0.25">
      <c r="A497" s="12" t="s">
        <v>18</v>
      </c>
      <c r="B497" s="12" t="s">
        <v>19</v>
      </c>
      <c r="C497" s="13" t="s">
        <v>12</v>
      </c>
      <c r="D497" s="14">
        <v>2000</v>
      </c>
      <c r="E497" s="14">
        <v>36</v>
      </c>
      <c r="F497" s="13">
        <v>37</v>
      </c>
      <c r="G497" s="13">
        <v>0</v>
      </c>
      <c r="H497" s="13">
        <v>0</v>
      </c>
      <c r="I497" s="6">
        <f t="shared" ref="I497" si="1374">(IF(C497="SHORT",E497-F497,IF(C497="LONG",F497-E497)))*D497</f>
        <v>2000</v>
      </c>
      <c r="J497" s="16">
        <v>0</v>
      </c>
      <c r="K497" s="16">
        <f t="shared" ref="K497" si="1375">(IF(C497="SHORT",IF(H497="",0,G497-H497),IF(C497="LONG",IF(H497="",0,(H497-G497)))))*D497</f>
        <v>0</v>
      </c>
      <c r="L497" s="6">
        <f t="shared" ref="L497" si="1376">I497+J497+K497</f>
        <v>2000</v>
      </c>
    </row>
    <row r="498" spans="1:12" x14ac:dyDescent="0.25">
      <c r="A498" s="12" t="s">
        <v>17</v>
      </c>
      <c r="B498" s="12" t="s">
        <v>534</v>
      </c>
      <c r="C498" s="13" t="s">
        <v>12</v>
      </c>
      <c r="D498" s="14">
        <v>2000</v>
      </c>
      <c r="E498" s="14">
        <v>14.5</v>
      </c>
      <c r="F498" s="13">
        <v>15.5</v>
      </c>
      <c r="G498" s="13">
        <v>0</v>
      </c>
      <c r="H498" s="13">
        <v>0</v>
      </c>
      <c r="I498" s="6">
        <f t="shared" ref="I498" si="1377">(IF(C498="SHORT",E498-F498,IF(C498="LONG",F498-E498)))*D498</f>
        <v>2000</v>
      </c>
      <c r="J498" s="16">
        <v>0</v>
      </c>
      <c r="K498" s="16">
        <f t="shared" ref="K498" si="1378">(IF(C498="SHORT",IF(H498="",0,G498-H498),IF(C498="LONG",IF(H498="",0,(H498-G498)))))*D498</f>
        <v>0</v>
      </c>
      <c r="L498" s="6">
        <f t="shared" ref="L498" si="1379">I498+J498+K498</f>
        <v>2000</v>
      </c>
    </row>
    <row r="499" spans="1:12" x14ac:dyDescent="0.25">
      <c r="A499" s="12" t="s">
        <v>17</v>
      </c>
      <c r="B499" s="12" t="s">
        <v>535</v>
      </c>
      <c r="C499" s="13" t="s">
        <v>12</v>
      </c>
      <c r="D499" s="14">
        <v>1000</v>
      </c>
      <c r="E499" s="14">
        <v>30.5</v>
      </c>
      <c r="F499" s="13">
        <v>27</v>
      </c>
      <c r="G499" s="13">
        <v>0</v>
      </c>
      <c r="H499" s="13">
        <v>0</v>
      </c>
      <c r="I499" s="6">
        <f t="shared" ref="I499" si="1380">(IF(C499="SHORT",E499-F499,IF(C499="LONG",F499-E499)))*D499</f>
        <v>-3500</v>
      </c>
      <c r="J499" s="16">
        <v>0</v>
      </c>
      <c r="K499" s="16">
        <f t="shared" ref="K499" si="1381">(IF(C499="SHORT",IF(H499="",0,G499-H499),IF(C499="LONG",IF(H499="",0,(H499-G499)))))*D499</f>
        <v>0</v>
      </c>
      <c r="L499" s="6">
        <f t="shared" ref="L499" si="1382">I499+J499+K499</f>
        <v>-3500</v>
      </c>
    </row>
    <row r="500" spans="1:12" x14ac:dyDescent="0.25">
      <c r="A500" s="12" t="s">
        <v>16</v>
      </c>
      <c r="B500" s="12" t="s">
        <v>536</v>
      </c>
      <c r="C500" s="13" t="s">
        <v>12</v>
      </c>
      <c r="D500" s="14">
        <v>1000</v>
      </c>
      <c r="E500" s="14">
        <v>24</v>
      </c>
      <c r="F500" s="13">
        <v>21</v>
      </c>
      <c r="G500" s="13">
        <v>0</v>
      </c>
      <c r="H500" s="13">
        <v>0</v>
      </c>
      <c r="I500" s="6">
        <f t="shared" ref="I500" si="1383">(IF(C500="SHORT",E500-F500,IF(C500="LONG",F500-E500)))*D500</f>
        <v>-3000</v>
      </c>
      <c r="J500" s="16">
        <v>0</v>
      </c>
      <c r="K500" s="16">
        <f t="shared" ref="K500" si="1384">(IF(C500="SHORT",IF(H500="",0,G500-H500),IF(C500="LONG",IF(H500="",0,(H500-G500)))))*D500</f>
        <v>0</v>
      </c>
      <c r="L500" s="6">
        <f t="shared" ref="L500" si="1385">I500+J500+K500</f>
        <v>-3000</v>
      </c>
    </row>
    <row r="501" spans="1:12" x14ac:dyDescent="0.25">
      <c r="A501" s="12" t="s">
        <v>16</v>
      </c>
      <c r="B501" s="12" t="s">
        <v>537</v>
      </c>
      <c r="C501" s="13" t="s">
        <v>12</v>
      </c>
      <c r="D501" s="14">
        <v>5000</v>
      </c>
      <c r="E501" s="14">
        <v>11.25</v>
      </c>
      <c r="F501" s="13">
        <v>10.25</v>
      </c>
      <c r="G501" s="13">
        <v>0</v>
      </c>
      <c r="H501" s="13">
        <v>0</v>
      </c>
      <c r="I501" s="6">
        <f t="shared" ref="I501" si="1386">(IF(C501="SHORT",E501-F501,IF(C501="LONG",F501-E501)))*D501</f>
        <v>-5000</v>
      </c>
      <c r="J501" s="16">
        <v>0</v>
      </c>
      <c r="K501" s="16">
        <f t="shared" ref="K501" si="1387">(IF(C501="SHORT",IF(H501="",0,G501-H501),IF(C501="LONG",IF(H501="",0,(H501-G501)))))*D501</f>
        <v>0</v>
      </c>
      <c r="L501" s="6">
        <f t="shared" ref="L501" si="1388">I501+J501+K501</f>
        <v>-5000</v>
      </c>
    </row>
    <row r="502" spans="1:12" x14ac:dyDescent="0.25">
      <c r="A502" s="12" t="s">
        <v>15</v>
      </c>
      <c r="B502" s="12" t="s">
        <v>538</v>
      </c>
      <c r="C502" s="13" t="s">
        <v>12</v>
      </c>
      <c r="D502" s="14">
        <v>600</v>
      </c>
      <c r="E502" s="14">
        <v>37.5</v>
      </c>
      <c r="F502" s="13">
        <v>41</v>
      </c>
      <c r="G502" s="13">
        <v>45</v>
      </c>
      <c r="H502" s="13">
        <v>50</v>
      </c>
      <c r="I502" s="6">
        <f t="shared" ref="I502:I503" si="1389">(IF(C502="SHORT",E502-F502,IF(C502="LONG",F502-E502)))*D502</f>
        <v>2100</v>
      </c>
      <c r="J502" s="16">
        <f t="shared" ref="J502" si="1390">(G502-F502)*D502</f>
        <v>2400</v>
      </c>
      <c r="K502" s="16">
        <f t="shared" ref="K502" si="1391">(IF(C502="SHORT",IF(H502="",0,G502-H502),IF(C502="LONG",IF(H502="",0,(H502-G502)))))*D502</f>
        <v>3000</v>
      </c>
      <c r="L502" s="6">
        <f t="shared" ref="L502" si="1392">I502+J502+K502</f>
        <v>7500</v>
      </c>
    </row>
    <row r="503" spans="1:12" x14ac:dyDescent="0.25">
      <c r="A503" s="12" t="s">
        <v>15</v>
      </c>
      <c r="B503" s="12" t="s">
        <v>539</v>
      </c>
      <c r="C503" s="13" t="s">
        <v>12</v>
      </c>
      <c r="D503" s="14">
        <v>2000</v>
      </c>
      <c r="E503" s="14">
        <v>36</v>
      </c>
      <c r="F503" s="13">
        <v>37</v>
      </c>
      <c r="G503" s="13">
        <v>0</v>
      </c>
      <c r="H503" s="13">
        <v>0</v>
      </c>
      <c r="I503" s="6">
        <f t="shared" si="1389"/>
        <v>2000</v>
      </c>
      <c r="J503" s="16">
        <v>0</v>
      </c>
      <c r="K503" s="16">
        <f t="shared" ref="K503" si="1393">(IF(C503="SHORT",IF(H503="",0,G503-H503),IF(C503="LONG",IF(H503="",0,(H503-G503)))))*D503</f>
        <v>0</v>
      </c>
      <c r="L503" s="6">
        <f t="shared" ref="L503" si="1394">I503+J503+K503</f>
        <v>2000</v>
      </c>
    </row>
    <row r="504" spans="1:12" x14ac:dyDescent="0.25">
      <c r="A504" s="12" t="s">
        <v>14</v>
      </c>
      <c r="B504" s="12" t="s">
        <v>539</v>
      </c>
      <c r="C504" s="13" t="s">
        <v>12</v>
      </c>
      <c r="D504" s="14">
        <v>2000</v>
      </c>
      <c r="E504" s="14">
        <v>32</v>
      </c>
      <c r="F504" s="13">
        <v>33</v>
      </c>
      <c r="G504" s="13">
        <v>34</v>
      </c>
      <c r="H504" s="13">
        <v>35</v>
      </c>
      <c r="I504" s="6">
        <f t="shared" ref="I504" si="1395">(IF(C504="SHORT",E504-F504,IF(C504="LONG",F504-E504)))*D504</f>
        <v>2000</v>
      </c>
      <c r="J504" s="16">
        <f t="shared" ref="J504" si="1396">(G504-F504)*D504</f>
        <v>2000</v>
      </c>
      <c r="K504" s="16">
        <f t="shared" ref="K504" si="1397">(IF(C504="SHORT",IF(H504="",0,G504-H504),IF(C504="LONG",IF(H504="",0,(H504-G504)))))*D504</f>
        <v>2000</v>
      </c>
      <c r="L504" s="6">
        <f t="shared" ref="L504" si="1398">I504+J504+K504</f>
        <v>6000</v>
      </c>
    </row>
    <row r="505" spans="1:12" x14ac:dyDescent="0.25">
      <c r="A505" s="12" t="s">
        <v>14</v>
      </c>
      <c r="B505" s="12" t="s">
        <v>520</v>
      </c>
      <c r="C505" s="13" t="s">
        <v>12</v>
      </c>
      <c r="D505" s="14">
        <v>600</v>
      </c>
      <c r="E505" s="14">
        <v>44</v>
      </c>
      <c r="F505" s="13">
        <v>47</v>
      </c>
      <c r="G505" s="13">
        <v>50</v>
      </c>
      <c r="H505" s="13">
        <v>53</v>
      </c>
      <c r="I505" s="6">
        <f t="shared" ref="I505" si="1399">(IF(C505="SHORT",E505-F505,IF(C505="LONG",F505-E505)))*D505</f>
        <v>1800</v>
      </c>
      <c r="J505" s="16">
        <f t="shared" ref="J505" si="1400">(G505-F505)*D505</f>
        <v>1800</v>
      </c>
      <c r="K505" s="16">
        <f t="shared" ref="K505" si="1401">(IF(C505="SHORT",IF(H505="",0,G505-H505),IF(C505="LONG",IF(H505="",0,(H505-G505)))))*D505</f>
        <v>1800</v>
      </c>
      <c r="L505" s="6">
        <f t="shared" ref="L505" si="1402">I505+J505+K505</f>
        <v>5400</v>
      </c>
    </row>
    <row r="506" spans="1:12" x14ac:dyDescent="0.25">
      <c r="A506" s="12" t="s">
        <v>14</v>
      </c>
      <c r="B506" s="12" t="s">
        <v>497</v>
      </c>
      <c r="C506" s="13" t="s">
        <v>12</v>
      </c>
      <c r="D506" s="14">
        <v>6000</v>
      </c>
      <c r="E506" s="14">
        <v>12.35</v>
      </c>
      <c r="F506" s="13">
        <v>13</v>
      </c>
      <c r="G506" s="13">
        <v>14</v>
      </c>
      <c r="H506" s="13">
        <v>0</v>
      </c>
      <c r="I506" s="6">
        <f t="shared" ref="I506" si="1403">(IF(C506="SHORT",E506-F506,IF(C506="LONG",F506-E506)))*D506</f>
        <v>3900.0000000000023</v>
      </c>
      <c r="J506" s="16">
        <f t="shared" ref="J506" si="1404">(G506-F506)*D506</f>
        <v>6000</v>
      </c>
      <c r="K506" s="16">
        <v>0</v>
      </c>
      <c r="L506" s="6">
        <f t="shared" ref="L506" si="1405">I506+J506+K506</f>
        <v>9900.0000000000018</v>
      </c>
    </row>
    <row r="507" spans="1:12" x14ac:dyDescent="0.25">
      <c r="A507" s="12" t="s">
        <v>13</v>
      </c>
      <c r="B507" s="12" t="s">
        <v>410</v>
      </c>
      <c r="C507" s="13" t="s">
        <v>12</v>
      </c>
      <c r="D507" s="14">
        <v>4000</v>
      </c>
      <c r="E507" s="14">
        <v>14.6</v>
      </c>
      <c r="F507" s="13">
        <v>15.2</v>
      </c>
      <c r="G507" s="13">
        <v>0</v>
      </c>
      <c r="H507" s="13">
        <v>0</v>
      </c>
      <c r="I507" s="6">
        <f t="shared" ref="I507" si="1406">(IF(C507="SHORT",E507-F507,IF(C507="LONG",F507-E507)))*D507</f>
        <v>2399.9999999999986</v>
      </c>
      <c r="J507" s="16">
        <v>0</v>
      </c>
      <c r="K507" s="16">
        <f t="shared" ref="K507" si="1407">(IF(C507="SHORT",IF(H507="",0,G507-H507),IF(C507="LONG",IF(H507="",0,(H507-G507)))))*D507</f>
        <v>0</v>
      </c>
      <c r="L507" s="6">
        <f t="shared" ref="L507" si="1408">I507+J507+K507</f>
        <v>2399.9999999999986</v>
      </c>
    </row>
    <row r="508" spans="1:12" x14ac:dyDescent="0.25">
      <c r="A508" s="12" t="s">
        <v>13</v>
      </c>
      <c r="B508" s="12" t="s">
        <v>446</v>
      </c>
      <c r="C508" s="13" t="s">
        <v>12</v>
      </c>
      <c r="D508" s="14">
        <v>1600</v>
      </c>
      <c r="E508" s="14">
        <v>33.5</v>
      </c>
      <c r="F508" s="13">
        <v>35</v>
      </c>
      <c r="G508" s="13">
        <v>0</v>
      </c>
      <c r="H508" s="13">
        <v>0</v>
      </c>
      <c r="I508" s="6">
        <f t="shared" ref="I508" si="1409">(IF(C508="SHORT",E508-F508,IF(C508="LONG",F508-E508)))*D508</f>
        <v>2400</v>
      </c>
      <c r="J508" s="16">
        <v>0</v>
      </c>
      <c r="K508" s="16">
        <f t="shared" ref="K508" si="1410">(IF(C508="SHORT",IF(H508="",0,G508-H508),IF(C508="LONG",IF(H508="",0,(H508-G508)))))*D508</f>
        <v>0</v>
      </c>
      <c r="L508" s="6">
        <f t="shared" ref="L508" si="1411">I508+J508+K508</f>
        <v>2400</v>
      </c>
    </row>
    <row r="509" spans="1:12" x14ac:dyDescent="0.25">
      <c r="A509" s="12" t="s">
        <v>13</v>
      </c>
      <c r="B509" s="12" t="s">
        <v>235</v>
      </c>
      <c r="C509" s="13" t="s">
        <v>12</v>
      </c>
      <c r="D509" s="14">
        <v>4000</v>
      </c>
      <c r="E509" s="14">
        <v>15.5</v>
      </c>
      <c r="F509" s="13">
        <v>16</v>
      </c>
      <c r="G509" s="13">
        <v>0</v>
      </c>
      <c r="H509" s="13">
        <v>0</v>
      </c>
      <c r="I509" s="6">
        <f t="shared" ref="I509" si="1412">(IF(C509="SHORT",E509-F509,IF(C509="LONG",F509-E509)))*D509</f>
        <v>2000</v>
      </c>
      <c r="J509" s="16">
        <v>0</v>
      </c>
      <c r="K509" s="16">
        <f t="shared" ref="K509" si="1413">(IF(C509="SHORT",IF(H509="",0,G509-H509),IF(C509="LONG",IF(H509="",0,(H509-G509)))))*D509</f>
        <v>0</v>
      </c>
      <c r="L509" s="6">
        <f t="shared" ref="L509" si="1414">I509+J509+K509</f>
        <v>2000</v>
      </c>
    </row>
    <row r="510" spans="1:12" x14ac:dyDescent="0.25">
      <c r="A510" s="12" t="s">
        <v>13</v>
      </c>
      <c r="B510" s="12" t="s">
        <v>540</v>
      </c>
      <c r="C510" s="13" t="s">
        <v>12</v>
      </c>
      <c r="D510" s="14">
        <v>2000</v>
      </c>
      <c r="E510" s="14">
        <v>23</v>
      </c>
      <c r="F510" s="13">
        <v>24</v>
      </c>
      <c r="G510" s="13">
        <v>0</v>
      </c>
      <c r="H510" s="13">
        <v>0</v>
      </c>
      <c r="I510" s="6">
        <f t="shared" ref="I510" si="1415">(IF(C510="SHORT",E510-F510,IF(C510="LONG",F510-E510)))*D510</f>
        <v>2000</v>
      </c>
      <c r="J510" s="16">
        <v>0</v>
      </c>
      <c r="K510" s="16">
        <f t="shared" ref="K510" si="1416">(IF(C510="SHORT",IF(H510="",0,G510-H510),IF(C510="LONG",IF(H510="",0,(H510-G510)))))*D510</f>
        <v>0</v>
      </c>
      <c r="L510" s="6">
        <f t="shared" ref="L510" si="1417">I510+J510+K510</f>
        <v>2000</v>
      </c>
    </row>
    <row r="511" spans="1:12" x14ac:dyDescent="0.25">
      <c r="A511" s="12" t="s">
        <v>13</v>
      </c>
      <c r="B511" s="12" t="s">
        <v>541</v>
      </c>
      <c r="C511" s="13" t="s">
        <v>12</v>
      </c>
      <c r="D511" s="14">
        <v>4000</v>
      </c>
      <c r="E511" s="14">
        <v>9</v>
      </c>
      <c r="F511" s="13">
        <v>9.5</v>
      </c>
      <c r="G511" s="13">
        <v>0</v>
      </c>
      <c r="H511" s="13">
        <v>0</v>
      </c>
      <c r="I511" s="6">
        <f t="shared" ref="I511" si="1418">(IF(C511="SHORT",E511-F511,IF(C511="LONG",F511-E511)))*D511</f>
        <v>2000</v>
      </c>
      <c r="J511" s="16">
        <v>0</v>
      </c>
      <c r="K511" s="16">
        <f t="shared" ref="K511" si="1419">(IF(C511="SHORT",IF(H511="",0,G511-H511),IF(C511="LONG",IF(H511="",0,(H511-G511)))))*D511</f>
        <v>0</v>
      </c>
      <c r="L511" s="6">
        <f t="shared" ref="L511" si="1420">I511+J511+K511</f>
        <v>2000</v>
      </c>
    </row>
    <row r="512" spans="1:12" x14ac:dyDescent="0.25">
      <c r="A512" s="12"/>
      <c r="B512" s="12"/>
      <c r="C512" s="13"/>
      <c r="D512" s="14"/>
      <c r="E512" s="14"/>
      <c r="F512" s="13"/>
      <c r="G512" s="13"/>
      <c r="H512" s="13"/>
      <c r="I512" s="6"/>
      <c r="J512" s="16"/>
      <c r="K512" s="16"/>
      <c r="L512" s="6"/>
    </row>
    <row r="513" spans="1:12" x14ac:dyDescent="0.25">
      <c r="A513" s="12"/>
      <c r="B513" s="12"/>
      <c r="C513" s="13"/>
      <c r="D513" s="14"/>
      <c r="E513" s="14"/>
      <c r="F513" s="13"/>
      <c r="G513" s="13"/>
      <c r="H513" s="13"/>
      <c r="I513" s="6"/>
      <c r="J513" s="16"/>
      <c r="K513" s="16"/>
      <c r="L513" s="6"/>
    </row>
    <row r="514" spans="1:12" x14ac:dyDescent="0.25">
      <c r="A514" s="12"/>
      <c r="B514" s="12"/>
      <c r="C514" s="13"/>
      <c r="D514" s="14"/>
      <c r="E514" s="14"/>
      <c r="F514" s="13"/>
      <c r="G514" s="13"/>
      <c r="H514" s="13"/>
      <c r="I514" s="6"/>
      <c r="J514" s="16"/>
      <c r="K514" s="16"/>
      <c r="L514" s="6"/>
    </row>
    <row r="515" spans="1:12" x14ac:dyDescent="0.25">
      <c r="A515" s="12"/>
      <c r="B515" s="12"/>
      <c r="C515" s="13"/>
      <c r="D515" s="14"/>
      <c r="E515" s="14"/>
      <c r="F515" s="13"/>
      <c r="G515" s="13"/>
      <c r="H515" s="13"/>
      <c r="I515" s="6"/>
      <c r="J515" s="16"/>
      <c r="K515" s="16"/>
      <c r="L515" s="6"/>
    </row>
    <row r="516" spans="1:12" x14ac:dyDescent="0.25">
      <c r="A516" s="12"/>
      <c r="B516" s="12"/>
      <c r="C516" s="13"/>
      <c r="D516" s="14"/>
      <c r="E516" s="14"/>
      <c r="F516" s="13"/>
      <c r="G516" s="13"/>
      <c r="H516" s="13"/>
      <c r="I516" s="6"/>
      <c r="J516" s="16"/>
      <c r="K516" s="16"/>
      <c r="L516" s="6"/>
    </row>
    <row r="517" spans="1:12" x14ac:dyDescent="0.25">
      <c r="A517" s="12"/>
      <c r="B517" s="12"/>
      <c r="C517" s="13"/>
      <c r="D517" s="14"/>
      <c r="E517" s="14"/>
      <c r="F517" s="13"/>
      <c r="G517" s="13"/>
      <c r="H517" s="13"/>
      <c r="I517" s="6"/>
      <c r="J517" s="16"/>
      <c r="K517" s="16"/>
      <c r="L517" s="6"/>
    </row>
    <row r="518" spans="1:12" x14ac:dyDescent="0.25">
      <c r="A518" s="12"/>
      <c r="B518" s="12"/>
      <c r="C518" s="13"/>
      <c r="D518" s="14"/>
      <c r="E518" s="14"/>
      <c r="F518" s="13"/>
      <c r="G518" s="13"/>
      <c r="H518" s="13"/>
      <c r="I518" s="6"/>
      <c r="J518" s="16"/>
      <c r="K518" s="16"/>
      <c r="L518" s="6"/>
    </row>
    <row r="519" spans="1:12" x14ac:dyDescent="0.25">
      <c r="A519" s="12"/>
      <c r="B519" s="12"/>
      <c r="C519" s="13"/>
      <c r="D519" s="14"/>
      <c r="E519" s="14"/>
      <c r="F519" s="13"/>
      <c r="G519" s="13"/>
      <c r="H519" s="13"/>
      <c r="I519" s="6"/>
      <c r="J519" s="16"/>
      <c r="K519" s="16"/>
      <c r="L519" s="6"/>
    </row>
    <row r="520" spans="1:12" x14ac:dyDescent="0.25">
      <c r="A520" s="12"/>
      <c r="B520" s="12"/>
      <c r="C520" s="13"/>
      <c r="D520" s="14"/>
      <c r="E520" s="14"/>
      <c r="F520" s="13"/>
      <c r="G520" s="13"/>
      <c r="H520" s="13"/>
      <c r="I520" s="6"/>
      <c r="J520" s="16"/>
      <c r="K520" s="16"/>
      <c r="L520" s="6"/>
    </row>
    <row r="521" spans="1:12" x14ac:dyDescent="0.25">
      <c r="A521" s="12"/>
      <c r="B521" s="12"/>
      <c r="C521" s="13"/>
      <c r="D521" s="14"/>
      <c r="E521" s="14"/>
      <c r="F521" s="13"/>
      <c r="G521" s="13"/>
      <c r="H521" s="13"/>
      <c r="I521" s="6"/>
      <c r="J521" s="16"/>
      <c r="K521" s="16"/>
      <c r="L521" s="6"/>
    </row>
    <row r="522" spans="1:12" x14ac:dyDescent="0.25">
      <c r="A522" s="12"/>
      <c r="B522" s="12"/>
      <c r="C522" s="13"/>
      <c r="D522" s="14"/>
      <c r="E522" s="14"/>
      <c r="F522" s="13"/>
      <c r="G522" s="13"/>
      <c r="H522" s="13"/>
      <c r="I522" s="6"/>
      <c r="J522" s="16"/>
      <c r="K522" s="16"/>
      <c r="L522" s="6"/>
    </row>
    <row r="523" spans="1:12" x14ac:dyDescent="0.25">
      <c r="A523" s="12"/>
      <c r="B523" s="12"/>
      <c r="C523" s="13"/>
      <c r="D523" s="14"/>
      <c r="E523" s="14"/>
      <c r="F523" s="13"/>
      <c r="G523" s="13"/>
      <c r="H523" s="13"/>
      <c r="I523" s="6"/>
      <c r="J523" s="16"/>
      <c r="K523" s="16"/>
      <c r="L523" s="6"/>
    </row>
    <row r="524" spans="1:12" x14ac:dyDescent="0.25">
      <c r="A524" s="12"/>
      <c r="B524" s="12"/>
      <c r="C524" s="13"/>
      <c r="D524" s="14"/>
      <c r="E524" s="14"/>
      <c r="F524" s="13"/>
      <c r="G524" s="13"/>
      <c r="H524" s="13"/>
      <c r="I524" s="6"/>
      <c r="J524" s="16"/>
      <c r="K524" s="16"/>
      <c r="L524" s="6"/>
    </row>
    <row r="525" spans="1:12" x14ac:dyDescent="0.25">
      <c r="A525" s="12"/>
      <c r="B525" s="12"/>
      <c r="C525" s="13"/>
      <c r="D525" s="14"/>
      <c r="E525" s="14"/>
      <c r="F525" s="13"/>
      <c r="G525" s="13"/>
      <c r="H525" s="13"/>
      <c r="I525" s="6"/>
      <c r="J525" s="16"/>
      <c r="K525" s="16"/>
      <c r="L525" s="6"/>
    </row>
    <row r="526" spans="1:12" x14ac:dyDescent="0.25">
      <c r="A526" s="12"/>
      <c r="B526" s="12"/>
      <c r="C526" s="13"/>
      <c r="D526" s="14"/>
      <c r="E526" s="14"/>
      <c r="F526" s="13"/>
      <c r="G526" s="13"/>
      <c r="H526" s="13"/>
      <c r="I526" s="6"/>
      <c r="J526" s="16"/>
      <c r="K526" s="16"/>
      <c r="L526" s="6"/>
    </row>
    <row r="527" spans="1:12" x14ac:dyDescent="0.25">
      <c r="A527" s="12"/>
      <c r="B527" s="12"/>
      <c r="C527" s="13"/>
      <c r="D527" s="14"/>
      <c r="E527" s="14"/>
      <c r="F527" s="13"/>
      <c r="G527" s="13"/>
      <c r="H527" s="13"/>
      <c r="I527" s="6"/>
      <c r="J527" s="16"/>
      <c r="K527" s="16"/>
      <c r="L527" s="6"/>
    </row>
    <row r="528" spans="1:12" x14ac:dyDescent="0.25">
      <c r="A528" s="12"/>
      <c r="B528" s="12"/>
      <c r="C528" s="13"/>
      <c r="D528" s="14"/>
      <c r="E528" s="14"/>
      <c r="F528" s="13"/>
      <c r="G528" s="13"/>
      <c r="H528" s="13"/>
      <c r="I528" s="6"/>
      <c r="J528" s="16"/>
      <c r="K528" s="16"/>
      <c r="L528" s="6"/>
    </row>
    <row r="529" spans="1:12" x14ac:dyDescent="0.25">
      <c r="A529" s="12"/>
      <c r="B529" s="12"/>
      <c r="C529" s="13"/>
      <c r="D529" s="14"/>
      <c r="E529" s="14"/>
      <c r="F529" s="13"/>
      <c r="G529" s="13"/>
      <c r="H529" s="13"/>
      <c r="I529" s="6"/>
      <c r="J529" s="16"/>
      <c r="K529" s="16"/>
      <c r="L529" s="6"/>
    </row>
    <row r="530" spans="1:12" x14ac:dyDescent="0.25">
      <c r="A530" s="12"/>
      <c r="B530" s="12"/>
      <c r="C530" s="13"/>
      <c r="D530" s="14"/>
      <c r="E530" s="14"/>
      <c r="F530" s="13"/>
      <c r="G530" s="13"/>
      <c r="H530" s="13"/>
      <c r="I530" s="6"/>
      <c r="J530" s="16"/>
      <c r="K530" s="16"/>
      <c r="L530" s="6"/>
    </row>
    <row r="531" spans="1:12" x14ac:dyDescent="0.25">
      <c r="A531" s="12"/>
      <c r="B531" s="12"/>
      <c r="C531" s="13"/>
      <c r="D531" s="14"/>
      <c r="E531" s="14"/>
      <c r="F531" s="13"/>
      <c r="G531" s="13"/>
      <c r="H531" s="13"/>
      <c r="I531" s="6"/>
      <c r="J531" s="16"/>
      <c r="K531" s="16"/>
      <c r="L531" s="6"/>
    </row>
    <row r="532" spans="1:12" x14ac:dyDescent="0.25">
      <c r="A532" s="12"/>
      <c r="B532" s="12"/>
      <c r="C532" s="13"/>
      <c r="D532" s="14"/>
      <c r="E532" s="14"/>
      <c r="F532" s="13"/>
      <c r="G532" s="13"/>
      <c r="H532" s="13"/>
      <c r="I532" s="6"/>
      <c r="J532" s="16"/>
      <c r="K532" s="16"/>
      <c r="L532" s="6"/>
    </row>
    <row r="533" spans="1:12" x14ac:dyDescent="0.25">
      <c r="A533" s="12"/>
      <c r="B533" s="12"/>
      <c r="C533" s="13"/>
      <c r="D533" s="14"/>
      <c r="E533" s="14"/>
      <c r="F533" s="13"/>
      <c r="G533" s="13"/>
      <c r="H533" s="13"/>
      <c r="I533" s="6"/>
      <c r="J533" s="16"/>
      <c r="K533" s="16"/>
      <c r="L533" s="6"/>
    </row>
    <row r="534" spans="1:12" x14ac:dyDescent="0.25">
      <c r="A534" s="12"/>
      <c r="B534" s="12"/>
      <c r="C534" s="13"/>
      <c r="D534" s="14"/>
      <c r="E534" s="14"/>
      <c r="F534" s="13"/>
      <c r="G534" s="13"/>
      <c r="H534" s="13"/>
      <c r="I534" s="6"/>
      <c r="J534" s="16"/>
      <c r="K534" s="16"/>
      <c r="L534" s="6"/>
    </row>
    <row r="535" spans="1:12" x14ac:dyDescent="0.25">
      <c r="A535" s="12"/>
      <c r="B535" s="12"/>
      <c r="C535" s="13"/>
      <c r="D535" s="14"/>
      <c r="E535" s="14"/>
      <c r="F535" s="13"/>
      <c r="G535" s="13"/>
      <c r="H535" s="13"/>
      <c r="I535" s="6"/>
      <c r="J535" s="16"/>
      <c r="K535" s="16"/>
      <c r="L535" s="6"/>
    </row>
    <row r="536" spans="1:12" x14ac:dyDescent="0.25">
      <c r="A536" s="12"/>
      <c r="B536" s="12"/>
      <c r="C536" s="13"/>
      <c r="D536" s="14"/>
      <c r="E536" s="14"/>
      <c r="F536" s="13"/>
      <c r="G536" s="13"/>
      <c r="H536" s="13"/>
      <c r="I536" s="6"/>
      <c r="J536" s="16"/>
      <c r="K536" s="16"/>
      <c r="L536" s="6"/>
    </row>
    <row r="537" spans="1:12" x14ac:dyDescent="0.25">
      <c r="A537" s="12"/>
      <c r="B537" s="12"/>
      <c r="C537" s="13"/>
      <c r="D537" s="14"/>
      <c r="E537" s="14"/>
      <c r="F537" s="13"/>
      <c r="G537" s="13"/>
      <c r="H537" s="13"/>
      <c r="I537" s="6"/>
      <c r="J537" s="16"/>
      <c r="K537" s="16"/>
      <c r="L537" s="6"/>
    </row>
    <row r="538" spans="1:12" x14ac:dyDescent="0.25">
      <c r="A538" s="12"/>
      <c r="B538" s="12"/>
      <c r="C538" s="13"/>
      <c r="D538" s="14"/>
      <c r="E538" s="14"/>
      <c r="F538" s="13"/>
      <c r="G538" s="13"/>
      <c r="H538" s="13"/>
      <c r="I538" s="6"/>
      <c r="J538" s="16"/>
      <c r="K538" s="16"/>
      <c r="L538" s="6"/>
    </row>
    <row r="539" spans="1:12" x14ac:dyDescent="0.25">
      <c r="A539" s="12"/>
      <c r="B539" s="12"/>
      <c r="C539" s="13"/>
      <c r="D539" s="14"/>
      <c r="E539" s="14"/>
      <c r="F539" s="13"/>
      <c r="G539" s="13"/>
      <c r="H539" s="13"/>
      <c r="I539" s="6"/>
      <c r="J539" s="16"/>
      <c r="K539" s="16"/>
      <c r="L539" s="6"/>
    </row>
    <row r="540" spans="1:12" x14ac:dyDescent="0.25">
      <c r="A540" s="12"/>
      <c r="B540" s="12"/>
      <c r="C540" s="13"/>
      <c r="D540" s="14"/>
      <c r="E540" s="14"/>
      <c r="F540" s="13"/>
      <c r="G540" s="13"/>
      <c r="H540" s="13"/>
      <c r="I540" s="6"/>
      <c r="J540" s="16"/>
      <c r="K540" s="16"/>
      <c r="L540" s="6"/>
    </row>
    <row r="541" spans="1:12" x14ac:dyDescent="0.25">
      <c r="A541" s="12"/>
      <c r="B541" s="12"/>
      <c r="C541" s="13"/>
      <c r="D541" s="14"/>
      <c r="E541" s="14"/>
      <c r="F541" s="13"/>
      <c r="G541" s="13"/>
      <c r="H541" s="13"/>
      <c r="I541" s="6"/>
      <c r="J541" s="16"/>
      <c r="K541" s="16"/>
      <c r="L541" s="6"/>
    </row>
    <row r="542" spans="1:12" x14ac:dyDescent="0.25">
      <c r="A542" s="12"/>
      <c r="B542" s="12"/>
      <c r="C542" s="13"/>
      <c r="D542" s="14"/>
      <c r="E542" s="14"/>
      <c r="F542" s="13"/>
      <c r="G542" s="13"/>
      <c r="H542" s="13"/>
      <c r="I542" s="6"/>
      <c r="J542" s="16"/>
      <c r="K542" s="16"/>
      <c r="L542" s="6"/>
    </row>
    <row r="543" spans="1:12" x14ac:dyDescent="0.25">
      <c r="A543" s="12"/>
      <c r="B543" s="12"/>
      <c r="C543" s="13"/>
      <c r="D543" s="14"/>
      <c r="E543" s="14"/>
      <c r="F543" s="13"/>
      <c r="G543" s="13"/>
      <c r="H543" s="13"/>
      <c r="I543" s="6"/>
      <c r="J543" s="16"/>
      <c r="K543" s="16"/>
      <c r="L543" s="6"/>
    </row>
    <row r="544" spans="1:12" x14ac:dyDescent="0.25">
      <c r="A544" s="12"/>
      <c r="B544" s="12"/>
      <c r="C544" s="13"/>
      <c r="D544" s="14"/>
      <c r="E544" s="14"/>
      <c r="F544" s="13"/>
      <c r="G544" s="13"/>
      <c r="H544" s="13"/>
      <c r="I544" s="6"/>
      <c r="J544" s="16"/>
      <c r="K544" s="16"/>
      <c r="L544" s="6"/>
    </row>
    <row r="545" spans="1:12" x14ac:dyDescent="0.25">
      <c r="A545" s="12"/>
      <c r="B545" s="12"/>
      <c r="C545" s="13"/>
      <c r="D545" s="14"/>
      <c r="E545" s="14"/>
      <c r="F545" s="13"/>
      <c r="G545" s="13"/>
      <c r="H545" s="13"/>
      <c r="I545" s="6"/>
      <c r="J545" s="16"/>
      <c r="K545" s="16"/>
      <c r="L545" s="6"/>
    </row>
    <row r="546" spans="1:12" x14ac:dyDescent="0.25">
      <c r="A546" s="12"/>
      <c r="B546" s="12"/>
      <c r="C546" s="13"/>
      <c r="D546" s="14"/>
      <c r="E546" s="14"/>
      <c r="F546" s="13"/>
      <c r="G546" s="13"/>
      <c r="H546" s="13"/>
      <c r="I546" s="6"/>
      <c r="J546" s="16"/>
      <c r="K546" s="16"/>
      <c r="L546" s="6"/>
    </row>
    <row r="547" spans="1:12" x14ac:dyDescent="0.25">
      <c r="A547" s="12"/>
      <c r="B547" s="12"/>
      <c r="C547" s="13"/>
      <c r="D547" s="14"/>
      <c r="E547" s="14"/>
      <c r="F547" s="13"/>
      <c r="G547" s="13"/>
      <c r="H547" s="13"/>
      <c r="I547" s="6"/>
      <c r="J547" s="16"/>
      <c r="K547" s="16"/>
      <c r="L547" s="6"/>
    </row>
    <row r="548" spans="1:12" x14ac:dyDescent="0.25">
      <c r="A548" s="12"/>
      <c r="B548" s="12"/>
      <c r="C548" s="13"/>
      <c r="D548" s="14"/>
      <c r="E548" s="14"/>
      <c r="F548" s="13"/>
      <c r="G548" s="13"/>
      <c r="H548" s="13"/>
      <c r="I548" s="6"/>
      <c r="J548" s="16"/>
      <c r="K548" s="16"/>
      <c r="L548" s="6"/>
    </row>
    <row r="549" spans="1:12" x14ac:dyDescent="0.25">
      <c r="A549" s="12"/>
      <c r="B549" s="12"/>
      <c r="C549" s="13"/>
      <c r="D549" s="14"/>
      <c r="E549" s="14"/>
      <c r="F549" s="13"/>
      <c r="G549" s="13"/>
      <c r="H549" s="13"/>
      <c r="I549" s="6"/>
      <c r="J549" s="16"/>
      <c r="K549" s="16"/>
      <c r="L549" s="6"/>
    </row>
    <row r="550" spans="1:12" x14ac:dyDescent="0.25">
      <c r="A550" s="12"/>
      <c r="B550" s="12"/>
      <c r="C550" s="13"/>
      <c r="D550" s="14"/>
      <c r="E550" s="14"/>
      <c r="F550" s="13"/>
      <c r="G550" s="13"/>
      <c r="H550" s="13"/>
      <c r="I550" s="6"/>
      <c r="J550" s="16"/>
      <c r="K550" s="16"/>
      <c r="L550" s="6"/>
    </row>
    <row r="551" spans="1:12" x14ac:dyDescent="0.25">
      <c r="A551" s="12"/>
      <c r="B551" s="12"/>
      <c r="C551" s="13"/>
      <c r="D551" s="14"/>
      <c r="E551" s="14"/>
      <c r="F551" s="13"/>
      <c r="G551" s="13"/>
      <c r="H551" s="13"/>
      <c r="I551" s="6"/>
      <c r="J551" s="16"/>
      <c r="K551" s="16"/>
      <c r="L551" s="6"/>
    </row>
    <row r="552" spans="1:12" x14ac:dyDescent="0.25">
      <c r="A552" s="12"/>
      <c r="B552" s="12"/>
      <c r="C552" s="13"/>
      <c r="D552" s="14"/>
      <c r="E552" s="14"/>
      <c r="F552" s="13"/>
      <c r="G552" s="13"/>
      <c r="H552" s="13"/>
      <c r="I552" s="6"/>
      <c r="J552" s="16"/>
      <c r="K552" s="16"/>
      <c r="L552" s="6"/>
    </row>
    <row r="553" spans="1:12" x14ac:dyDescent="0.25">
      <c r="A553" s="12"/>
      <c r="B553" s="12"/>
      <c r="C553" s="13"/>
      <c r="D553" s="14"/>
      <c r="E553" s="14"/>
      <c r="F553" s="13"/>
      <c r="G553" s="13"/>
      <c r="H553" s="13"/>
      <c r="I553" s="6"/>
      <c r="J553" s="16"/>
      <c r="K553" s="16"/>
      <c r="L553" s="6"/>
    </row>
    <row r="554" spans="1:12" x14ac:dyDescent="0.25">
      <c r="A554" s="12"/>
      <c r="B554" s="12"/>
      <c r="C554" s="13"/>
      <c r="D554" s="14"/>
      <c r="E554" s="14"/>
      <c r="F554" s="13"/>
      <c r="G554" s="13"/>
      <c r="H554" s="13"/>
      <c r="I554" s="6"/>
      <c r="J554" s="16"/>
      <c r="K554" s="16"/>
      <c r="L554" s="6"/>
    </row>
    <row r="555" spans="1:12" x14ac:dyDescent="0.25">
      <c r="A555" s="12"/>
      <c r="B555" s="12"/>
      <c r="C555" s="13"/>
      <c r="D555" s="14"/>
      <c r="E555" s="14"/>
      <c r="F555" s="13"/>
      <c r="G555" s="13"/>
      <c r="H555" s="13"/>
      <c r="I555" s="6"/>
      <c r="J555" s="16"/>
      <c r="K555" s="16"/>
      <c r="L555" s="6"/>
    </row>
    <row r="556" spans="1:12" x14ac:dyDescent="0.25">
      <c r="A556" s="12"/>
      <c r="B556" s="12"/>
      <c r="C556" s="13"/>
      <c r="D556" s="14"/>
      <c r="E556" s="14"/>
      <c r="F556" s="13"/>
      <c r="G556" s="13"/>
      <c r="H556" s="13"/>
      <c r="I556" s="6"/>
      <c r="J556" s="16"/>
      <c r="K556" s="16"/>
      <c r="L556" s="6"/>
    </row>
    <row r="557" spans="1:12" x14ac:dyDescent="0.25">
      <c r="A557" s="12"/>
      <c r="B557" s="12"/>
      <c r="C557" s="13"/>
      <c r="D557" s="14"/>
      <c r="E557" s="14"/>
      <c r="F557" s="13"/>
      <c r="G557" s="13"/>
      <c r="H557" s="13"/>
      <c r="I557" s="6"/>
      <c r="J557" s="16"/>
      <c r="K557" s="16"/>
      <c r="L557" s="6"/>
    </row>
    <row r="558" spans="1:12" x14ac:dyDescent="0.25">
      <c r="A558" s="12"/>
      <c r="B558" s="12"/>
      <c r="C558" s="13"/>
      <c r="D558" s="14"/>
      <c r="E558" s="14"/>
      <c r="F558" s="13"/>
      <c r="G558" s="13"/>
      <c r="H558" s="13"/>
      <c r="I558" s="6"/>
      <c r="J558" s="16"/>
      <c r="K558" s="16"/>
      <c r="L558" s="6"/>
    </row>
    <row r="559" spans="1:12" x14ac:dyDescent="0.25">
      <c r="A559" s="12"/>
      <c r="B559" s="12"/>
      <c r="C559" s="13"/>
      <c r="D559" s="14"/>
      <c r="E559" s="14"/>
      <c r="F559" s="13"/>
      <c r="G559" s="13"/>
      <c r="H559" s="13"/>
      <c r="I559" s="6"/>
      <c r="J559" s="16"/>
      <c r="K559" s="16"/>
      <c r="L559" s="6"/>
    </row>
    <row r="560" spans="1:12" x14ac:dyDescent="0.25">
      <c r="A560" s="12"/>
      <c r="B560" s="12"/>
      <c r="C560" s="13"/>
      <c r="D560" s="14"/>
      <c r="E560" s="14"/>
      <c r="F560" s="13"/>
      <c r="G560" s="13"/>
      <c r="H560" s="13"/>
      <c r="I560" s="6"/>
      <c r="J560" s="16"/>
      <c r="K560" s="16"/>
      <c r="L560" s="6"/>
    </row>
    <row r="561" spans="1:12" x14ac:dyDescent="0.25">
      <c r="A561" s="12"/>
      <c r="B561" s="12"/>
      <c r="C561" s="13"/>
      <c r="D561" s="14"/>
      <c r="E561" s="14"/>
      <c r="F561" s="13"/>
      <c r="G561" s="13"/>
      <c r="H561" s="13"/>
      <c r="I561" s="6"/>
      <c r="J561" s="16"/>
      <c r="K561" s="16"/>
      <c r="L561" s="6"/>
    </row>
    <row r="562" spans="1:12" x14ac:dyDescent="0.25">
      <c r="A562" s="12"/>
      <c r="B562" s="12"/>
      <c r="C562" s="13"/>
      <c r="D562" s="14"/>
      <c r="E562" s="14"/>
      <c r="F562" s="13"/>
      <c r="G562" s="13"/>
      <c r="H562" s="13"/>
      <c r="I562" s="6"/>
      <c r="J562" s="16"/>
      <c r="K562" s="16"/>
      <c r="L562" s="6"/>
    </row>
    <row r="563" spans="1:12" x14ac:dyDescent="0.25">
      <c r="A563" s="12"/>
      <c r="B563" s="12"/>
      <c r="C563" s="13"/>
      <c r="D563" s="14"/>
      <c r="E563" s="14"/>
      <c r="F563" s="13"/>
      <c r="G563" s="13"/>
      <c r="H563" s="13"/>
      <c r="I563" s="6"/>
      <c r="J563" s="16"/>
      <c r="K563" s="16"/>
      <c r="L563" s="6"/>
    </row>
    <row r="564" spans="1:12" x14ac:dyDescent="0.25">
      <c r="A564" s="12"/>
      <c r="B564" s="12"/>
      <c r="C564" s="13"/>
      <c r="D564" s="14"/>
      <c r="E564" s="14"/>
      <c r="F564" s="13"/>
      <c r="G564" s="13"/>
      <c r="H564" s="13"/>
      <c r="I564" s="6"/>
      <c r="J564" s="16"/>
      <c r="K564" s="16"/>
      <c r="L564" s="6"/>
    </row>
    <row r="565" spans="1:12" x14ac:dyDescent="0.25">
      <c r="A565" s="12"/>
      <c r="B565" s="12"/>
      <c r="C565" s="13"/>
      <c r="D565" s="14"/>
      <c r="E565" s="14"/>
      <c r="F565" s="13"/>
      <c r="G565" s="13"/>
      <c r="H565" s="13"/>
      <c r="I565" s="6"/>
      <c r="J565" s="16"/>
      <c r="K565" s="16"/>
      <c r="L565" s="6"/>
    </row>
    <row r="566" spans="1:12" x14ac:dyDescent="0.25">
      <c r="A566" s="12"/>
      <c r="B566" s="12"/>
      <c r="C566" s="13"/>
      <c r="D566" s="14"/>
      <c r="E566" s="14"/>
      <c r="F566" s="13"/>
      <c r="G566" s="13"/>
      <c r="H566" s="13"/>
      <c r="I566" s="6"/>
      <c r="J566" s="16"/>
      <c r="K566" s="16"/>
      <c r="L566" s="6"/>
    </row>
    <row r="567" spans="1:12" x14ac:dyDescent="0.25">
      <c r="A567" s="12"/>
      <c r="B567" s="12"/>
      <c r="C567" s="13"/>
      <c r="D567" s="14"/>
      <c r="E567" s="14"/>
      <c r="F567" s="13"/>
      <c r="G567" s="13"/>
      <c r="H567" s="13"/>
      <c r="I567" s="6"/>
      <c r="J567" s="16"/>
      <c r="K567" s="16"/>
      <c r="L567" s="6"/>
    </row>
    <row r="568" spans="1:12" x14ac:dyDescent="0.25">
      <c r="A568" s="12"/>
      <c r="B568" s="12"/>
      <c r="C568" s="13"/>
      <c r="D568" s="14"/>
      <c r="E568" s="14"/>
      <c r="F568" s="13"/>
      <c r="G568" s="13"/>
      <c r="H568" s="13"/>
      <c r="I568" s="6"/>
      <c r="J568" s="16"/>
      <c r="K568" s="16"/>
      <c r="L568" s="6"/>
    </row>
    <row r="569" spans="1:12" x14ac:dyDescent="0.25">
      <c r="A569" s="12"/>
      <c r="B569" s="12"/>
      <c r="C569" s="13"/>
      <c r="D569" s="14"/>
      <c r="E569" s="14"/>
      <c r="F569" s="13"/>
      <c r="G569" s="13"/>
      <c r="H569" s="13"/>
      <c r="I569" s="6"/>
      <c r="J569" s="16"/>
      <c r="K569" s="16"/>
      <c r="L569" s="6"/>
    </row>
    <row r="570" spans="1:12" x14ac:dyDescent="0.25">
      <c r="A570" s="12"/>
      <c r="B570" s="12"/>
      <c r="C570" s="13"/>
      <c r="D570" s="14"/>
      <c r="E570" s="14"/>
      <c r="F570" s="13"/>
      <c r="G570" s="13"/>
      <c r="H570" s="13"/>
      <c r="I570" s="6"/>
      <c r="J570" s="16"/>
      <c r="K570" s="16"/>
      <c r="L570" s="6"/>
    </row>
    <row r="571" spans="1:12" x14ac:dyDescent="0.25">
      <c r="A571" s="12"/>
      <c r="B571" s="12"/>
      <c r="C571" s="13"/>
      <c r="D571" s="14"/>
      <c r="E571" s="14"/>
      <c r="F571" s="13"/>
      <c r="G571" s="13"/>
      <c r="H571" s="13"/>
      <c r="I571" s="6"/>
      <c r="J571" s="16"/>
      <c r="K571" s="16"/>
      <c r="L571" s="6"/>
    </row>
    <row r="572" spans="1:12" x14ac:dyDescent="0.25">
      <c r="A572" s="12"/>
      <c r="B572" s="12"/>
      <c r="C572" s="13"/>
      <c r="D572" s="14"/>
      <c r="E572" s="14"/>
      <c r="F572" s="13"/>
      <c r="G572" s="13"/>
      <c r="H572" s="13"/>
      <c r="I572" s="6"/>
      <c r="J572" s="16"/>
      <c r="K572" s="16"/>
      <c r="L572" s="6"/>
    </row>
    <row r="573" spans="1:12" x14ac:dyDescent="0.25">
      <c r="A573" s="12"/>
      <c r="B573" s="12"/>
      <c r="C573" s="13"/>
      <c r="D573" s="14"/>
      <c r="E573" s="14"/>
      <c r="F573" s="13"/>
      <c r="G573" s="13"/>
      <c r="H573" s="13"/>
      <c r="I573" s="6"/>
      <c r="J573" s="16"/>
      <c r="K573" s="16"/>
      <c r="L573" s="6"/>
    </row>
    <row r="574" spans="1:12" x14ac:dyDescent="0.25">
      <c r="A574" s="12"/>
      <c r="B574" s="12"/>
      <c r="C574" s="13"/>
      <c r="D574" s="14"/>
      <c r="E574" s="14"/>
      <c r="F574" s="13"/>
      <c r="G574" s="13"/>
      <c r="H574" s="13"/>
      <c r="I574" s="6"/>
      <c r="J574" s="16"/>
      <c r="K574" s="16"/>
      <c r="L574" s="6"/>
    </row>
    <row r="575" spans="1:12" x14ac:dyDescent="0.25">
      <c r="A575" s="12"/>
      <c r="B575" s="12"/>
      <c r="C575" s="13"/>
      <c r="D575" s="14"/>
      <c r="E575" s="14"/>
      <c r="F575" s="13"/>
      <c r="G575" s="13"/>
      <c r="H575" s="13"/>
      <c r="I575" s="6"/>
      <c r="J575" s="16"/>
      <c r="K575" s="16"/>
      <c r="L575" s="6"/>
    </row>
    <row r="576" spans="1:12" x14ac:dyDescent="0.25">
      <c r="A576" s="12"/>
      <c r="B576" s="12"/>
      <c r="C576" s="13"/>
      <c r="D576" s="14"/>
      <c r="E576" s="14"/>
      <c r="F576" s="13"/>
      <c r="G576" s="13"/>
      <c r="H576" s="13"/>
      <c r="I576" s="6"/>
      <c r="J576" s="16"/>
      <c r="K576" s="16"/>
      <c r="L576" s="6"/>
    </row>
    <row r="577" spans="1:12" x14ac:dyDescent="0.25">
      <c r="A577" s="12"/>
      <c r="B577" s="12"/>
      <c r="C577" s="13"/>
      <c r="D577" s="14"/>
      <c r="E577" s="14"/>
      <c r="F577" s="13"/>
      <c r="G577" s="13"/>
      <c r="H577" s="13"/>
      <c r="I577" s="6"/>
      <c r="J577" s="16"/>
      <c r="K577" s="16"/>
      <c r="L577" s="6"/>
    </row>
    <row r="578" spans="1:12" x14ac:dyDescent="0.25">
      <c r="A578" s="12"/>
      <c r="B578" s="12"/>
      <c r="C578" s="13"/>
      <c r="D578" s="14"/>
      <c r="E578" s="14"/>
      <c r="F578" s="13"/>
      <c r="G578" s="13"/>
      <c r="H578" s="13"/>
      <c r="I578" s="6"/>
      <c r="J578" s="16"/>
      <c r="K578" s="16"/>
      <c r="L578" s="6"/>
    </row>
    <row r="579" spans="1:12" x14ac:dyDescent="0.25">
      <c r="A579" s="12"/>
      <c r="B579" s="12"/>
      <c r="C579" s="13"/>
      <c r="D579" s="14"/>
      <c r="E579" s="14"/>
      <c r="F579" s="13"/>
      <c r="G579" s="13"/>
      <c r="H579" s="13"/>
      <c r="I579" s="6"/>
      <c r="J579" s="16"/>
      <c r="K579" s="16"/>
      <c r="L579" s="6"/>
    </row>
    <row r="580" spans="1:12" x14ac:dyDescent="0.25">
      <c r="A580" s="12"/>
      <c r="B580" s="12"/>
      <c r="C580" s="13"/>
      <c r="D580" s="14"/>
      <c r="E580" s="14"/>
      <c r="F580" s="13"/>
      <c r="G580" s="13"/>
      <c r="H580" s="13"/>
      <c r="I580" s="6"/>
      <c r="J580" s="16"/>
      <c r="K580" s="16"/>
      <c r="L580" s="6"/>
    </row>
    <row r="581" spans="1:12" x14ac:dyDescent="0.25">
      <c r="A581" s="12"/>
      <c r="B581" s="12"/>
      <c r="C581" s="13"/>
      <c r="D581" s="14"/>
      <c r="E581" s="14"/>
      <c r="F581" s="13"/>
      <c r="G581" s="13"/>
      <c r="H581" s="13"/>
      <c r="I581" s="6"/>
      <c r="J581" s="16"/>
      <c r="K581" s="16"/>
      <c r="L581" s="6"/>
    </row>
    <row r="582" spans="1:12" x14ac:dyDescent="0.25">
      <c r="A582" s="12"/>
      <c r="B582" s="12"/>
      <c r="C582" s="13"/>
      <c r="D582" s="14"/>
      <c r="E582" s="14"/>
      <c r="F582" s="13"/>
      <c r="G582" s="13"/>
      <c r="H582" s="13"/>
      <c r="I582" s="6"/>
      <c r="J582" s="16"/>
      <c r="K582" s="16"/>
      <c r="L582" s="6"/>
    </row>
    <row r="583" spans="1:12" x14ac:dyDescent="0.25">
      <c r="A583" s="12"/>
      <c r="B583" s="12"/>
      <c r="C583" s="13"/>
      <c r="D583" s="14"/>
      <c r="E583" s="14"/>
      <c r="F583" s="13"/>
      <c r="G583" s="13"/>
      <c r="H583" s="13"/>
      <c r="I583" s="6"/>
      <c r="J583" s="16"/>
      <c r="K583" s="16"/>
      <c r="L583" s="6"/>
    </row>
    <row r="584" spans="1:12" x14ac:dyDescent="0.25">
      <c r="A584" s="12"/>
      <c r="B584" s="12"/>
      <c r="C584" s="13"/>
      <c r="D584" s="14"/>
      <c r="E584" s="14"/>
      <c r="F584" s="13"/>
      <c r="G584" s="13"/>
      <c r="H584" s="13"/>
      <c r="I584" s="6"/>
      <c r="J584" s="16"/>
      <c r="K584" s="16"/>
      <c r="L584" s="6"/>
    </row>
    <row r="585" spans="1:12" x14ac:dyDescent="0.25">
      <c r="A585" s="12"/>
      <c r="B585" s="12"/>
      <c r="C585" s="13"/>
      <c r="D585" s="14"/>
      <c r="E585" s="14"/>
      <c r="F585" s="13"/>
      <c r="G585" s="13"/>
      <c r="H585" s="13"/>
      <c r="I585" s="6"/>
      <c r="J585" s="16"/>
      <c r="K585" s="16"/>
      <c r="L585" s="6"/>
    </row>
    <row r="586" spans="1:12" x14ac:dyDescent="0.25">
      <c r="A586" s="12"/>
      <c r="B586" s="12"/>
      <c r="C586" s="13"/>
      <c r="D586" s="14"/>
      <c r="E586" s="14"/>
      <c r="F586" s="13"/>
      <c r="G586" s="13"/>
      <c r="H586" s="13"/>
      <c r="I586" s="6"/>
      <c r="J586" s="16"/>
      <c r="K586" s="16"/>
      <c r="L586" s="6"/>
    </row>
    <row r="587" spans="1:12" x14ac:dyDescent="0.25">
      <c r="A587" s="12"/>
      <c r="B587" s="12"/>
      <c r="C587" s="13"/>
      <c r="D587" s="14"/>
      <c r="E587" s="14"/>
      <c r="F587" s="13"/>
      <c r="G587" s="13"/>
      <c r="H587" s="13"/>
      <c r="I587" s="6"/>
      <c r="J587" s="16"/>
      <c r="K587" s="16"/>
      <c r="L587" s="6"/>
    </row>
    <row r="588" spans="1:12" x14ac:dyDescent="0.25">
      <c r="A588" s="12"/>
      <c r="B588" s="12"/>
      <c r="C588" s="13"/>
      <c r="D588" s="14"/>
      <c r="E588" s="14"/>
      <c r="F588" s="13"/>
      <c r="G588" s="13"/>
      <c r="H588" s="13"/>
      <c r="I588" s="6"/>
      <c r="J588" s="16"/>
      <c r="K588" s="16"/>
      <c r="L588" s="6"/>
    </row>
    <row r="589" spans="1:12" x14ac:dyDescent="0.25">
      <c r="A589" s="12"/>
      <c r="B589" s="12"/>
      <c r="C589" s="13"/>
      <c r="D589" s="14"/>
      <c r="E589" s="14"/>
      <c r="F589" s="13"/>
      <c r="G589" s="13"/>
      <c r="H589" s="13"/>
      <c r="I589" s="6"/>
      <c r="J589" s="16"/>
      <c r="K589" s="16"/>
      <c r="L589" s="6"/>
    </row>
    <row r="590" spans="1:12" x14ac:dyDescent="0.25">
      <c r="A590" s="12"/>
      <c r="B590" s="12"/>
      <c r="C590" s="13"/>
      <c r="D590" s="14"/>
      <c r="E590" s="14"/>
      <c r="F590" s="13"/>
      <c r="G590" s="13"/>
      <c r="H590" s="13"/>
      <c r="I590" s="6"/>
      <c r="J590" s="16"/>
      <c r="K590" s="16"/>
      <c r="L590" s="6"/>
    </row>
    <row r="591" spans="1:12" x14ac:dyDescent="0.25">
      <c r="A591" s="12"/>
      <c r="B591" s="12"/>
      <c r="C591" s="13"/>
      <c r="D591" s="14"/>
      <c r="E591" s="14"/>
      <c r="F591" s="13"/>
      <c r="G591" s="13"/>
      <c r="H591" s="13"/>
      <c r="I591" s="6"/>
      <c r="J591" s="16"/>
      <c r="K591" s="16"/>
      <c r="L591" s="6"/>
    </row>
    <row r="592" spans="1:12" x14ac:dyDescent="0.25">
      <c r="A592" s="12"/>
      <c r="B592" s="12"/>
      <c r="C592" s="13"/>
      <c r="D592" s="14"/>
      <c r="E592" s="14"/>
      <c r="F592" s="13"/>
      <c r="G592" s="13"/>
      <c r="H592" s="13"/>
      <c r="I592" s="6"/>
      <c r="J592" s="16"/>
      <c r="K592" s="16"/>
      <c r="L592" s="6"/>
    </row>
    <row r="593" spans="1:12" x14ac:dyDescent="0.25">
      <c r="A593" s="12"/>
      <c r="B593" s="12"/>
      <c r="C593" s="13"/>
      <c r="D593" s="14"/>
      <c r="E593" s="14"/>
      <c r="F593" s="13"/>
      <c r="G593" s="13"/>
      <c r="H593" s="13"/>
      <c r="I593" s="6"/>
      <c r="J593" s="16"/>
      <c r="K593" s="16"/>
      <c r="L593" s="6"/>
    </row>
    <row r="594" spans="1:12" x14ac:dyDescent="0.25">
      <c r="A594" s="12"/>
      <c r="B594" s="12"/>
      <c r="C594" s="13"/>
      <c r="D594" s="14"/>
      <c r="E594" s="14"/>
      <c r="F594" s="13"/>
      <c r="G594" s="13"/>
      <c r="H594" s="13"/>
      <c r="I594" s="6"/>
      <c r="J594" s="16"/>
      <c r="K594" s="16"/>
      <c r="L594" s="6"/>
    </row>
    <row r="595" spans="1:12" x14ac:dyDescent="0.25">
      <c r="A595" s="12"/>
      <c r="B595" s="12"/>
      <c r="C595" s="13"/>
      <c r="D595" s="14"/>
      <c r="E595" s="14"/>
      <c r="F595" s="13"/>
      <c r="G595" s="13"/>
      <c r="H595" s="13"/>
      <c r="I595" s="6"/>
      <c r="J595" s="16"/>
      <c r="K595" s="16"/>
      <c r="L595" s="6"/>
    </row>
    <row r="596" spans="1:12" x14ac:dyDescent="0.25">
      <c r="A596" s="12"/>
      <c r="B596" s="12"/>
      <c r="C596" s="13"/>
      <c r="D596" s="14"/>
      <c r="E596" s="14"/>
      <c r="F596" s="13"/>
      <c r="G596" s="13"/>
      <c r="H596" s="13"/>
      <c r="I596" s="6"/>
      <c r="J596" s="16"/>
      <c r="K596" s="16"/>
      <c r="L596" s="6"/>
    </row>
    <row r="597" spans="1:12" x14ac:dyDescent="0.25">
      <c r="A597" s="12"/>
      <c r="B597" s="12"/>
      <c r="C597" s="13"/>
      <c r="D597" s="14"/>
      <c r="E597" s="14"/>
      <c r="F597" s="13"/>
      <c r="G597" s="13"/>
      <c r="H597" s="13"/>
      <c r="I597" s="6"/>
      <c r="J597" s="16"/>
      <c r="K597" s="16"/>
      <c r="L597" s="6"/>
    </row>
    <row r="598" spans="1:12" x14ac:dyDescent="0.25">
      <c r="A598" s="12"/>
      <c r="B598" s="12"/>
      <c r="C598" s="13"/>
      <c r="D598" s="14"/>
      <c r="E598" s="14"/>
      <c r="F598" s="13"/>
      <c r="G598" s="13"/>
      <c r="H598" s="13"/>
      <c r="I598" s="6"/>
      <c r="J598" s="16"/>
      <c r="K598" s="16"/>
      <c r="L598" s="6"/>
    </row>
    <row r="599" spans="1:12" x14ac:dyDescent="0.25">
      <c r="A599" s="12"/>
      <c r="B599" s="12"/>
      <c r="C599" s="13"/>
      <c r="D599" s="14"/>
      <c r="E599" s="14"/>
      <c r="F599" s="13"/>
      <c r="G599" s="13"/>
      <c r="H599" s="13"/>
      <c r="I599" s="6"/>
      <c r="J599" s="16"/>
      <c r="K599" s="16"/>
      <c r="L599" s="6"/>
    </row>
    <row r="600" spans="1:12" x14ac:dyDescent="0.25">
      <c r="A600" s="12"/>
      <c r="B600" s="12"/>
      <c r="C600" s="13"/>
      <c r="D600" s="14"/>
      <c r="E600" s="14"/>
      <c r="F600" s="13"/>
      <c r="G600" s="13"/>
      <c r="H600" s="13"/>
      <c r="I600" s="6"/>
      <c r="J600" s="16"/>
      <c r="K600" s="16"/>
      <c r="L600" s="6"/>
    </row>
    <row r="601" spans="1:12" x14ac:dyDescent="0.25">
      <c r="A601" s="12"/>
      <c r="B601" s="12"/>
      <c r="C601" s="13"/>
      <c r="D601" s="14"/>
      <c r="E601" s="14"/>
      <c r="F601" s="13"/>
      <c r="G601" s="13"/>
      <c r="H601" s="13"/>
      <c r="I601" s="6"/>
      <c r="J601" s="16"/>
      <c r="K601" s="16"/>
      <c r="L601" s="6"/>
    </row>
    <row r="602" spans="1:12" x14ac:dyDescent="0.25">
      <c r="A602" s="12"/>
      <c r="B602" s="12"/>
      <c r="C602" s="13"/>
      <c r="D602" s="14"/>
      <c r="E602" s="14"/>
      <c r="F602" s="13"/>
      <c r="G602" s="13"/>
      <c r="H602" s="13"/>
      <c r="I602" s="6"/>
      <c r="J602" s="16"/>
      <c r="K602" s="16"/>
      <c r="L602" s="6"/>
    </row>
    <row r="603" spans="1:12" x14ac:dyDescent="0.25">
      <c r="A603" s="12"/>
      <c r="B603" s="12"/>
      <c r="C603" s="13"/>
      <c r="D603" s="14"/>
      <c r="E603" s="14"/>
      <c r="F603" s="13"/>
      <c r="G603" s="13"/>
      <c r="H603" s="13"/>
      <c r="I603" s="6"/>
      <c r="J603" s="16"/>
      <c r="K603" s="16"/>
      <c r="L603" s="6"/>
    </row>
    <row r="604" spans="1:12" x14ac:dyDescent="0.25">
      <c r="A604" s="12"/>
      <c r="B604" s="12"/>
      <c r="C604" s="13"/>
      <c r="D604" s="14"/>
      <c r="E604" s="14"/>
      <c r="F604" s="13"/>
      <c r="G604" s="13"/>
      <c r="H604" s="13"/>
      <c r="I604" s="6"/>
      <c r="J604" s="16"/>
      <c r="K604" s="16"/>
      <c r="L604" s="6"/>
    </row>
    <row r="605" spans="1:12" x14ac:dyDescent="0.25">
      <c r="A605" s="12"/>
      <c r="B605" s="12"/>
      <c r="C605" s="13"/>
      <c r="D605" s="14"/>
      <c r="E605" s="14"/>
      <c r="F605" s="13"/>
      <c r="G605" s="13"/>
      <c r="H605" s="13"/>
      <c r="I605" s="6"/>
      <c r="J605" s="16"/>
      <c r="K605" s="16"/>
      <c r="L605" s="6"/>
    </row>
    <row r="606" spans="1:12" x14ac:dyDescent="0.25">
      <c r="A606" s="12"/>
      <c r="B606" s="12"/>
      <c r="C606" s="13"/>
      <c r="D606" s="14"/>
      <c r="E606" s="14"/>
      <c r="F606" s="13"/>
      <c r="G606" s="13"/>
      <c r="H606" s="13"/>
      <c r="I606" s="6"/>
      <c r="J606" s="16"/>
      <c r="K606" s="16"/>
      <c r="L606" s="6"/>
    </row>
    <row r="607" spans="1:12" x14ac:dyDescent="0.25">
      <c r="A607" s="12"/>
      <c r="B607" s="12"/>
      <c r="C607" s="13"/>
      <c r="D607" s="14"/>
      <c r="E607" s="14"/>
      <c r="F607" s="13"/>
      <c r="G607" s="13"/>
      <c r="H607" s="13"/>
      <c r="I607" s="6"/>
      <c r="J607" s="16"/>
      <c r="K607" s="16"/>
      <c r="L607" s="6"/>
    </row>
    <row r="608" spans="1:12" x14ac:dyDescent="0.25">
      <c r="A608" s="12"/>
      <c r="B608" s="12"/>
      <c r="C608" s="13"/>
      <c r="D608" s="14"/>
      <c r="E608" s="14"/>
      <c r="F608" s="13"/>
      <c r="G608" s="13"/>
      <c r="H608" s="13"/>
      <c r="I608" s="6"/>
      <c r="J608" s="16"/>
      <c r="K608" s="16"/>
      <c r="L608" s="6"/>
    </row>
    <row r="609" spans="1:12" x14ac:dyDescent="0.25">
      <c r="A609" s="12"/>
      <c r="B609" s="12"/>
      <c r="C609" s="13"/>
      <c r="D609" s="14"/>
      <c r="E609" s="14"/>
      <c r="F609" s="13"/>
      <c r="G609" s="13"/>
      <c r="H609" s="13"/>
      <c r="I609" s="6"/>
      <c r="J609" s="16"/>
      <c r="K609" s="16"/>
      <c r="L609" s="6"/>
    </row>
    <row r="610" spans="1:12" x14ac:dyDescent="0.25">
      <c r="A610" s="12"/>
      <c r="B610" s="12"/>
      <c r="C610" s="13"/>
      <c r="D610" s="14"/>
      <c r="E610" s="14"/>
      <c r="F610" s="13"/>
      <c r="G610" s="13"/>
      <c r="H610" s="13"/>
      <c r="I610" s="6"/>
      <c r="J610" s="16"/>
      <c r="K610" s="16"/>
      <c r="L610" s="6"/>
    </row>
    <row r="611" spans="1:12" x14ac:dyDescent="0.25">
      <c r="A611" s="12"/>
      <c r="B611" s="12"/>
      <c r="C611" s="13"/>
      <c r="D611" s="14"/>
      <c r="E611" s="14"/>
      <c r="F611" s="13"/>
      <c r="G611" s="13"/>
      <c r="H611" s="13"/>
      <c r="I611" s="6"/>
      <c r="J611" s="16"/>
      <c r="K611" s="16"/>
      <c r="L611" s="6"/>
    </row>
    <row r="612" spans="1:12" x14ac:dyDescent="0.25">
      <c r="A612" s="12"/>
      <c r="B612" s="12"/>
      <c r="C612" s="13"/>
      <c r="D612" s="14"/>
      <c r="E612" s="14"/>
      <c r="F612" s="13"/>
      <c r="G612" s="13"/>
      <c r="H612" s="13"/>
      <c r="I612" s="6"/>
      <c r="J612" s="16"/>
      <c r="K612" s="16"/>
      <c r="L612" s="6"/>
    </row>
    <row r="613" spans="1:12" x14ac:dyDescent="0.25">
      <c r="A613" s="12"/>
      <c r="B613" s="12"/>
      <c r="C613" s="13"/>
      <c r="D613" s="14"/>
      <c r="E613" s="14"/>
      <c r="F613" s="13"/>
      <c r="G613" s="13"/>
      <c r="H613" s="13"/>
      <c r="I613" s="6"/>
      <c r="J613" s="16"/>
      <c r="K613" s="16"/>
      <c r="L613" s="6"/>
    </row>
    <row r="614" spans="1:12" x14ac:dyDescent="0.25">
      <c r="A614" s="12"/>
      <c r="B614" s="12"/>
      <c r="C614" s="13"/>
      <c r="D614" s="14"/>
      <c r="E614" s="14"/>
      <c r="F614" s="13"/>
      <c r="G614" s="13"/>
      <c r="H614" s="13"/>
      <c r="I614" s="6"/>
      <c r="J614" s="16"/>
      <c r="K614" s="16"/>
      <c r="L614" s="6"/>
    </row>
    <row r="615" spans="1:12" x14ac:dyDescent="0.25">
      <c r="A615" s="12"/>
      <c r="B615" s="12"/>
      <c r="C615" s="13"/>
      <c r="D615" s="14"/>
      <c r="E615" s="14"/>
      <c r="F615" s="13"/>
      <c r="G615" s="13"/>
      <c r="H615" s="13"/>
      <c r="I615" s="6"/>
      <c r="J615" s="16"/>
      <c r="K615" s="16"/>
      <c r="L615" s="6"/>
    </row>
    <row r="616" spans="1:12" x14ac:dyDescent="0.25">
      <c r="A616" s="12"/>
      <c r="B616" s="12"/>
      <c r="C616" s="13"/>
      <c r="D616" s="14"/>
      <c r="E616" s="14"/>
      <c r="F616" s="13"/>
      <c r="G616" s="13"/>
      <c r="H616" s="13"/>
      <c r="I616" s="6"/>
      <c r="J616" s="16"/>
      <c r="K616" s="16"/>
      <c r="L616" s="6"/>
    </row>
    <row r="617" spans="1:12" x14ac:dyDescent="0.25">
      <c r="A617" s="12"/>
      <c r="B617" s="12"/>
      <c r="C617" s="13"/>
      <c r="D617" s="14"/>
      <c r="E617" s="14"/>
      <c r="F617" s="13"/>
      <c r="G617" s="13"/>
      <c r="H617" s="13"/>
      <c r="I617" s="6"/>
      <c r="J617" s="16"/>
      <c r="K617" s="16"/>
      <c r="L617" s="6"/>
    </row>
    <row r="618" spans="1:12" x14ac:dyDescent="0.25">
      <c r="A618" s="12"/>
      <c r="B618" s="12"/>
      <c r="C618" s="13"/>
      <c r="D618" s="14"/>
      <c r="E618" s="14"/>
      <c r="F618" s="13"/>
      <c r="G618" s="13"/>
      <c r="H618" s="13"/>
      <c r="I618" s="6"/>
      <c r="J618" s="16"/>
      <c r="K618" s="16"/>
      <c r="L618" s="6"/>
    </row>
    <row r="619" spans="1:12" x14ac:dyDescent="0.25">
      <c r="A619" s="12"/>
      <c r="B619" s="12"/>
      <c r="C619" s="13"/>
      <c r="D619" s="14"/>
      <c r="E619" s="14"/>
      <c r="F619" s="13"/>
      <c r="G619" s="13"/>
      <c r="H619" s="13"/>
      <c r="I619" s="6"/>
      <c r="J619" s="16"/>
      <c r="K619" s="16"/>
      <c r="L619" s="6"/>
    </row>
    <row r="620" spans="1:12" x14ac:dyDescent="0.25">
      <c r="A620" s="12"/>
      <c r="B620" s="12"/>
      <c r="C620" s="13"/>
      <c r="D620" s="14"/>
      <c r="E620" s="14"/>
      <c r="F620" s="13"/>
      <c r="G620" s="13"/>
      <c r="H620" s="13"/>
      <c r="I620" s="6"/>
      <c r="J620" s="16"/>
      <c r="K620" s="16"/>
      <c r="L620" s="6"/>
    </row>
    <row r="621" spans="1:12" x14ac:dyDescent="0.25">
      <c r="A621" s="12"/>
      <c r="B621" s="12"/>
      <c r="C621" s="13"/>
      <c r="D621" s="14"/>
      <c r="E621" s="14"/>
      <c r="F621" s="13"/>
      <c r="G621" s="13"/>
      <c r="H621" s="13"/>
      <c r="I621" s="6"/>
      <c r="J621" s="16"/>
      <c r="K621" s="16"/>
      <c r="L621" s="6"/>
    </row>
    <row r="622" spans="1:12" x14ac:dyDescent="0.25">
      <c r="A622" s="12"/>
      <c r="B622" s="12"/>
      <c r="C622" s="13"/>
      <c r="D622" s="14"/>
      <c r="E622" s="14"/>
      <c r="F622" s="13"/>
      <c r="G622" s="13"/>
      <c r="H622" s="13"/>
      <c r="I622" s="6"/>
      <c r="J622" s="16"/>
      <c r="K622" s="16"/>
      <c r="L622" s="6"/>
    </row>
    <row r="623" spans="1:12" x14ac:dyDescent="0.25">
      <c r="A623" s="12"/>
      <c r="B623" s="12"/>
      <c r="C623" s="13"/>
      <c r="D623" s="14"/>
      <c r="E623" s="14"/>
      <c r="F623" s="13"/>
      <c r="G623" s="13"/>
      <c r="H623" s="13"/>
      <c r="I623" s="6"/>
      <c r="J623" s="16"/>
      <c r="K623" s="16"/>
      <c r="L623" s="6"/>
    </row>
    <row r="624" spans="1:12" x14ac:dyDescent="0.25">
      <c r="A624" s="12"/>
      <c r="B624" s="12"/>
      <c r="C624" s="13"/>
      <c r="D624" s="14"/>
      <c r="E624" s="14"/>
      <c r="F624" s="13"/>
      <c r="G624" s="13"/>
      <c r="H624" s="13"/>
      <c r="I624" s="6"/>
      <c r="J624" s="16"/>
      <c r="K624" s="16"/>
      <c r="L624" s="6"/>
    </row>
    <row r="625" spans="1:12" x14ac:dyDescent="0.25">
      <c r="A625" s="12"/>
      <c r="B625" s="12"/>
      <c r="C625" s="13"/>
      <c r="D625" s="14"/>
      <c r="E625" s="14"/>
      <c r="F625" s="13"/>
      <c r="G625" s="13"/>
      <c r="H625" s="13"/>
      <c r="I625" s="6"/>
      <c r="J625" s="16"/>
      <c r="K625" s="16"/>
      <c r="L625" s="6"/>
    </row>
    <row r="626" spans="1:12" x14ac:dyDescent="0.25">
      <c r="A626" s="12"/>
      <c r="B626" s="12"/>
      <c r="C626" s="13"/>
      <c r="D626" s="14"/>
      <c r="E626" s="14"/>
      <c r="F626" s="13"/>
      <c r="G626" s="13"/>
      <c r="H626" s="13"/>
      <c r="I626" s="6"/>
      <c r="J626" s="16"/>
      <c r="K626" s="16"/>
      <c r="L626" s="6"/>
    </row>
    <row r="627" spans="1:12" x14ac:dyDescent="0.25">
      <c r="A627" s="12"/>
      <c r="B627" s="12"/>
      <c r="C627" s="13"/>
      <c r="D627" s="14"/>
      <c r="E627" s="14"/>
      <c r="F627" s="13"/>
      <c r="G627" s="13"/>
      <c r="H627" s="13"/>
      <c r="I627" s="6"/>
      <c r="J627" s="16"/>
      <c r="K627" s="16"/>
      <c r="L627" s="6"/>
    </row>
    <row r="628" spans="1:12" x14ac:dyDescent="0.25">
      <c r="A628" s="12"/>
      <c r="B628" s="12"/>
      <c r="C628" s="13"/>
      <c r="D628" s="14"/>
      <c r="E628" s="14"/>
      <c r="F628" s="13"/>
      <c r="G628" s="13"/>
      <c r="H628" s="13"/>
      <c r="I628" s="6"/>
      <c r="J628" s="16"/>
      <c r="K628" s="16"/>
      <c r="L628" s="6"/>
    </row>
    <row r="629" spans="1:12" x14ac:dyDescent="0.25">
      <c r="A629" s="12"/>
      <c r="B629" s="12"/>
      <c r="C629" s="13"/>
      <c r="D629" s="14"/>
      <c r="E629" s="14"/>
      <c r="F629" s="13"/>
      <c r="G629" s="13"/>
      <c r="H629" s="13"/>
      <c r="I629" s="6"/>
      <c r="J629" s="16"/>
      <c r="K629" s="16"/>
      <c r="L629" s="6"/>
    </row>
    <row r="630" spans="1:12" x14ac:dyDescent="0.25">
      <c r="A630" s="12"/>
      <c r="B630" s="12"/>
      <c r="C630" s="13"/>
      <c r="D630" s="14"/>
      <c r="E630" s="14"/>
      <c r="F630" s="13"/>
      <c r="G630" s="13"/>
      <c r="H630" s="13"/>
      <c r="I630" s="6"/>
      <c r="J630" s="16"/>
      <c r="K630" s="16"/>
      <c r="L630" s="6"/>
    </row>
    <row r="631" spans="1:12" x14ac:dyDescent="0.25">
      <c r="A631" s="12"/>
      <c r="B631" s="12"/>
      <c r="C631" s="13"/>
      <c r="D631" s="14"/>
      <c r="E631" s="14"/>
      <c r="F631" s="13"/>
      <c r="G631" s="13"/>
      <c r="H631" s="13"/>
      <c r="I631" s="6"/>
      <c r="J631" s="16"/>
      <c r="K631" s="16"/>
      <c r="L631" s="6"/>
    </row>
    <row r="632" spans="1:12" x14ac:dyDescent="0.25">
      <c r="A632" s="12"/>
      <c r="B632" s="12"/>
      <c r="C632" s="13"/>
      <c r="D632" s="14"/>
      <c r="E632" s="14"/>
      <c r="F632" s="13"/>
      <c r="G632" s="13"/>
      <c r="H632" s="13"/>
      <c r="I632" s="6"/>
      <c r="J632" s="16"/>
      <c r="K632" s="16"/>
      <c r="L632" s="6"/>
    </row>
    <row r="633" spans="1:12" x14ac:dyDescent="0.25">
      <c r="A633" s="12"/>
      <c r="B633" s="12"/>
      <c r="C633" s="13"/>
      <c r="D633" s="14"/>
      <c r="E633" s="14"/>
      <c r="F633" s="13"/>
      <c r="G633" s="13"/>
      <c r="H633" s="13"/>
      <c r="I633" s="6"/>
      <c r="J633" s="16"/>
      <c r="K633" s="16"/>
      <c r="L633" s="6"/>
    </row>
    <row r="634" spans="1:12" x14ac:dyDescent="0.25">
      <c r="A634" s="12"/>
      <c r="B634" s="12"/>
      <c r="C634" s="13"/>
      <c r="D634" s="14"/>
      <c r="E634" s="14"/>
      <c r="F634" s="13"/>
      <c r="G634" s="13"/>
      <c r="H634" s="13"/>
      <c r="I634" s="6"/>
      <c r="J634" s="16"/>
      <c r="K634" s="16"/>
      <c r="L634" s="6"/>
    </row>
    <row r="635" spans="1:12" x14ac:dyDescent="0.25">
      <c r="A635" s="12"/>
      <c r="B635" s="12"/>
      <c r="C635" s="13"/>
      <c r="D635" s="14"/>
      <c r="E635" s="14"/>
      <c r="F635" s="13"/>
      <c r="G635" s="13"/>
      <c r="H635" s="13"/>
      <c r="I635" s="6"/>
      <c r="J635" s="16"/>
      <c r="K635" s="16"/>
      <c r="L635" s="6"/>
    </row>
    <row r="636" spans="1:12" x14ac:dyDescent="0.25">
      <c r="A636" s="12"/>
      <c r="B636" s="12"/>
      <c r="C636" s="13"/>
      <c r="D636" s="14"/>
      <c r="E636" s="14"/>
      <c r="F636" s="13"/>
      <c r="G636" s="13"/>
      <c r="H636" s="13"/>
      <c r="I636" s="6"/>
      <c r="J636" s="16"/>
      <c r="K636" s="16"/>
      <c r="L636" s="6"/>
    </row>
    <row r="637" spans="1:12" x14ac:dyDescent="0.25">
      <c r="A637" s="12"/>
      <c r="B637" s="12"/>
      <c r="C637" s="13"/>
      <c r="D637" s="14"/>
      <c r="E637" s="14"/>
      <c r="F637" s="13"/>
      <c r="G637" s="13"/>
      <c r="H637" s="13"/>
      <c r="I637" s="6"/>
      <c r="J637" s="16"/>
      <c r="K637" s="16"/>
      <c r="L637" s="6"/>
    </row>
    <row r="638" spans="1:12" x14ac:dyDescent="0.25">
      <c r="A638" s="12"/>
      <c r="B638" s="12"/>
      <c r="C638" s="13"/>
      <c r="D638" s="14"/>
      <c r="E638" s="14"/>
      <c r="F638" s="13"/>
      <c r="G638" s="13"/>
      <c r="H638" s="13"/>
      <c r="I638" s="6"/>
      <c r="J638" s="16"/>
      <c r="K638" s="16"/>
      <c r="L638" s="6"/>
    </row>
    <row r="639" spans="1:12" x14ac:dyDescent="0.25">
      <c r="A639" s="12"/>
      <c r="B639" s="12"/>
      <c r="C639" s="13"/>
      <c r="D639" s="14"/>
      <c r="E639" s="14"/>
      <c r="F639" s="13"/>
      <c r="G639" s="13"/>
      <c r="H639" s="13"/>
      <c r="I639" s="6"/>
      <c r="J639" s="16"/>
      <c r="K639" s="16"/>
      <c r="L639" s="6"/>
    </row>
    <row r="640" spans="1:12" x14ac:dyDescent="0.25">
      <c r="A640" s="12"/>
      <c r="B640" s="12"/>
      <c r="C640" s="13"/>
      <c r="D640" s="14"/>
      <c r="E640" s="14"/>
      <c r="F640" s="13"/>
      <c r="G640" s="13"/>
      <c r="H640" s="13"/>
      <c r="I640" s="6"/>
      <c r="J640" s="16"/>
      <c r="K640" s="16"/>
      <c r="L640" s="6"/>
    </row>
    <row r="641" spans="1:12" x14ac:dyDescent="0.25">
      <c r="A641" s="12"/>
      <c r="B641" s="12"/>
      <c r="C641" s="13"/>
      <c r="D641" s="14"/>
      <c r="E641" s="14"/>
      <c r="F641" s="13"/>
      <c r="G641" s="13"/>
      <c r="H641" s="13"/>
      <c r="I641" s="6"/>
      <c r="J641" s="16"/>
      <c r="K641" s="16"/>
      <c r="L641" s="6"/>
    </row>
    <row r="642" spans="1:12" x14ac:dyDescent="0.25">
      <c r="A642" s="12"/>
      <c r="B642" s="12"/>
      <c r="C642" s="13"/>
      <c r="D642" s="14"/>
      <c r="E642" s="14"/>
      <c r="F642" s="13"/>
      <c r="G642" s="13"/>
      <c r="H642" s="13"/>
      <c r="I642" s="6"/>
      <c r="J642" s="16"/>
      <c r="K642" s="16"/>
      <c r="L642" s="6"/>
    </row>
    <row r="643" spans="1:12" x14ac:dyDescent="0.25">
      <c r="A643" s="12"/>
      <c r="B643" s="12"/>
      <c r="C643" s="13"/>
      <c r="D643" s="14"/>
      <c r="E643" s="14"/>
      <c r="F643" s="13"/>
      <c r="G643" s="13"/>
      <c r="H643" s="13"/>
      <c r="I643" s="6"/>
      <c r="J643" s="16"/>
      <c r="K643" s="16"/>
      <c r="L643" s="6"/>
    </row>
    <row r="644" spans="1:12" x14ac:dyDescent="0.25">
      <c r="A644" s="12"/>
      <c r="B644" s="12"/>
      <c r="C644" s="13"/>
      <c r="D644" s="14"/>
      <c r="E644" s="14"/>
      <c r="F644" s="13"/>
      <c r="G644" s="13"/>
      <c r="H644" s="13"/>
      <c r="I644" s="6"/>
      <c r="J644" s="16"/>
      <c r="K644" s="16"/>
      <c r="L644" s="6"/>
    </row>
    <row r="645" spans="1:12" x14ac:dyDescent="0.25">
      <c r="A645" s="12"/>
      <c r="B645" s="12"/>
      <c r="C645" s="13"/>
      <c r="D645" s="14"/>
      <c r="E645" s="14"/>
      <c r="F645" s="13"/>
      <c r="G645" s="13"/>
      <c r="H645" s="13"/>
      <c r="I645" s="6"/>
      <c r="J645" s="16"/>
      <c r="K645" s="16"/>
      <c r="L645" s="6"/>
    </row>
    <row r="646" spans="1:12" x14ac:dyDescent="0.25">
      <c r="A646" s="12"/>
      <c r="B646" s="12"/>
      <c r="C646" s="13"/>
      <c r="D646" s="14"/>
      <c r="E646" s="14"/>
      <c r="F646" s="13"/>
      <c r="G646" s="13"/>
      <c r="H646" s="13"/>
      <c r="I646" s="6"/>
      <c r="J646" s="16"/>
      <c r="K646" s="16"/>
      <c r="L646" s="6"/>
    </row>
    <row r="647" spans="1:12" x14ac:dyDescent="0.25">
      <c r="A647" s="12"/>
      <c r="B647" s="12"/>
      <c r="C647" s="13"/>
      <c r="D647" s="14"/>
      <c r="E647" s="14"/>
      <c r="F647" s="13"/>
      <c r="G647" s="13"/>
      <c r="H647" s="13"/>
      <c r="I647" s="6"/>
      <c r="J647" s="16"/>
      <c r="K647" s="16"/>
      <c r="L647" s="6"/>
    </row>
    <row r="648" spans="1:12" x14ac:dyDescent="0.25">
      <c r="A648" s="12"/>
      <c r="B648" s="12"/>
      <c r="C648" s="13"/>
      <c r="D648" s="14"/>
      <c r="E648" s="14"/>
      <c r="F648" s="13"/>
      <c r="G648" s="13"/>
      <c r="H648" s="13"/>
      <c r="I648" s="6"/>
      <c r="J648" s="16"/>
      <c r="K648" s="16"/>
      <c r="L648" s="6"/>
    </row>
    <row r="649" spans="1:12" x14ac:dyDescent="0.25">
      <c r="A649" s="12"/>
      <c r="B649" s="12"/>
      <c r="C649" s="13"/>
      <c r="D649" s="14"/>
      <c r="E649" s="14"/>
      <c r="F649" s="13"/>
      <c r="G649" s="13"/>
      <c r="H649" s="13"/>
      <c r="I649" s="6"/>
      <c r="J649" s="16"/>
      <c r="K649" s="16"/>
      <c r="L649" s="6"/>
    </row>
    <row r="650" spans="1:12" x14ac:dyDescent="0.25">
      <c r="A650" s="12"/>
      <c r="B650" s="12"/>
      <c r="C650" s="13"/>
      <c r="D650" s="14"/>
      <c r="E650" s="14"/>
      <c r="F650" s="13"/>
      <c r="G650" s="13"/>
      <c r="H650" s="13"/>
      <c r="I650" s="6"/>
      <c r="J650" s="16"/>
      <c r="K650" s="16"/>
      <c r="L650" s="6"/>
    </row>
    <row r="651" spans="1:12" x14ac:dyDescent="0.25">
      <c r="A651" s="12"/>
      <c r="B651" s="12"/>
      <c r="C651" s="13"/>
      <c r="D651" s="14"/>
      <c r="E651" s="14"/>
      <c r="F651" s="13"/>
      <c r="G651" s="13"/>
      <c r="H651" s="13"/>
      <c r="I651" s="6"/>
      <c r="J651" s="16"/>
      <c r="K651" s="16"/>
      <c r="L651" s="6"/>
    </row>
    <row r="652" spans="1:12" x14ac:dyDescent="0.25">
      <c r="A652" s="12"/>
      <c r="B652" s="12"/>
      <c r="C652" s="13"/>
      <c r="D652" s="14"/>
      <c r="E652" s="14"/>
      <c r="F652" s="13"/>
      <c r="G652" s="13"/>
      <c r="H652" s="13"/>
      <c r="I652" s="6"/>
      <c r="J652" s="16"/>
      <c r="K652" s="16"/>
      <c r="L652" s="6"/>
    </row>
    <row r="653" spans="1:12" x14ac:dyDescent="0.25">
      <c r="A653" s="12"/>
      <c r="B653" s="12"/>
      <c r="C653" s="13"/>
      <c r="D653" s="14"/>
      <c r="E653" s="14"/>
      <c r="F653" s="13"/>
      <c r="G653" s="13"/>
      <c r="H653" s="13"/>
      <c r="I653" s="6"/>
      <c r="J653" s="16"/>
      <c r="K653" s="16"/>
      <c r="L653" s="6"/>
    </row>
    <row r="654" spans="1:12" x14ac:dyDescent="0.25">
      <c r="A654" s="12"/>
      <c r="B654" s="12"/>
      <c r="C654" s="13"/>
      <c r="D654" s="14"/>
      <c r="E654" s="14"/>
      <c r="F654" s="13"/>
      <c r="G654" s="13"/>
      <c r="H654" s="13"/>
      <c r="I654" s="6"/>
      <c r="J654" s="16"/>
      <c r="K654" s="16"/>
      <c r="L654" s="6"/>
    </row>
    <row r="655" spans="1:12" x14ac:dyDescent="0.25">
      <c r="A655" s="12"/>
      <c r="B655" s="12"/>
      <c r="C655" s="13"/>
      <c r="D655" s="14"/>
      <c r="E655" s="14"/>
      <c r="F655" s="13"/>
      <c r="G655" s="13"/>
      <c r="H655" s="13"/>
      <c r="I655" s="6"/>
      <c r="J655" s="16"/>
      <c r="K655" s="16"/>
      <c r="L655" s="6"/>
    </row>
    <row r="656" spans="1:12" x14ac:dyDescent="0.25">
      <c r="A656" s="12"/>
      <c r="B656" s="12"/>
      <c r="C656" s="13"/>
      <c r="D656" s="14"/>
      <c r="E656" s="14"/>
      <c r="F656" s="13"/>
      <c r="G656" s="13"/>
      <c r="H656" s="13"/>
      <c r="I656" s="6"/>
      <c r="J656" s="16"/>
      <c r="K656" s="16"/>
      <c r="L656" s="6"/>
    </row>
    <row r="657" spans="1:12" x14ac:dyDescent="0.25">
      <c r="A657" s="12"/>
      <c r="B657" s="12"/>
      <c r="C657" s="13"/>
      <c r="D657" s="14"/>
      <c r="E657" s="14"/>
      <c r="F657" s="13"/>
      <c r="G657" s="13"/>
      <c r="H657" s="13"/>
      <c r="I657" s="6"/>
      <c r="J657" s="16"/>
      <c r="K657" s="16"/>
      <c r="L657" s="6"/>
    </row>
    <row r="658" spans="1:12" x14ac:dyDescent="0.25">
      <c r="A658" s="12"/>
      <c r="B658" s="12"/>
      <c r="C658" s="13"/>
      <c r="D658" s="14"/>
      <c r="E658" s="14"/>
      <c r="F658" s="13"/>
      <c r="G658" s="13"/>
      <c r="H658" s="13"/>
      <c r="I658" s="6"/>
      <c r="J658" s="16"/>
      <c r="K658" s="16"/>
      <c r="L658" s="6"/>
    </row>
    <row r="659" spans="1:12" x14ac:dyDescent="0.25">
      <c r="A659" s="12"/>
      <c r="B659" s="12"/>
      <c r="C659" s="13"/>
      <c r="D659" s="14"/>
      <c r="E659" s="14"/>
      <c r="F659" s="13"/>
      <c r="G659" s="13"/>
      <c r="H659" s="13"/>
      <c r="I659" s="6"/>
      <c r="J659" s="16"/>
      <c r="K659" s="16"/>
      <c r="L659" s="6"/>
    </row>
    <row r="660" spans="1:12" x14ac:dyDescent="0.25">
      <c r="A660" s="12"/>
      <c r="B660" s="12"/>
      <c r="C660" s="13"/>
      <c r="D660" s="14"/>
      <c r="E660" s="14"/>
      <c r="F660" s="13"/>
      <c r="G660" s="13"/>
      <c r="H660" s="13"/>
      <c r="I660" s="6"/>
      <c r="J660" s="16"/>
      <c r="K660" s="16"/>
      <c r="L660" s="6"/>
    </row>
    <row r="661" spans="1:12" x14ac:dyDescent="0.25">
      <c r="A661" s="12"/>
      <c r="B661" s="12"/>
      <c r="C661" s="13"/>
      <c r="D661" s="14"/>
      <c r="E661" s="14"/>
      <c r="F661" s="13"/>
      <c r="G661" s="13"/>
      <c r="H661" s="13"/>
      <c r="I661" s="6"/>
      <c r="J661" s="16"/>
      <c r="K661" s="16"/>
      <c r="L661" s="6"/>
    </row>
    <row r="662" spans="1:12" x14ac:dyDescent="0.25">
      <c r="A662" s="12"/>
      <c r="B662" s="12"/>
      <c r="C662" s="13"/>
      <c r="D662" s="14"/>
      <c r="E662" s="14"/>
      <c r="F662" s="13"/>
      <c r="G662" s="13"/>
      <c r="H662" s="13"/>
      <c r="I662" s="6"/>
      <c r="J662" s="16"/>
      <c r="K662" s="16"/>
      <c r="L662" s="6"/>
    </row>
    <row r="663" spans="1:12" x14ac:dyDescent="0.25">
      <c r="A663" s="12"/>
      <c r="B663" s="12"/>
      <c r="C663" s="13"/>
      <c r="D663" s="14"/>
      <c r="E663" s="14"/>
      <c r="F663" s="13"/>
      <c r="G663" s="13"/>
      <c r="H663" s="13"/>
      <c r="I663" s="6"/>
      <c r="J663" s="16"/>
      <c r="K663" s="16"/>
      <c r="L663" s="6"/>
    </row>
    <row r="664" spans="1:12" x14ac:dyDescent="0.25">
      <c r="A664" s="12"/>
      <c r="B664" s="12"/>
      <c r="C664" s="13"/>
      <c r="D664" s="14"/>
      <c r="E664" s="14"/>
      <c r="F664" s="13"/>
      <c r="G664" s="13"/>
      <c r="H664" s="13"/>
      <c r="I664" s="6"/>
      <c r="J664" s="16"/>
      <c r="K664" s="16"/>
      <c r="L664" s="6"/>
    </row>
    <row r="665" spans="1:12" x14ac:dyDescent="0.25">
      <c r="A665" s="12"/>
      <c r="B665" s="12"/>
      <c r="C665" s="13"/>
      <c r="D665" s="14"/>
      <c r="E665" s="14"/>
      <c r="F665" s="13"/>
      <c r="G665" s="13"/>
      <c r="H665" s="13"/>
      <c r="I665" s="6"/>
      <c r="J665" s="16"/>
      <c r="K665" s="16"/>
      <c r="L665" s="6"/>
    </row>
    <row r="666" spans="1:12" x14ac:dyDescent="0.25">
      <c r="A666" s="12"/>
      <c r="B666" s="12"/>
      <c r="C666" s="13"/>
      <c r="D666" s="14"/>
      <c r="E666" s="14"/>
      <c r="F666" s="13"/>
      <c r="G666" s="13"/>
      <c r="H666" s="13"/>
      <c r="I666" s="6"/>
      <c r="J666" s="16"/>
      <c r="K666" s="16"/>
      <c r="L666" s="6"/>
    </row>
    <row r="667" spans="1:12" x14ac:dyDescent="0.25">
      <c r="A667" s="12"/>
      <c r="B667" s="12"/>
      <c r="C667" s="13"/>
      <c r="D667" s="14"/>
      <c r="E667" s="14"/>
      <c r="F667" s="13"/>
      <c r="G667" s="13"/>
      <c r="H667" s="13"/>
      <c r="I667" s="6"/>
      <c r="J667" s="16"/>
      <c r="K667" s="16"/>
      <c r="L667" s="6"/>
    </row>
    <row r="668" spans="1:12" x14ac:dyDescent="0.25">
      <c r="A668" s="12"/>
      <c r="B668" s="12"/>
      <c r="C668" s="13"/>
      <c r="D668" s="14"/>
      <c r="E668" s="14"/>
      <c r="F668" s="13"/>
      <c r="G668" s="13"/>
      <c r="H668" s="13"/>
      <c r="I668" s="6"/>
      <c r="J668" s="16"/>
      <c r="K668" s="16"/>
      <c r="L668" s="6"/>
    </row>
    <row r="669" spans="1:12" x14ac:dyDescent="0.25">
      <c r="A669" s="12"/>
      <c r="B669" s="12"/>
      <c r="C669" s="13"/>
      <c r="D669" s="14"/>
      <c r="E669" s="14"/>
      <c r="F669" s="13"/>
      <c r="G669" s="13"/>
      <c r="H669" s="13"/>
      <c r="I669" s="6"/>
      <c r="J669" s="16"/>
      <c r="K669" s="16"/>
      <c r="L669" s="6"/>
    </row>
    <row r="670" spans="1:12" x14ac:dyDescent="0.25">
      <c r="A670" s="12"/>
      <c r="B670" s="12"/>
      <c r="C670" s="13"/>
      <c r="D670" s="14"/>
      <c r="E670" s="14"/>
      <c r="F670" s="13"/>
      <c r="G670" s="13"/>
      <c r="H670" s="13"/>
      <c r="I670" s="6"/>
      <c r="J670" s="16"/>
      <c r="K670" s="16"/>
      <c r="L670" s="6"/>
    </row>
    <row r="671" spans="1:12" x14ac:dyDescent="0.25">
      <c r="A671" s="12"/>
      <c r="B671" s="12"/>
      <c r="C671" s="13"/>
      <c r="D671" s="14"/>
      <c r="E671" s="14"/>
      <c r="F671" s="13"/>
      <c r="G671" s="13"/>
      <c r="H671" s="13"/>
      <c r="I671" s="6"/>
      <c r="J671" s="16"/>
      <c r="K671" s="16"/>
      <c r="L671" s="6"/>
    </row>
    <row r="672" spans="1:12" x14ac:dyDescent="0.25">
      <c r="A672" s="12"/>
      <c r="B672" s="12"/>
      <c r="C672" s="13"/>
      <c r="D672" s="14"/>
      <c r="E672" s="14"/>
      <c r="F672" s="13"/>
      <c r="G672" s="13"/>
      <c r="H672" s="13"/>
      <c r="I672" s="6"/>
      <c r="J672" s="16"/>
      <c r="K672" s="16"/>
      <c r="L672" s="6"/>
    </row>
    <row r="673" spans="1:12" x14ac:dyDescent="0.25">
      <c r="A673" s="12"/>
      <c r="B673" s="12"/>
      <c r="C673" s="13"/>
      <c r="D673" s="14"/>
      <c r="E673" s="14"/>
      <c r="F673" s="13"/>
      <c r="G673" s="13"/>
      <c r="H673" s="13"/>
      <c r="I673" s="6"/>
      <c r="J673" s="16"/>
      <c r="K673" s="16"/>
      <c r="L673" s="6"/>
    </row>
    <row r="674" spans="1:12" x14ac:dyDescent="0.25">
      <c r="A674" s="12"/>
      <c r="B674" s="12"/>
      <c r="C674" s="13"/>
      <c r="D674" s="14"/>
      <c r="E674" s="14"/>
      <c r="F674" s="13"/>
      <c r="G674" s="13"/>
      <c r="H674" s="13"/>
      <c r="I674" s="6"/>
      <c r="J674" s="16"/>
      <c r="K674" s="16"/>
      <c r="L674" s="6"/>
    </row>
    <row r="675" spans="1:12" x14ac:dyDescent="0.25">
      <c r="A675" s="12"/>
      <c r="B675" s="12"/>
      <c r="C675" s="13"/>
      <c r="D675" s="14"/>
      <c r="E675" s="14"/>
      <c r="F675" s="13"/>
      <c r="G675" s="13"/>
      <c r="H675" s="13"/>
      <c r="I675" s="6"/>
      <c r="J675" s="16"/>
      <c r="K675" s="16"/>
      <c r="L675" s="6"/>
    </row>
    <row r="676" spans="1:12" x14ac:dyDescent="0.25">
      <c r="A676" s="12"/>
      <c r="B676" s="12"/>
      <c r="C676" s="13"/>
      <c r="D676" s="14"/>
      <c r="E676" s="14"/>
      <c r="F676" s="13"/>
      <c r="G676" s="13"/>
      <c r="H676" s="13"/>
      <c r="I676" s="6"/>
      <c r="J676" s="16"/>
      <c r="K676" s="16"/>
      <c r="L676" s="6"/>
    </row>
    <row r="677" spans="1:12" s="32" customFormat="1" x14ac:dyDescent="0.25">
      <c r="A677" s="12"/>
      <c r="B677" s="12"/>
      <c r="C677" s="13"/>
      <c r="D677" s="14"/>
      <c r="E677" s="14"/>
      <c r="F677" s="13"/>
      <c r="G677" s="13"/>
      <c r="H677" s="13"/>
      <c r="I677" s="6"/>
      <c r="J677" s="16"/>
      <c r="K677" s="16"/>
      <c r="L677" s="6"/>
    </row>
    <row r="678" spans="1:12" x14ac:dyDescent="0.25">
      <c r="A678" s="12"/>
      <c r="B678" s="12"/>
      <c r="C678" s="13"/>
      <c r="D678" s="14"/>
      <c r="E678" s="14"/>
      <c r="F678" s="13"/>
      <c r="G678" s="13"/>
      <c r="H678" s="13"/>
      <c r="I678" s="6"/>
      <c r="J678" s="16"/>
      <c r="K678" s="16"/>
      <c r="L678" s="6"/>
    </row>
    <row r="679" spans="1:12" x14ac:dyDescent="0.25">
      <c r="A679" s="12"/>
      <c r="B679" s="12"/>
      <c r="C679" s="13"/>
      <c r="D679" s="14"/>
      <c r="E679" s="14"/>
      <c r="F679" s="13"/>
      <c r="G679" s="13"/>
      <c r="H679" s="13"/>
      <c r="I679" s="6"/>
      <c r="J679" s="16"/>
      <c r="K679" s="16"/>
      <c r="L679" s="6"/>
    </row>
    <row r="680" spans="1:12" ht="18" x14ac:dyDescent="0.25">
      <c r="A680" s="28"/>
      <c r="B680" s="28"/>
      <c r="C680" s="29"/>
      <c r="D680" s="30"/>
      <c r="E680" s="30"/>
      <c r="F680" s="29"/>
      <c r="G680" s="29"/>
      <c r="H680" s="29"/>
      <c r="I680" s="31"/>
      <c r="J680" s="33"/>
      <c r="K680" s="33"/>
      <c r="L680" s="34"/>
    </row>
    <row r="681" spans="1:12" x14ac:dyDescent="0.25">
      <c r="A681" s="12"/>
      <c r="B681" s="12"/>
      <c r="C681" s="13"/>
      <c r="D681" s="14"/>
      <c r="E681" s="14"/>
      <c r="F681" s="13"/>
      <c r="G681" s="13"/>
      <c r="H681" s="13"/>
      <c r="I681" s="6"/>
      <c r="J681" s="16"/>
      <c r="K681" s="16"/>
      <c r="L681" s="6"/>
    </row>
    <row r="682" spans="1:12" x14ac:dyDescent="0.25">
      <c r="A682" s="12"/>
      <c r="B682" s="12"/>
      <c r="C682" s="13"/>
      <c r="D682" s="14"/>
      <c r="E682" s="14"/>
      <c r="F682" s="13"/>
      <c r="G682" s="13"/>
      <c r="H682" s="13"/>
      <c r="I682" s="6"/>
      <c r="J682" s="16"/>
      <c r="K682" s="16"/>
      <c r="L682" s="6"/>
    </row>
    <row r="683" spans="1:12" x14ac:dyDescent="0.25">
      <c r="A683" s="12"/>
      <c r="B683" s="12"/>
      <c r="C683" s="13"/>
      <c r="D683" s="14"/>
      <c r="E683" s="14"/>
      <c r="F683" s="13"/>
      <c r="G683" s="13"/>
      <c r="H683" s="13"/>
      <c r="I683" s="6"/>
      <c r="J683" s="16"/>
      <c r="K683" s="16"/>
      <c r="L683" s="6"/>
    </row>
    <row r="684" spans="1:12" x14ac:dyDescent="0.25">
      <c r="A684" s="12"/>
      <c r="B684" s="12"/>
      <c r="C684" s="13"/>
      <c r="D684" s="14"/>
      <c r="E684" s="14"/>
      <c r="F684" s="13"/>
      <c r="G684" s="13"/>
      <c r="H684" s="13"/>
      <c r="I684" s="6"/>
      <c r="J684" s="16"/>
      <c r="K684" s="16"/>
      <c r="L684" s="6"/>
    </row>
    <row r="685" spans="1:12" x14ac:dyDescent="0.25">
      <c r="A685" s="12"/>
      <c r="B685" s="12"/>
      <c r="C685" s="13"/>
      <c r="D685" s="14"/>
      <c r="E685" s="14"/>
      <c r="F685" s="13"/>
      <c r="G685" s="13"/>
      <c r="H685" s="13"/>
      <c r="I685" s="6"/>
      <c r="J685" s="16"/>
      <c r="K685" s="16"/>
      <c r="L685" s="6"/>
    </row>
    <row r="686" spans="1:12" x14ac:dyDescent="0.25">
      <c r="A686" s="12"/>
      <c r="B686" s="12"/>
      <c r="C686" s="13"/>
      <c r="D686" s="14"/>
      <c r="E686" s="14"/>
      <c r="F686" s="13"/>
      <c r="G686" s="13"/>
      <c r="H686" s="13"/>
      <c r="I686" s="6"/>
      <c r="J686" s="16"/>
      <c r="K686" s="16"/>
      <c r="L686" s="6"/>
    </row>
    <row r="687" spans="1:12" x14ac:dyDescent="0.25">
      <c r="A687" s="12"/>
      <c r="B687" s="12"/>
      <c r="C687" s="13"/>
      <c r="D687" s="14"/>
      <c r="E687" s="14"/>
      <c r="F687" s="13"/>
      <c r="G687" s="13"/>
      <c r="H687" s="13"/>
      <c r="I687" s="6"/>
      <c r="J687" s="16"/>
      <c r="K687" s="16"/>
      <c r="L687" s="6"/>
    </row>
    <row r="688" spans="1:12" x14ac:dyDescent="0.25">
      <c r="A688" s="12"/>
      <c r="B688" s="12"/>
      <c r="C688" s="13"/>
      <c r="D688" s="14"/>
      <c r="E688" s="14"/>
      <c r="F688" s="13"/>
      <c r="G688" s="13"/>
      <c r="H688" s="13"/>
      <c r="I688" s="6"/>
      <c r="J688" s="16"/>
      <c r="K688" s="16"/>
      <c r="L688" s="6"/>
    </row>
    <row r="689" spans="1:12" x14ac:dyDescent="0.25">
      <c r="A689" s="12"/>
      <c r="B689" s="12"/>
      <c r="C689" s="13"/>
      <c r="D689" s="14"/>
      <c r="E689" s="14"/>
      <c r="F689" s="13"/>
      <c r="G689" s="13"/>
      <c r="H689" s="13"/>
      <c r="I689" s="6"/>
      <c r="J689" s="16"/>
      <c r="K689" s="16"/>
      <c r="L689" s="6"/>
    </row>
    <row r="690" spans="1:12" x14ac:dyDescent="0.25">
      <c r="A690" s="12"/>
      <c r="B690" s="12"/>
      <c r="C690" s="13"/>
      <c r="D690" s="14"/>
      <c r="E690" s="14"/>
      <c r="F690" s="13"/>
      <c r="G690" s="13"/>
      <c r="H690" s="13"/>
      <c r="I690" s="6"/>
      <c r="J690" s="16"/>
      <c r="K690" s="16"/>
      <c r="L690" s="6"/>
    </row>
    <row r="691" spans="1:12" x14ac:dyDescent="0.25">
      <c r="A691" s="12"/>
      <c r="B691" s="12"/>
      <c r="C691" s="13"/>
      <c r="D691" s="14"/>
      <c r="E691" s="14"/>
      <c r="F691" s="13"/>
      <c r="G691" s="13"/>
      <c r="H691" s="13"/>
      <c r="I691" s="6"/>
      <c r="J691" s="16"/>
      <c r="K691" s="16"/>
      <c r="L691" s="6"/>
    </row>
    <row r="692" spans="1:12" x14ac:dyDescent="0.25">
      <c r="A692" s="12"/>
      <c r="B692" s="12"/>
      <c r="C692" s="13"/>
      <c r="D692" s="14"/>
      <c r="E692" s="14"/>
      <c r="F692" s="13"/>
      <c r="G692" s="13"/>
      <c r="H692" s="13"/>
      <c r="I692" s="6"/>
      <c r="J692" s="16"/>
      <c r="K692" s="16"/>
      <c r="L692" s="6"/>
    </row>
    <row r="693" spans="1:12" x14ac:dyDescent="0.25">
      <c r="A693" s="12"/>
      <c r="B693" s="12"/>
      <c r="C693" s="13"/>
      <c r="D693" s="14"/>
      <c r="E693" s="14"/>
      <c r="F693" s="13"/>
      <c r="G693" s="13"/>
      <c r="H693" s="13"/>
      <c r="I693" s="6"/>
      <c r="J693" s="16"/>
      <c r="K693" s="16"/>
      <c r="L693" s="6"/>
    </row>
    <row r="694" spans="1:12" x14ac:dyDescent="0.25">
      <c r="A694" s="12"/>
      <c r="B694" s="12"/>
      <c r="C694" s="13"/>
      <c r="D694" s="14"/>
      <c r="E694" s="14"/>
      <c r="F694" s="13"/>
      <c r="G694" s="13"/>
      <c r="H694" s="13"/>
      <c r="I694" s="6"/>
      <c r="J694" s="16"/>
      <c r="K694" s="16"/>
      <c r="L694" s="6"/>
    </row>
    <row r="695" spans="1:12" x14ac:dyDescent="0.25">
      <c r="A695" s="12"/>
      <c r="B695" s="12"/>
      <c r="C695" s="13"/>
      <c r="D695" s="14"/>
      <c r="E695" s="14"/>
      <c r="F695" s="13"/>
      <c r="G695" s="13"/>
      <c r="H695" s="13"/>
      <c r="I695" s="6"/>
      <c r="J695" s="16"/>
      <c r="K695" s="16"/>
      <c r="L695" s="6"/>
    </row>
    <row r="696" spans="1:12" x14ac:dyDescent="0.25">
      <c r="A696" s="12"/>
      <c r="B696" s="12"/>
      <c r="C696" s="13"/>
      <c r="D696" s="14"/>
      <c r="E696" s="14"/>
      <c r="F696" s="13"/>
      <c r="G696" s="13"/>
      <c r="H696" s="13"/>
      <c r="I696" s="6"/>
      <c r="J696" s="16"/>
      <c r="K696" s="16"/>
      <c r="L696" s="6"/>
    </row>
    <row r="697" spans="1:12" x14ac:dyDescent="0.25">
      <c r="A697" s="12"/>
      <c r="B697" s="12"/>
      <c r="C697" s="13"/>
      <c r="D697" s="14"/>
      <c r="E697" s="14"/>
      <c r="F697" s="13"/>
      <c r="G697" s="13"/>
      <c r="H697" s="13"/>
      <c r="I697" s="6"/>
      <c r="J697" s="16"/>
      <c r="K697" s="16"/>
      <c r="L697" s="6"/>
    </row>
    <row r="698" spans="1:12" x14ac:dyDescent="0.25">
      <c r="A698" s="12"/>
      <c r="B698" s="12"/>
      <c r="C698" s="13"/>
      <c r="D698" s="14"/>
      <c r="E698" s="14"/>
      <c r="F698" s="13"/>
      <c r="G698" s="13"/>
      <c r="H698" s="13"/>
      <c r="I698" s="6"/>
      <c r="J698" s="16"/>
      <c r="K698" s="16"/>
      <c r="L698" s="6"/>
    </row>
    <row r="699" spans="1:12" x14ac:dyDescent="0.25">
      <c r="A699" s="12"/>
      <c r="B699" s="12"/>
      <c r="C699" s="13"/>
      <c r="D699" s="14"/>
      <c r="E699" s="14"/>
      <c r="F699" s="13"/>
      <c r="G699" s="13"/>
      <c r="H699" s="13"/>
      <c r="I699" s="6"/>
      <c r="J699" s="16"/>
      <c r="K699" s="16"/>
      <c r="L699" s="6"/>
    </row>
    <row r="700" spans="1:12" x14ac:dyDescent="0.25">
      <c r="A700" s="12"/>
      <c r="B700" s="12"/>
      <c r="C700" s="13"/>
      <c r="D700" s="14"/>
      <c r="E700" s="14"/>
      <c r="F700" s="13"/>
      <c r="G700" s="13"/>
      <c r="H700" s="13"/>
      <c r="I700" s="6"/>
      <c r="J700" s="16"/>
      <c r="K700" s="16"/>
      <c r="L700" s="6"/>
    </row>
    <row r="701" spans="1:12" x14ac:dyDescent="0.25">
      <c r="A701" s="12"/>
      <c r="B701" s="12"/>
      <c r="C701" s="13"/>
      <c r="D701" s="14"/>
      <c r="E701" s="14"/>
      <c r="F701" s="13"/>
      <c r="G701" s="13"/>
      <c r="H701" s="13"/>
      <c r="I701" s="6"/>
      <c r="J701" s="16"/>
      <c r="K701" s="16"/>
      <c r="L701" s="6"/>
    </row>
    <row r="702" spans="1:12" x14ac:dyDescent="0.25">
      <c r="A702" s="12"/>
      <c r="B702" s="12"/>
      <c r="C702" s="13"/>
      <c r="D702" s="14"/>
      <c r="E702" s="14"/>
      <c r="F702" s="13"/>
      <c r="G702" s="13"/>
      <c r="H702" s="13"/>
      <c r="I702" s="6"/>
      <c r="J702" s="16"/>
      <c r="K702" s="16"/>
      <c r="L702" s="6"/>
    </row>
    <row r="703" spans="1:12" x14ac:dyDescent="0.25">
      <c r="A703" s="12"/>
      <c r="B703" s="12"/>
      <c r="C703" s="13"/>
      <c r="D703" s="14"/>
      <c r="E703" s="14"/>
      <c r="F703" s="13"/>
      <c r="G703" s="13"/>
      <c r="H703" s="13"/>
      <c r="I703" s="6"/>
      <c r="J703" s="16"/>
      <c r="K703" s="16"/>
      <c r="L703" s="6"/>
    </row>
    <row r="704" spans="1:12" x14ac:dyDescent="0.25">
      <c r="A704" s="12"/>
      <c r="B704" s="8"/>
      <c r="C704" s="13"/>
      <c r="D704" s="14"/>
      <c r="E704" s="14"/>
      <c r="F704" s="13"/>
      <c r="G704" s="13"/>
      <c r="H704" s="13"/>
      <c r="I704" s="6"/>
      <c r="J704" s="16"/>
      <c r="K704" s="16"/>
      <c r="L704" s="6"/>
    </row>
    <row r="705" spans="1:12" x14ac:dyDescent="0.25">
      <c r="A705" s="12"/>
      <c r="B705" s="8"/>
      <c r="C705" s="13"/>
      <c r="D705" s="14"/>
      <c r="E705" s="14"/>
      <c r="F705" s="13"/>
      <c r="G705" s="13"/>
      <c r="H705" s="13"/>
      <c r="I705" s="6"/>
      <c r="J705" s="16"/>
      <c r="K705" s="16"/>
      <c r="L705" s="6"/>
    </row>
    <row r="706" spans="1:12" x14ac:dyDescent="0.25">
      <c r="A706" s="12"/>
      <c r="B706" s="8"/>
      <c r="C706" s="13"/>
      <c r="D706" s="14"/>
      <c r="E706" s="14"/>
      <c r="F706" s="13"/>
      <c r="G706" s="13"/>
      <c r="H706" s="13"/>
      <c r="I706" s="6"/>
      <c r="J706" s="16"/>
      <c r="K706" s="16"/>
      <c r="L706" s="6"/>
    </row>
    <row r="707" spans="1:12" x14ac:dyDescent="0.25">
      <c r="A707" s="12"/>
      <c r="B707" s="8"/>
      <c r="C707" s="13"/>
      <c r="D707" s="14"/>
      <c r="E707" s="14"/>
      <c r="F707" s="13"/>
      <c r="G707" s="13"/>
      <c r="H707" s="13"/>
      <c r="I707" s="6"/>
      <c r="J707" s="16"/>
      <c r="K707" s="16"/>
      <c r="L707" s="6"/>
    </row>
    <row r="708" spans="1:12" x14ac:dyDescent="0.25">
      <c r="A708" s="12"/>
      <c r="B708" s="8"/>
      <c r="C708" s="13"/>
      <c r="D708" s="14"/>
      <c r="E708" s="14"/>
      <c r="F708" s="13"/>
      <c r="G708" s="13"/>
      <c r="H708" s="13"/>
      <c r="I708" s="6"/>
      <c r="J708" s="16"/>
      <c r="K708" s="16"/>
      <c r="L708" s="6"/>
    </row>
    <row r="709" spans="1:12" x14ac:dyDescent="0.25">
      <c r="A709" s="12"/>
      <c r="B709" s="8"/>
      <c r="C709" s="13"/>
      <c r="D709" s="14"/>
      <c r="E709" s="14"/>
      <c r="F709" s="13"/>
      <c r="G709" s="13"/>
      <c r="H709" s="13"/>
      <c r="I709" s="6"/>
      <c r="J709" s="16"/>
      <c r="K709" s="16"/>
      <c r="L709" s="6"/>
    </row>
    <row r="710" spans="1:12" x14ac:dyDescent="0.25">
      <c r="A710" s="12"/>
      <c r="B710" s="8"/>
      <c r="C710" s="13"/>
      <c r="D710" s="14"/>
      <c r="E710" s="14"/>
      <c r="F710" s="13"/>
      <c r="G710" s="13"/>
      <c r="H710" s="13"/>
      <c r="I710" s="6"/>
      <c r="J710" s="16"/>
      <c r="K710" s="16"/>
      <c r="L710" s="6"/>
    </row>
    <row r="711" spans="1:12" x14ac:dyDescent="0.25">
      <c r="A711" s="12"/>
      <c r="B711" s="8"/>
      <c r="C711" s="13"/>
      <c r="D711" s="14"/>
      <c r="E711" s="14"/>
      <c r="F711" s="13"/>
      <c r="G711" s="13"/>
      <c r="H711" s="13"/>
      <c r="I711" s="6"/>
      <c r="J711" s="16"/>
      <c r="K711" s="16"/>
      <c r="L711" s="6"/>
    </row>
    <row r="712" spans="1:12" x14ac:dyDescent="0.25">
      <c r="A712" s="12"/>
      <c r="B712" s="8"/>
      <c r="C712" s="13"/>
      <c r="D712" s="14"/>
      <c r="E712" s="14"/>
      <c r="F712" s="13"/>
      <c r="G712" s="13"/>
      <c r="H712" s="13"/>
      <c r="I712" s="6"/>
      <c r="J712" s="16"/>
      <c r="K712" s="16"/>
      <c r="L712" s="6"/>
    </row>
    <row r="713" spans="1:12" x14ac:dyDescent="0.25">
      <c r="A713" s="12"/>
      <c r="B713" s="8"/>
      <c r="C713" s="13"/>
      <c r="D713" s="14"/>
      <c r="E713" s="14"/>
      <c r="F713" s="13"/>
      <c r="G713" s="13"/>
      <c r="H713" s="13"/>
      <c r="I713" s="6"/>
      <c r="J713" s="16"/>
      <c r="K713" s="16"/>
      <c r="L713" s="6"/>
    </row>
    <row r="714" spans="1:12" x14ac:dyDescent="0.25">
      <c r="A714" s="12"/>
      <c r="B714" s="8"/>
      <c r="C714" s="13"/>
      <c r="D714" s="14"/>
      <c r="E714" s="14"/>
      <c r="F714" s="13"/>
      <c r="G714" s="13"/>
      <c r="H714" s="13"/>
      <c r="I714" s="6"/>
      <c r="J714" s="16"/>
      <c r="K714" s="16"/>
      <c r="L714" s="6"/>
    </row>
    <row r="715" spans="1:12" x14ac:dyDescent="0.25">
      <c r="A715" s="12"/>
      <c r="B715" s="8"/>
      <c r="C715" s="13"/>
      <c r="D715" s="14"/>
      <c r="E715" s="14"/>
      <c r="F715" s="13"/>
      <c r="G715" s="13"/>
      <c r="H715" s="13"/>
      <c r="I715" s="6"/>
      <c r="J715" s="16"/>
      <c r="K715" s="16"/>
      <c r="L715" s="6"/>
    </row>
    <row r="716" spans="1:12" x14ac:dyDescent="0.25">
      <c r="A716" s="12"/>
      <c r="B716" s="8"/>
      <c r="C716" s="13"/>
      <c r="D716" s="14"/>
      <c r="E716" s="14"/>
      <c r="F716" s="13"/>
      <c r="G716" s="13"/>
      <c r="H716" s="13"/>
      <c r="I716" s="6"/>
      <c r="J716" s="16"/>
      <c r="K716" s="16"/>
      <c r="L716" s="6"/>
    </row>
    <row r="717" spans="1:12" x14ac:dyDescent="0.25">
      <c r="A717" s="12"/>
      <c r="B717" s="8"/>
      <c r="C717" s="13"/>
      <c r="D717" s="14"/>
      <c r="E717" s="14"/>
      <c r="F717" s="13"/>
      <c r="G717" s="13"/>
      <c r="H717" s="13"/>
      <c r="I717" s="6"/>
      <c r="J717" s="16"/>
      <c r="K717" s="16"/>
      <c r="L717" s="6"/>
    </row>
    <row r="718" spans="1:12" x14ac:dyDescent="0.25">
      <c r="A718" s="12"/>
      <c r="B718" s="8"/>
      <c r="C718" s="13"/>
      <c r="D718" s="14"/>
      <c r="E718" s="14"/>
      <c r="F718" s="13"/>
      <c r="G718" s="13"/>
      <c r="H718" s="13"/>
      <c r="I718" s="6"/>
      <c r="J718" s="16"/>
      <c r="K718" s="16"/>
      <c r="L718" s="6"/>
    </row>
    <row r="719" spans="1:12" x14ac:dyDescent="0.25">
      <c r="A719" s="12"/>
      <c r="B719" s="8"/>
      <c r="C719" s="13"/>
      <c r="D719" s="14"/>
      <c r="E719" s="14"/>
      <c r="F719" s="13"/>
      <c r="G719" s="13"/>
      <c r="H719" s="13"/>
      <c r="I719" s="6"/>
      <c r="J719" s="16"/>
      <c r="K719" s="16"/>
      <c r="L719" s="6"/>
    </row>
    <row r="720" spans="1:12" x14ac:dyDescent="0.25">
      <c r="A720" s="12"/>
      <c r="B720" s="8"/>
      <c r="C720" s="13"/>
      <c r="D720" s="14"/>
      <c r="E720" s="14"/>
      <c r="F720" s="13"/>
      <c r="G720" s="13"/>
      <c r="H720" s="13"/>
      <c r="I720" s="6"/>
      <c r="J720" s="16"/>
      <c r="K720" s="16"/>
      <c r="L720" s="6"/>
    </row>
    <row r="721" spans="1:12" x14ac:dyDescent="0.25">
      <c r="A721" s="12"/>
      <c r="B721" s="8"/>
      <c r="C721" s="13"/>
      <c r="D721" s="14"/>
      <c r="E721" s="14"/>
      <c r="F721" s="13"/>
      <c r="G721" s="13"/>
      <c r="H721" s="13"/>
      <c r="I721" s="6"/>
      <c r="J721" s="16"/>
      <c r="K721" s="16"/>
      <c r="L721" s="6"/>
    </row>
    <row r="722" spans="1:12" x14ac:dyDescent="0.25">
      <c r="A722" s="12"/>
      <c r="B722" s="8"/>
      <c r="C722" s="13"/>
      <c r="D722" s="14"/>
      <c r="E722" s="14"/>
      <c r="F722" s="13"/>
      <c r="G722" s="13"/>
      <c r="H722" s="13"/>
      <c r="I722" s="6"/>
      <c r="J722" s="16"/>
      <c r="K722" s="16"/>
      <c r="L722" s="6"/>
    </row>
    <row r="723" spans="1:12" x14ac:dyDescent="0.25">
      <c r="A723" s="12"/>
      <c r="B723" s="8"/>
      <c r="C723" s="13"/>
      <c r="D723" s="14"/>
      <c r="E723" s="14"/>
      <c r="F723" s="13"/>
      <c r="G723" s="13"/>
      <c r="H723" s="13"/>
      <c r="I723" s="6"/>
      <c r="J723" s="16"/>
      <c r="K723" s="16"/>
      <c r="L723" s="6"/>
    </row>
    <row r="724" spans="1:12" x14ac:dyDescent="0.25">
      <c r="A724" s="12"/>
      <c r="B724" s="8"/>
      <c r="C724" s="13"/>
      <c r="D724" s="14"/>
      <c r="E724" s="14"/>
      <c r="F724" s="13"/>
      <c r="G724" s="13"/>
      <c r="H724" s="13"/>
      <c r="I724" s="6"/>
      <c r="J724" s="16"/>
      <c r="K724" s="16"/>
      <c r="L724" s="6"/>
    </row>
    <row r="725" spans="1:12" x14ac:dyDescent="0.25">
      <c r="A725" s="12"/>
      <c r="B725" s="8"/>
      <c r="C725" s="13"/>
      <c r="D725" s="14"/>
      <c r="E725" s="14"/>
      <c r="F725" s="13"/>
      <c r="G725" s="13"/>
      <c r="H725" s="13"/>
      <c r="I725" s="6"/>
      <c r="J725" s="16"/>
      <c r="K725" s="16"/>
      <c r="L725" s="6"/>
    </row>
    <row r="726" spans="1:12" x14ac:dyDescent="0.25">
      <c r="A726" s="12"/>
      <c r="B726" s="8"/>
      <c r="C726" s="13"/>
      <c r="D726" s="14"/>
      <c r="E726" s="14"/>
      <c r="F726" s="13"/>
      <c r="G726" s="13"/>
      <c r="H726" s="13"/>
      <c r="I726" s="6"/>
      <c r="J726" s="16"/>
      <c r="K726" s="16"/>
      <c r="L726" s="6"/>
    </row>
    <row r="727" spans="1:12" x14ac:dyDescent="0.25">
      <c r="A727" s="12"/>
      <c r="B727" s="8"/>
      <c r="C727" s="13"/>
      <c r="D727" s="14"/>
      <c r="E727" s="14"/>
      <c r="F727" s="13"/>
      <c r="G727" s="13"/>
      <c r="H727" s="13"/>
      <c r="I727" s="6"/>
      <c r="J727" s="16"/>
      <c r="K727" s="16"/>
      <c r="L727" s="6"/>
    </row>
    <row r="728" spans="1:12" x14ac:dyDescent="0.25">
      <c r="A728" s="12"/>
      <c r="B728" s="8"/>
      <c r="C728" s="13"/>
      <c r="D728" s="14"/>
      <c r="E728" s="14"/>
      <c r="F728" s="13"/>
      <c r="G728" s="13"/>
      <c r="H728" s="13"/>
      <c r="I728" s="6"/>
      <c r="J728" s="16"/>
      <c r="K728" s="16"/>
      <c r="L728" s="6"/>
    </row>
    <row r="729" spans="1:12" x14ac:dyDescent="0.25">
      <c r="A729" s="12"/>
      <c r="B729" s="8"/>
      <c r="C729" s="13"/>
      <c r="D729" s="14"/>
      <c r="E729" s="14"/>
      <c r="F729" s="13"/>
      <c r="G729" s="13"/>
      <c r="H729" s="13"/>
      <c r="I729" s="6"/>
      <c r="J729" s="16"/>
      <c r="K729" s="16"/>
      <c r="L729" s="6"/>
    </row>
    <row r="730" spans="1:12" x14ac:dyDescent="0.25">
      <c r="A730" s="12"/>
      <c r="B730" s="8"/>
      <c r="C730" s="13"/>
      <c r="D730" s="14"/>
      <c r="E730" s="14"/>
      <c r="F730" s="13"/>
      <c r="G730" s="13"/>
      <c r="H730" s="13"/>
      <c r="I730" s="6"/>
      <c r="J730" s="16"/>
      <c r="K730" s="16"/>
      <c r="L730" s="6"/>
    </row>
    <row r="731" spans="1:12" x14ac:dyDescent="0.25">
      <c r="A731" s="12"/>
      <c r="B731" s="8"/>
      <c r="C731" s="13"/>
      <c r="D731" s="14"/>
      <c r="E731" s="14"/>
      <c r="F731" s="13"/>
      <c r="G731" s="13"/>
      <c r="H731" s="13"/>
      <c r="I731" s="6"/>
      <c r="J731" s="16"/>
      <c r="K731" s="16"/>
      <c r="L731" s="6"/>
    </row>
    <row r="732" spans="1:12" x14ac:dyDescent="0.25">
      <c r="A732" s="12"/>
      <c r="B732" s="8"/>
      <c r="C732" s="13"/>
      <c r="D732" s="14"/>
      <c r="E732" s="14"/>
      <c r="F732" s="13"/>
      <c r="G732" s="13"/>
      <c r="H732" s="13"/>
      <c r="I732" s="6"/>
      <c r="J732" s="16"/>
      <c r="K732" s="16"/>
      <c r="L732" s="6"/>
    </row>
    <row r="733" spans="1:12" x14ac:dyDescent="0.25">
      <c r="A733" s="12"/>
      <c r="B733" s="8"/>
      <c r="C733" s="13"/>
      <c r="D733" s="14"/>
      <c r="E733" s="14"/>
      <c r="F733" s="13"/>
      <c r="G733" s="13"/>
      <c r="H733" s="13"/>
      <c r="I733" s="6"/>
      <c r="J733" s="16"/>
      <c r="K733" s="16"/>
      <c r="L733" s="6"/>
    </row>
    <row r="734" spans="1:12" x14ac:dyDescent="0.25">
      <c r="A734" s="12"/>
      <c r="B734" s="8"/>
      <c r="C734" s="13"/>
      <c r="D734" s="14"/>
      <c r="E734" s="14"/>
      <c r="F734" s="13"/>
      <c r="G734" s="13"/>
      <c r="H734" s="13"/>
      <c r="I734" s="6"/>
      <c r="J734" s="16"/>
      <c r="K734" s="16"/>
      <c r="L734" s="6"/>
    </row>
    <row r="735" spans="1:12" x14ac:dyDescent="0.25">
      <c r="A735" s="12"/>
      <c r="B735" s="8"/>
      <c r="C735" s="13"/>
      <c r="D735" s="14"/>
      <c r="E735" s="14"/>
      <c r="F735" s="13"/>
      <c r="G735" s="13"/>
      <c r="H735" s="13"/>
      <c r="I735" s="6"/>
      <c r="J735" s="16"/>
      <c r="K735" s="16"/>
      <c r="L735" s="6"/>
    </row>
    <row r="736" spans="1:12" x14ac:dyDescent="0.25">
      <c r="A736" s="12"/>
      <c r="B736" s="8"/>
      <c r="C736" s="13"/>
      <c r="D736" s="14"/>
      <c r="E736" s="14"/>
      <c r="F736" s="13"/>
      <c r="G736" s="13"/>
      <c r="H736" s="13"/>
      <c r="I736" s="6"/>
      <c r="J736" s="16"/>
      <c r="K736" s="16"/>
      <c r="L736" s="6"/>
    </row>
    <row r="737" spans="1:12" x14ac:dyDescent="0.25">
      <c r="A737" s="12"/>
      <c r="B737" s="8"/>
      <c r="C737" s="13"/>
      <c r="D737" s="14"/>
      <c r="E737" s="14"/>
      <c r="F737" s="13"/>
      <c r="G737" s="13"/>
      <c r="H737" s="13"/>
      <c r="I737" s="6"/>
      <c r="J737" s="16"/>
      <c r="K737" s="16"/>
      <c r="L737" s="6"/>
    </row>
    <row r="738" spans="1:12" x14ac:dyDescent="0.25">
      <c r="A738" s="12"/>
      <c r="B738" s="8"/>
      <c r="C738" s="13"/>
      <c r="D738" s="14"/>
      <c r="E738" s="14"/>
      <c r="F738" s="13"/>
      <c r="G738" s="13"/>
      <c r="H738" s="13"/>
      <c r="I738" s="6"/>
      <c r="J738" s="16"/>
      <c r="K738" s="16"/>
      <c r="L738" s="6"/>
    </row>
    <row r="739" spans="1:12" x14ac:dyDescent="0.25">
      <c r="A739" s="12"/>
      <c r="B739" s="8"/>
      <c r="C739" s="13"/>
      <c r="D739" s="14"/>
      <c r="E739" s="14"/>
      <c r="F739" s="13"/>
      <c r="G739" s="13"/>
      <c r="H739" s="13"/>
      <c r="I739" s="6"/>
      <c r="J739" s="16"/>
      <c r="K739" s="16"/>
      <c r="L739" s="6"/>
    </row>
    <row r="740" spans="1:12" x14ac:dyDescent="0.25">
      <c r="A740" s="12"/>
      <c r="B740" s="8"/>
      <c r="C740" s="13"/>
      <c r="D740" s="14"/>
      <c r="E740" s="14"/>
      <c r="F740" s="13"/>
      <c r="G740" s="13"/>
      <c r="H740" s="13"/>
      <c r="I740" s="6"/>
      <c r="J740" s="16"/>
      <c r="K740" s="16"/>
      <c r="L740" s="6"/>
    </row>
    <row r="741" spans="1:12" x14ac:dyDescent="0.25">
      <c r="A741" s="12"/>
      <c r="B741" s="8"/>
      <c r="C741" s="13"/>
      <c r="D741" s="14"/>
      <c r="E741" s="14"/>
      <c r="F741" s="13"/>
      <c r="G741" s="13"/>
      <c r="H741" s="13"/>
      <c r="I741" s="6"/>
      <c r="J741" s="16"/>
      <c r="K741" s="16"/>
      <c r="L741" s="6"/>
    </row>
    <row r="742" spans="1:12" x14ac:dyDescent="0.25">
      <c r="A742" s="12"/>
      <c r="B742" s="8"/>
      <c r="C742" s="13"/>
      <c r="D742" s="14"/>
      <c r="E742" s="14"/>
      <c r="F742" s="13"/>
      <c r="G742" s="13"/>
      <c r="H742" s="13"/>
      <c r="I742" s="6"/>
      <c r="J742" s="16"/>
      <c r="K742" s="16"/>
      <c r="L742" s="6"/>
    </row>
    <row r="743" spans="1:12" x14ac:dyDescent="0.25">
      <c r="A743" s="12"/>
      <c r="B743" s="8"/>
      <c r="C743" s="13"/>
      <c r="D743" s="14"/>
      <c r="E743" s="14"/>
      <c r="F743" s="13"/>
      <c r="G743" s="13"/>
      <c r="H743" s="13"/>
      <c r="I743" s="6"/>
      <c r="J743" s="16"/>
      <c r="K743" s="16"/>
      <c r="L743" s="6"/>
    </row>
    <row r="744" spans="1:12" x14ac:dyDescent="0.25">
      <c r="A744" s="12"/>
      <c r="B744" s="8"/>
      <c r="C744" s="13"/>
      <c r="D744" s="14"/>
      <c r="E744" s="14"/>
      <c r="F744" s="13"/>
      <c r="G744" s="13"/>
      <c r="H744" s="13"/>
      <c r="I744" s="6"/>
      <c r="J744" s="16"/>
      <c r="K744" s="16"/>
      <c r="L744" s="6"/>
    </row>
    <row r="745" spans="1:12" x14ac:dyDescent="0.25">
      <c r="A745" s="12"/>
      <c r="B745" s="8"/>
      <c r="C745" s="13"/>
      <c r="D745" s="14"/>
      <c r="E745" s="14"/>
      <c r="F745" s="13"/>
      <c r="G745" s="13"/>
      <c r="H745" s="13"/>
      <c r="I745" s="6"/>
      <c r="J745" s="16"/>
      <c r="K745" s="16"/>
      <c r="L745" s="6"/>
    </row>
    <row r="746" spans="1:12" x14ac:dyDescent="0.25">
      <c r="A746" s="12"/>
      <c r="B746" s="8"/>
      <c r="C746" s="13"/>
      <c r="D746" s="14"/>
      <c r="E746" s="14"/>
      <c r="F746" s="13"/>
      <c r="G746" s="13"/>
      <c r="H746" s="13"/>
      <c r="I746" s="6"/>
      <c r="J746" s="16"/>
      <c r="K746" s="16"/>
      <c r="L746" s="6"/>
    </row>
    <row r="747" spans="1:12" x14ac:dyDescent="0.25">
      <c r="A747" s="12"/>
      <c r="B747" s="8"/>
      <c r="C747" s="13"/>
      <c r="D747" s="14"/>
      <c r="E747" s="14"/>
      <c r="F747" s="13"/>
      <c r="G747" s="13"/>
      <c r="H747" s="13"/>
      <c r="I747" s="6"/>
      <c r="J747" s="16"/>
      <c r="K747" s="16"/>
      <c r="L747" s="6"/>
    </row>
    <row r="748" spans="1:12" x14ac:dyDescent="0.25">
      <c r="A748" s="12"/>
      <c r="B748" s="8"/>
      <c r="C748" s="13"/>
      <c r="D748" s="14"/>
      <c r="E748" s="14"/>
      <c r="F748" s="13"/>
      <c r="G748" s="13"/>
      <c r="H748" s="13"/>
      <c r="I748" s="6"/>
      <c r="J748" s="16"/>
      <c r="K748" s="16"/>
      <c r="L748" s="6"/>
    </row>
    <row r="749" spans="1:12" x14ac:dyDescent="0.25">
      <c r="A749" s="12"/>
      <c r="B749" s="8"/>
      <c r="C749" s="13"/>
      <c r="D749" s="14"/>
      <c r="E749" s="14"/>
      <c r="F749" s="13"/>
      <c r="G749" s="13"/>
      <c r="H749" s="13"/>
      <c r="I749" s="6"/>
      <c r="J749" s="16"/>
      <c r="K749" s="16"/>
      <c r="L749" s="6"/>
    </row>
    <row r="750" spans="1:12" x14ac:dyDescent="0.25">
      <c r="A750" s="12"/>
      <c r="B750" s="8"/>
      <c r="C750" s="13"/>
      <c r="D750" s="14"/>
      <c r="E750" s="14"/>
      <c r="F750" s="13"/>
      <c r="G750" s="13"/>
      <c r="H750" s="13"/>
      <c r="I750" s="6"/>
      <c r="J750" s="16"/>
      <c r="K750" s="16"/>
      <c r="L750" s="6"/>
    </row>
    <row r="751" spans="1:12" x14ac:dyDescent="0.25">
      <c r="A751" s="12"/>
      <c r="B751" s="8"/>
      <c r="C751" s="13"/>
      <c r="D751" s="14"/>
      <c r="E751" s="14"/>
      <c r="F751" s="13"/>
      <c r="G751" s="13"/>
      <c r="H751" s="13"/>
      <c r="I751" s="6"/>
      <c r="J751" s="16"/>
      <c r="K751" s="16"/>
      <c r="L751" s="6"/>
    </row>
    <row r="752" spans="1:12" x14ac:dyDescent="0.25">
      <c r="A752" s="12"/>
      <c r="B752" s="8"/>
      <c r="C752" s="13"/>
      <c r="D752" s="14"/>
      <c r="E752" s="14"/>
      <c r="F752" s="13"/>
      <c r="G752" s="13"/>
      <c r="H752" s="13"/>
      <c r="I752" s="6"/>
      <c r="J752" s="16"/>
      <c r="K752" s="16"/>
      <c r="L752" s="6"/>
    </row>
    <row r="753" spans="1:12" x14ac:dyDescent="0.25">
      <c r="A753" s="12"/>
      <c r="B753" s="8"/>
      <c r="C753" s="13"/>
      <c r="D753" s="14"/>
      <c r="E753" s="14"/>
      <c r="F753" s="13"/>
      <c r="G753" s="13"/>
      <c r="H753" s="13"/>
      <c r="I753" s="6"/>
      <c r="J753" s="16"/>
      <c r="K753" s="16"/>
      <c r="L753" s="6"/>
    </row>
    <row r="754" spans="1:12" x14ac:dyDescent="0.25">
      <c r="A754" s="12"/>
      <c r="B754" s="8"/>
      <c r="C754" s="13"/>
      <c r="D754" s="14"/>
      <c r="E754" s="14"/>
      <c r="F754" s="13"/>
      <c r="G754" s="13"/>
      <c r="H754" s="13"/>
      <c r="I754" s="6"/>
      <c r="J754" s="16"/>
      <c r="K754" s="16"/>
      <c r="L754" s="6"/>
    </row>
    <row r="755" spans="1:12" x14ac:dyDescent="0.25">
      <c r="A755" s="12"/>
      <c r="B755" s="8"/>
      <c r="C755" s="13"/>
      <c r="D755" s="14"/>
      <c r="E755" s="14"/>
      <c r="F755" s="13"/>
      <c r="G755" s="13"/>
      <c r="H755" s="13"/>
      <c r="I755" s="6"/>
      <c r="J755" s="16"/>
      <c r="K755" s="16"/>
      <c r="L755" s="6"/>
    </row>
    <row r="756" spans="1:12" x14ac:dyDescent="0.25">
      <c r="A756" s="12"/>
      <c r="B756" s="8"/>
      <c r="C756" s="13"/>
      <c r="D756" s="14"/>
      <c r="E756" s="14"/>
      <c r="F756" s="13"/>
      <c r="G756" s="13"/>
      <c r="H756" s="13"/>
      <c r="I756" s="6"/>
      <c r="J756" s="16"/>
      <c r="K756" s="16"/>
      <c r="L756" s="6"/>
    </row>
    <row r="757" spans="1:12" x14ac:dyDescent="0.25">
      <c r="A757" s="12"/>
      <c r="B757" s="8"/>
      <c r="C757" s="13"/>
      <c r="D757" s="14"/>
      <c r="E757" s="14"/>
      <c r="F757" s="13"/>
      <c r="G757" s="13"/>
      <c r="H757" s="13"/>
      <c r="I757" s="6"/>
      <c r="J757" s="16"/>
      <c r="K757" s="16"/>
      <c r="L757" s="6"/>
    </row>
    <row r="758" spans="1:12" x14ac:dyDescent="0.25">
      <c r="A758" s="12"/>
      <c r="B758" s="8"/>
      <c r="C758" s="13"/>
      <c r="D758" s="14"/>
      <c r="E758" s="14"/>
      <c r="F758" s="13"/>
      <c r="G758" s="13"/>
      <c r="H758" s="13"/>
      <c r="I758" s="6"/>
      <c r="J758" s="16"/>
      <c r="K758" s="16"/>
      <c r="L758" s="6"/>
    </row>
    <row r="759" spans="1:12" x14ac:dyDescent="0.25">
      <c r="A759" s="12"/>
      <c r="B759" s="8"/>
      <c r="C759" s="13"/>
      <c r="D759" s="14"/>
      <c r="E759" s="14"/>
      <c r="F759" s="13"/>
      <c r="G759" s="13"/>
      <c r="H759" s="13"/>
      <c r="I759" s="6"/>
      <c r="J759" s="16"/>
      <c r="K759" s="16"/>
      <c r="L759" s="6"/>
    </row>
    <row r="760" spans="1:12" x14ac:dyDescent="0.25">
      <c r="A760" s="12"/>
      <c r="B760" s="8"/>
      <c r="C760" s="13"/>
      <c r="D760" s="14"/>
      <c r="E760" s="14"/>
      <c r="F760" s="13"/>
      <c r="G760" s="13"/>
      <c r="H760" s="13"/>
      <c r="I760" s="6"/>
      <c r="J760" s="16"/>
      <c r="K760" s="16"/>
      <c r="L760" s="6"/>
    </row>
    <row r="761" spans="1:12" x14ac:dyDescent="0.25">
      <c r="A761" s="12"/>
      <c r="B761" s="8"/>
      <c r="C761" s="13"/>
      <c r="D761" s="14"/>
      <c r="E761" s="14"/>
      <c r="F761" s="13"/>
      <c r="G761" s="13"/>
      <c r="H761" s="13"/>
      <c r="I761" s="6"/>
      <c r="J761" s="16"/>
      <c r="K761" s="16"/>
      <c r="L761" s="6"/>
    </row>
    <row r="762" spans="1:12" x14ac:dyDescent="0.25">
      <c r="A762" s="12"/>
      <c r="B762" s="8"/>
      <c r="C762" s="13"/>
      <c r="D762" s="14"/>
      <c r="E762" s="14"/>
      <c r="F762" s="13"/>
      <c r="G762" s="13"/>
      <c r="H762" s="13"/>
      <c r="I762" s="6"/>
      <c r="J762" s="16"/>
      <c r="K762" s="16"/>
      <c r="L762" s="6"/>
    </row>
    <row r="763" spans="1:12" x14ac:dyDescent="0.25">
      <c r="A763" s="12"/>
      <c r="B763" s="8"/>
      <c r="C763" s="13"/>
      <c r="D763" s="14"/>
      <c r="E763" s="14"/>
      <c r="F763" s="13"/>
      <c r="G763" s="13"/>
      <c r="H763" s="13"/>
      <c r="I763" s="6"/>
      <c r="J763" s="16"/>
      <c r="K763" s="16"/>
      <c r="L763" s="6"/>
    </row>
    <row r="764" spans="1:12" x14ac:dyDescent="0.25">
      <c r="A764" s="12"/>
      <c r="B764" s="8"/>
      <c r="C764" s="13"/>
      <c r="D764" s="14"/>
      <c r="E764" s="14"/>
      <c r="F764" s="13"/>
      <c r="G764" s="13"/>
      <c r="H764" s="13"/>
      <c r="I764" s="6"/>
      <c r="J764" s="16"/>
      <c r="K764" s="16"/>
      <c r="L764" s="6"/>
    </row>
    <row r="765" spans="1:12" x14ac:dyDescent="0.25">
      <c r="A765" s="12"/>
      <c r="B765" s="8"/>
      <c r="C765" s="13"/>
      <c r="D765" s="14"/>
      <c r="E765" s="14"/>
      <c r="F765" s="13"/>
      <c r="G765" s="13"/>
      <c r="H765" s="13"/>
      <c r="I765" s="6"/>
      <c r="J765" s="16"/>
      <c r="K765" s="16"/>
      <c r="L765" s="6"/>
    </row>
    <row r="766" spans="1:12" x14ac:dyDescent="0.25">
      <c r="A766" s="12"/>
      <c r="B766" s="8"/>
      <c r="C766" s="13"/>
      <c r="D766" s="14"/>
      <c r="E766" s="14"/>
      <c r="F766" s="13"/>
      <c r="G766" s="13"/>
      <c r="H766" s="13"/>
      <c r="I766" s="6"/>
      <c r="J766" s="16"/>
      <c r="K766" s="16"/>
      <c r="L766" s="6"/>
    </row>
    <row r="767" spans="1:12" x14ac:dyDescent="0.25">
      <c r="A767" s="12"/>
      <c r="B767" s="8"/>
      <c r="C767" s="13"/>
      <c r="D767" s="14"/>
      <c r="E767" s="14"/>
      <c r="F767" s="13"/>
      <c r="G767" s="13"/>
      <c r="H767" s="13"/>
      <c r="I767" s="6"/>
      <c r="J767" s="16"/>
      <c r="K767" s="16"/>
      <c r="L767" s="6"/>
    </row>
    <row r="768" spans="1:12" x14ac:dyDescent="0.25">
      <c r="A768" s="12"/>
      <c r="B768" s="8"/>
      <c r="C768" s="13"/>
      <c r="D768" s="14"/>
      <c r="E768" s="14"/>
      <c r="F768" s="13"/>
      <c r="G768" s="13"/>
      <c r="H768" s="13"/>
      <c r="I768" s="6"/>
      <c r="J768" s="16"/>
      <c r="K768" s="16"/>
      <c r="L768" s="6"/>
    </row>
    <row r="769" spans="1:12" x14ac:dyDescent="0.25">
      <c r="A769" s="12"/>
      <c r="B769" s="8"/>
      <c r="C769" s="13"/>
      <c r="D769" s="14"/>
      <c r="E769" s="14"/>
      <c r="F769" s="13"/>
      <c r="G769" s="13"/>
      <c r="H769" s="13"/>
      <c r="I769" s="6"/>
      <c r="J769" s="16"/>
      <c r="K769" s="16"/>
      <c r="L769" s="6"/>
    </row>
    <row r="770" spans="1:12" x14ac:dyDescent="0.25">
      <c r="A770" s="12"/>
      <c r="B770" s="8"/>
      <c r="C770" s="13"/>
      <c r="D770" s="14"/>
      <c r="E770" s="14"/>
      <c r="F770" s="13"/>
      <c r="G770" s="13"/>
      <c r="H770" s="13"/>
      <c r="I770" s="6"/>
      <c r="J770" s="16"/>
      <c r="K770" s="16"/>
      <c r="L770" s="6"/>
    </row>
    <row r="771" spans="1:12" x14ac:dyDescent="0.25">
      <c r="A771" s="12"/>
      <c r="B771" s="8"/>
      <c r="C771" s="13"/>
      <c r="D771" s="14"/>
      <c r="E771" s="14"/>
      <c r="F771" s="13"/>
      <c r="G771" s="13"/>
      <c r="H771" s="13"/>
      <c r="I771" s="6"/>
      <c r="J771" s="16"/>
      <c r="K771" s="16"/>
      <c r="L771" s="6"/>
    </row>
    <row r="772" spans="1:12" x14ac:dyDescent="0.25">
      <c r="A772" s="12"/>
      <c r="B772" s="8"/>
      <c r="C772" s="13"/>
      <c r="D772" s="14"/>
      <c r="E772" s="14"/>
      <c r="F772" s="13"/>
      <c r="G772" s="13"/>
      <c r="H772" s="13"/>
      <c r="I772" s="6"/>
      <c r="J772" s="16"/>
      <c r="K772" s="16"/>
      <c r="L772" s="6"/>
    </row>
    <row r="773" spans="1:12" x14ac:dyDescent="0.25">
      <c r="A773" s="12"/>
      <c r="B773" s="8"/>
      <c r="C773" s="13"/>
      <c r="D773" s="14"/>
      <c r="E773" s="14"/>
      <c r="F773" s="13"/>
      <c r="G773" s="13"/>
      <c r="H773" s="13"/>
      <c r="I773" s="6"/>
      <c r="J773" s="16"/>
      <c r="K773" s="16"/>
      <c r="L773" s="6"/>
    </row>
    <row r="774" spans="1:12" x14ac:dyDescent="0.25">
      <c r="A774" s="12"/>
      <c r="B774" s="8"/>
      <c r="C774" s="13"/>
      <c r="D774" s="14"/>
      <c r="E774" s="14"/>
      <c r="F774" s="13"/>
      <c r="G774" s="13"/>
      <c r="H774" s="13"/>
      <c r="I774" s="6"/>
      <c r="J774" s="16"/>
      <c r="K774" s="16"/>
      <c r="L774" s="6"/>
    </row>
    <row r="775" spans="1:12" x14ac:dyDescent="0.25">
      <c r="A775" s="12"/>
      <c r="B775" s="8"/>
      <c r="C775" s="13"/>
      <c r="D775" s="14"/>
      <c r="E775" s="14"/>
      <c r="F775" s="13"/>
      <c r="G775" s="13"/>
      <c r="H775" s="13"/>
      <c r="I775" s="6"/>
      <c r="J775" s="16"/>
      <c r="K775" s="16"/>
      <c r="L775" s="6"/>
    </row>
    <row r="776" spans="1:12" x14ac:dyDescent="0.25">
      <c r="A776" s="12"/>
      <c r="B776" s="8"/>
      <c r="C776" s="13"/>
      <c r="D776" s="14"/>
      <c r="E776" s="14"/>
      <c r="F776" s="13"/>
      <c r="G776" s="13"/>
      <c r="H776" s="13"/>
      <c r="I776" s="6"/>
      <c r="J776" s="16"/>
      <c r="K776" s="16"/>
      <c r="L776" s="6"/>
    </row>
    <row r="777" spans="1:12" x14ac:dyDescent="0.25">
      <c r="A777" s="12"/>
      <c r="B777" s="8"/>
      <c r="C777" s="13"/>
      <c r="D777" s="14"/>
      <c r="E777" s="14"/>
      <c r="F777" s="13"/>
      <c r="G777" s="13"/>
      <c r="H777" s="13"/>
      <c r="I777" s="6"/>
      <c r="J777" s="16"/>
      <c r="K777" s="16"/>
      <c r="L777" s="6"/>
    </row>
    <row r="778" spans="1:12" x14ac:dyDescent="0.25">
      <c r="A778" s="12"/>
      <c r="B778" s="8"/>
      <c r="C778" s="13"/>
      <c r="D778" s="14"/>
      <c r="E778" s="14"/>
      <c r="F778" s="13"/>
      <c r="G778" s="13"/>
      <c r="H778" s="13"/>
      <c r="I778" s="6"/>
      <c r="J778" s="16"/>
      <c r="K778" s="16"/>
      <c r="L778" s="6"/>
    </row>
    <row r="779" spans="1:12" x14ac:dyDescent="0.25">
      <c r="A779" s="12"/>
      <c r="B779" s="8"/>
      <c r="C779" s="13"/>
      <c r="D779" s="14"/>
      <c r="E779" s="14"/>
      <c r="F779" s="13"/>
      <c r="G779" s="13"/>
      <c r="H779" s="13"/>
      <c r="I779" s="6"/>
      <c r="J779" s="16"/>
      <c r="K779" s="16"/>
      <c r="L779" s="6"/>
    </row>
    <row r="780" spans="1:12" x14ac:dyDescent="0.25">
      <c r="A780" s="12"/>
      <c r="B780" s="8"/>
      <c r="C780" s="13"/>
      <c r="D780" s="14"/>
      <c r="E780" s="14"/>
      <c r="F780" s="13"/>
      <c r="G780" s="13"/>
      <c r="H780" s="13"/>
      <c r="I780" s="6"/>
      <c r="J780" s="16"/>
      <c r="K780" s="16"/>
      <c r="L780" s="6"/>
    </row>
    <row r="781" spans="1:12" x14ac:dyDescent="0.25">
      <c r="A781" s="12"/>
      <c r="B781" s="8"/>
      <c r="C781" s="13"/>
      <c r="D781" s="14"/>
      <c r="E781" s="14"/>
      <c r="F781" s="13"/>
      <c r="G781" s="13"/>
      <c r="H781" s="13"/>
      <c r="I781" s="6"/>
      <c r="J781" s="16"/>
      <c r="K781" s="16"/>
      <c r="L781" s="6"/>
    </row>
    <row r="782" spans="1:12" x14ac:dyDescent="0.25">
      <c r="A782" s="12"/>
      <c r="B782" s="8"/>
      <c r="C782" s="13"/>
      <c r="D782" s="14"/>
      <c r="E782" s="14"/>
      <c r="F782" s="13"/>
      <c r="G782" s="13"/>
      <c r="H782" s="13"/>
      <c r="I782" s="6"/>
      <c r="J782" s="16"/>
      <c r="K782" s="16"/>
      <c r="L782" s="6"/>
    </row>
    <row r="783" spans="1:12" x14ac:dyDescent="0.25">
      <c r="A783" s="12"/>
      <c r="B783" s="8"/>
      <c r="C783" s="13"/>
      <c r="D783" s="14"/>
      <c r="E783" s="14"/>
      <c r="F783" s="13"/>
      <c r="G783" s="13"/>
      <c r="H783" s="13"/>
      <c r="I783" s="6"/>
      <c r="J783" s="16"/>
      <c r="K783" s="16"/>
      <c r="L783" s="6"/>
    </row>
    <row r="784" spans="1:12" x14ac:dyDescent="0.25">
      <c r="A784" s="12"/>
      <c r="B784" s="8"/>
      <c r="C784" s="13"/>
      <c r="D784" s="14"/>
      <c r="E784" s="14"/>
      <c r="F784" s="13"/>
      <c r="G784" s="13"/>
      <c r="H784" s="13"/>
      <c r="I784" s="6"/>
      <c r="J784" s="16"/>
      <c r="K784" s="16"/>
      <c r="L784" s="6"/>
    </row>
    <row r="785" spans="1:12" x14ac:dyDescent="0.25">
      <c r="A785" s="12"/>
      <c r="B785" s="8"/>
      <c r="C785" s="13"/>
      <c r="D785" s="14"/>
      <c r="E785" s="14"/>
      <c r="F785" s="13"/>
      <c r="G785" s="13"/>
      <c r="H785" s="13"/>
      <c r="I785" s="6"/>
      <c r="J785" s="16"/>
      <c r="K785" s="16"/>
      <c r="L785" s="6"/>
    </row>
    <row r="786" spans="1:12" x14ac:dyDescent="0.25">
      <c r="A786" s="12"/>
      <c r="B786" s="8"/>
      <c r="C786" s="13"/>
      <c r="D786" s="14"/>
      <c r="E786" s="14"/>
      <c r="F786" s="13"/>
      <c r="G786" s="13"/>
      <c r="H786" s="13"/>
      <c r="I786" s="6"/>
      <c r="J786" s="16"/>
      <c r="K786" s="16"/>
      <c r="L786" s="6"/>
    </row>
    <row r="787" spans="1:12" x14ac:dyDescent="0.25">
      <c r="A787" s="12"/>
      <c r="B787" s="8"/>
      <c r="C787" s="13"/>
      <c r="D787" s="14"/>
      <c r="E787" s="14"/>
      <c r="F787" s="13"/>
      <c r="G787" s="13"/>
      <c r="H787" s="13"/>
      <c r="I787" s="6"/>
      <c r="J787" s="16"/>
      <c r="K787" s="16"/>
      <c r="L787" s="6"/>
    </row>
    <row r="788" spans="1:12" x14ac:dyDescent="0.25">
      <c r="A788" s="12"/>
      <c r="B788" s="8"/>
      <c r="C788" s="13"/>
      <c r="D788" s="14"/>
      <c r="E788" s="14"/>
      <c r="F788" s="13"/>
      <c r="G788" s="13"/>
      <c r="H788" s="13"/>
      <c r="I788" s="6"/>
      <c r="J788" s="16"/>
      <c r="K788" s="16"/>
      <c r="L788" s="6"/>
    </row>
    <row r="789" spans="1:12" x14ac:dyDescent="0.25">
      <c r="A789" s="12"/>
      <c r="B789" s="8"/>
      <c r="C789" s="13"/>
      <c r="D789" s="14"/>
      <c r="E789" s="14"/>
      <c r="F789" s="13"/>
      <c r="G789" s="13"/>
      <c r="H789" s="13"/>
      <c r="I789" s="6"/>
      <c r="J789" s="16"/>
      <c r="K789" s="16"/>
      <c r="L789" s="6"/>
    </row>
    <row r="790" spans="1:12" x14ac:dyDescent="0.25">
      <c r="A790" s="12"/>
      <c r="B790" s="8"/>
      <c r="C790" s="13"/>
      <c r="D790" s="14"/>
      <c r="E790" s="14"/>
      <c r="F790" s="13"/>
      <c r="G790" s="13"/>
      <c r="H790" s="13"/>
      <c r="I790" s="6"/>
      <c r="J790" s="16"/>
      <c r="K790" s="16"/>
      <c r="L790" s="6"/>
    </row>
    <row r="791" spans="1:12" x14ac:dyDescent="0.25">
      <c r="A791" s="12"/>
      <c r="B791" s="8"/>
      <c r="C791" s="13"/>
      <c r="D791" s="14"/>
      <c r="E791" s="14"/>
      <c r="F791" s="13"/>
      <c r="G791" s="13"/>
      <c r="H791" s="13"/>
      <c r="I791" s="6"/>
      <c r="J791" s="16"/>
      <c r="K791" s="16"/>
      <c r="L791" s="6"/>
    </row>
    <row r="792" spans="1:12" x14ac:dyDescent="0.25">
      <c r="A792" s="12"/>
      <c r="B792" s="8"/>
      <c r="C792" s="13"/>
      <c r="D792" s="14"/>
      <c r="E792" s="14"/>
      <c r="F792" s="13"/>
      <c r="G792" s="13"/>
      <c r="H792" s="13"/>
      <c r="I792" s="6"/>
      <c r="J792" s="16"/>
      <c r="K792" s="16"/>
      <c r="L792" s="6"/>
    </row>
    <row r="793" spans="1:12" x14ac:dyDescent="0.25">
      <c r="A793" s="12"/>
      <c r="B793" s="8"/>
      <c r="C793" s="13"/>
      <c r="D793" s="14"/>
      <c r="E793" s="14"/>
      <c r="F793" s="13"/>
      <c r="G793" s="13"/>
      <c r="H793" s="13"/>
      <c r="I793" s="6"/>
      <c r="J793" s="16"/>
      <c r="K793" s="16"/>
      <c r="L793" s="6"/>
    </row>
    <row r="794" spans="1:12" x14ac:dyDescent="0.25">
      <c r="A794" s="12"/>
      <c r="B794" s="8"/>
      <c r="C794" s="13"/>
      <c r="D794" s="14"/>
      <c r="E794" s="14"/>
      <c r="F794" s="13"/>
      <c r="G794" s="13"/>
      <c r="H794" s="13"/>
      <c r="I794" s="6"/>
      <c r="J794" s="16"/>
      <c r="K794" s="16"/>
      <c r="L794" s="6"/>
    </row>
    <row r="795" spans="1:12" x14ac:dyDescent="0.25">
      <c r="A795" s="12"/>
      <c r="B795" s="8"/>
      <c r="C795" s="13"/>
      <c r="D795" s="14"/>
      <c r="E795" s="14"/>
      <c r="F795" s="13"/>
      <c r="G795" s="13"/>
      <c r="H795" s="13"/>
      <c r="I795" s="6"/>
      <c r="J795" s="16"/>
      <c r="K795" s="16"/>
      <c r="L795" s="6"/>
    </row>
    <row r="796" spans="1:12" x14ac:dyDescent="0.25">
      <c r="A796" s="12"/>
      <c r="B796" s="8"/>
      <c r="C796" s="13"/>
      <c r="D796" s="14"/>
      <c r="E796" s="14"/>
      <c r="F796" s="13"/>
      <c r="G796" s="13"/>
      <c r="H796" s="13"/>
      <c r="I796" s="6"/>
      <c r="J796" s="16"/>
      <c r="K796" s="16"/>
      <c r="L796" s="6"/>
    </row>
    <row r="797" spans="1:12" x14ac:dyDescent="0.25">
      <c r="A797" s="12"/>
      <c r="B797" s="8"/>
      <c r="C797" s="13"/>
      <c r="D797" s="14"/>
      <c r="E797" s="14"/>
      <c r="F797" s="13"/>
      <c r="G797" s="13"/>
      <c r="H797" s="13"/>
      <c r="I797" s="6"/>
      <c r="J797" s="16"/>
      <c r="K797" s="16"/>
      <c r="L797" s="6"/>
    </row>
    <row r="798" spans="1:12" x14ac:dyDescent="0.25">
      <c r="A798" s="12"/>
      <c r="B798" s="8"/>
      <c r="C798" s="13"/>
      <c r="D798" s="14"/>
      <c r="E798" s="14"/>
      <c r="F798" s="13"/>
      <c r="G798" s="13"/>
      <c r="H798" s="13"/>
      <c r="I798" s="6"/>
      <c r="J798" s="16"/>
      <c r="K798" s="16"/>
      <c r="L798" s="6"/>
    </row>
    <row r="799" spans="1:12" x14ac:dyDescent="0.25">
      <c r="A799" s="12"/>
      <c r="B799" s="8"/>
      <c r="C799" s="13"/>
      <c r="D799" s="14"/>
      <c r="E799" s="14"/>
      <c r="F799" s="13"/>
      <c r="G799" s="13"/>
      <c r="H799" s="13"/>
      <c r="I799" s="6"/>
      <c r="J799" s="16"/>
      <c r="K799" s="16"/>
      <c r="L799" s="6"/>
    </row>
    <row r="800" spans="1:12" x14ac:dyDescent="0.25">
      <c r="A800" s="12"/>
      <c r="B800" s="8"/>
      <c r="C800" s="13"/>
      <c r="D800" s="14"/>
      <c r="E800" s="14"/>
      <c r="F800" s="13"/>
      <c r="G800" s="13"/>
      <c r="H800" s="13"/>
      <c r="I800" s="6"/>
      <c r="J800" s="16"/>
      <c r="K800" s="13"/>
      <c r="L800" s="6"/>
    </row>
    <row r="801" spans="1:12" x14ac:dyDescent="0.25">
      <c r="A801" s="12"/>
      <c r="B801" s="8"/>
      <c r="C801" s="13"/>
      <c r="D801" s="14"/>
      <c r="E801" s="14"/>
      <c r="F801" s="13"/>
      <c r="G801" s="13"/>
      <c r="H801" s="13"/>
      <c r="I801" s="6"/>
      <c r="J801" s="16"/>
      <c r="K801" s="13"/>
      <c r="L801" s="6"/>
    </row>
    <row r="802" spans="1:12" x14ac:dyDescent="0.25">
      <c r="A802" s="12"/>
      <c r="B802" s="8"/>
      <c r="C802" s="13"/>
      <c r="D802" s="14"/>
      <c r="E802" s="14"/>
      <c r="F802" s="13"/>
      <c r="G802" s="13"/>
      <c r="H802" s="13"/>
      <c r="I802" s="6"/>
      <c r="J802" s="16"/>
      <c r="K802" s="13"/>
      <c r="L802" s="6"/>
    </row>
    <row r="803" spans="1:12" x14ac:dyDescent="0.25">
      <c r="A803" s="12"/>
      <c r="B803" s="8"/>
      <c r="C803" s="13"/>
      <c r="D803" s="14"/>
      <c r="E803" s="14"/>
      <c r="F803" s="13"/>
      <c r="G803" s="13"/>
      <c r="H803" s="13"/>
      <c r="I803" s="6"/>
      <c r="J803" s="16"/>
      <c r="K803" s="13"/>
      <c r="L803" s="6"/>
    </row>
    <row r="804" spans="1:12" x14ac:dyDescent="0.25">
      <c r="A804" s="12"/>
      <c r="B804" s="8"/>
      <c r="C804" s="13"/>
      <c r="D804" s="14"/>
      <c r="E804" s="14"/>
      <c r="F804" s="13"/>
      <c r="G804" s="13"/>
      <c r="H804" s="13"/>
      <c r="I804" s="6"/>
      <c r="J804" s="16"/>
      <c r="K804" s="13"/>
      <c r="L804" s="6"/>
    </row>
    <row r="805" spans="1:12" x14ac:dyDescent="0.25">
      <c r="A805" s="12"/>
      <c r="B805" s="8"/>
      <c r="C805" s="13"/>
      <c r="D805" s="14"/>
      <c r="E805" s="14"/>
      <c r="F805" s="13"/>
      <c r="G805" s="13"/>
      <c r="H805" s="13"/>
      <c r="I805" s="6"/>
      <c r="J805" s="16"/>
      <c r="K805" s="13"/>
      <c r="L805" s="6"/>
    </row>
    <row r="806" spans="1:12" x14ac:dyDescent="0.25">
      <c r="A806" s="12"/>
      <c r="B806" s="8"/>
      <c r="C806" s="13"/>
      <c r="D806" s="14"/>
      <c r="E806" s="14"/>
      <c r="F806" s="13"/>
      <c r="G806" s="13"/>
      <c r="H806" s="13"/>
      <c r="I806" s="6"/>
      <c r="J806" s="16"/>
      <c r="K806" s="13"/>
      <c r="L806" s="6"/>
    </row>
    <row r="807" spans="1:12" x14ac:dyDescent="0.25">
      <c r="A807" s="12"/>
      <c r="B807" s="8"/>
      <c r="C807" s="13"/>
      <c r="D807" s="14"/>
      <c r="E807" s="14"/>
      <c r="F807" s="13"/>
      <c r="G807" s="13"/>
      <c r="H807" s="13"/>
      <c r="I807" s="6"/>
      <c r="J807" s="16"/>
      <c r="K807" s="13"/>
      <c r="L807" s="6"/>
    </row>
    <row r="808" spans="1:12" x14ac:dyDescent="0.25">
      <c r="A808" s="12"/>
      <c r="B808" s="8"/>
      <c r="C808" s="13"/>
      <c r="D808" s="14"/>
      <c r="E808" s="14"/>
      <c r="F808" s="13"/>
      <c r="G808" s="13"/>
      <c r="H808" s="13"/>
      <c r="I808" s="6"/>
      <c r="J808" s="16"/>
      <c r="K808" s="13"/>
      <c r="L808" s="6"/>
    </row>
    <row r="809" spans="1:12" x14ac:dyDescent="0.25">
      <c r="A809" s="12"/>
      <c r="B809" s="8"/>
      <c r="C809" s="13"/>
      <c r="D809" s="14"/>
      <c r="E809" s="14"/>
      <c r="F809" s="13"/>
      <c r="G809" s="13"/>
      <c r="H809" s="13"/>
      <c r="I809" s="6"/>
      <c r="J809" s="16"/>
      <c r="K809" s="13"/>
      <c r="L809" s="6"/>
    </row>
    <row r="810" spans="1:12" x14ac:dyDescent="0.25">
      <c r="A810" s="12"/>
      <c r="B810" s="8"/>
      <c r="C810" s="13"/>
      <c r="D810" s="14"/>
      <c r="E810" s="14"/>
      <c r="F810" s="13"/>
      <c r="G810" s="13"/>
      <c r="H810" s="13"/>
      <c r="I810" s="6"/>
      <c r="J810" s="16"/>
      <c r="K810" s="13"/>
      <c r="L810" s="6"/>
    </row>
    <row r="811" spans="1:12" x14ac:dyDescent="0.25">
      <c r="A811" s="12"/>
      <c r="B811" s="8"/>
      <c r="C811" s="13"/>
      <c r="D811" s="14"/>
      <c r="E811" s="14"/>
      <c r="F811" s="13"/>
      <c r="G811" s="13"/>
      <c r="H811" s="13"/>
      <c r="I811" s="6"/>
      <c r="J811" s="16"/>
      <c r="K811" s="13"/>
      <c r="L811" s="6"/>
    </row>
    <row r="812" spans="1:12" x14ac:dyDescent="0.25">
      <c r="A812" s="12"/>
      <c r="B812" s="8"/>
      <c r="C812" s="13"/>
      <c r="D812" s="14"/>
      <c r="E812" s="14"/>
      <c r="F812" s="13"/>
      <c r="G812" s="13"/>
      <c r="H812" s="13"/>
      <c r="I812" s="6"/>
      <c r="J812" s="16"/>
      <c r="K812" s="13"/>
      <c r="L812" s="6"/>
    </row>
    <row r="813" spans="1:12" x14ac:dyDescent="0.25">
      <c r="A813" s="12"/>
      <c r="B813" s="8"/>
      <c r="C813" s="13"/>
      <c r="D813" s="14"/>
      <c r="E813" s="14"/>
      <c r="F813" s="13"/>
      <c r="G813" s="13"/>
      <c r="H813" s="13"/>
      <c r="I813" s="6"/>
      <c r="J813" s="16"/>
      <c r="K813" s="13"/>
      <c r="L813" s="6"/>
    </row>
    <row r="814" spans="1:12" x14ac:dyDescent="0.25">
      <c r="A814" s="12"/>
      <c r="B814" s="8"/>
      <c r="C814" s="13"/>
      <c r="D814" s="14"/>
      <c r="E814" s="14"/>
      <c r="F814" s="13"/>
      <c r="G814" s="13"/>
      <c r="H814" s="13"/>
      <c r="I814" s="6"/>
      <c r="J814" s="16"/>
      <c r="K814" s="13"/>
      <c r="L814" s="6"/>
    </row>
    <row r="815" spans="1:12" x14ac:dyDescent="0.25">
      <c r="A815" s="12"/>
      <c r="B815" s="8"/>
      <c r="C815" s="13"/>
      <c r="D815" s="14"/>
      <c r="E815" s="14"/>
      <c r="F815" s="13"/>
      <c r="G815" s="13"/>
      <c r="H815" s="13"/>
      <c r="I815" s="6"/>
      <c r="J815" s="16"/>
      <c r="K815" s="13"/>
      <c r="L815" s="6"/>
    </row>
    <row r="816" spans="1:12" x14ac:dyDescent="0.25">
      <c r="A816" s="12"/>
      <c r="B816" s="8"/>
      <c r="C816" s="13"/>
      <c r="D816" s="14"/>
      <c r="E816" s="14"/>
      <c r="F816" s="13"/>
      <c r="G816" s="13"/>
      <c r="H816" s="13"/>
      <c r="I816" s="6"/>
      <c r="J816" s="16"/>
      <c r="K816" s="13"/>
      <c r="L816" s="6"/>
    </row>
    <row r="817" spans="1:12" x14ac:dyDescent="0.25">
      <c r="A817" s="12"/>
      <c r="B817" s="8"/>
      <c r="C817" s="13"/>
      <c r="D817" s="14"/>
      <c r="E817" s="14"/>
      <c r="F817" s="13"/>
      <c r="G817" s="13"/>
      <c r="H817" s="13"/>
      <c r="I817" s="6"/>
      <c r="J817" s="16"/>
      <c r="K817" s="13"/>
      <c r="L817" s="6"/>
    </row>
    <row r="818" spans="1:12" x14ac:dyDescent="0.25">
      <c r="A818" s="12"/>
      <c r="B818" s="8"/>
      <c r="C818" s="13"/>
      <c r="D818" s="14"/>
      <c r="E818" s="14"/>
      <c r="F818" s="13"/>
      <c r="G818" s="13"/>
      <c r="H818" s="13"/>
      <c r="I818" s="6"/>
      <c r="J818" s="16"/>
      <c r="K818" s="13"/>
      <c r="L818" s="6"/>
    </row>
    <row r="819" spans="1:12" x14ac:dyDescent="0.25">
      <c r="A819" s="12"/>
      <c r="B819" s="8"/>
      <c r="C819" s="13"/>
      <c r="D819" s="14"/>
      <c r="E819" s="14"/>
      <c r="F819" s="13"/>
      <c r="G819" s="13"/>
      <c r="H819" s="13"/>
      <c r="I819" s="6"/>
      <c r="J819" s="16"/>
      <c r="K819" s="13"/>
      <c r="L819" s="6"/>
    </row>
    <row r="820" spans="1:12" x14ac:dyDescent="0.25">
      <c r="A820" s="12"/>
      <c r="B820" s="8"/>
      <c r="C820" s="13"/>
      <c r="D820" s="14"/>
      <c r="E820" s="14"/>
      <c r="F820" s="13"/>
      <c r="G820" s="13"/>
      <c r="H820" s="13"/>
      <c r="I820" s="6"/>
      <c r="J820" s="16"/>
      <c r="K820" s="13"/>
      <c r="L820" s="6"/>
    </row>
    <row r="821" spans="1:12" x14ac:dyDescent="0.25">
      <c r="A821" s="12"/>
      <c r="B821" s="8"/>
      <c r="C821" s="13"/>
      <c r="D821" s="14"/>
      <c r="E821" s="14"/>
      <c r="F821" s="13"/>
      <c r="G821" s="13"/>
      <c r="H821" s="13"/>
      <c r="I821" s="6"/>
      <c r="J821" s="16"/>
      <c r="K821" s="13"/>
      <c r="L821" s="6"/>
    </row>
    <row r="822" spans="1:12" x14ac:dyDescent="0.25">
      <c r="A822" s="12"/>
      <c r="B822" s="8"/>
      <c r="C822" s="13"/>
      <c r="D822" s="14"/>
      <c r="E822" s="14"/>
      <c r="F822" s="13"/>
      <c r="G822" s="13"/>
      <c r="H822" s="13"/>
      <c r="I822" s="6"/>
      <c r="J822" s="16"/>
      <c r="K822" s="13"/>
      <c r="L822" s="6"/>
    </row>
    <row r="823" spans="1:12" x14ac:dyDescent="0.25">
      <c r="A823" s="12"/>
      <c r="B823" s="8"/>
      <c r="C823" s="13"/>
      <c r="D823" s="14"/>
      <c r="E823" s="14"/>
      <c r="F823" s="13"/>
      <c r="G823" s="13"/>
      <c r="H823" s="13"/>
      <c r="I823" s="6"/>
      <c r="J823" s="16"/>
      <c r="K823" s="13"/>
      <c r="L823" s="6"/>
    </row>
    <row r="824" spans="1:12" x14ac:dyDescent="0.25">
      <c r="A824" s="12"/>
      <c r="B824" s="8"/>
      <c r="C824" s="13"/>
      <c r="D824" s="14"/>
      <c r="E824" s="14"/>
      <c r="F824" s="13"/>
      <c r="G824" s="13"/>
      <c r="H824" s="13"/>
      <c r="I824" s="6"/>
      <c r="J824" s="16"/>
      <c r="K824" s="13"/>
      <c r="L824" s="6"/>
    </row>
    <row r="825" spans="1:12" x14ac:dyDescent="0.25">
      <c r="A825" s="12"/>
      <c r="B825" s="8"/>
      <c r="C825" s="13"/>
      <c r="D825" s="14"/>
      <c r="E825" s="14"/>
      <c r="F825" s="13"/>
      <c r="G825" s="13"/>
      <c r="H825" s="13"/>
      <c r="I825" s="6"/>
      <c r="J825" s="16"/>
      <c r="K825" s="13"/>
      <c r="L825" s="6"/>
    </row>
    <row r="826" spans="1:12" x14ac:dyDescent="0.25">
      <c r="A826" s="12"/>
      <c r="B826" s="8"/>
      <c r="C826" s="13"/>
      <c r="D826" s="14"/>
      <c r="E826" s="14"/>
      <c r="F826" s="13"/>
      <c r="G826" s="13"/>
      <c r="H826" s="13"/>
      <c r="I826" s="6"/>
      <c r="J826" s="16"/>
      <c r="K826" s="13"/>
      <c r="L826" s="6"/>
    </row>
    <row r="827" spans="1:12" x14ac:dyDescent="0.25">
      <c r="A827" s="12"/>
      <c r="B827" s="8"/>
      <c r="C827" s="13"/>
      <c r="D827" s="14"/>
      <c r="E827" s="14"/>
      <c r="F827" s="13"/>
      <c r="G827" s="13"/>
      <c r="H827" s="13"/>
      <c r="I827" s="6"/>
      <c r="J827" s="16"/>
      <c r="K827" s="13"/>
      <c r="L827" s="6"/>
    </row>
    <row r="828" spans="1:12" x14ac:dyDescent="0.25">
      <c r="A828" s="12"/>
      <c r="B828" s="8"/>
      <c r="C828" s="13"/>
      <c r="D828" s="14"/>
      <c r="E828" s="14"/>
      <c r="F828" s="13"/>
      <c r="G828" s="13"/>
      <c r="H828" s="13"/>
      <c r="I828" s="6"/>
      <c r="J828" s="16"/>
      <c r="K828" s="13"/>
      <c r="L828" s="6"/>
    </row>
    <row r="829" spans="1:12" x14ac:dyDescent="0.25">
      <c r="A829" s="12"/>
      <c r="B829" s="8"/>
      <c r="C829" s="13"/>
      <c r="D829" s="14"/>
      <c r="E829" s="14"/>
      <c r="F829" s="13"/>
      <c r="G829" s="13"/>
      <c r="H829" s="13"/>
      <c r="I829" s="6"/>
      <c r="J829" s="16"/>
      <c r="K829" s="13"/>
      <c r="L829" s="6"/>
    </row>
    <row r="830" spans="1:12" x14ac:dyDescent="0.25">
      <c r="A830" s="12"/>
      <c r="B830" s="8"/>
      <c r="C830" s="13"/>
      <c r="D830" s="14"/>
      <c r="E830" s="14"/>
      <c r="F830" s="13"/>
      <c r="G830" s="13"/>
      <c r="H830" s="13"/>
      <c r="I830" s="6"/>
      <c r="J830" s="16"/>
      <c r="K830" s="13"/>
      <c r="L830" s="6"/>
    </row>
    <row r="831" spans="1:12" x14ac:dyDescent="0.25">
      <c r="A831" s="12"/>
      <c r="B831" s="8"/>
      <c r="C831" s="13"/>
      <c r="D831" s="14"/>
      <c r="E831" s="14"/>
      <c r="F831" s="13"/>
      <c r="G831" s="13"/>
      <c r="H831" s="13"/>
      <c r="I831" s="6"/>
      <c r="J831" s="16"/>
      <c r="K831" s="13"/>
      <c r="L831" s="6"/>
    </row>
    <row r="832" spans="1:12" x14ac:dyDescent="0.25">
      <c r="A832" s="12"/>
      <c r="B832" s="8"/>
      <c r="C832" s="13"/>
      <c r="D832" s="14"/>
      <c r="E832" s="14"/>
      <c r="F832" s="13"/>
      <c r="G832" s="13"/>
      <c r="H832" s="13"/>
      <c r="I832" s="6"/>
      <c r="J832" s="16"/>
      <c r="K832" s="13"/>
      <c r="L832" s="6"/>
    </row>
    <row r="833" spans="1:12" x14ac:dyDescent="0.25">
      <c r="A833" s="12"/>
      <c r="B833" s="8"/>
      <c r="C833" s="13"/>
      <c r="D833" s="14"/>
      <c r="E833" s="14"/>
      <c r="F833" s="13"/>
      <c r="G833" s="13"/>
      <c r="H833" s="13"/>
      <c r="I833" s="6"/>
      <c r="J833" s="16"/>
      <c r="K833" s="13"/>
      <c r="L833" s="6"/>
    </row>
    <row r="834" spans="1:12" x14ac:dyDescent="0.25">
      <c r="A834" s="12"/>
      <c r="B834" s="8"/>
      <c r="C834" s="13"/>
      <c r="D834" s="14"/>
      <c r="E834" s="14"/>
      <c r="F834" s="13"/>
      <c r="G834" s="13"/>
      <c r="H834" s="13"/>
      <c r="I834" s="6"/>
      <c r="J834" s="16"/>
      <c r="K834" s="13"/>
      <c r="L834" s="6"/>
    </row>
    <row r="835" spans="1:12" x14ac:dyDescent="0.25">
      <c r="A835" s="12"/>
      <c r="B835" s="8"/>
      <c r="C835" s="13"/>
      <c r="D835" s="14"/>
      <c r="E835" s="14"/>
      <c r="F835" s="13"/>
      <c r="G835" s="13"/>
      <c r="H835" s="13"/>
      <c r="I835" s="6"/>
      <c r="J835" s="16"/>
      <c r="K835" s="13"/>
      <c r="L835" s="6"/>
    </row>
    <row r="836" spans="1:12" x14ac:dyDescent="0.25">
      <c r="A836" s="12"/>
      <c r="B836" s="8"/>
      <c r="C836" s="13"/>
      <c r="D836" s="14"/>
      <c r="E836" s="14"/>
      <c r="F836" s="13"/>
      <c r="G836" s="13"/>
      <c r="H836" s="13"/>
      <c r="I836" s="6"/>
      <c r="J836" s="16"/>
      <c r="K836" s="13"/>
      <c r="L836" s="6"/>
    </row>
    <row r="837" spans="1:12" x14ac:dyDescent="0.25">
      <c r="A837" s="12"/>
      <c r="B837" s="8"/>
      <c r="C837" s="13"/>
      <c r="D837" s="14"/>
      <c r="E837" s="14"/>
      <c r="F837" s="13"/>
      <c r="G837" s="13"/>
      <c r="H837" s="13"/>
      <c r="I837" s="6"/>
      <c r="J837" s="16"/>
      <c r="K837" s="13"/>
      <c r="L837" s="6"/>
    </row>
    <row r="838" spans="1:12" x14ac:dyDescent="0.25">
      <c r="A838" s="12"/>
      <c r="B838" s="8"/>
      <c r="C838" s="13"/>
      <c r="D838" s="14"/>
      <c r="E838" s="14"/>
      <c r="F838" s="13"/>
      <c r="G838" s="13"/>
      <c r="H838" s="13"/>
      <c r="I838" s="6"/>
      <c r="J838" s="16"/>
      <c r="K838" s="13"/>
      <c r="L838" s="6"/>
    </row>
    <row r="839" spans="1:12" x14ac:dyDescent="0.25">
      <c r="A839" s="12"/>
      <c r="B839" s="8"/>
      <c r="C839" s="13"/>
      <c r="D839" s="14"/>
      <c r="E839" s="14"/>
      <c r="F839" s="13"/>
      <c r="G839" s="13"/>
      <c r="H839" s="13"/>
      <c r="I839" s="6"/>
      <c r="J839" s="16"/>
      <c r="K839" s="13"/>
      <c r="L839" s="6"/>
    </row>
    <row r="840" spans="1:12" x14ac:dyDescent="0.25">
      <c r="A840" s="12"/>
      <c r="B840" s="8"/>
      <c r="C840" s="13"/>
      <c r="D840" s="14"/>
      <c r="E840" s="14"/>
      <c r="F840" s="13"/>
      <c r="G840" s="13"/>
      <c r="H840" s="13"/>
      <c r="I840" s="6"/>
      <c r="J840" s="16"/>
      <c r="K840" s="13"/>
      <c r="L840" s="6"/>
    </row>
    <row r="841" spans="1:12" x14ac:dyDescent="0.25">
      <c r="A841" s="12"/>
      <c r="B841" s="8"/>
      <c r="C841" s="13"/>
      <c r="D841" s="14"/>
      <c r="E841" s="14"/>
      <c r="F841" s="13"/>
      <c r="G841" s="13"/>
      <c r="H841" s="13"/>
      <c r="I841" s="6"/>
      <c r="J841" s="16"/>
      <c r="K841" s="13"/>
      <c r="L841" s="6"/>
    </row>
    <row r="842" spans="1:12" x14ac:dyDescent="0.25">
      <c r="A842" s="12"/>
      <c r="B842" s="8"/>
      <c r="C842" s="13"/>
      <c r="D842" s="14"/>
      <c r="E842" s="14"/>
      <c r="F842" s="13"/>
      <c r="G842" s="13"/>
      <c r="H842" s="13"/>
      <c r="I842" s="6"/>
      <c r="J842" s="16"/>
      <c r="K842" s="13"/>
      <c r="L842" s="6"/>
    </row>
    <row r="843" spans="1:12" x14ac:dyDescent="0.25">
      <c r="A843" s="12"/>
      <c r="B843" s="8"/>
      <c r="C843" s="13"/>
      <c r="D843" s="14"/>
      <c r="E843" s="14"/>
      <c r="F843" s="13"/>
      <c r="G843" s="13"/>
      <c r="H843" s="13"/>
      <c r="I843" s="6"/>
      <c r="J843" s="16"/>
      <c r="K843" s="13"/>
      <c r="L843" s="6"/>
    </row>
    <row r="844" spans="1:12" x14ac:dyDescent="0.25">
      <c r="A844" s="12"/>
      <c r="B844" s="8"/>
      <c r="C844" s="13"/>
      <c r="D844" s="14"/>
      <c r="E844" s="14"/>
      <c r="F844" s="13"/>
      <c r="G844" s="13"/>
      <c r="H844" s="13"/>
      <c r="I844" s="6"/>
      <c r="J844" s="16"/>
      <c r="K844" s="13"/>
      <c r="L844" s="6"/>
    </row>
    <row r="845" spans="1:12" x14ac:dyDescent="0.25">
      <c r="A845" s="12"/>
      <c r="B845" s="8"/>
      <c r="C845" s="13"/>
      <c r="D845" s="14"/>
      <c r="E845" s="14"/>
      <c r="F845" s="13"/>
      <c r="G845" s="13"/>
      <c r="H845" s="13"/>
      <c r="I845" s="6"/>
      <c r="J845" s="16"/>
      <c r="K845" s="13"/>
      <c r="L845" s="6"/>
    </row>
    <row r="846" spans="1:12" x14ac:dyDescent="0.25">
      <c r="A846" s="12"/>
      <c r="B846" s="8"/>
      <c r="C846" s="13"/>
      <c r="D846" s="14"/>
      <c r="E846" s="14"/>
      <c r="F846" s="13"/>
      <c r="G846" s="13"/>
      <c r="H846" s="13"/>
      <c r="I846" s="6"/>
      <c r="J846" s="16"/>
      <c r="K846" s="13"/>
      <c r="L846" s="6"/>
    </row>
    <row r="847" spans="1:12" x14ac:dyDescent="0.25">
      <c r="A847" s="12"/>
      <c r="B847" s="8"/>
      <c r="C847" s="13"/>
      <c r="D847" s="14"/>
      <c r="E847" s="14"/>
      <c r="F847" s="13"/>
      <c r="G847" s="13"/>
      <c r="H847" s="13"/>
      <c r="I847" s="6"/>
      <c r="J847" s="16"/>
      <c r="K847" s="13"/>
      <c r="L847" s="6"/>
    </row>
    <row r="848" spans="1:12" x14ac:dyDescent="0.25">
      <c r="A848" s="12"/>
      <c r="B848" s="8"/>
      <c r="C848" s="13"/>
      <c r="D848" s="14"/>
      <c r="E848" s="14"/>
      <c r="F848" s="13"/>
      <c r="G848" s="13"/>
      <c r="H848" s="13"/>
      <c r="I848" s="6"/>
      <c r="J848" s="16"/>
      <c r="K848" s="13"/>
      <c r="L848" s="6"/>
    </row>
    <row r="849" spans="1:12" x14ac:dyDescent="0.25">
      <c r="A849" s="12"/>
      <c r="B849" s="8"/>
      <c r="C849" s="13"/>
      <c r="D849" s="14"/>
      <c r="E849" s="14"/>
      <c r="F849" s="13"/>
      <c r="G849" s="13"/>
      <c r="H849" s="13"/>
      <c r="I849" s="6"/>
      <c r="J849" s="16"/>
      <c r="K849" s="13"/>
      <c r="L849" s="6"/>
    </row>
    <row r="850" spans="1:12" x14ac:dyDescent="0.25">
      <c r="A850" s="12"/>
      <c r="B850" s="8"/>
      <c r="C850" s="13"/>
      <c r="D850" s="14"/>
      <c r="E850" s="14"/>
      <c r="F850" s="13"/>
      <c r="G850" s="13"/>
      <c r="H850" s="13"/>
      <c r="I850" s="6"/>
      <c r="J850" s="16"/>
      <c r="K850" s="13"/>
      <c r="L850" s="6"/>
    </row>
    <row r="851" spans="1:12" x14ac:dyDescent="0.25">
      <c r="A851" s="12"/>
      <c r="B851" s="8"/>
      <c r="C851" s="13"/>
      <c r="D851" s="14"/>
      <c r="E851" s="14"/>
      <c r="F851" s="13"/>
      <c r="G851" s="13"/>
      <c r="H851" s="13"/>
      <c r="I851" s="6"/>
      <c r="J851" s="16"/>
      <c r="K851" s="13"/>
      <c r="L851" s="6"/>
    </row>
    <row r="852" spans="1:12" x14ac:dyDescent="0.25">
      <c r="A852" s="12"/>
      <c r="B852" s="8"/>
      <c r="C852" s="13"/>
      <c r="D852" s="14"/>
      <c r="E852" s="14"/>
      <c r="F852" s="13"/>
      <c r="G852" s="13"/>
      <c r="H852" s="13"/>
      <c r="I852" s="6"/>
      <c r="J852" s="16"/>
      <c r="K852" s="13"/>
      <c r="L852" s="6"/>
    </row>
    <row r="853" spans="1:12" x14ac:dyDescent="0.25">
      <c r="A853" s="12"/>
      <c r="B853" s="8"/>
      <c r="C853" s="13"/>
      <c r="D853" s="14"/>
      <c r="E853" s="14"/>
      <c r="F853" s="13"/>
      <c r="G853" s="13"/>
      <c r="H853" s="13"/>
      <c r="I853" s="6"/>
      <c r="J853" s="16"/>
      <c r="K853" s="13"/>
      <c r="L853" s="6"/>
    </row>
    <row r="854" spans="1:12" x14ac:dyDescent="0.25">
      <c r="A854" s="12"/>
      <c r="B854" s="8"/>
      <c r="C854" s="13"/>
      <c r="D854" s="14"/>
      <c r="E854" s="14"/>
      <c r="F854" s="13"/>
      <c r="G854" s="13"/>
      <c r="H854" s="13"/>
      <c r="I854" s="6"/>
      <c r="J854" s="16"/>
      <c r="K854" s="13"/>
      <c r="L854" s="6"/>
    </row>
    <row r="855" spans="1:12" x14ac:dyDescent="0.25">
      <c r="A855" s="12"/>
      <c r="B855" s="8"/>
      <c r="C855" s="13"/>
      <c r="D855" s="14"/>
      <c r="E855" s="14"/>
      <c r="F855" s="13"/>
      <c r="G855" s="13"/>
      <c r="H855" s="13"/>
      <c r="I855" s="6"/>
      <c r="J855" s="16"/>
      <c r="K855" s="13"/>
      <c r="L855" s="6"/>
    </row>
    <row r="856" spans="1:12" x14ac:dyDescent="0.25">
      <c r="A856" s="12"/>
      <c r="B856" s="8"/>
      <c r="C856" s="13"/>
      <c r="D856" s="14"/>
      <c r="E856" s="14"/>
      <c r="F856" s="13"/>
      <c r="G856" s="13"/>
      <c r="H856" s="13"/>
      <c r="I856" s="6"/>
      <c r="J856" s="16"/>
      <c r="K856" s="13"/>
      <c r="L856" s="6"/>
    </row>
    <row r="857" spans="1:12" x14ac:dyDescent="0.25">
      <c r="A857" s="12"/>
      <c r="B857" s="8"/>
      <c r="C857" s="13"/>
      <c r="D857" s="14"/>
      <c r="E857" s="14"/>
      <c r="F857" s="13"/>
      <c r="G857" s="13"/>
      <c r="H857" s="13"/>
      <c r="I857" s="6"/>
      <c r="J857" s="16"/>
      <c r="K857" s="13"/>
      <c r="L857" s="6"/>
    </row>
    <row r="858" spans="1:12" x14ac:dyDescent="0.25">
      <c r="A858" s="12"/>
      <c r="B858" s="8"/>
      <c r="C858" s="13"/>
      <c r="D858" s="14"/>
      <c r="E858" s="14"/>
      <c r="F858" s="13"/>
      <c r="G858" s="13"/>
      <c r="H858" s="13"/>
      <c r="I858" s="6"/>
      <c r="J858" s="16"/>
      <c r="K858" s="13"/>
      <c r="L858" s="6"/>
    </row>
    <row r="859" spans="1:12" x14ac:dyDescent="0.25">
      <c r="A859" s="12"/>
      <c r="B859" s="8"/>
      <c r="C859" s="13"/>
      <c r="D859" s="14"/>
      <c r="E859" s="14"/>
      <c r="F859" s="13"/>
      <c r="G859" s="13"/>
      <c r="H859" s="13"/>
      <c r="I859" s="6"/>
      <c r="J859" s="16"/>
      <c r="K859" s="13"/>
      <c r="L859" s="6"/>
    </row>
    <row r="860" spans="1:12" x14ac:dyDescent="0.25">
      <c r="A860" s="12"/>
      <c r="B860" s="8"/>
      <c r="C860" s="13"/>
      <c r="D860" s="14"/>
      <c r="E860" s="14"/>
      <c r="F860" s="13"/>
      <c r="G860" s="13"/>
      <c r="H860" s="13"/>
      <c r="I860" s="6"/>
      <c r="J860" s="16"/>
      <c r="K860" s="13"/>
      <c r="L860" s="6"/>
    </row>
    <row r="861" spans="1:12" x14ac:dyDescent="0.25">
      <c r="A861" s="12"/>
      <c r="B861" s="8"/>
      <c r="C861" s="13"/>
      <c r="D861" s="14"/>
      <c r="E861" s="14"/>
      <c r="F861" s="13"/>
      <c r="G861" s="13"/>
      <c r="H861" s="13"/>
      <c r="I861" s="6"/>
      <c r="J861" s="16"/>
      <c r="K861" s="13"/>
      <c r="L861" s="6"/>
    </row>
    <row r="862" spans="1:12" x14ac:dyDescent="0.25">
      <c r="A862" s="12"/>
      <c r="B862" s="8"/>
      <c r="C862" s="13"/>
      <c r="D862" s="14"/>
      <c r="E862" s="14"/>
      <c r="F862" s="13"/>
      <c r="G862" s="13"/>
      <c r="H862" s="13"/>
      <c r="I862" s="6"/>
      <c r="J862" s="16"/>
      <c r="K862" s="13"/>
      <c r="L862" s="6"/>
    </row>
    <row r="863" spans="1:12" x14ac:dyDescent="0.25">
      <c r="A863" s="12"/>
      <c r="B863" s="8"/>
      <c r="C863" s="13"/>
      <c r="D863" s="14"/>
      <c r="E863" s="14"/>
      <c r="F863" s="13"/>
      <c r="G863" s="13"/>
      <c r="H863" s="13"/>
      <c r="I863" s="6"/>
      <c r="J863" s="16"/>
      <c r="K863" s="13"/>
      <c r="L863" s="6"/>
    </row>
    <row r="864" spans="1:12" x14ac:dyDescent="0.25">
      <c r="A864" s="12"/>
      <c r="B864" s="8"/>
      <c r="C864" s="13"/>
      <c r="D864" s="14"/>
      <c r="E864" s="14"/>
      <c r="F864" s="13"/>
      <c r="G864" s="13"/>
      <c r="H864" s="13"/>
      <c r="I864" s="6"/>
      <c r="J864" s="16"/>
      <c r="K864" s="13"/>
      <c r="L864" s="6"/>
    </row>
    <row r="865" spans="1:12" x14ac:dyDescent="0.25">
      <c r="A865" s="12"/>
      <c r="B865" s="8"/>
      <c r="C865" s="13"/>
      <c r="D865" s="14"/>
      <c r="E865" s="14"/>
      <c r="F865" s="13"/>
      <c r="G865" s="13"/>
      <c r="H865" s="13"/>
      <c r="I865" s="6"/>
      <c r="J865" s="16"/>
      <c r="K865" s="13"/>
      <c r="L865" s="6"/>
    </row>
    <row r="866" spans="1:12" x14ac:dyDescent="0.25">
      <c r="A866" s="12"/>
      <c r="B866" s="8"/>
      <c r="C866" s="13"/>
      <c r="D866" s="14"/>
      <c r="E866" s="14"/>
      <c r="F866" s="13"/>
      <c r="G866" s="13"/>
      <c r="H866" s="13"/>
      <c r="I866" s="6"/>
      <c r="J866" s="16"/>
      <c r="K866" s="13"/>
      <c r="L866" s="6"/>
    </row>
    <row r="867" spans="1:12" x14ac:dyDescent="0.25">
      <c r="A867" s="12"/>
      <c r="B867" s="8"/>
      <c r="C867" s="13"/>
      <c r="D867" s="14"/>
      <c r="E867" s="14"/>
      <c r="F867" s="13"/>
      <c r="G867" s="13"/>
      <c r="H867" s="13"/>
      <c r="I867" s="6"/>
      <c r="J867" s="16"/>
      <c r="K867" s="13"/>
      <c r="L867" s="6"/>
    </row>
    <row r="868" spans="1:12" x14ac:dyDescent="0.25">
      <c r="A868" s="12"/>
      <c r="B868" s="8"/>
      <c r="C868" s="13"/>
      <c r="D868" s="14"/>
      <c r="E868" s="14"/>
      <c r="F868" s="13"/>
      <c r="G868" s="13"/>
      <c r="H868" s="13"/>
      <c r="I868" s="6"/>
      <c r="J868" s="16"/>
      <c r="K868" s="13"/>
      <c r="L868" s="6"/>
    </row>
    <row r="869" spans="1:12" x14ac:dyDescent="0.25">
      <c r="A869" s="12"/>
      <c r="B869" s="8"/>
      <c r="C869" s="13"/>
      <c r="D869" s="14"/>
      <c r="E869" s="14"/>
      <c r="F869" s="13"/>
      <c r="G869" s="13"/>
      <c r="H869" s="13"/>
      <c r="I869" s="6"/>
      <c r="J869" s="16"/>
      <c r="K869" s="13"/>
      <c r="L869" s="6"/>
    </row>
    <row r="870" spans="1:12" x14ac:dyDescent="0.25">
      <c r="A870" s="12"/>
      <c r="B870" s="8"/>
      <c r="C870" s="13"/>
      <c r="D870" s="14"/>
      <c r="E870" s="14"/>
      <c r="F870" s="13"/>
      <c r="G870" s="13"/>
      <c r="H870" s="13"/>
      <c r="I870" s="6"/>
      <c r="J870" s="16"/>
      <c r="K870" s="13"/>
      <c r="L870" s="6"/>
    </row>
    <row r="871" spans="1:12" x14ac:dyDescent="0.25">
      <c r="A871" s="12"/>
      <c r="B871" s="8"/>
      <c r="C871" s="13"/>
      <c r="D871" s="14"/>
      <c r="E871" s="14"/>
      <c r="F871" s="13"/>
      <c r="G871" s="13"/>
      <c r="H871" s="13"/>
      <c r="I871" s="6"/>
      <c r="J871" s="16"/>
      <c r="K871" s="13"/>
      <c r="L871" s="6"/>
    </row>
    <row r="872" spans="1:12" x14ac:dyDescent="0.25">
      <c r="A872" s="12"/>
      <c r="B872" s="8"/>
      <c r="C872" s="13"/>
      <c r="D872" s="14"/>
      <c r="E872" s="14"/>
      <c r="F872" s="13"/>
      <c r="G872" s="13"/>
      <c r="H872" s="13"/>
      <c r="I872" s="6"/>
      <c r="J872" s="16"/>
      <c r="K872" s="13"/>
      <c r="L872" s="6"/>
    </row>
    <row r="873" spans="1:12" x14ac:dyDescent="0.25">
      <c r="A873" s="12"/>
      <c r="B873" s="8"/>
      <c r="C873" s="13"/>
      <c r="D873" s="14"/>
      <c r="E873" s="14"/>
      <c r="F873" s="13"/>
      <c r="G873" s="13"/>
      <c r="H873" s="13"/>
      <c r="I873" s="6"/>
      <c r="J873" s="16"/>
      <c r="K873" s="13"/>
      <c r="L873" s="6"/>
    </row>
    <row r="874" spans="1:12" x14ac:dyDescent="0.25">
      <c r="A874" s="12"/>
      <c r="B874" s="8"/>
      <c r="C874" s="13"/>
      <c r="D874" s="14"/>
      <c r="E874" s="14"/>
      <c r="F874" s="13"/>
      <c r="G874" s="13"/>
      <c r="H874" s="13"/>
      <c r="I874" s="6"/>
      <c r="J874" s="16"/>
      <c r="K874" s="13"/>
      <c r="L874" s="6"/>
    </row>
    <row r="875" spans="1:12" x14ac:dyDescent="0.25">
      <c r="A875" s="12"/>
      <c r="B875" s="8"/>
      <c r="C875" s="13"/>
      <c r="D875" s="14"/>
      <c r="E875" s="14"/>
      <c r="F875" s="13"/>
      <c r="G875" s="13"/>
      <c r="H875" s="13"/>
      <c r="I875" s="6"/>
      <c r="J875" s="16"/>
      <c r="K875" s="13"/>
      <c r="L875" s="6"/>
    </row>
    <row r="876" spans="1:12" x14ac:dyDescent="0.25">
      <c r="A876" s="12"/>
      <c r="B876" s="8"/>
      <c r="C876" s="13"/>
      <c r="D876" s="14"/>
      <c r="E876" s="14"/>
      <c r="F876" s="13"/>
      <c r="G876" s="13"/>
      <c r="H876" s="13"/>
      <c r="I876" s="6"/>
      <c r="J876" s="16"/>
      <c r="K876" s="13"/>
      <c r="L876" s="6"/>
    </row>
    <row r="877" spans="1:12" x14ac:dyDescent="0.25">
      <c r="A877" s="12"/>
      <c r="B877" s="8"/>
      <c r="C877" s="13"/>
      <c r="D877" s="14"/>
      <c r="E877" s="14"/>
      <c r="F877" s="13"/>
      <c r="G877" s="13"/>
      <c r="H877" s="13"/>
      <c r="I877" s="6"/>
      <c r="J877" s="16"/>
      <c r="K877" s="13"/>
      <c r="L877" s="6"/>
    </row>
    <row r="878" spans="1:12" x14ac:dyDescent="0.25">
      <c r="A878" s="12"/>
      <c r="B878" s="8"/>
      <c r="C878" s="13"/>
      <c r="D878" s="14"/>
      <c r="E878" s="14"/>
      <c r="F878" s="13"/>
      <c r="G878" s="13"/>
      <c r="H878" s="13"/>
      <c r="I878" s="6"/>
      <c r="J878" s="16"/>
      <c r="K878" s="13"/>
      <c r="L878" s="6"/>
    </row>
    <row r="879" spans="1:12" x14ac:dyDescent="0.25">
      <c r="A879" s="12"/>
      <c r="B879" s="8"/>
      <c r="C879" s="13"/>
      <c r="D879" s="14"/>
      <c r="E879" s="14"/>
      <c r="F879" s="13"/>
      <c r="G879" s="13"/>
      <c r="H879" s="13"/>
      <c r="I879" s="6"/>
      <c r="J879" s="16"/>
      <c r="K879" s="13"/>
      <c r="L879" s="6"/>
    </row>
    <row r="880" spans="1:12" x14ac:dyDescent="0.25">
      <c r="A880" s="12"/>
      <c r="B880" s="8"/>
      <c r="C880" s="13"/>
      <c r="D880" s="14"/>
      <c r="E880" s="14"/>
      <c r="F880" s="13"/>
      <c r="G880" s="13"/>
      <c r="H880" s="13"/>
      <c r="I880" s="6"/>
      <c r="J880" s="16"/>
      <c r="K880" s="13"/>
      <c r="L880" s="6"/>
    </row>
    <row r="881" spans="1:12" x14ac:dyDescent="0.25">
      <c r="A881" s="12"/>
      <c r="B881" s="8"/>
      <c r="C881" s="13"/>
      <c r="D881" s="14"/>
      <c r="E881" s="14"/>
      <c r="F881" s="13"/>
      <c r="G881" s="13"/>
      <c r="H881" s="13"/>
      <c r="I881" s="6"/>
      <c r="J881" s="16"/>
      <c r="K881" s="13"/>
      <c r="L881" s="6"/>
    </row>
    <row r="882" spans="1:12" x14ac:dyDescent="0.25">
      <c r="A882" s="12"/>
      <c r="B882" s="8"/>
      <c r="C882" s="13"/>
      <c r="D882" s="14"/>
      <c r="E882" s="14"/>
      <c r="F882" s="13"/>
      <c r="G882" s="13"/>
      <c r="H882" s="13"/>
      <c r="I882" s="6"/>
      <c r="J882" s="16"/>
      <c r="K882" s="13"/>
      <c r="L882" s="6"/>
    </row>
    <row r="883" spans="1:12" x14ac:dyDescent="0.25">
      <c r="A883" s="12"/>
      <c r="B883" s="8"/>
      <c r="C883" s="13"/>
      <c r="D883" s="14"/>
      <c r="E883" s="14"/>
      <c r="F883" s="13"/>
      <c r="G883" s="13"/>
      <c r="H883" s="13"/>
      <c r="I883" s="6"/>
      <c r="J883" s="16"/>
      <c r="K883" s="13"/>
      <c r="L883" s="6"/>
    </row>
    <row r="884" spans="1:12" x14ac:dyDescent="0.25">
      <c r="A884" s="12"/>
      <c r="B884" s="8"/>
      <c r="C884" s="13"/>
      <c r="D884" s="14"/>
      <c r="E884" s="14"/>
      <c r="F884" s="13"/>
      <c r="G884" s="13"/>
      <c r="H884" s="13"/>
      <c r="I884" s="6"/>
      <c r="J884" s="16"/>
      <c r="K884" s="13"/>
      <c r="L884" s="6"/>
    </row>
    <row r="885" spans="1:12" x14ac:dyDescent="0.25">
      <c r="A885" s="12"/>
      <c r="B885" s="8"/>
      <c r="C885" s="13"/>
      <c r="D885" s="14"/>
      <c r="E885" s="14"/>
      <c r="F885" s="13"/>
      <c r="G885" s="13"/>
      <c r="H885" s="13"/>
      <c r="I885" s="6"/>
      <c r="J885" s="16"/>
      <c r="K885" s="13"/>
      <c r="L885" s="6"/>
    </row>
    <row r="886" spans="1:12" x14ac:dyDescent="0.25">
      <c r="A886" s="12"/>
      <c r="B886" s="8"/>
      <c r="C886" s="13"/>
      <c r="D886" s="14"/>
      <c r="E886" s="14"/>
      <c r="F886" s="13"/>
      <c r="G886" s="13"/>
      <c r="H886" s="13"/>
      <c r="I886" s="6"/>
      <c r="J886" s="16"/>
      <c r="K886" s="13"/>
      <c r="L886" s="6"/>
    </row>
    <row r="887" spans="1:12" x14ac:dyDescent="0.25">
      <c r="A887" s="12"/>
      <c r="B887" s="8"/>
      <c r="C887" s="13"/>
      <c r="D887" s="14"/>
      <c r="E887" s="14"/>
      <c r="F887" s="13"/>
      <c r="G887" s="13"/>
      <c r="H887" s="13"/>
      <c r="I887" s="6"/>
      <c r="J887" s="16"/>
      <c r="K887" s="13"/>
      <c r="L887" s="6"/>
    </row>
    <row r="888" spans="1:12" x14ac:dyDescent="0.25">
      <c r="A888" s="12"/>
      <c r="B888" s="8"/>
      <c r="C888" s="13"/>
      <c r="D888" s="14"/>
      <c r="E888" s="14"/>
      <c r="F888" s="13"/>
      <c r="G888" s="13"/>
      <c r="H888" s="13"/>
      <c r="I888" s="6"/>
      <c r="J888" s="16"/>
      <c r="K888" s="13"/>
      <c r="L888" s="6"/>
    </row>
    <row r="889" spans="1:12" x14ac:dyDescent="0.25">
      <c r="A889" s="12"/>
      <c r="B889" s="8"/>
      <c r="C889" s="13"/>
      <c r="D889" s="14"/>
      <c r="E889" s="14"/>
      <c r="F889" s="13"/>
      <c r="G889" s="13"/>
      <c r="H889" s="13"/>
      <c r="I889" s="6"/>
      <c r="J889" s="16"/>
      <c r="K889" s="13"/>
      <c r="L889" s="6"/>
    </row>
    <row r="890" spans="1:12" x14ac:dyDescent="0.25">
      <c r="A890" s="12"/>
      <c r="B890" s="8"/>
      <c r="C890" s="13"/>
      <c r="D890" s="14"/>
      <c r="E890" s="14"/>
      <c r="F890" s="13"/>
      <c r="G890" s="13"/>
      <c r="H890" s="13"/>
      <c r="I890" s="6"/>
      <c r="J890" s="16"/>
      <c r="K890" s="13"/>
      <c r="L890" s="6"/>
    </row>
    <row r="891" spans="1:12" x14ac:dyDescent="0.25">
      <c r="A891" s="12"/>
      <c r="B891" s="8"/>
      <c r="C891" s="13"/>
      <c r="D891" s="14"/>
      <c r="E891" s="14"/>
      <c r="F891" s="13"/>
      <c r="G891" s="13"/>
      <c r="H891" s="13"/>
      <c r="I891" s="6"/>
      <c r="J891" s="16"/>
      <c r="K891" s="13"/>
      <c r="L891" s="6"/>
    </row>
    <row r="892" spans="1:12" x14ac:dyDescent="0.25">
      <c r="A892" s="12"/>
      <c r="B892" s="8"/>
      <c r="C892" s="13"/>
      <c r="D892" s="14"/>
      <c r="E892" s="14"/>
      <c r="F892" s="13"/>
      <c r="G892" s="13"/>
      <c r="H892" s="13"/>
      <c r="I892" s="6"/>
      <c r="J892" s="16"/>
      <c r="K892" s="13"/>
      <c r="L892" s="6"/>
    </row>
    <row r="893" spans="1:12" x14ac:dyDescent="0.25">
      <c r="A893" s="12"/>
      <c r="B893" s="8"/>
      <c r="C893" s="13"/>
      <c r="D893" s="14"/>
      <c r="E893" s="14"/>
      <c r="F893" s="13"/>
      <c r="G893" s="13"/>
      <c r="H893" s="13"/>
      <c r="I893" s="6"/>
      <c r="J893" s="16"/>
      <c r="K893" s="13"/>
      <c r="L893" s="6"/>
    </row>
    <row r="894" spans="1:12" x14ac:dyDescent="0.25">
      <c r="A894" s="12"/>
      <c r="B894" s="8"/>
      <c r="C894" s="13"/>
      <c r="D894" s="14"/>
      <c r="E894" s="14"/>
      <c r="F894" s="13"/>
      <c r="G894" s="13"/>
      <c r="H894" s="13"/>
      <c r="I894" s="6"/>
      <c r="J894" s="16"/>
      <c r="K894" s="13"/>
      <c r="L894" s="6"/>
    </row>
    <row r="895" spans="1:12" x14ac:dyDescent="0.25">
      <c r="A895" s="12"/>
      <c r="B895" s="8"/>
      <c r="C895" s="13"/>
      <c r="D895" s="14"/>
      <c r="E895" s="14"/>
      <c r="F895" s="13"/>
      <c r="G895" s="13"/>
      <c r="H895" s="13"/>
      <c r="I895" s="6"/>
      <c r="J895" s="16"/>
      <c r="K895" s="13"/>
      <c r="L895" s="6"/>
    </row>
    <row r="896" spans="1:12" x14ac:dyDescent="0.25">
      <c r="A896" s="12"/>
      <c r="B896" s="8"/>
      <c r="C896" s="13"/>
      <c r="D896" s="14"/>
      <c r="E896" s="14"/>
      <c r="F896" s="13"/>
      <c r="G896" s="13"/>
      <c r="H896" s="13"/>
      <c r="I896" s="6"/>
      <c r="J896" s="16"/>
      <c r="K896" s="13"/>
      <c r="L896" s="6"/>
    </row>
    <row r="897" spans="1:12" x14ac:dyDescent="0.25">
      <c r="A897" s="12"/>
      <c r="B897" s="8"/>
      <c r="C897" s="13"/>
      <c r="D897" s="14"/>
      <c r="E897" s="14"/>
      <c r="F897" s="13"/>
      <c r="G897" s="13"/>
      <c r="H897" s="13"/>
      <c r="I897" s="6"/>
      <c r="J897" s="16"/>
      <c r="K897" s="13"/>
      <c r="L897" s="6"/>
    </row>
    <row r="898" spans="1:12" x14ac:dyDescent="0.25">
      <c r="A898" s="12"/>
      <c r="B898" s="8"/>
      <c r="C898" s="13"/>
      <c r="D898" s="14"/>
      <c r="E898" s="14"/>
      <c r="F898" s="13"/>
      <c r="G898" s="13"/>
      <c r="H898" s="13"/>
      <c r="I898" s="6"/>
      <c r="J898" s="16"/>
      <c r="K898" s="13"/>
      <c r="L898" s="6"/>
    </row>
    <row r="899" spans="1:12" x14ac:dyDescent="0.25">
      <c r="A899" s="12"/>
      <c r="B899" s="8"/>
      <c r="C899" s="13"/>
      <c r="D899" s="14"/>
      <c r="E899" s="14"/>
      <c r="F899" s="13"/>
      <c r="G899" s="13"/>
      <c r="H899" s="13"/>
      <c r="I899" s="6"/>
      <c r="J899" s="16"/>
      <c r="K899" s="13"/>
      <c r="L899" s="6"/>
    </row>
    <row r="900" spans="1:12" x14ac:dyDescent="0.25">
      <c r="A900" s="12"/>
      <c r="B900" s="8"/>
      <c r="C900" s="13"/>
      <c r="D900" s="14"/>
      <c r="E900" s="14"/>
      <c r="F900" s="13"/>
      <c r="G900" s="13"/>
      <c r="H900" s="13"/>
      <c r="I900" s="6"/>
      <c r="J900" s="16"/>
      <c r="K900" s="13"/>
      <c r="L900" s="6"/>
    </row>
    <row r="901" spans="1:12" x14ac:dyDescent="0.25">
      <c r="A901" s="12"/>
      <c r="B901" s="8"/>
      <c r="C901" s="13"/>
      <c r="D901" s="14"/>
      <c r="E901" s="14"/>
      <c r="F901" s="13"/>
      <c r="G901" s="13"/>
      <c r="H901" s="13"/>
      <c r="I901" s="6"/>
      <c r="J901" s="16"/>
      <c r="K901" s="13"/>
      <c r="L901" s="6"/>
    </row>
    <row r="902" spans="1:12" x14ac:dyDescent="0.25">
      <c r="A902" s="12"/>
      <c r="B902" s="8"/>
      <c r="C902" s="13"/>
      <c r="D902" s="14"/>
      <c r="E902" s="14"/>
      <c r="F902" s="13"/>
      <c r="G902" s="13"/>
      <c r="H902" s="13"/>
      <c r="I902" s="6"/>
      <c r="J902" s="16"/>
      <c r="K902" s="13"/>
      <c r="L902" s="6"/>
    </row>
    <row r="903" spans="1:12" x14ac:dyDescent="0.25">
      <c r="A903" s="12"/>
      <c r="B903" s="8"/>
      <c r="C903" s="13"/>
      <c r="D903" s="14"/>
      <c r="E903" s="14"/>
      <c r="F903" s="13"/>
      <c r="G903" s="13"/>
      <c r="H903" s="13"/>
      <c r="I903" s="6"/>
      <c r="J903" s="16"/>
      <c r="K903" s="13"/>
      <c r="L903" s="6"/>
    </row>
    <row r="904" spans="1:12" x14ac:dyDescent="0.25">
      <c r="A904" s="12"/>
      <c r="B904" s="8"/>
      <c r="C904" s="13"/>
      <c r="D904" s="14"/>
      <c r="E904" s="14"/>
      <c r="F904" s="13"/>
      <c r="G904" s="13"/>
      <c r="H904" s="13"/>
      <c r="I904" s="6"/>
      <c r="J904" s="16"/>
      <c r="K904" s="13"/>
      <c r="L904" s="6"/>
    </row>
    <row r="905" spans="1:12" x14ac:dyDescent="0.25">
      <c r="A905" s="12"/>
      <c r="B905" s="8"/>
      <c r="C905" s="13"/>
      <c r="D905" s="14"/>
      <c r="E905" s="14"/>
      <c r="F905" s="13"/>
      <c r="G905" s="13"/>
      <c r="H905" s="13"/>
      <c r="I905" s="6"/>
      <c r="J905" s="16"/>
      <c r="K905" s="13"/>
      <c r="L905" s="6"/>
    </row>
    <row r="906" spans="1:12" x14ac:dyDescent="0.25">
      <c r="A906" s="12"/>
      <c r="B906" s="8"/>
      <c r="C906" s="13"/>
      <c r="D906" s="14"/>
      <c r="E906" s="14"/>
      <c r="F906" s="13"/>
      <c r="G906" s="13"/>
      <c r="H906" s="13"/>
      <c r="I906" s="6"/>
      <c r="J906" s="16"/>
      <c r="K906" s="13"/>
      <c r="L906" s="6"/>
    </row>
    <row r="907" spans="1:12" x14ac:dyDescent="0.25">
      <c r="A907" s="12"/>
      <c r="B907" s="8"/>
      <c r="C907" s="13"/>
      <c r="D907" s="14"/>
      <c r="E907" s="14"/>
      <c r="F907" s="13"/>
      <c r="G907" s="13"/>
      <c r="H907" s="13"/>
      <c r="I907" s="6"/>
      <c r="J907" s="16"/>
      <c r="K907" s="13"/>
      <c r="L907" s="6"/>
    </row>
    <row r="908" spans="1:12" x14ac:dyDescent="0.25">
      <c r="A908" s="12"/>
      <c r="B908" s="8"/>
      <c r="C908" s="13"/>
      <c r="D908" s="14"/>
      <c r="E908" s="14"/>
      <c r="F908" s="13"/>
      <c r="G908" s="13"/>
      <c r="H908" s="13"/>
      <c r="I908" s="6"/>
      <c r="J908" s="16"/>
      <c r="K908" s="13"/>
      <c r="L908" s="6"/>
    </row>
    <row r="909" spans="1:12" x14ac:dyDescent="0.25">
      <c r="A909" s="12"/>
      <c r="B909" s="8"/>
      <c r="C909" s="13"/>
      <c r="D909" s="14"/>
      <c r="E909" s="14"/>
      <c r="F909" s="13"/>
      <c r="G909" s="13"/>
      <c r="H909" s="13"/>
      <c r="I909" s="6"/>
      <c r="J909" s="16"/>
      <c r="K909" s="13"/>
      <c r="L909" s="6"/>
    </row>
    <row r="910" spans="1:12" x14ac:dyDescent="0.25">
      <c r="A910" s="12"/>
      <c r="B910" s="8"/>
      <c r="C910" s="13"/>
      <c r="D910" s="14"/>
      <c r="E910" s="14"/>
      <c r="F910" s="13"/>
      <c r="G910" s="13"/>
      <c r="H910" s="13"/>
      <c r="I910" s="6"/>
      <c r="J910" s="16"/>
      <c r="K910" s="13"/>
      <c r="L910" s="6"/>
    </row>
    <row r="911" spans="1:12" x14ac:dyDescent="0.25">
      <c r="A911" s="12"/>
      <c r="B911" s="8"/>
      <c r="C911" s="13"/>
      <c r="D911" s="14"/>
      <c r="E911" s="14"/>
      <c r="F911" s="13"/>
      <c r="G911" s="13"/>
      <c r="H911" s="13"/>
      <c r="I911" s="6"/>
      <c r="J911" s="16"/>
      <c r="K911" s="13"/>
      <c r="L911" s="6"/>
    </row>
    <row r="912" spans="1:12" x14ac:dyDescent="0.25">
      <c r="A912" s="12"/>
      <c r="B912" s="8"/>
      <c r="C912" s="13"/>
      <c r="D912" s="14"/>
      <c r="E912" s="14"/>
      <c r="F912" s="13"/>
      <c r="G912" s="13"/>
      <c r="H912" s="13"/>
      <c r="I912" s="6"/>
      <c r="J912" s="16"/>
      <c r="K912" s="13"/>
      <c r="L912" s="6"/>
    </row>
    <row r="913" spans="1:12" x14ac:dyDescent="0.25">
      <c r="A913" s="12"/>
      <c r="B913" s="8"/>
      <c r="C913" s="13"/>
      <c r="D913" s="14"/>
      <c r="E913" s="14"/>
      <c r="F913" s="13"/>
      <c r="G913" s="13"/>
      <c r="H913" s="13"/>
      <c r="I913" s="6"/>
      <c r="J913" s="16"/>
      <c r="K913" s="13"/>
      <c r="L913" s="6"/>
    </row>
    <row r="914" spans="1:12" x14ac:dyDescent="0.25">
      <c r="A914" s="12"/>
      <c r="B914" s="8"/>
      <c r="C914" s="13"/>
      <c r="D914" s="14"/>
      <c r="E914" s="14"/>
      <c r="F914" s="13"/>
      <c r="G914" s="13"/>
      <c r="H914" s="13"/>
      <c r="I914" s="6"/>
      <c r="J914" s="16"/>
      <c r="K914" s="13"/>
      <c r="L914" s="6"/>
    </row>
    <row r="915" spans="1:12" x14ac:dyDescent="0.25">
      <c r="A915" s="12"/>
      <c r="B915" s="8"/>
      <c r="C915" s="13"/>
      <c r="D915" s="14"/>
      <c r="E915" s="14"/>
      <c r="F915" s="13"/>
      <c r="G915" s="13"/>
      <c r="H915" s="13"/>
      <c r="I915" s="6"/>
      <c r="J915" s="16"/>
      <c r="K915" s="13"/>
      <c r="L915" s="6"/>
    </row>
    <row r="916" spans="1:12" x14ac:dyDescent="0.25">
      <c r="A916" s="12"/>
      <c r="B916" s="8"/>
      <c r="C916" s="13"/>
      <c r="D916" s="14"/>
      <c r="E916" s="14"/>
      <c r="F916" s="13"/>
      <c r="G916" s="13"/>
      <c r="H916" s="13"/>
      <c r="I916" s="6"/>
      <c r="J916" s="16"/>
      <c r="K916" s="13"/>
      <c r="L916" s="6"/>
    </row>
    <row r="917" spans="1:12" x14ac:dyDescent="0.25">
      <c r="A917" s="12"/>
      <c r="B917" s="8"/>
      <c r="C917" s="13"/>
      <c r="D917" s="14"/>
      <c r="E917" s="14"/>
      <c r="F917" s="13"/>
      <c r="G917" s="13"/>
      <c r="H917" s="13"/>
      <c r="I917" s="6"/>
      <c r="J917" s="16"/>
      <c r="K917" s="13"/>
      <c r="L917" s="6"/>
    </row>
    <row r="918" spans="1:12" x14ac:dyDescent="0.25">
      <c r="A918" s="12"/>
      <c r="B918" s="8"/>
      <c r="C918" s="13"/>
      <c r="D918" s="14"/>
      <c r="E918" s="14"/>
      <c r="F918" s="13"/>
      <c r="G918" s="13"/>
      <c r="H918" s="13"/>
      <c r="I918" s="6"/>
      <c r="J918" s="16"/>
      <c r="K918" s="13"/>
      <c r="L918" s="6"/>
    </row>
    <row r="919" spans="1:12" x14ac:dyDescent="0.25">
      <c r="A919" s="12"/>
      <c r="B919" s="8"/>
      <c r="C919" s="13"/>
      <c r="D919" s="14"/>
      <c r="E919" s="14"/>
      <c r="F919" s="13"/>
      <c r="G919" s="13"/>
      <c r="H919" s="13"/>
      <c r="I919" s="6"/>
      <c r="J919" s="16"/>
      <c r="K919" s="13"/>
      <c r="L919" s="6"/>
    </row>
    <row r="920" spans="1:12" x14ac:dyDescent="0.25">
      <c r="A920" s="12"/>
      <c r="B920" s="8"/>
      <c r="C920" s="13"/>
      <c r="D920" s="14"/>
      <c r="E920" s="14"/>
      <c r="F920" s="13"/>
      <c r="G920" s="13"/>
      <c r="H920" s="13"/>
      <c r="I920" s="6"/>
      <c r="J920" s="16"/>
      <c r="K920" s="13"/>
      <c r="L920" s="6"/>
    </row>
    <row r="921" spans="1:12" x14ac:dyDescent="0.25">
      <c r="A921" s="12"/>
      <c r="B921" s="8"/>
      <c r="C921" s="13"/>
      <c r="D921" s="14"/>
      <c r="E921" s="14"/>
      <c r="F921" s="13"/>
      <c r="G921" s="13"/>
      <c r="H921" s="13"/>
      <c r="I921" s="6"/>
      <c r="J921" s="16"/>
      <c r="K921" s="13"/>
      <c r="L921" s="6"/>
    </row>
    <row r="922" spans="1:12" x14ac:dyDescent="0.25">
      <c r="A922" s="12"/>
      <c r="B922" s="8"/>
      <c r="C922" s="13"/>
      <c r="D922" s="14"/>
      <c r="E922" s="14"/>
      <c r="F922" s="13"/>
      <c r="G922" s="13"/>
      <c r="H922" s="13"/>
      <c r="I922" s="6"/>
      <c r="J922" s="16"/>
      <c r="K922" s="13"/>
      <c r="L922" s="6"/>
    </row>
    <row r="923" spans="1:12" x14ac:dyDescent="0.25">
      <c r="A923" s="12"/>
      <c r="B923" s="8"/>
      <c r="C923" s="13"/>
      <c r="D923" s="14"/>
      <c r="E923" s="14"/>
      <c r="F923" s="13"/>
      <c r="G923" s="13"/>
      <c r="H923" s="13"/>
      <c r="I923" s="6"/>
      <c r="J923" s="16"/>
      <c r="K923" s="13"/>
      <c r="L923" s="6"/>
    </row>
    <row r="924" spans="1:12" x14ac:dyDescent="0.25">
      <c r="A924" s="12"/>
      <c r="B924" s="27"/>
      <c r="C924" s="13"/>
      <c r="D924" s="14"/>
      <c r="E924" s="14"/>
      <c r="F924" s="13"/>
      <c r="G924" s="13"/>
      <c r="H924" s="13"/>
      <c r="I924" s="6"/>
      <c r="J924" s="16"/>
      <c r="K924" s="13"/>
      <c r="L924" s="6"/>
    </row>
    <row r="925" spans="1:12" x14ac:dyDescent="0.25">
      <c r="A925" s="12"/>
      <c r="B925" s="27"/>
      <c r="C925" s="13"/>
      <c r="D925" s="14"/>
      <c r="E925" s="14"/>
      <c r="F925" s="13"/>
      <c r="G925" s="13"/>
      <c r="H925" s="13"/>
      <c r="I925" s="6"/>
      <c r="J925" s="16"/>
      <c r="K925" s="13"/>
      <c r="L925" s="6"/>
    </row>
    <row r="926" spans="1:12" x14ac:dyDescent="0.25">
      <c r="A926" s="12"/>
      <c r="B926" s="8"/>
      <c r="C926" s="13"/>
      <c r="D926" s="14"/>
      <c r="E926" s="14"/>
      <c r="F926" s="13"/>
      <c r="G926" s="13"/>
      <c r="H926" s="13"/>
      <c r="I926" s="6"/>
      <c r="J926" s="16"/>
      <c r="K926" s="13"/>
      <c r="L926" s="6"/>
    </row>
    <row r="927" spans="1:12" x14ac:dyDescent="0.25">
      <c r="A927" s="12"/>
      <c r="B927" s="8"/>
      <c r="C927" s="13"/>
      <c r="D927" s="14"/>
      <c r="E927" s="14"/>
      <c r="F927" s="13"/>
      <c r="G927" s="13"/>
      <c r="H927" s="13"/>
      <c r="I927" s="6"/>
      <c r="J927" s="16"/>
      <c r="K927" s="13"/>
      <c r="L927" s="6"/>
    </row>
    <row r="928" spans="1:12" x14ac:dyDescent="0.25">
      <c r="A928" s="12"/>
      <c r="B928" s="8"/>
      <c r="C928" s="13"/>
      <c r="D928" s="14"/>
      <c r="E928" s="14"/>
      <c r="F928" s="13"/>
      <c r="G928" s="13"/>
      <c r="H928" s="13"/>
      <c r="I928" s="6"/>
      <c r="J928" s="16"/>
      <c r="K928" s="13"/>
      <c r="L928" s="6"/>
    </row>
    <row r="929" spans="1:12" x14ac:dyDescent="0.25">
      <c r="A929" s="12"/>
      <c r="B929" s="8"/>
      <c r="C929" s="13"/>
      <c r="D929" s="14"/>
      <c r="E929" s="14"/>
      <c r="F929" s="13"/>
      <c r="G929" s="13"/>
      <c r="H929" s="13"/>
      <c r="I929" s="6"/>
      <c r="J929" s="16"/>
      <c r="K929" s="13"/>
      <c r="L929" s="6"/>
    </row>
    <row r="930" spans="1:12" x14ac:dyDescent="0.25">
      <c r="A930" s="12"/>
      <c r="B930" s="8"/>
      <c r="C930" s="13"/>
      <c r="D930" s="14"/>
      <c r="E930" s="14"/>
      <c r="F930" s="13"/>
      <c r="G930" s="13"/>
      <c r="H930" s="13"/>
      <c r="I930" s="6"/>
      <c r="J930" s="16"/>
      <c r="K930" s="13"/>
      <c r="L930" s="6"/>
    </row>
    <row r="931" spans="1:12" x14ac:dyDescent="0.25">
      <c r="A931" s="12"/>
      <c r="B931" s="8"/>
      <c r="C931" s="13"/>
      <c r="D931" s="14"/>
      <c r="E931" s="14"/>
      <c r="F931" s="13"/>
      <c r="G931" s="13"/>
      <c r="H931" s="13"/>
      <c r="I931" s="6"/>
      <c r="J931" s="16"/>
      <c r="K931" s="13"/>
      <c r="L931" s="6"/>
    </row>
    <row r="932" spans="1:12" x14ac:dyDescent="0.25">
      <c r="A932" s="12"/>
      <c r="B932" s="8"/>
      <c r="C932" s="13"/>
      <c r="D932" s="14"/>
      <c r="E932" s="14"/>
      <c r="F932" s="13"/>
      <c r="G932" s="13"/>
      <c r="H932" s="13"/>
      <c r="I932" s="6"/>
      <c r="J932" s="16"/>
      <c r="K932" s="13"/>
      <c r="L932" s="6"/>
    </row>
    <row r="933" spans="1:12" x14ac:dyDescent="0.25">
      <c r="A933" s="12"/>
      <c r="B933" s="8"/>
      <c r="C933" s="13"/>
      <c r="D933" s="14"/>
      <c r="E933" s="14"/>
      <c r="F933" s="13"/>
      <c r="G933" s="13"/>
      <c r="H933" s="13"/>
      <c r="I933" s="6"/>
      <c r="J933" s="16"/>
      <c r="K933" s="13"/>
      <c r="L933" s="6"/>
    </row>
    <row r="934" spans="1:12" x14ac:dyDescent="0.25">
      <c r="A934" s="12"/>
      <c r="B934" s="8"/>
      <c r="C934" s="13"/>
      <c r="D934" s="14"/>
      <c r="E934" s="14"/>
      <c r="F934" s="13"/>
      <c r="G934" s="13"/>
      <c r="H934" s="13"/>
      <c r="I934" s="6"/>
      <c r="J934" s="16"/>
      <c r="K934" s="13"/>
      <c r="L934" s="6"/>
    </row>
    <row r="935" spans="1:12" x14ac:dyDescent="0.25">
      <c r="A935" s="12"/>
      <c r="B935" s="8"/>
      <c r="C935" s="13"/>
      <c r="D935" s="14"/>
      <c r="E935" s="14"/>
      <c r="F935" s="13"/>
      <c r="G935" s="13"/>
      <c r="H935" s="13"/>
      <c r="I935" s="6"/>
      <c r="J935" s="16"/>
      <c r="K935" s="13"/>
      <c r="L935" s="6"/>
    </row>
    <row r="936" spans="1:12" x14ac:dyDescent="0.25">
      <c r="A936" s="12"/>
      <c r="B936" s="8"/>
      <c r="C936" s="13"/>
      <c r="D936" s="14"/>
      <c r="E936" s="14"/>
      <c r="F936" s="13"/>
      <c r="G936" s="13"/>
      <c r="H936" s="13"/>
      <c r="I936" s="6"/>
      <c r="J936" s="16"/>
      <c r="K936" s="13"/>
      <c r="L936" s="6"/>
    </row>
    <row r="937" spans="1:12" x14ac:dyDescent="0.25">
      <c r="A937" s="12"/>
      <c r="B937" s="8"/>
      <c r="C937" s="13"/>
      <c r="D937" s="14"/>
      <c r="E937" s="14"/>
      <c r="F937" s="13"/>
      <c r="G937" s="13"/>
      <c r="H937" s="13"/>
      <c r="I937" s="6"/>
      <c r="J937" s="16"/>
      <c r="K937" s="13"/>
      <c r="L937" s="6"/>
    </row>
    <row r="938" spans="1:12" x14ac:dyDescent="0.25">
      <c r="A938" s="12"/>
      <c r="B938" s="8"/>
      <c r="C938" s="13"/>
      <c r="D938" s="14"/>
      <c r="E938" s="14"/>
      <c r="F938" s="13"/>
      <c r="G938" s="13"/>
      <c r="H938" s="13"/>
      <c r="I938" s="6"/>
      <c r="J938" s="16"/>
      <c r="K938" s="13"/>
      <c r="L938" s="6"/>
    </row>
    <row r="939" spans="1:12" x14ac:dyDescent="0.25">
      <c r="A939" s="12"/>
      <c r="B939" s="8"/>
      <c r="C939" s="13"/>
      <c r="D939" s="14"/>
      <c r="E939" s="14"/>
      <c r="F939" s="13"/>
      <c r="G939" s="13"/>
      <c r="H939" s="13"/>
      <c r="I939" s="6"/>
      <c r="J939" s="16"/>
      <c r="K939" s="13"/>
      <c r="L939" s="6"/>
    </row>
    <row r="940" spans="1:12" x14ac:dyDescent="0.25">
      <c r="A940" s="12"/>
      <c r="B940" s="8"/>
      <c r="C940" s="13"/>
      <c r="D940" s="14"/>
      <c r="E940" s="14"/>
      <c r="F940" s="13"/>
      <c r="G940" s="13"/>
      <c r="H940" s="13"/>
      <c r="I940" s="6"/>
      <c r="J940" s="16"/>
      <c r="K940" s="13"/>
      <c r="L940" s="6"/>
    </row>
    <row r="941" spans="1:12" x14ac:dyDescent="0.25">
      <c r="A941" s="12"/>
      <c r="B941" s="8"/>
      <c r="C941" s="13"/>
      <c r="D941" s="14"/>
      <c r="E941" s="14"/>
      <c r="F941" s="13"/>
      <c r="G941" s="13"/>
      <c r="H941" s="13"/>
      <c r="I941" s="6"/>
      <c r="J941" s="16"/>
      <c r="K941" s="13"/>
      <c r="L941" s="6"/>
    </row>
    <row r="942" spans="1:12" x14ac:dyDescent="0.25">
      <c r="A942" s="12"/>
      <c r="B942" s="8"/>
      <c r="C942" s="13"/>
      <c r="D942" s="14"/>
      <c r="E942" s="14"/>
      <c r="F942" s="13"/>
      <c r="G942" s="13"/>
      <c r="H942" s="13"/>
      <c r="I942" s="6"/>
      <c r="J942" s="16"/>
      <c r="K942" s="13"/>
      <c r="L942" s="6"/>
    </row>
    <row r="943" spans="1:12" x14ac:dyDescent="0.25">
      <c r="A943" s="12"/>
      <c r="B943" s="8"/>
      <c r="C943" s="13"/>
      <c r="D943" s="14"/>
      <c r="E943" s="14"/>
      <c r="F943" s="13"/>
      <c r="G943" s="13"/>
      <c r="H943" s="13"/>
      <c r="I943" s="6"/>
      <c r="J943" s="16"/>
      <c r="K943" s="13"/>
      <c r="L943" s="6"/>
    </row>
    <row r="944" spans="1:12" x14ac:dyDescent="0.25">
      <c r="A944" s="12"/>
      <c r="B944" s="8"/>
      <c r="C944" s="13"/>
      <c r="D944" s="14"/>
      <c r="E944" s="14"/>
      <c r="F944" s="13"/>
      <c r="G944" s="13"/>
      <c r="H944" s="13"/>
      <c r="I944" s="6"/>
      <c r="J944" s="16"/>
      <c r="K944" s="13"/>
      <c r="L944" s="6"/>
    </row>
    <row r="945" spans="1:12" x14ac:dyDescent="0.25">
      <c r="A945" s="12"/>
      <c r="B945" s="8"/>
      <c r="C945" s="13"/>
      <c r="D945" s="14"/>
      <c r="E945" s="14"/>
      <c r="F945" s="13"/>
      <c r="G945" s="13"/>
      <c r="H945" s="13"/>
      <c r="I945" s="6"/>
      <c r="J945" s="16"/>
      <c r="K945" s="13"/>
      <c r="L945" s="6"/>
    </row>
    <row r="946" spans="1:12" x14ac:dyDescent="0.25">
      <c r="A946" s="12"/>
      <c r="B946" s="8"/>
      <c r="C946" s="13"/>
      <c r="D946" s="14"/>
      <c r="E946" s="14"/>
      <c r="F946" s="13"/>
      <c r="G946" s="13"/>
      <c r="H946" s="13"/>
      <c r="I946" s="6"/>
      <c r="J946" s="16"/>
      <c r="K946" s="13"/>
      <c r="L946" s="6"/>
    </row>
    <row r="947" spans="1:12" x14ac:dyDescent="0.25">
      <c r="A947" s="12"/>
      <c r="B947" s="8"/>
      <c r="C947" s="13"/>
      <c r="D947" s="14"/>
      <c r="E947" s="14"/>
      <c r="F947" s="13"/>
      <c r="G947" s="13"/>
      <c r="H947" s="13"/>
      <c r="I947" s="6"/>
      <c r="J947" s="16"/>
      <c r="K947" s="13"/>
      <c r="L947" s="6"/>
    </row>
    <row r="948" spans="1:12" x14ac:dyDescent="0.25">
      <c r="A948" s="12"/>
      <c r="B948" s="8"/>
      <c r="C948" s="13"/>
      <c r="D948" s="14"/>
      <c r="E948" s="14"/>
      <c r="F948" s="13"/>
      <c r="G948" s="13"/>
      <c r="H948" s="13"/>
      <c r="I948" s="6"/>
      <c r="J948" s="16"/>
      <c r="K948" s="13"/>
      <c r="L948" s="6"/>
    </row>
    <row r="949" spans="1:12" x14ac:dyDescent="0.25">
      <c r="A949" s="12"/>
      <c r="B949" s="8"/>
      <c r="C949" s="13"/>
      <c r="D949" s="14"/>
      <c r="E949" s="14"/>
      <c r="F949" s="13"/>
      <c r="G949" s="13"/>
      <c r="H949" s="13"/>
      <c r="I949" s="6"/>
      <c r="J949" s="16"/>
      <c r="K949" s="13"/>
      <c r="L949" s="6"/>
    </row>
    <row r="950" spans="1:12" x14ac:dyDescent="0.25">
      <c r="A950" s="12"/>
      <c r="B950" s="8"/>
      <c r="C950" s="13"/>
      <c r="D950" s="14"/>
      <c r="E950" s="14"/>
      <c r="F950" s="13"/>
      <c r="G950" s="13"/>
      <c r="H950" s="13"/>
      <c r="I950" s="6"/>
      <c r="J950" s="16"/>
      <c r="K950" s="13"/>
      <c r="L950" s="6"/>
    </row>
    <row r="951" spans="1:12" x14ac:dyDescent="0.25">
      <c r="A951" s="12"/>
      <c r="B951" s="8"/>
      <c r="C951" s="13"/>
      <c r="D951" s="14"/>
      <c r="E951" s="14"/>
      <c r="F951" s="13"/>
      <c r="G951" s="13"/>
      <c r="H951" s="13"/>
      <c r="I951" s="6"/>
      <c r="J951" s="16"/>
      <c r="K951" s="13"/>
      <c r="L951" s="6"/>
    </row>
    <row r="952" spans="1:12" x14ac:dyDescent="0.25">
      <c r="A952" s="12"/>
      <c r="B952" s="8"/>
      <c r="C952" s="13"/>
      <c r="D952" s="14"/>
      <c r="E952" s="14"/>
      <c r="F952" s="13"/>
      <c r="G952" s="13"/>
      <c r="H952" s="13"/>
      <c r="I952" s="6"/>
      <c r="J952" s="16"/>
      <c r="K952" s="13"/>
      <c r="L952" s="6"/>
    </row>
    <row r="953" spans="1:12" x14ac:dyDescent="0.25">
      <c r="A953" s="12"/>
      <c r="B953" s="8"/>
      <c r="C953" s="13"/>
      <c r="D953" s="14"/>
      <c r="E953" s="14"/>
      <c r="F953" s="13"/>
      <c r="G953" s="13"/>
      <c r="H953" s="13"/>
      <c r="I953" s="6"/>
      <c r="J953" s="16"/>
      <c r="K953" s="13"/>
      <c r="L953" s="6"/>
    </row>
    <row r="954" spans="1:12" x14ac:dyDescent="0.25">
      <c r="A954" s="12"/>
      <c r="B954" s="8"/>
      <c r="C954" s="13"/>
      <c r="D954" s="14"/>
      <c r="E954" s="14"/>
      <c r="F954" s="13"/>
      <c r="G954" s="13"/>
      <c r="H954" s="13"/>
      <c r="I954" s="6"/>
      <c r="J954" s="16"/>
      <c r="K954" s="13"/>
      <c r="L954" s="6"/>
    </row>
    <row r="955" spans="1:12" x14ac:dyDescent="0.25">
      <c r="A955" s="12"/>
      <c r="B955" s="8"/>
      <c r="C955" s="13"/>
      <c r="D955" s="14"/>
      <c r="E955" s="14"/>
      <c r="F955" s="13"/>
      <c r="G955" s="13"/>
      <c r="H955" s="13"/>
      <c r="I955" s="6"/>
      <c r="J955" s="16"/>
      <c r="K955" s="13"/>
      <c r="L955" s="6"/>
    </row>
    <row r="956" spans="1:12" x14ac:dyDescent="0.25">
      <c r="A956" s="12"/>
      <c r="B956" s="8"/>
      <c r="C956" s="13"/>
      <c r="D956" s="14"/>
      <c r="E956" s="14"/>
      <c r="F956" s="13"/>
      <c r="G956" s="13"/>
      <c r="H956" s="13"/>
      <c r="I956" s="6"/>
      <c r="J956" s="16"/>
      <c r="K956" s="13"/>
      <c r="L956" s="6"/>
    </row>
    <row r="957" spans="1:12" x14ac:dyDescent="0.25">
      <c r="A957" s="12"/>
      <c r="B957" s="8"/>
      <c r="C957" s="13"/>
      <c r="D957" s="14"/>
      <c r="E957" s="14"/>
      <c r="F957" s="13"/>
      <c r="G957" s="13"/>
      <c r="H957" s="13"/>
      <c r="I957" s="6"/>
      <c r="J957" s="16"/>
      <c r="K957" s="13"/>
      <c r="L957" s="6"/>
    </row>
    <row r="958" spans="1:12" x14ac:dyDescent="0.25">
      <c r="A958" s="12"/>
      <c r="B958" s="8"/>
      <c r="C958" s="13"/>
      <c r="D958" s="14"/>
      <c r="E958" s="14"/>
      <c r="F958" s="13"/>
      <c r="G958" s="13"/>
      <c r="H958" s="13"/>
      <c r="I958" s="6"/>
      <c r="J958" s="16"/>
      <c r="K958" s="13"/>
      <c r="L958" s="6"/>
    </row>
    <row r="959" spans="1:12" x14ac:dyDescent="0.25">
      <c r="A959" s="12"/>
      <c r="B959" s="8"/>
      <c r="C959" s="13"/>
      <c r="D959" s="14"/>
      <c r="E959" s="14"/>
      <c r="F959" s="13"/>
      <c r="G959" s="13"/>
      <c r="H959" s="13"/>
      <c r="I959" s="6"/>
      <c r="J959" s="16"/>
      <c r="K959" s="13"/>
      <c r="L959" s="6"/>
    </row>
    <row r="960" spans="1:12" x14ac:dyDescent="0.25">
      <c r="A960" s="12"/>
      <c r="B960" s="8"/>
      <c r="C960" s="13"/>
      <c r="D960" s="14"/>
      <c r="E960" s="14"/>
      <c r="F960" s="13"/>
      <c r="G960" s="13"/>
      <c r="H960" s="13"/>
      <c r="I960" s="6"/>
      <c r="J960" s="16"/>
      <c r="K960" s="13"/>
      <c r="L960" s="6"/>
    </row>
    <row r="961" spans="1:12" x14ac:dyDescent="0.25">
      <c r="A961" s="12"/>
      <c r="B961" s="8"/>
      <c r="C961" s="13"/>
      <c r="D961" s="14"/>
      <c r="E961" s="14"/>
      <c r="F961" s="13"/>
      <c r="G961" s="13"/>
      <c r="H961" s="13"/>
      <c r="I961" s="6"/>
      <c r="J961" s="16"/>
      <c r="K961" s="13"/>
      <c r="L961" s="6"/>
    </row>
    <row r="962" spans="1:12" x14ac:dyDescent="0.25">
      <c r="A962" s="12"/>
      <c r="B962" s="8"/>
      <c r="C962" s="13"/>
      <c r="D962" s="14"/>
      <c r="E962" s="14"/>
      <c r="F962" s="13"/>
      <c r="G962" s="13"/>
      <c r="H962" s="13"/>
      <c r="I962" s="6"/>
      <c r="J962" s="16"/>
      <c r="K962" s="13"/>
      <c r="L962" s="6"/>
    </row>
    <row r="963" spans="1:12" x14ac:dyDescent="0.25">
      <c r="A963" s="12"/>
      <c r="B963" s="8"/>
      <c r="C963" s="13"/>
      <c r="D963" s="14"/>
      <c r="E963" s="14"/>
      <c r="F963" s="13"/>
      <c r="G963" s="13"/>
      <c r="H963" s="13"/>
      <c r="I963" s="6"/>
      <c r="J963" s="16"/>
      <c r="K963" s="13"/>
      <c r="L963" s="6"/>
    </row>
    <row r="964" spans="1:12" x14ac:dyDescent="0.25">
      <c r="A964" s="12"/>
      <c r="B964" s="8"/>
      <c r="C964" s="13"/>
      <c r="D964" s="14"/>
      <c r="E964" s="14"/>
      <c r="F964" s="13"/>
      <c r="G964" s="13"/>
      <c r="H964" s="13"/>
      <c r="I964" s="6"/>
      <c r="J964" s="16"/>
      <c r="K964" s="13"/>
      <c r="L964" s="6"/>
    </row>
    <row r="965" spans="1:12" x14ac:dyDescent="0.25">
      <c r="A965" s="12"/>
      <c r="B965" s="8"/>
      <c r="C965" s="13"/>
      <c r="D965" s="14"/>
      <c r="E965" s="14"/>
      <c r="F965" s="13"/>
      <c r="G965" s="13"/>
      <c r="H965" s="13"/>
      <c r="I965" s="6"/>
      <c r="J965" s="16"/>
      <c r="K965" s="13"/>
      <c r="L965" s="6"/>
    </row>
    <row r="966" spans="1:12" x14ac:dyDescent="0.25">
      <c r="A966" s="12"/>
      <c r="B966" s="8"/>
      <c r="C966" s="13"/>
      <c r="D966" s="14"/>
      <c r="E966" s="14"/>
      <c r="F966" s="13"/>
      <c r="G966" s="13"/>
      <c r="H966" s="13"/>
      <c r="I966" s="6"/>
      <c r="J966" s="16"/>
      <c r="K966" s="13"/>
      <c r="L966" s="6"/>
    </row>
    <row r="967" spans="1:12" x14ac:dyDescent="0.25">
      <c r="A967" s="12"/>
      <c r="B967" s="8"/>
      <c r="C967" s="13"/>
      <c r="D967" s="14"/>
      <c r="E967" s="14"/>
      <c r="F967" s="13"/>
      <c r="G967" s="13"/>
      <c r="H967" s="13"/>
      <c r="I967" s="6"/>
      <c r="J967" s="16"/>
      <c r="K967" s="13"/>
      <c r="L967" s="6"/>
    </row>
    <row r="968" spans="1:12" x14ac:dyDescent="0.25">
      <c r="A968" s="12"/>
      <c r="B968" s="8"/>
      <c r="C968" s="13"/>
      <c r="D968" s="14"/>
      <c r="E968" s="14"/>
      <c r="F968" s="13"/>
      <c r="G968" s="13"/>
      <c r="H968" s="13"/>
      <c r="I968" s="6"/>
      <c r="J968" s="16"/>
      <c r="K968" s="13"/>
      <c r="L968" s="6"/>
    </row>
    <row r="969" spans="1:12" x14ac:dyDescent="0.25">
      <c r="A969" s="12"/>
      <c r="B969" s="8"/>
      <c r="C969" s="13"/>
      <c r="D969" s="14"/>
      <c r="E969" s="14"/>
      <c r="F969" s="13"/>
      <c r="G969" s="13"/>
      <c r="H969" s="13"/>
      <c r="I969" s="6"/>
      <c r="J969" s="16"/>
      <c r="K969" s="13"/>
      <c r="L969" s="6"/>
    </row>
    <row r="970" spans="1:12" x14ac:dyDescent="0.25">
      <c r="A970" s="12"/>
      <c r="B970" s="8"/>
      <c r="C970" s="13"/>
      <c r="D970" s="14"/>
      <c r="E970" s="14"/>
      <c r="F970" s="13"/>
      <c r="G970" s="13"/>
      <c r="H970" s="13"/>
      <c r="I970" s="6"/>
      <c r="J970" s="16"/>
      <c r="K970" s="13"/>
      <c r="L970" s="6"/>
    </row>
    <row r="971" spans="1:12" x14ac:dyDescent="0.25">
      <c r="A971" s="12"/>
      <c r="B971" s="8"/>
      <c r="C971" s="13"/>
      <c r="D971" s="14"/>
      <c r="E971" s="14"/>
      <c r="F971" s="13"/>
      <c r="G971" s="13"/>
      <c r="H971" s="13"/>
      <c r="I971" s="6"/>
      <c r="J971" s="16"/>
      <c r="K971" s="13"/>
      <c r="L971" s="6"/>
    </row>
    <row r="972" spans="1:12" x14ac:dyDescent="0.25">
      <c r="A972" s="12"/>
      <c r="B972" s="8"/>
      <c r="C972" s="13"/>
      <c r="D972" s="14"/>
      <c r="E972" s="14"/>
      <c r="F972" s="13"/>
      <c r="G972" s="13"/>
      <c r="H972" s="13"/>
      <c r="I972" s="6"/>
      <c r="J972" s="16"/>
      <c r="K972" s="13"/>
      <c r="L972" s="6"/>
    </row>
    <row r="973" spans="1:12" x14ac:dyDescent="0.25">
      <c r="A973" s="12"/>
      <c r="B973" s="8"/>
      <c r="C973" s="13"/>
      <c r="D973" s="14"/>
      <c r="E973" s="14"/>
      <c r="F973" s="13"/>
      <c r="G973" s="13"/>
      <c r="H973" s="13"/>
      <c r="I973" s="6"/>
      <c r="J973" s="16"/>
      <c r="K973" s="13"/>
      <c r="L973" s="6"/>
    </row>
    <row r="974" spans="1:12" x14ac:dyDescent="0.25">
      <c r="A974" s="12"/>
      <c r="B974" s="8"/>
      <c r="C974" s="13"/>
      <c r="D974" s="14"/>
      <c r="E974" s="14"/>
      <c r="F974" s="13"/>
      <c r="G974" s="13"/>
      <c r="H974" s="13"/>
      <c r="I974" s="6"/>
      <c r="J974" s="16"/>
      <c r="K974" s="13"/>
      <c r="L974" s="6"/>
    </row>
    <row r="975" spans="1:12" x14ac:dyDescent="0.25">
      <c r="A975" s="12"/>
      <c r="B975" s="8"/>
      <c r="C975" s="13"/>
      <c r="D975" s="14"/>
      <c r="E975" s="14"/>
      <c r="F975" s="13"/>
      <c r="G975" s="13"/>
      <c r="H975" s="13"/>
      <c r="I975" s="6"/>
      <c r="J975" s="16"/>
      <c r="K975" s="13"/>
      <c r="L975" s="6"/>
    </row>
    <row r="976" spans="1:12" x14ac:dyDescent="0.25">
      <c r="A976" s="12"/>
      <c r="B976" s="8"/>
      <c r="C976" s="13"/>
      <c r="D976" s="14"/>
      <c r="E976" s="14"/>
      <c r="F976" s="13"/>
      <c r="G976" s="13"/>
      <c r="H976" s="13"/>
      <c r="I976" s="6"/>
      <c r="J976" s="16"/>
      <c r="K976" s="13"/>
      <c r="L976" s="6"/>
    </row>
    <row r="977" spans="1:12" x14ac:dyDescent="0.25">
      <c r="A977" s="12"/>
      <c r="B977" s="8"/>
      <c r="C977" s="13"/>
      <c r="D977" s="14"/>
      <c r="E977" s="14"/>
      <c r="F977" s="13"/>
      <c r="G977" s="13"/>
      <c r="H977" s="13"/>
      <c r="I977" s="6"/>
      <c r="J977" s="16"/>
      <c r="K977" s="13"/>
      <c r="L977" s="6"/>
    </row>
    <row r="978" spans="1:12" x14ac:dyDescent="0.25">
      <c r="A978" s="12"/>
      <c r="B978" s="8"/>
      <c r="C978" s="13"/>
      <c r="D978" s="14"/>
      <c r="E978" s="14"/>
      <c r="F978" s="13"/>
      <c r="G978" s="13"/>
      <c r="H978" s="13"/>
      <c r="I978" s="6"/>
      <c r="J978" s="16"/>
      <c r="K978" s="13"/>
      <c r="L978" s="6"/>
    </row>
    <row r="979" spans="1:12" x14ac:dyDescent="0.25">
      <c r="A979" s="12"/>
      <c r="B979" s="8"/>
      <c r="C979" s="13"/>
      <c r="D979" s="14"/>
      <c r="E979" s="14"/>
      <c r="F979" s="13"/>
      <c r="G979" s="13"/>
      <c r="H979" s="13"/>
      <c r="I979" s="6"/>
      <c r="J979" s="16"/>
      <c r="K979" s="13"/>
      <c r="L979" s="6"/>
    </row>
    <row r="980" spans="1:12" x14ac:dyDescent="0.25">
      <c r="A980" s="12"/>
      <c r="B980" s="8"/>
      <c r="C980" s="13"/>
      <c r="D980" s="14"/>
      <c r="E980" s="14"/>
      <c r="F980" s="13"/>
      <c r="G980" s="13"/>
      <c r="H980" s="13"/>
      <c r="I980" s="6"/>
      <c r="J980" s="16"/>
      <c r="K980" s="13"/>
      <c r="L980" s="6"/>
    </row>
    <row r="981" spans="1:12" x14ac:dyDescent="0.25">
      <c r="A981" s="12"/>
      <c r="B981" s="8"/>
      <c r="C981" s="13"/>
      <c r="D981" s="14"/>
      <c r="E981" s="14"/>
      <c r="F981" s="13"/>
      <c r="G981" s="13"/>
      <c r="H981" s="13"/>
      <c r="I981" s="6"/>
      <c r="J981" s="16"/>
      <c r="K981" s="13"/>
      <c r="L981" s="6"/>
    </row>
    <row r="982" spans="1:12" x14ac:dyDescent="0.25">
      <c r="A982" s="12"/>
      <c r="B982" s="8"/>
      <c r="C982" s="13"/>
      <c r="D982" s="14"/>
      <c r="E982" s="14"/>
      <c r="F982" s="13"/>
      <c r="G982" s="13"/>
      <c r="H982" s="13"/>
      <c r="I982" s="6"/>
      <c r="J982" s="16"/>
      <c r="K982" s="13"/>
      <c r="L982" s="6"/>
    </row>
    <row r="983" spans="1:12" x14ac:dyDescent="0.25">
      <c r="A983" s="12"/>
      <c r="B983" s="8"/>
      <c r="C983" s="13"/>
      <c r="D983" s="14"/>
      <c r="E983" s="14"/>
      <c r="F983" s="13"/>
      <c r="G983" s="13"/>
      <c r="H983" s="13"/>
      <c r="I983" s="6"/>
      <c r="J983" s="16"/>
      <c r="K983" s="13"/>
      <c r="L983" s="6"/>
    </row>
    <row r="984" spans="1:12" x14ac:dyDescent="0.25">
      <c r="A984" s="12"/>
      <c r="B984" s="8"/>
      <c r="C984" s="13"/>
      <c r="D984" s="14"/>
      <c r="E984" s="14"/>
      <c r="F984" s="13"/>
      <c r="G984" s="13"/>
      <c r="H984" s="13"/>
      <c r="I984" s="6"/>
      <c r="J984" s="16"/>
      <c r="K984" s="13"/>
      <c r="L984" s="6"/>
    </row>
    <row r="985" spans="1:12" x14ac:dyDescent="0.25">
      <c r="A985" s="12"/>
      <c r="B985" s="8"/>
      <c r="C985" s="13"/>
      <c r="D985" s="14"/>
      <c r="E985" s="14"/>
      <c r="F985" s="13"/>
      <c r="G985" s="13"/>
      <c r="H985" s="13"/>
      <c r="I985" s="6"/>
      <c r="J985" s="16"/>
      <c r="K985" s="13"/>
      <c r="L985" s="6"/>
    </row>
    <row r="986" spans="1:12" x14ac:dyDescent="0.25">
      <c r="A986" s="12"/>
      <c r="B986" s="8"/>
      <c r="C986" s="13"/>
      <c r="D986" s="14"/>
      <c r="E986" s="14"/>
      <c r="F986" s="13"/>
      <c r="G986" s="13"/>
      <c r="H986" s="13"/>
      <c r="I986" s="6"/>
      <c r="J986" s="16"/>
      <c r="K986" s="13"/>
      <c r="L986" s="6"/>
    </row>
    <row r="987" spans="1:12" x14ac:dyDescent="0.25">
      <c r="A987" s="12"/>
      <c r="B987" s="8"/>
      <c r="C987" s="13"/>
      <c r="D987" s="14"/>
      <c r="E987" s="14"/>
      <c r="F987" s="13"/>
      <c r="G987" s="13"/>
      <c r="H987" s="13"/>
      <c r="I987" s="6"/>
      <c r="J987" s="16"/>
      <c r="K987" s="13"/>
      <c r="L987" s="6"/>
    </row>
    <row r="988" spans="1:12" x14ac:dyDescent="0.25">
      <c r="A988" s="12"/>
      <c r="B988" s="8"/>
      <c r="C988" s="13"/>
      <c r="D988" s="14"/>
      <c r="E988" s="14"/>
      <c r="F988" s="13"/>
      <c r="G988" s="13"/>
      <c r="H988" s="13"/>
      <c r="I988" s="6"/>
      <c r="J988" s="16"/>
      <c r="K988" s="13"/>
      <c r="L988" s="6"/>
    </row>
    <row r="989" spans="1:12" x14ac:dyDescent="0.25">
      <c r="A989" s="12"/>
      <c r="B989" s="8"/>
      <c r="C989" s="13"/>
      <c r="D989" s="14"/>
      <c r="E989" s="14"/>
      <c r="F989" s="13"/>
      <c r="G989" s="13"/>
      <c r="H989" s="13"/>
      <c r="I989" s="6"/>
      <c r="J989" s="16"/>
      <c r="K989" s="13"/>
      <c r="L989" s="6"/>
    </row>
    <row r="990" spans="1:12" x14ac:dyDescent="0.25">
      <c r="A990" s="12"/>
      <c r="B990" s="8"/>
      <c r="C990" s="13"/>
      <c r="D990" s="14"/>
      <c r="E990" s="14"/>
      <c r="F990" s="13"/>
      <c r="G990" s="13"/>
      <c r="H990" s="13"/>
      <c r="I990" s="6"/>
      <c r="J990" s="16"/>
      <c r="K990" s="13"/>
      <c r="L990" s="6"/>
    </row>
    <row r="991" spans="1:12" x14ac:dyDescent="0.25">
      <c r="A991" s="12"/>
      <c r="B991" s="8"/>
      <c r="C991" s="13"/>
      <c r="D991" s="14"/>
      <c r="E991" s="14"/>
      <c r="F991" s="13"/>
      <c r="G991" s="13"/>
      <c r="H991" s="13"/>
      <c r="I991" s="6"/>
      <c r="J991" s="16"/>
      <c r="K991" s="13"/>
      <c r="L991" s="6"/>
    </row>
    <row r="992" spans="1:12" x14ac:dyDescent="0.25">
      <c r="A992" s="12"/>
      <c r="B992" s="8"/>
      <c r="C992" s="13"/>
      <c r="D992" s="14"/>
      <c r="E992" s="14"/>
      <c r="F992" s="13"/>
      <c r="G992" s="13"/>
      <c r="H992" s="13"/>
      <c r="I992" s="6"/>
      <c r="J992" s="16"/>
      <c r="K992" s="13"/>
      <c r="L992" s="6"/>
    </row>
    <row r="993" spans="1:12" x14ac:dyDescent="0.25">
      <c r="A993" s="12"/>
      <c r="B993" s="8"/>
      <c r="C993" s="13"/>
      <c r="D993" s="14"/>
      <c r="E993" s="14"/>
      <c r="F993" s="13"/>
      <c r="G993" s="13"/>
      <c r="H993" s="13"/>
      <c r="I993" s="6"/>
      <c r="J993" s="16"/>
      <c r="K993" s="13"/>
      <c r="L993" s="6"/>
    </row>
    <row r="994" spans="1:12" x14ac:dyDescent="0.25">
      <c r="A994" s="12"/>
      <c r="B994" s="8"/>
      <c r="C994" s="13"/>
      <c r="D994" s="14"/>
      <c r="E994" s="14"/>
      <c r="F994" s="13"/>
      <c r="G994" s="13"/>
      <c r="H994" s="13"/>
      <c r="I994" s="6"/>
      <c r="J994" s="16"/>
      <c r="K994" s="13"/>
      <c r="L994" s="6"/>
    </row>
    <row r="995" spans="1:12" x14ac:dyDescent="0.25">
      <c r="A995" s="12"/>
      <c r="B995" s="8"/>
      <c r="C995" s="13"/>
      <c r="D995" s="14"/>
      <c r="E995" s="14"/>
      <c r="F995" s="13"/>
      <c r="G995" s="13"/>
      <c r="H995" s="13"/>
      <c r="I995" s="6"/>
      <c r="J995" s="16"/>
      <c r="K995" s="13"/>
      <c r="L995" s="6"/>
    </row>
    <row r="996" spans="1:12" x14ac:dyDescent="0.25">
      <c r="A996" s="12"/>
      <c r="B996" s="8"/>
      <c r="C996" s="13"/>
      <c r="D996" s="14"/>
      <c r="E996" s="14"/>
      <c r="F996" s="13"/>
      <c r="G996" s="13"/>
      <c r="H996" s="13"/>
      <c r="I996" s="6"/>
      <c r="J996" s="16"/>
      <c r="K996" s="13"/>
      <c r="L996" s="6"/>
    </row>
    <row r="997" spans="1:12" x14ac:dyDescent="0.25">
      <c r="A997" s="12"/>
      <c r="B997" s="8"/>
      <c r="C997" s="13"/>
      <c r="D997" s="14"/>
      <c r="E997" s="14"/>
      <c r="F997" s="13"/>
      <c r="G997" s="13"/>
      <c r="H997" s="13"/>
      <c r="I997" s="6"/>
      <c r="J997" s="16"/>
      <c r="K997" s="13"/>
      <c r="L997" s="6"/>
    </row>
    <row r="998" spans="1:12" x14ac:dyDescent="0.25">
      <c r="A998" s="12"/>
      <c r="B998" s="8"/>
      <c r="C998" s="13"/>
      <c r="D998" s="14"/>
      <c r="E998" s="14"/>
      <c r="F998" s="13"/>
      <c r="G998" s="13"/>
      <c r="H998" s="13"/>
      <c r="I998" s="6"/>
      <c r="J998" s="16"/>
      <c r="K998" s="13"/>
      <c r="L998" s="6"/>
    </row>
    <row r="999" spans="1:12" x14ac:dyDescent="0.25">
      <c r="A999" s="12"/>
      <c r="B999" s="8"/>
      <c r="C999" s="13"/>
      <c r="D999" s="14"/>
      <c r="E999" s="14"/>
      <c r="F999" s="13"/>
      <c r="G999" s="13"/>
      <c r="H999" s="13"/>
      <c r="I999" s="6"/>
      <c r="J999" s="16"/>
      <c r="K999" s="13"/>
      <c r="L999" s="6"/>
    </row>
    <row r="1000" spans="1:12" x14ac:dyDescent="0.25">
      <c r="A1000" s="12"/>
      <c r="B1000" s="8"/>
      <c r="C1000" s="13"/>
      <c r="D1000" s="14"/>
      <c r="E1000" s="14"/>
      <c r="F1000" s="13"/>
      <c r="G1000" s="13"/>
      <c r="H1000" s="13"/>
      <c r="I1000" s="6"/>
      <c r="J1000" s="16"/>
      <c r="K1000" s="13"/>
      <c r="L1000" s="6"/>
    </row>
    <row r="1001" spans="1:12" x14ac:dyDescent="0.25">
      <c r="A1001" s="12"/>
      <c r="B1001" s="8"/>
      <c r="C1001" s="13"/>
      <c r="D1001" s="14"/>
      <c r="E1001" s="14"/>
      <c r="F1001" s="13"/>
      <c r="G1001" s="13"/>
      <c r="H1001" s="13"/>
      <c r="I1001" s="6"/>
      <c r="J1001" s="16"/>
      <c r="K1001" s="13"/>
      <c r="L1001" s="6"/>
    </row>
    <row r="1002" spans="1:12" x14ac:dyDescent="0.25">
      <c r="A1002" s="12"/>
      <c r="B1002" s="8"/>
      <c r="C1002" s="13"/>
      <c r="D1002" s="14"/>
      <c r="E1002" s="14"/>
      <c r="F1002" s="13"/>
      <c r="G1002" s="13"/>
      <c r="H1002" s="13"/>
      <c r="I1002" s="6"/>
      <c r="J1002" s="16"/>
      <c r="K1002" s="13"/>
      <c r="L1002" s="6"/>
    </row>
    <row r="1003" spans="1:12" x14ac:dyDescent="0.25">
      <c r="A1003" s="12"/>
      <c r="B1003" s="8"/>
      <c r="C1003" s="13"/>
      <c r="D1003" s="14"/>
      <c r="E1003" s="14"/>
      <c r="F1003" s="13"/>
      <c r="G1003" s="13"/>
      <c r="H1003" s="13"/>
      <c r="I1003" s="6"/>
      <c r="J1003" s="16"/>
      <c r="K1003" s="13"/>
      <c r="L1003" s="6"/>
    </row>
    <row r="1004" spans="1:12" x14ac:dyDescent="0.25">
      <c r="A1004" s="12"/>
      <c r="B1004" s="8"/>
      <c r="C1004" s="13"/>
      <c r="D1004" s="14"/>
      <c r="E1004" s="14"/>
      <c r="F1004" s="13"/>
      <c r="G1004" s="13"/>
      <c r="H1004" s="13"/>
      <c r="I1004" s="6"/>
      <c r="J1004" s="16"/>
      <c r="K1004" s="13"/>
      <c r="L1004" s="6"/>
    </row>
    <row r="1005" spans="1:12" x14ac:dyDescent="0.25">
      <c r="A1005" s="12"/>
      <c r="B1005" s="8"/>
      <c r="C1005" s="13"/>
      <c r="D1005" s="14"/>
      <c r="E1005" s="14"/>
      <c r="F1005" s="13"/>
      <c r="G1005" s="13"/>
      <c r="H1005" s="13"/>
      <c r="I1005" s="6"/>
      <c r="J1005" s="16"/>
      <c r="K1005" s="13"/>
      <c r="L1005" s="6"/>
    </row>
    <row r="1006" spans="1:12" x14ac:dyDescent="0.25">
      <c r="A1006" s="12"/>
      <c r="B1006" s="8"/>
      <c r="C1006" s="13"/>
      <c r="D1006" s="14"/>
      <c r="E1006" s="14"/>
      <c r="F1006" s="13"/>
      <c r="G1006" s="13"/>
      <c r="H1006" s="13"/>
      <c r="I1006" s="6"/>
      <c r="J1006" s="16"/>
      <c r="K1006" s="13"/>
      <c r="L1006" s="6"/>
    </row>
    <row r="1007" spans="1:12" x14ac:dyDescent="0.25">
      <c r="A1007" s="12"/>
      <c r="B1007" s="8"/>
      <c r="C1007" s="13"/>
      <c r="D1007" s="14"/>
      <c r="E1007" s="14"/>
      <c r="F1007" s="13"/>
      <c r="G1007" s="13"/>
      <c r="H1007" s="13"/>
      <c r="I1007" s="6"/>
      <c r="J1007" s="16"/>
      <c r="K1007" s="13"/>
      <c r="L1007" s="6"/>
    </row>
    <row r="1008" spans="1:12" x14ac:dyDescent="0.25">
      <c r="A1008" s="12"/>
      <c r="B1008" s="8"/>
      <c r="C1008" s="13"/>
      <c r="D1008" s="14"/>
      <c r="E1008" s="14"/>
      <c r="F1008" s="13"/>
      <c r="G1008" s="13"/>
      <c r="H1008" s="13"/>
      <c r="I1008" s="6"/>
      <c r="J1008" s="16"/>
      <c r="K1008" s="13"/>
      <c r="L1008" s="6"/>
    </row>
    <row r="1009" spans="1:12" x14ac:dyDescent="0.25">
      <c r="A1009" s="12"/>
      <c r="B1009" s="8"/>
      <c r="C1009" s="13"/>
      <c r="D1009" s="14"/>
      <c r="E1009" s="14"/>
      <c r="F1009" s="13"/>
      <c r="G1009" s="13"/>
      <c r="H1009" s="13"/>
      <c r="I1009" s="6"/>
      <c r="J1009" s="16"/>
      <c r="K1009" s="13"/>
      <c r="L1009" s="6"/>
    </row>
    <row r="1010" spans="1:12" x14ac:dyDescent="0.25">
      <c r="A1010" s="12"/>
      <c r="B1010" s="8"/>
      <c r="C1010" s="13"/>
      <c r="D1010" s="14"/>
      <c r="E1010" s="14"/>
      <c r="F1010" s="13"/>
      <c r="G1010" s="13"/>
      <c r="H1010" s="13"/>
      <c r="I1010" s="6"/>
      <c r="J1010" s="16"/>
      <c r="K1010" s="13"/>
      <c r="L1010" s="6"/>
    </row>
    <row r="1011" spans="1:12" x14ac:dyDescent="0.25">
      <c r="A1011" s="12"/>
      <c r="B1011" s="8"/>
      <c r="C1011" s="13"/>
      <c r="D1011" s="14"/>
      <c r="E1011" s="14"/>
      <c r="F1011" s="13"/>
      <c r="G1011" s="13"/>
      <c r="H1011" s="13"/>
      <c r="I1011" s="6"/>
      <c r="J1011" s="16"/>
      <c r="K1011" s="13"/>
      <c r="L1011" s="6"/>
    </row>
    <row r="1012" spans="1:12" x14ac:dyDescent="0.25">
      <c r="A1012" s="12"/>
      <c r="B1012" s="8"/>
      <c r="C1012" s="13"/>
      <c r="D1012" s="14"/>
      <c r="E1012" s="14"/>
      <c r="F1012" s="13"/>
      <c r="G1012" s="13"/>
      <c r="H1012" s="13"/>
      <c r="I1012" s="6"/>
      <c r="J1012" s="16"/>
      <c r="K1012" s="13"/>
      <c r="L1012" s="6"/>
    </row>
    <row r="1013" spans="1:12" x14ac:dyDescent="0.25">
      <c r="A1013" s="12"/>
      <c r="B1013" s="8"/>
      <c r="C1013" s="13"/>
      <c r="D1013" s="14"/>
      <c r="E1013" s="14"/>
      <c r="F1013" s="13"/>
      <c r="G1013" s="13"/>
      <c r="H1013" s="13"/>
      <c r="I1013" s="6"/>
      <c r="J1013" s="16"/>
      <c r="K1013" s="13"/>
      <c r="L1013" s="6"/>
    </row>
    <row r="1014" spans="1:12" x14ac:dyDescent="0.25">
      <c r="A1014" s="12"/>
      <c r="B1014" s="8"/>
      <c r="C1014" s="13"/>
      <c r="D1014" s="14"/>
      <c r="E1014" s="14"/>
      <c r="F1014" s="13"/>
      <c r="G1014" s="13"/>
      <c r="H1014" s="13"/>
      <c r="I1014" s="6"/>
      <c r="J1014" s="16"/>
      <c r="K1014" s="13"/>
      <c r="L1014" s="6"/>
    </row>
    <row r="1015" spans="1:12" x14ac:dyDescent="0.25">
      <c r="A1015" s="12"/>
      <c r="B1015" s="8"/>
      <c r="C1015" s="13"/>
      <c r="D1015" s="14"/>
      <c r="E1015" s="14"/>
      <c r="F1015" s="13"/>
      <c r="G1015" s="13"/>
      <c r="H1015" s="13"/>
      <c r="I1015" s="6"/>
      <c r="J1015" s="16"/>
      <c r="K1015" s="13"/>
      <c r="L1015" s="6"/>
    </row>
    <row r="1016" spans="1:12" x14ac:dyDescent="0.25">
      <c r="A1016" s="12"/>
      <c r="B1016" s="8"/>
      <c r="C1016" s="13"/>
      <c r="D1016" s="14"/>
      <c r="E1016" s="14"/>
      <c r="F1016" s="13"/>
      <c r="G1016" s="13"/>
      <c r="H1016" s="13"/>
      <c r="I1016" s="6"/>
      <c r="J1016" s="16"/>
      <c r="K1016" s="13"/>
      <c r="L1016" s="6"/>
    </row>
    <row r="1017" spans="1:12" x14ac:dyDescent="0.25">
      <c r="A1017" s="12"/>
      <c r="B1017" s="8"/>
      <c r="C1017" s="13"/>
      <c r="D1017" s="14"/>
      <c r="E1017" s="14"/>
      <c r="F1017" s="13"/>
      <c r="G1017" s="13"/>
      <c r="H1017" s="13"/>
      <c r="I1017" s="6"/>
      <c r="J1017" s="16"/>
      <c r="K1017" s="13"/>
      <c r="L1017" s="6"/>
    </row>
    <row r="1018" spans="1:12" x14ac:dyDescent="0.25">
      <c r="A1018" s="12"/>
      <c r="B1018" s="8"/>
      <c r="C1018" s="13"/>
      <c r="D1018" s="14"/>
      <c r="E1018" s="14"/>
      <c r="F1018" s="13"/>
      <c r="G1018" s="13"/>
      <c r="H1018" s="13"/>
      <c r="I1018" s="6"/>
      <c r="J1018" s="16"/>
      <c r="K1018" s="13"/>
      <c r="L1018" s="6"/>
    </row>
    <row r="1019" spans="1:12" x14ac:dyDescent="0.25">
      <c r="A1019" s="12"/>
      <c r="B1019" s="8"/>
      <c r="C1019" s="13"/>
      <c r="D1019" s="14"/>
      <c r="E1019" s="14"/>
      <c r="F1019" s="13"/>
      <c r="G1019" s="13"/>
      <c r="H1019" s="13"/>
      <c r="I1019" s="6"/>
      <c r="J1019" s="16"/>
      <c r="K1019" s="13"/>
      <c r="L1019" s="6"/>
    </row>
    <row r="1020" spans="1:12" x14ac:dyDescent="0.25">
      <c r="A1020" s="12"/>
      <c r="B1020" s="8"/>
      <c r="C1020" s="13"/>
      <c r="D1020" s="14"/>
      <c r="E1020" s="14"/>
      <c r="F1020" s="13"/>
      <c r="G1020" s="13"/>
      <c r="H1020" s="13"/>
      <c r="I1020" s="6"/>
      <c r="J1020" s="16"/>
      <c r="K1020" s="13"/>
      <c r="L1020" s="6"/>
    </row>
    <row r="1021" spans="1:12" x14ac:dyDescent="0.25">
      <c r="A1021" s="12"/>
      <c r="B1021" s="8"/>
      <c r="C1021" s="13"/>
      <c r="D1021" s="14"/>
      <c r="E1021" s="14"/>
      <c r="F1021" s="13"/>
      <c r="G1021" s="13"/>
      <c r="H1021" s="13"/>
      <c r="I1021" s="6"/>
      <c r="J1021" s="16"/>
      <c r="K1021" s="13"/>
      <c r="L1021" s="6"/>
    </row>
    <row r="1022" spans="1:12" x14ac:dyDescent="0.25">
      <c r="A1022" s="12"/>
      <c r="B1022" s="8"/>
      <c r="C1022" s="13"/>
      <c r="D1022" s="14"/>
      <c r="E1022" s="14"/>
      <c r="F1022" s="13"/>
      <c r="G1022" s="13"/>
      <c r="H1022" s="13"/>
      <c r="I1022" s="6"/>
      <c r="J1022" s="16"/>
      <c r="K1022" s="13"/>
      <c r="L1022" s="6"/>
    </row>
    <row r="1023" spans="1:12" x14ac:dyDescent="0.25">
      <c r="A1023" s="12"/>
      <c r="B1023" s="8"/>
      <c r="C1023" s="13"/>
      <c r="D1023" s="14"/>
      <c r="E1023" s="14"/>
      <c r="F1023" s="13"/>
      <c r="G1023" s="13"/>
      <c r="H1023" s="13"/>
      <c r="I1023" s="6"/>
      <c r="J1023" s="16"/>
      <c r="K1023" s="13"/>
      <c r="L1023" s="6"/>
    </row>
    <row r="1024" spans="1:12" x14ac:dyDescent="0.25">
      <c r="A1024" s="12"/>
      <c r="B1024" s="8"/>
      <c r="C1024" s="13"/>
      <c r="D1024" s="14"/>
      <c r="E1024" s="14"/>
      <c r="F1024" s="13"/>
      <c r="G1024" s="13"/>
      <c r="H1024" s="13"/>
      <c r="I1024" s="6"/>
      <c r="J1024" s="16"/>
      <c r="K1024" s="13"/>
      <c r="L1024" s="6"/>
    </row>
    <row r="1025" spans="1:12" x14ac:dyDescent="0.25">
      <c r="A1025" s="12"/>
      <c r="B1025" s="8"/>
      <c r="C1025" s="13"/>
      <c r="D1025" s="14"/>
      <c r="E1025" s="14"/>
      <c r="F1025" s="13"/>
      <c r="G1025" s="13"/>
      <c r="H1025" s="13"/>
      <c r="I1025" s="6"/>
      <c r="J1025" s="16"/>
      <c r="K1025" s="13"/>
      <c r="L1025" s="6"/>
    </row>
    <row r="1026" spans="1:12" x14ac:dyDescent="0.25">
      <c r="A1026" s="12"/>
      <c r="B1026" s="8"/>
      <c r="C1026" s="13"/>
      <c r="D1026" s="14"/>
      <c r="E1026" s="14"/>
      <c r="F1026" s="13"/>
      <c r="G1026" s="13"/>
      <c r="H1026" s="13"/>
      <c r="I1026" s="6"/>
      <c r="J1026" s="16"/>
      <c r="K1026" s="13"/>
      <c r="L1026" s="6"/>
    </row>
    <row r="1027" spans="1:12" x14ac:dyDescent="0.25">
      <c r="A1027" s="12"/>
      <c r="B1027" s="8"/>
      <c r="C1027" s="13"/>
      <c r="D1027" s="14"/>
      <c r="E1027" s="14"/>
      <c r="F1027" s="13"/>
      <c r="G1027" s="13"/>
      <c r="H1027" s="13"/>
      <c r="I1027" s="6"/>
      <c r="J1027" s="16"/>
      <c r="K1027" s="13"/>
      <c r="L1027" s="6"/>
    </row>
    <row r="1028" spans="1:12" x14ac:dyDescent="0.25">
      <c r="A1028" s="12"/>
      <c r="B1028" s="8"/>
      <c r="C1028" s="13"/>
      <c r="D1028" s="14"/>
      <c r="E1028" s="14"/>
      <c r="F1028" s="13"/>
      <c r="G1028" s="13"/>
      <c r="H1028" s="13"/>
      <c r="I1028" s="6"/>
      <c r="J1028" s="16"/>
      <c r="K1028" s="13"/>
      <c r="L1028" s="6"/>
    </row>
    <row r="1029" spans="1:12" x14ac:dyDescent="0.25">
      <c r="A1029" s="12"/>
      <c r="B1029" s="8"/>
      <c r="C1029" s="13"/>
      <c r="D1029" s="14"/>
      <c r="E1029" s="14"/>
      <c r="F1029" s="13"/>
      <c r="G1029" s="13"/>
      <c r="H1029" s="13"/>
      <c r="I1029" s="6"/>
      <c r="J1029" s="16"/>
      <c r="K1029" s="13"/>
      <c r="L1029" s="6"/>
    </row>
    <row r="1030" spans="1:12" x14ac:dyDescent="0.25">
      <c r="A1030" s="12"/>
      <c r="B1030" s="8"/>
      <c r="C1030" s="13"/>
      <c r="D1030" s="14"/>
      <c r="E1030" s="14"/>
      <c r="F1030" s="13"/>
      <c r="G1030" s="13"/>
      <c r="H1030" s="13"/>
      <c r="I1030" s="6"/>
      <c r="J1030" s="16"/>
      <c r="K1030" s="13"/>
      <c r="L1030" s="6"/>
    </row>
    <row r="1031" spans="1:12" x14ac:dyDescent="0.25">
      <c r="A1031" s="12"/>
      <c r="B1031" s="8"/>
      <c r="C1031" s="13"/>
      <c r="D1031" s="14"/>
      <c r="E1031" s="14"/>
      <c r="F1031" s="13"/>
      <c r="G1031" s="13"/>
      <c r="H1031" s="13"/>
      <c r="I1031" s="6"/>
      <c r="J1031" s="16"/>
      <c r="K1031" s="13"/>
      <c r="L1031" s="6"/>
    </row>
    <row r="1032" spans="1:12" x14ac:dyDescent="0.25">
      <c r="A1032" s="12"/>
      <c r="B1032" s="8"/>
      <c r="C1032" s="13"/>
      <c r="D1032" s="14"/>
      <c r="E1032" s="14"/>
      <c r="F1032" s="13"/>
      <c r="G1032" s="13"/>
      <c r="H1032" s="13"/>
      <c r="I1032" s="6"/>
      <c r="J1032" s="16"/>
      <c r="K1032" s="13"/>
      <c r="L1032" s="6"/>
    </row>
    <row r="1033" spans="1:12" x14ac:dyDescent="0.25">
      <c r="A1033" s="12"/>
      <c r="B1033" s="8"/>
      <c r="C1033" s="13"/>
      <c r="D1033" s="14"/>
      <c r="E1033" s="14"/>
      <c r="F1033" s="13"/>
      <c r="G1033" s="13"/>
      <c r="H1033" s="13"/>
      <c r="I1033" s="6"/>
      <c r="J1033" s="16"/>
      <c r="K1033" s="13"/>
      <c r="L1033" s="6"/>
    </row>
    <row r="1034" spans="1:12" x14ac:dyDescent="0.25">
      <c r="A1034" s="12"/>
      <c r="B1034" s="8"/>
      <c r="C1034" s="13"/>
      <c r="D1034" s="14"/>
      <c r="E1034" s="14"/>
      <c r="F1034" s="13"/>
      <c r="G1034" s="13"/>
      <c r="H1034" s="13"/>
      <c r="I1034" s="6"/>
      <c r="J1034" s="16"/>
      <c r="K1034" s="13"/>
      <c r="L1034" s="6"/>
    </row>
    <row r="1035" spans="1:12" x14ac:dyDescent="0.25">
      <c r="A1035" s="12"/>
      <c r="B1035" s="8"/>
      <c r="C1035" s="13"/>
      <c r="D1035" s="14"/>
      <c r="E1035" s="14"/>
      <c r="F1035" s="13"/>
      <c r="G1035" s="13"/>
      <c r="H1035" s="13"/>
      <c r="I1035" s="6"/>
      <c r="J1035" s="16"/>
      <c r="K1035" s="13"/>
      <c r="L1035" s="6"/>
    </row>
    <row r="1036" spans="1:12" x14ac:dyDescent="0.25">
      <c r="A1036" s="12"/>
      <c r="B1036" s="8"/>
      <c r="C1036" s="13"/>
      <c r="D1036" s="14"/>
      <c r="E1036" s="14"/>
      <c r="F1036" s="13"/>
      <c r="G1036" s="13"/>
      <c r="H1036" s="13"/>
      <c r="I1036" s="6"/>
      <c r="J1036" s="16"/>
      <c r="K1036" s="13"/>
      <c r="L1036" s="6"/>
    </row>
    <row r="1037" spans="1:12" x14ac:dyDescent="0.25">
      <c r="A1037" s="12"/>
      <c r="B1037" s="8"/>
      <c r="C1037" s="13"/>
      <c r="D1037" s="14"/>
      <c r="E1037" s="14"/>
      <c r="F1037" s="13"/>
      <c r="G1037" s="13"/>
      <c r="H1037" s="13"/>
      <c r="I1037" s="6"/>
      <c r="J1037" s="16"/>
      <c r="K1037" s="13"/>
      <c r="L1037" s="6"/>
    </row>
    <row r="1038" spans="1:12" x14ac:dyDescent="0.25">
      <c r="A1038" s="12"/>
      <c r="B1038" s="8"/>
      <c r="C1038" s="13"/>
      <c r="D1038" s="14"/>
      <c r="E1038" s="14"/>
      <c r="F1038" s="13"/>
      <c r="G1038" s="13"/>
      <c r="H1038" s="13"/>
      <c r="I1038" s="6"/>
      <c r="J1038" s="16"/>
      <c r="K1038" s="13"/>
      <c r="L1038" s="6"/>
    </row>
    <row r="1039" spans="1:12" x14ac:dyDescent="0.25">
      <c r="A1039" s="12"/>
      <c r="B1039" s="8"/>
      <c r="C1039" s="13"/>
      <c r="D1039" s="14"/>
      <c r="E1039" s="14"/>
      <c r="F1039" s="13"/>
      <c r="G1039" s="13"/>
      <c r="H1039" s="13"/>
      <c r="I1039" s="6"/>
      <c r="J1039" s="16"/>
      <c r="K1039" s="13"/>
      <c r="L1039" s="6"/>
    </row>
    <row r="1040" spans="1:12" x14ac:dyDescent="0.25">
      <c r="A1040" s="12"/>
      <c r="B1040" s="8"/>
      <c r="C1040" s="13"/>
      <c r="D1040" s="14"/>
      <c r="E1040" s="14"/>
      <c r="F1040" s="13"/>
      <c r="G1040" s="13"/>
      <c r="H1040" s="13"/>
      <c r="I1040" s="6"/>
      <c r="J1040" s="16"/>
      <c r="K1040" s="13"/>
      <c r="L1040" s="6"/>
    </row>
    <row r="1041" spans="1:12" x14ac:dyDescent="0.25">
      <c r="A1041" s="12"/>
      <c r="B1041" s="8"/>
      <c r="C1041" s="13"/>
      <c r="D1041" s="14"/>
      <c r="E1041" s="14"/>
      <c r="F1041" s="13"/>
      <c r="G1041" s="13"/>
      <c r="H1041" s="13"/>
      <c r="I1041" s="6"/>
      <c r="J1041" s="16"/>
      <c r="K1041" s="13"/>
      <c r="L1041" s="6"/>
    </row>
    <row r="1042" spans="1:12" x14ac:dyDescent="0.25">
      <c r="A1042" s="12"/>
      <c r="B1042" s="8"/>
      <c r="C1042" s="13"/>
      <c r="D1042" s="14"/>
      <c r="E1042" s="14"/>
      <c r="F1042" s="13"/>
      <c r="G1042" s="13"/>
      <c r="H1042" s="13"/>
      <c r="I1042" s="6"/>
      <c r="J1042" s="16"/>
      <c r="K1042" s="13"/>
      <c r="L1042" s="6"/>
    </row>
    <row r="1043" spans="1:12" x14ac:dyDescent="0.25">
      <c r="A1043" s="12"/>
      <c r="B1043" s="8"/>
      <c r="C1043" s="13"/>
      <c r="D1043" s="14"/>
      <c r="E1043" s="14"/>
      <c r="F1043" s="13"/>
      <c r="G1043" s="13"/>
      <c r="H1043" s="13"/>
      <c r="I1043" s="6"/>
      <c r="J1043" s="16"/>
      <c r="K1043" s="13"/>
      <c r="L1043" s="6"/>
    </row>
    <row r="1044" spans="1:12" x14ac:dyDescent="0.25">
      <c r="A1044" s="12"/>
      <c r="B1044" s="8"/>
      <c r="C1044" s="13"/>
      <c r="D1044" s="14"/>
      <c r="E1044" s="14"/>
      <c r="F1044" s="13"/>
      <c r="G1044" s="13"/>
      <c r="H1044" s="13"/>
      <c r="I1044" s="6"/>
      <c r="J1044" s="16"/>
      <c r="K1044" s="13"/>
      <c r="L1044" s="6"/>
    </row>
    <row r="1045" spans="1:12" x14ac:dyDescent="0.25">
      <c r="A1045" s="12"/>
      <c r="B1045" s="8"/>
      <c r="C1045" s="13"/>
      <c r="D1045" s="14"/>
      <c r="E1045" s="14"/>
      <c r="F1045" s="13"/>
      <c r="G1045" s="13"/>
      <c r="H1045" s="13"/>
      <c r="I1045" s="6"/>
      <c r="J1045" s="16"/>
      <c r="K1045" s="13"/>
      <c r="L1045" s="6"/>
    </row>
    <row r="1046" spans="1:12" x14ac:dyDescent="0.25">
      <c r="A1046" s="12"/>
      <c r="B1046" s="8"/>
      <c r="C1046" s="13"/>
      <c r="D1046" s="14"/>
      <c r="E1046" s="14"/>
      <c r="F1046" s="13"/>
      <c r="G1046" s="13"/>
      <c r="H1046" s="13"/>
      <c r="I1046" s="6"/>
      <c r="J1046" s="16"/>
      <c r="K1046" s="13"/>
      <c r="L1046" s="6"/>
    </row>
    <row r="1047" spans="1:12" x14ac:dyDescent="0.25">
      <c r="A1047" s="12"/>
      <c r="B1047" s="8"/>
      <c r="C1047" s="13"/>
      <c r="D1047" s="14"/>
      <c r="E1047" s="14"/>
      <c r="F1047" s="13"/>
      <c r="G1047" s="13"/>
      <c r="H1047" s="13"/>
      <c r="I1047" s="6"/>
      <c r="J1047" s="16"/>
      <c r="K1047" s="13"/>
      <c r="L1047" s="6"/>
    </row>
    <row r="1048" spans="1:12" x14ac:dyDescent="0.25">
      <c r="A1048" s="12"/>
      <c r="B1048" s="8"/>
      <c r="C1048" s="13"/>
      <c r="D1048" s="14"/>
      <c r="E1048" s="14"/>
      <c r="F1048" s="13"/>
      <c r="G1048" s="13"/>
      <c r="H1048" s="13"/>
      <c r="I1048" s="6"/>
      <c r="J1048" s="16"/>
      <c r="K1048" s="13"/>
      <c r="L1048" s="6"/>
    </row>
    <row r="1049" spans="1:12" x14ac:dyDescent="0.25">
      <c r="A1049" s="12"/>
      <c r="B1049" s="8"/>
      <c r="C1049" s="13"/>
      <c r="D1049" s="14"/>
      <c r="E1049" s="14"/>
      <c r="F1049" s="13"/>
      <c r="G1049" s="13"/>
      <c r="H1049" s="13"/>
      <c r="I1049" s="6"/>
      <c r="J1049" s="16"/>
      <c r="K1049" s="13"/>
      <c r="L1049" s="6"/>
    </row>
    <row r="1050" spans="1:12" x14ac:dyDescent="0.25">
      <c r="A1050" s="12"/>
      <c r="B1050" s="8"/>
      <c r="C1050" s="13"/>
      <c r="D1050" s="14"/>
      <c r="E1050" s="14"/>
      <c r="F1050" s="13"/>
      <c r="G1050" s="13"/>
      <c r="H1050" s="13"/>
      <c r="I1050" s="6"/>
      <c r="J1050" s="16"/>
      <c r="K1050" s="13"/>
      <c r="L1050" s="6"/>
    </row>
    <row r="1051" spans="1:12" x14ac:dyDescent="0.25">
      <c r="A1051" s="12"/>
      <c r="B1051" s="8"/>
      <c r="C1051" s="13"/>
      <c r="D1051" s="14"/>
      <c r="E1051" s="14"/>
      <c r="F1051" s="13"/>
      <c r="G1051" s="13"/>
      <c r="H1051" s="13"/>
      <c r="I1051" s="6"/>
      <c r="J1051" s="16"/>
      <c r="K1051" s="13"/>
      <c r="L1051" s="6"/>
    </row>
    <row r="1052" spans="1:12" x14ac:dyDescent="0.25">
      <c r="A1052" s="12"/>
      <c r="B1052" s="8"/>
      <c r="C1052" s="13"/>
      <c r="D1052" s="14"/>
      <c r="E1052" s="14"/>
      <c r="F1052" s="13"/>
      <c r="G1052" s="13"/>
      <c r="H1052" s="13"/>
      <c r="I1052" s="6"/>
      <c r="J1052" s="16"/>
      <c r="K1052" s="13"/>
      <c r="L1052" s="6"/>
    </row>
    <row r="1053" spans="1:12" x14ac:dyDescent="0.25">
      <c r="A1053" s="12"/>
      <c r="B1053" s="8"/>
      <c r="C1053" s="13"/>
      <c r="D1053" s="14"/>
      <c r="E1053" s="14"/>
      <c r="F1053" s="13"/>
      <c r="G1053" s="13"/>
      <c r="H1053" s="13"/>
      <c r="I1053" s="6"/>
      <c r="J1053" s="16"/>
      <c r="K1053" s="13"/>
      <c r="L1053" s="6"/>
    </row>
    <row r="1054" spans="1:12" x14ac:dyDescent="0.25">
      <c r="A1054" s="12"/>
      <c r="B1054" s="8"/>
      <c r="C1054" s="13"/>
      <c r="D1054" s="14"/>
      <c r="E1054" s="14"/>
      <c r="F1054" s="13"/>
      <c r="G1054" s="13"/>
      <c r="H1054" s="13"/>
      <c r="I1054" s="6"/>
      <c r="J1054" s="16"/>
      <c r="K1054" s="13"/>
      <c r="L1054" s="6"/>
    </row>
    <row r="1055" spans="1:12" x14ac:dyDescent="0.25">
      <c r="A1055" s="12"/>
      <c r="B1055" s="8"/>
      <c r="C1055" s="13"/>
      <c r="D1055" s="14"/>
      <c r="E1055" s="14"/>
      <c r="F1055" s="13"/>
      <c r="G1055" s="13"/>
      <c r="H1055" s="13"/>
      <c r="I1055" s="6"/>
      <c r="J1055" s="16"/>
      <c r="K1055" s="13"/>
      <c r="L1055" s="6"/>
    </row>
    <row r="1056" spans="1:12" x14ac:dyDescent="0.25">
      <c r="A1056" s="12"/>
      <c r="B1056" s="8"/>
      <c r="C1056" s="13"/>
      <c r="D1056" s="14"/>
      <c r="E1056" s="14"/>
      <c r="F1056" s="13"/>
      <c r="G1056" s="13"/>
      <c r="H1056" s="13"/>
      <c r="I1056" s="6"/>
      <c r="J1056" s="16"/>
      <c r="K1056" s="13"/>
      <c r="L1056" s="6"/>
    </row>
    <row r="1057" spans="1:12" x14ac:dyDescent="0.25">
      <c r="A1057" s="12"/>
      <c r="B1057" s="8"/>
      <c r="C1057" s="13"/>
      <c r="D1057" s="14"/>
      <c r="E1057" s="14"/>
      <c r="F1057" s="13"/>
      <c r="G1057" s="13"/>
      <c r="H1057" s="13"/>
      <c r="I1057" s="6"/>
      <c r="J1057" s="16"/>
      <c r="K1057" s="13"/>
      <c r="L1057" s="6"/>
    </row>
    <row r="1058" spans="1:12" x14ac:dyDescent="0.25">
      <c r="A1058" s="12"/>
      <c r="B1058" s="8"/>
      <c r="C1058" s="13"/>
      <c r="D1058" s="14"/>
      <c r="E1058" s="14"/>
      <c r="F1058" s="13"/>
      <c r="G1058" s="13"/>
      <c r="H1058" s="13"/>
      <c r="I1058" s="6"/>
      <c r="J1058" s="16"/>
      <c r="K1058" s="13"/>
      <c r="L1058" s="6"/>
    </row>
    <row r="1059" spans="1:12" x14ac:dyDescent="0.25">
      <c r="A1059" s="12"/>
      <c r="B1059" s="8"/>
      <c r="C1059" s="13"/>
      <c r="D1059" s="14"/>
      <c r="E1059" s="14"/>
      <c r="F1059" s="13"/>
      <c r="G1059" s="13"/>
      <c r="H1059" s="13"/>
      <c r="I1059" s="6"/>
      <c r="J1059" s="16"/>
      <c r="K1059" s="13"/>
      <c r="L1059" s="6"/>
    </row>
    <row r="1060" spans="1:12" x14ac:dyDescent="0.25">
      <c r="A1060" s="12"/>
      <c r="B1060" s="8"/>
      <c r="C1060" s="13"/>
      <c r="D1060" s="14"/>
      <c r="E1060" s="14"/>
      <c r="F1060" s="13"/>
      <c r="G1060" s="13"/>
      <c r="H1060" s="13"/>
      <c r="I1060" s="6"/>
      <c r="J1060" s="16"/>
      <c r="K1060" s="13"/>
      <c r="L1060" s="6"/>
    </row>
    <row r="1061" spans="1:12" x14ac:dyDescent="0.25">
      <c r="A1061" s="12"/>
      <c r="B1061" s="8"/>
      <c r="C1061" s="13"/>
      <c r="D1061" s="14"/>
      <c r="E1061" s="14"/>
      <c r="F1061" s="13"/>
      <c r="G1061" s="13"/>
      <c r="H1061" s="13"/>
      <c r="I1061" s="6"/>
      <c r="J1061" s="16"/>
      <c r="K1061" s="13"/>
      <c r="L1061" s="6"/>
    </row>
    <row r="1062" spans="1:12" x14ac:dyDescent="0.25">
      <c r="A1062" s="12"/>
      <c r="B1062" s="8"/>
      <c r="C1062" s="13"/>
      <c r="D1062" s="14"/>
      <c r="E1062" s="14"/>
      <c r="F1062" s="13"/>
      <c r="G1062" s="13"/>
      <c r="H1062" s="13"/>
      <c r="I1062" s="6"/>
      <c r="J1062" s="16"/>
      <c r="K1062" s="13"/>
      <c r="L1062" s="6"/>
    </row>
    <row r="1063" spans="1:12" x14ac:dyDescent="0.25">
      <c r="A1063" s="12"/>
      <c r="B1063" s="8"/>
      <c r="C1063" s="13"/>
      <c r="D1063" s="14"/>
      <c r="E1063" s="14"/>
      <c r="F1063" s="13"/>
      <c r="G1063" s="13"/>
      <c r="H1063" s="13"/>
      <c r="I1063" s="6"/>
      <c r="J1063" s="16"/>
      <c r="K1063" s="13"/>
      <c r="L1063" s="6"/>
    </row>
    <row r="1064" spans="1:12" x14ac:dyDescent="0.25">
      <c r="A1064" s="12"/>
      <c r="B1064" s="8"/>
      <c r="C1064" s="13"/>
      <c r="D1064" s="14"/>
      <c r="E1064" s="14"/>
      <c r="F1064" s="13"/>
      <c r="G1064" s="13"/>
      <c r="H1064" s="13"/>
      <c r="I1064" s="6"/>
      <c r="J1064" s="16"/>
      <c r="K1064" s="13"/>
      <c r="L1064" s="6"/>
    </row>
    <row r="1065" spans="1:12" x14ac:dyDescent="0.25">
      <c r="A1065" s="12"/>
      <c r="B1065" s="8"/>
      <c r="C1065" s="13"/>
      <c r="D1065" s="14"/>
      <c r="E1065" s="14"/>
      <c r="F1065" s="13"/>
      <c r="G1065" s="13"/>
      <c r="H1065" s="13"/>
      <c r="I1065" s="6"/>
      <c r="J1065" s="16"/>
      <c r="K1065" s="13"/>
      <c r="L1065" s="6"/>
    </row>
    <row r="1066" spans="1:12" x14ac:dyDescent="0.25">
      <c r="A1066" s="12"/>
      <c r="B1066" s="8"/>
      <c r="C1066" s="13"/>
      <c r="D1066" s="14"/>
      <c r="E1066" s="14"/>
      <c r="F1066" s="13"/>
      <c r="G1066" s="13"/>
      <c r="H1066" s="13"/>
      <c r="I1066" s="6"/>
      <c r="J1066" s="16"/>
      <c r="K1066" s="13"/>
      <c r="L1066" s="6"/>
    </row>
    <row r="1067" spans="1:12" x14ac:dyDescent="0.25">
      <c r="A1067" s="12"/>
      <c r="B1067" s="8"/>
      <c r="C1067" s="13"/>
      <c r="D1067" s="14"/>
      <c r="E1067" s="14"/>
      <c r="F1067" s="13"/>
      <c r="G1067" s="13"/>
      <c r="H1067" s="13"/>
      <c r="I1067" s="6"/>
      <c r="J1067" s="16"/>
      <c r="K1067" s="13"/>
      <c r="L1067" s="6"/>
    </row>
    <row r="1068" spans="1:12" x14ac:dyDescent="0.25">
      <c r="A1068" s="12"/>
      <c r="B1068" s="8"/>
      <c r="C1068" s="13"/>
      <c r="D1068" s="14"/>
      <c r="E1068" s="14"/>
      <c r="F1068" s="13"/>
      <c r="G1068" s="13"/>
      <c r="H1068" s="13"/>
      <c r="I1068" s="6"/>
      <c r="J1068" s="16"/>
      <c r="K1068" s="13"/>
      <c r="L1068" s="6"/>
    </row>
    <row r="1069" spans="1:12" x14ac:dyDescent="0.25">
      <c r="A1069" s="12"/>
      <c r="B1069" s="8"/>
      <c r="C1069" s="13"/>
      <c r="D1069" s="14"/>
      <c r="E1069" s="14"/>
      <c r="F1069" s="13"/>
      <c r="G1069" s="13"/>
      <c r="H1069" s="13"/>
      <c r="I1069" s="6"/>
      <c r="J1069" s="16"/>
      <c r="K1069" s="13"/>
      <c r="L1069" s="6"/>
    </row>
    <row r="1070" spans="1:12" x14ac:dyDescent="0.25">
      <c r="A1070" s="12"/>
      <c r="B1070" s="8"/>
      <c r="C1070" s="13"/>
      <c r="D1070" s="14"/>
      <c r="E1070" s="14"/>
      <c r="F1070" s="13"/>
      <c r="G1070" s="13"/>
      <c r="H1070" s="13"/>
      <c r="I1070" s="6"/>
      <c r="J1070" s="16"/>
      <c r="K1070" s="13"/>
      <c r="L1070" s="6"/>
    </row>
    <row r="1071" spans="1:12" x14ac:dyDescent="0.25">
      <c r="A1071" s="12"/>
      <c r="B1071" s="8"/>
      <c r="C1071" s="13"/>
      <c r="D1071" s="14"/>
      <c r="E1071" s="14"/>
      <c r="F1071" s="13"/>
      <c r="G1071" s="13"/>
      <c r="H1071" s="13"/>
      <c r="I1071" s="6"/>
      <c r="J1071" s="16"/>
      <c r="K1071" s="13"/>
      <c r="L1071" s="6"/>
    </row>
    <row r="1072" spans="1:12" x14ac:dyDescent="0.25">
      <c r="A1072" s="12"/>
      <c r="B1072" s="8"/>
      <c r="C1072" s="13"/>
      <c r="D1072" s="14"/>
      <c r="E1072" s="14"/>
      <c r="F1072" s="13"/>
      <c r="G1072" s="13"/>
      <c r="H1072" s="13"/>
      <c r="I1072" s="6"/>
      <c r="J1072" s="16"/>
      <c r="K1072" s="13"/>
      <c r="L1072" s="6"/>
    </row>
    <row r="1073" spans="1:12" x14ac:dyDescent="0.25">
      <c r="A1073" s="12"/>
      <c r="B1073" s="8"/>
      <c r="C1073" s="13"/>
      <c r="D1073" s="14"/>
      <c r="E1073" s="14"/>
      <c r="F1073" s="13"/>
      <c r="G1073" s="13"/>
      <c r="H1073" s="13"/>
      <c r="I1073" s="6"/>
      <c r="J1073" s="16"/>
      <c r="K1073" s="13"/>
      <c r="L1073" s="6"/>
    </row>
    <row r="1074" spans="1:12" x14ac:dyDescent="0.25">
      <c r="A1074" s="12"/>
      <c r="B1074" s="8"/>
      <c r="C1074" s="13"/>
      <c r="D1074" s="14"/>
      <c r="E1074" s="14"/>
      <c r="F1074" s="13"/>
      <c r="G1074" s="13"/>
      <c r="H1074" s="13"/>
      <c r="I1074" s="6"/>
      <c r="J1074" s="16"/>
      <c r="K1074" s="13"/>
      <c r="L1074" s="6"/>
    </row>
    <row r="1075" spans="1:12" x14ac:dyDescent="0.25">
      <c r="A1075" s="12"/>
      <c r="B1075" s="8"/>
      <c r="C1075" s="13"/>
      <c r="D1075" s="14"/>
      <c r="E1075" s="14"/>
      <c r="F1075" s="13"/>
      <c r="G1075" s="13"/>
      <c r="H1075" s="13"/>
      <c r="I1075" s="6"/>
      <c r="J1075" s="16"/>
      <c r="K1075" s="13"/>
      <c r="L1075" s="6"/>
    </row>
    <row r="1076" spans="1:12" x14ac:dyDescent="0.25">
      <c r="A1076" s="12"/>
      <c r="B1076" s="8"/>
      <c r="C1076" s="13"/>
      <c r="D1076" s="14"/>
      <c r="E1076" s="14"/>
      <c r="F1076" s="13"/>
      <c r="G1076" s="13"/>
      <c r="H1076" s="13"/>
      <c r="I1076" s="6"/>
      <c r="J1076" s="16"/>
      <c r="K1076" s="13"/>
      <c r="L1076" s="6"/>
    </row>
    <row r="1077" spans="1:12" x14ac:dyDescent="0.25">
      <c r="A1077" s="12"/>
      <c r="B1077" s="8"/>
      <c r="C1077" s="13"/>
      <c r="D1077" s="14"/>
      <c r="E1077" s="14"/>
      <c r="F1077" s="13"/>
      <c r="G1077" s="13"/>
      <c r="H1077" s="13"/>
      <c r="I1077" s="6"/>
      <c r="J1077" s="16"/>
      <c r="K1077" s="13"/>
      <c r="L1077" s="6"/>
    </row>
    <row r="1078" spans="1:12" x14ac:dyDescent="0.25">
      <c r="A1078" s="12"/>
      <c r="B1078" s="8"/>
      <c r="C1078" s="13"/>
      <c r="D1078" s="14"/>
      <c r="E1078" s="14"/>
      <c r="F1078" s="13"/>
      <c r="G1078" s="13"/>
      <c r="H1078" s="13"/>
      <c r="I1078" s="6"/>
      <c r="J1078" s="16"/>
      <c r="K1078" s="13"/>
      <c r="L1078" s="6"/>
    </row>
    <row r="1079" spans="1:12" x14ac:dyDescent="0.25">
      <c r="A1079" s="12"/>
      <c r="B1079" s="8"/>
      <c r="C1079" s="13"/>
      <c r="D1079" s="14"/>
      <c r="E1079" s="14"/>
      <c r="F1079" s="13"/>
      <c r="G1079" s="13"/>
      <c r="H1079" s="13"/>
      <c r="I1079" s="6"/>
      <c r="J1079" s="16"/>
      <c r="K1079" s="13"/>
      <c r="L1079" s="6"/>
    </row>
    <row r="1080" spans="1:12" x14ac:dyDescent="0.25">
      <c r="A1080" s="12"/>
      <c r="B1080" s="8"/>
      <c r="C1080" s="13"/>
      <c r="D1080" s="14"/>
      <c r="E1080" s="14"/>
      <c r="F1080" s="13"/>
      <c r="G1080" s="13"/>
      <c r="H1080" s="13"/>
      <c r="I1080" s="6"/>
      <c r="J1080" s="16"/>
      <c r="K1080" s="13"/>
      <c r="L1080" s="6"/>
    </row>
    <row r="1081" spans="1:12" x14ac:dyDescent="0.25">
      <c r="A1081" s="12"/>
      <c r="B1081" s="8"/>
      <c r="C1081" s="13"/>
      <c r="D1081" s="14"/>
      <c r="E1081" s="14"/>
      <c r="F1081" s="13"/>
      <c r="G1081" s="13"/>
      <c r="H1081" s="13"/>
      <c r="I1081" s="6"/>
      <c r="J1081" s="16"/>
      <c r="K1081" s="13"/>
      <c r="L1081" s="6"/>
    </row>
    <row r="1082" spans="1:12" x14ac:dyDescent="0.25">
      <c r="A1082" s="12"/>
      <c r="B1082" s="8"/>
      <c r="C1082" s="13"/>
      <c r="D1082" s="14"/>
      <c r="E1082" s="14"/>
      <c r="F1082" s="13"/>
      <c r="G1082" s="13"/>
      <c r="H1082" s="13"/>
      <c r="I1082" s="6"/>
      <c r="J1082" s="16"/>
      <c r="K1082" s="13"/>
      <c r="L1082" s="6"/>
    </row>
    <row r="1083" spans="1:12" x14ac:dyDescent="0.25">
      <c r="A1083" s="12"/>
      <c r="B1083" s="8"/>
      <c r="C1083" s="13"/>
      <c r="D1083" s="14"/>
      <c r="E1083" s="14"/>
      <c r="F1083" s="13"/>
      <c r="G1083" s="13"/>
      <c r="H1083" s="13"/>
      <c r="I1083" s="6"/>
      <c r="J1083" s="16"/>
      <c r="K1083" s="13"/>
      <c r="L1083" s="6"/>
    </row>
    <row r="1084" spans="1:12" x14ac:dyDescent="0.25">
      <c r="A1084" s="12"/>
      <c r="B1084" s="8"/>
      <c r="C1084" s="13"/>
      <c r="D1084" s="14"/>
      <c r="E1084" s="14"/>
      <c r="F1084" s="13"/>
      <c r="G1084" s="13"/>
      <c r="H1084" s="13"/>
      <c r="I1084" s="6"/>
      <c r="J1084" s="16"/>
      <c r="K1084" s="13"/>
      <c r="L1084" s="6"/>
    </row>
    <row r="1085" spans="1:12" x14ac:dyDescent="0.25">
      <c r="A1085" s="12"/>
      <c r="B1085" s="8"/>
      <c r="C1085" s="13"/>
      <c r="D1085" s="14"/>
      <c r="E1085" s="14"/>
      <c r="F1085" s="13"/>
      <c r="G1085" s="13"/>
      <c r="H1085" s="13"/>
      <c r="I1085" s="6"/>
      <c r="J1085" s="16"/>
      <c r="K1085" s="13"/>
      <c r="L1085" s="6"/>
    </row>
    <row r="1086" spans="1:12" x14ac:dyDescent="0.25">
      <c r="A1086" s="12"/>
      <c r="B1086" s="8"/>
      <c r="C1086" s="13"/>
      <c r="D1086" s="14"/>
      <c r="E1086" s="14"/>
      <c r="F1086" s="13"/>
      <c r="G1086" s="13"/>
      <c r="H1086" s="13"/>
      <c r="I1086" s="6"/>
      <c r="J1086" s="16"/>
      <c r="K1086" s="13"/>
      <c r="L1086" s="6"/>
    </row>
    <row r="1087" spans="1:12" x14ac:dyDescent="0.25">
      <c r="A1087" s="12"/>
      <c r="B1087" s="8"/>
      <c r="C1087" s="13"/>
      <c r="D1087" s="14"/>
      <c r="E1087" s="14"/>
      <c r="F1087" s="13"/>
      <c r="G1087" s="13"/>
      <c r="H1087" s="13"/>
      <c r="I1087" s="6"/>
      <c r="J1087" s="16"/>
      <c r="K1087" s="13"/>
      <c r="L1087" s="6"/>
    </row>
    <row r="1088" spans="1:12" x14ac:dyDescent="0.25">
      <c r="A1088" s="12"/>
      <c r="B1088" s="8"/>
      <c r="C1088" s="13"/>
      <c r="D1088" s="14"/>
      <c r="E1088" s="14"/>
      <c r="F1088" s="13"/>
      <c r="G1088" s="13"/>
      <c r="H1088" s="13"/>
      <c r="I1088" s="6"/>
      <c r="J1088" s="16"/>
      <c r="K1088" s="13"/>
      <c r="L1088" s="6"/>
    </row>
    <row r="1089" spans="1:12" x14ac:dyDescent="0.25">
      <c r="A1089" s="12"/>
      <c r="B1089" s="8"/>
      <c r="C1089" s="13"/>
      <c r="D1089" s="14"/>
      <c r="E1089" s="14"/>
      <c r="F1089" s="13"/>
      <c r="G1089" s="13"/>
      <c r="H1089" s="13"/>
      <c r="I1089" s="6"/>
      <c r="J1089" s="16"/>
      <c r="K1089" s="13"/>
      <c r="L1089" s="6"/>
    </row>
    <row r="1090" spans="1:12" x14ac:dyDescent="0.25">
      <c r="A1090" s="12"/>
      <c r="B1090" s="8"/>
      <c r="C1090" s="13"/>
      <c r="D1090" s="14"/>
      <c r="E1090" s="14"/>
      <c r="F1090" s="13"/>
      <c r="G1090" s="13"/>
      <c r="H1090" s="13"/>
      <c r="I1090" s="6"/>
      <c r="J1090" s="16"/>
      <c r="K1090" s="13"/>
      <c r="L1090" s="6"/>
    </row>
    <row r="1091" spans="1:12" x14ac:dyDescent="0.25">
      <c r="A1091" s="12"/>
      <c r="B1091" s="8"/>
      <c r="C1091" s="13"/>
      <c r="D1091" s="14"/>
      <c r="E1091" s="14"/>
      <c r="F1091" s="13"/>
      <c r="G1091" s="13"/>
      <c r="H1091" s="13"/>
      <c r="I1091" s="6"/>
      <c r="J1091" s="16"/>
      <c r="K1091" s="13"/>
      <c r="L1091" s="6"/>
    </row>
    <row r="1092" spans="1:12" x14ac:dyDescent="0.25">
      <c r="A1092" s="12"/>
      <c r="B1092" s="8"/>
      <c r="C1092" s="13"/>
      <c r="D1092" s="14"/>
      <c r="E1092" s="14"/>
      <c r="F1092" s="13"/>
      <c r="G1092" s="13"/>
      <c r="H1092" s="13"/>
      <c r="I1092" s="6"/>
      <c r="J1092" s="16"/>
      <c r="K1092" s="13"/>
      <c r="L1092" s="6"/>
    </row>
    <row r="1093" spans="1:12" x14ac:dyDescent="0.25">
      <c r="A1093" s="12"/>
      <c r="B1093" s="8"/>
      <c r="C1093" s="13"/>
      <c r="D1093" s="14"/>
      <c r="E1093" s="14"/>
      <c r="F1093" s="13"/>
      <c r="G1093" s="13"/>
      <c r="H1093" s="13"/>
      <c r="I1093" s="6"/>
      <c r="J1093" s="16"/>
      <c r="K1093" s="13"/>
      <c r="L1093" s="6"/>
    </row>
    <row r="1094" spans="1:12" x14ac:dyDescent="0.25">
      <c r="A1094" s="12"/>
      <c r="B1094" s="8"/>
      <c r="C1094" s="13"/>
      <c r="D1094" s="14"/>
      <c r="E1094" s="14"/>
      <c r="F1094" s="13"/>
      <c r="G1094" s="13"/>
      <c r="H1094" s="13"/>
      <c r="I1094" s="6"/>
      <c r="J1094" s="16"/>
      <c r="K1094" s="13"/>
      <c r="L1094" s="6"/>
    </row>
    <row r="1095" spans="1:12" x14ac:dyDescent="0.25">
      <c r="A1095" s="12"/>
      <c r="B1095" s="8"/>
      <c r="C1095" s="13"/>
      <c r="D1095" s="14"/>
      <c r="E1095" s="14"/>
      <c r="F1095" s="13"/>
      <c r="G1095" s="13"/>
      <c r="H1095" s="13"/>
      <c r="I1095" s="6"/>
      <c r="J1095" s="16"/>
      <c r="K1095" s="13"/>
      <c r="L1095" s="6"/>
    </row>
    <row r="1096" spans="1:12" x14ac:dyDescent="0.25">
      <c r="A1096" s="12"/>
      <c r="B1096" s="8"/>
      <c r="C1096" s="13"/>
      <c r="D1096" s="14"/>
      <c r="E1096" s="14"/>
      <c r="F1096" s="13"/>
      <c r="G1096" s="13"/>
      <c r="H1096" s="13"/>
      <c r="I1096" s="6"/>
      <c r="J1096" s="16"/>
      <c r="K1096" s="13"/>
      <c r="L1096" s="6"/>
    </row>
    <row r="1097" spans="1:12" x14ac:dyDescent="0.25">
      <c r="A1097" s="12"/>
      <c r="B1097" s="8"/>
      <c r="C1097" s="13"/>
      <c r="D1097" s="14"/>
      <c r="E1097" s="14"/>
      <c r="F1097" s="13"/>
      <c r="G1097" s="13"/>
      <c r="H1097" s="13"/>
      <c r="I1097" s="6"/>
      <c r="J1097" s="16"/>
      <c r="K1097" s="13"/>
      <c r="L1097" s="6"/>
    </row>
    <row r="1098" spans="1:12" x14ac:dyDescent="0.25">
      <c r="A1098" s="12"/>
      <c r="B1098" s="8"/>
      <c r="C1098" s="13"/>
      <c r="D1098" s="14"/>
      <c r="E1098" s="14"/>
      <c r="F1098" s="13"/>
      <c r="G1098" s="13"/>
      <c r="H1098" s="13"/>
      <c r="I1098" s="6"/>
      <c r="J1098" s="16"/>
      <c r="K1098" s="13"/>
      <c r="L1098" s="6"/>
    </row>
    <row r="1099" spans="1:12" x14ac:dyDescent="0.25">
      <c r="A1099" s="12"/>
      <c r="B1099" s="8"/>
      <c r="C1099" s="13"/>
      <c r="D1099" s="14"/>
      <c r="E1099" s="14"/>
      <c r="F1099" s="13"/>
      <c r="G1099" s="13"/>
      <c r="H1099" s="13"/>
      <c r="I1099" s="6"/>
      <c r="J1099" s="16"/>
      <c r="K1099" s="13"/>
      <c r="L1099" s="6"/>
    </row>
    <row r="1100" spans="1:12" x14ac:dyDescent="0.25">
      <c r="A1100" s="12"/>
      <c r="B1100" s="8"/>
      <c r="C1100" s="13"/>
      <c r="D1100" s="14"/>
      <c r="E1100" s="14"/>
      <c r="F1100" s="13"/>
      <c r="G1100" s="13"/>
      <c r="H1100" s="13"/>
      <c r="I1100" s="6"/>
      <c r="J1100" s="16"/>
      <c r="K1100" s="13"/>
      <c r="L1100" s="6"/>
    </row>
    <row r="1101" spans="1:12" x14ac:dyDescent="0.25">
      <c r="A1101" s="12"/>
      <c r="B1101" s="8"/>
      <c r="C1101" s="13"/>
      <c r="D1101" s="14"/>
      <c r="E1101" s="14"/>
      <c r="F1101" s="13"/>
      <c r="G1101" s="13"/>
      <c r="H1101" s="13"/>
      <c r="I1101" s="6"/>
      <c r="J1101" s="16"/>
      <c r="K1101" s="13"/>
      <c r="L1101" s="6"/>
    </row>
    <row r="1102" spans="1:12" x14ac:dyDescent="0.25">
      <c r="A1102" s="12"/>
      <c r="B1102" s="8"/>
      <c r="C1102" s="13"/>
      <c r="D1102" s="14"/>
      <c r="E1102" s="14"/>
      <c r="F1102" s="13"/>
      <c r="G1102" s="13"/>
      <c r="H1102" s="13"/>
      <c r="I1102" s="6"/>
      <c r="J1102" s="16"/>
      <c r="K1102" s="13"/>
      <c r="L1102" s="6"/>
    </row>
    <row r="1103" spans="1:12" x14ac:dyDescent="0.25">
      <c r="A1103" s="12"/>
      <c r="B1103" s="8"/>
      <c r="C1103" s="13"/>
      <c r="D1103" s="14"/>
      <c r="E1103" s="14"/>
      <c r="F1103" s="13"/>
      <c r="G1103" s="13"/>
      <c r="H1103" s="13"/>
      <c r="I1103" s="6"/>
      <c r="J1103" s="16"/>
      <c r="K1103" s="13"/>
      <c r="L1103" s="6"/>
    </row>
    <row r="1104" spans="1:12" x14ac:dyDescent="0.25">
      <c r="A1104" s="12"/>
      <c r="B1104" s="8"/>
      <c r="C1104" s="13"/>
      <c r="D1104" s="14"/>
      <c r="E1104" s="14"/>
      <c r="F1104" s="13"/>
      <c r="G1104" s="13"/>
      <c r="H1104" s="13"/>
      <c r="I1104" s="6"/>
      <c r="J1104" s="16"/>
      <c r="K1104" s="13"/>
      <c r="L1104" s="6"/>
    </row>
    <row r="1105" spans="1:12" x14ac:dyDescent="0.25">
      <c r="A1105" s="12"/>
      <c r="B1105" s="8"/>
      <c r="C1105" s="13"/>
      <c r="D1105" s="14"/>
      <c r="E1105" s="14"/>
      <c r="F1105" s="13"/>
      <c r="G1105" s="13"/>
      <c r="H1105" s="13"/>
      <c r="I1105" s="6"/>
      <c r="J1105" s="16"/>
      <c r="K1105" s="13"/>
      <c r="L1105" s="6"/>
    </row>
    <row r="1106" spans="1:12" x14ac:dyDescent="0.25">
      <c r="A1106" s="12"/>
      <c r="B1106" s="8"/>
      <c r="C1106" s="13"/>
      <c r="D1106" s="14"/>
      <c r="E1106" s="14"/>
      <c r="F1106" s="13"/>
      <c r="G1106" s="13"/>
      <c r="H1106" s="13"/>
      <c r="I1106" s="6"/>
      <c r="J1106" s="16"/>
      <c r="K1106" s="13"/>
      <c r="L1106" s="6"/>
    </row>
    <row r="1107" spans="1:12" x14ac:dyDescent="0.25">
      <c r="A1107" s="12"/>
      <c r="B1107" s="8"/>
      <c r="C1107" s="13"/>
      <c r="D1107" s="14"/>
      <c r="E1107" s="14"/>
      <c r="F1107" s="13"/>
      <c r="G1107" s="13"/>
      <c r="H1107" s="13"/>
      <c r="I1107" s="6"/>
      <c r="J1107" s="16"/>
      <c r="K1107" s="13"/>
      <c r="L1107" s="6"/>
    </row>
    <row r="1108" spans="1:12" x14ac:dyDescent="0.25">
      <c r="A1108" s="12"/>
      <c r="B1108" s="8"/>
      <c r="C1108" s="13"/>
      <c r="D1108" s="14"/>
      <c r="E1108" s="14"/>
      <c r="F1108" s="13"/>
      <c r="G1108" s="13"/>
      <c r="H1108" s="13"/>
      <c r="I1108" s="6"/>
      <c r="J1108" s="16"/>
      <c r="K1108" s="13"/>
      <c r="L1108" s="6"/>
    </row>
    <row r="1109" spans="1:12" x14ac:dyDescent="0.25">
      <c r="A1109" s="12"/>
      <c r="B1109" s="8"/>
      <c r="C1109" s="13"/>
      <c r="D1109" s="14"/>
      <c r="E1109" s="14"/>
      <c r="F1109" s="13"/>
      <c r="G1109" s="13"/>
      <c r="H1109" s="13"/>
      <c r="I1109" s="6"/>
      <c r="J1109" s="16"/>
      <c r="K1109" s="13"/>
      <c r="L1109" s="6"/>
    </row>
    <row r="1110" spans="1:12" x14ac:dyDescent="0.25">
      <c r="A1110" s="12"/>
      <c r="B1110" s="8"/>
      <c r="C1110" s="13"/>
      <c r="D1110" s="14"/>
      <c r="E1110" s="14"/>
      <c r="F1110" s="13"/>
      <c r="G1110" s="13"/>
      <c r="H1110" s="13"/>
      <c r="I1110" s="6"/>
      <c r="J1110" s="16"/>
      <c r="K1110" s="13"/>
      <c r="L1110" s="6"/>
    </row>
    <row r="1111" spans="1:12" x14ac:dyDescent="0.25">
      <c r="A1111" s="12"/>
      <c r="B1111" s="8"/>
      <c r="C1111" s="13"/>
      <c r="D1111" s="14"/>
      <c r="E1111" s="14"/>
      <c r="F1111" s="13"/>
      <c r="G1111" s="13"/>
      <c r="H1111" s="13"/>
      <c r="I1111" s="6"/>
      <c r="J1111" s="16"/>
      <c r="K1111" s="13"/>
      <c r="L1111" s="6"/>
    </row>
    <row r="1112" spans="1:12" x14ac:dyDescent="0.25">
      <c r="A1112" s="12"/>
      <c r="B1112" s="8"/>
      <c r="C1112" s="13"/>
      <c r="D1112" s="14"/>
      <c r="E1112" s="14"/>
      <c r="F1112" s="13"/>
      <c r="G1112" s="13"/>
      <c r="H1112" s="13"/>
      <c r="I1112" s="6"/>
      <c r="J1112" s="16"/>
      <c r="K1112" s="13"/>
      <c r="L1112" s="6"/>
    </row>
    <row r="1113" spans="1:12" x14ac:dyDescent="0.25">
      <c r="A1113" s="12"/>
      <c r="B1113" s="8"/>
      <c r="C1113" s="13"/>
      <c r="D1113" s="14"/>
      <c r="E1113" s="14"/>
      <c r="F1113" s="13"/>
      <c r="G1113" s="13"/>
      <c r="H1113" s="13"/>
      <c r="I1113" s="6"/>
      <c r="J1113" s="16"/>
      <c r="K1113" s="13"/>
      <c r="L1113" s="6"/>
    </row>
    <row r="1114" spans="1:12" x14ac:dyDescent="0.25">
      <c r="A1114" s="12"/>
      <c r="B1114" s="8"/>
      <c r="C1114" s="13"/>
      <c r="D1114" s="14"/>
      <c r="E1114" s="14"/>
      <c r="F1114" s="13"/>
      <c r="G1114" s="13"/>
      <c r="H1114" s="13"/>
      <c r="I1114" s="6"/>
      <c r="J1114" s="16"/>
      <c r="K1114" s="13"/>
      <c r="L1114" s="6"/>
    </row>
    <row r="1115" spans="1:12" x14ac:dyDescent="0.25">
      <c r="A1115" s="12"/>
      <c r="B1115" s="8"/>
      <c r="C1115" s="13"/>
      <c r="D1115" s="14"/>
      <c r="E1115" s="14"/>
      <c r="F1115" s="13"/>
      <c r="G1115" s="13"/>
      <c r="H1115" s="13"/>
      <c r="I1115" s="6"/>
      <c r="J1115" s="16"/>
      <c r="K1115" s="13"/>
      <c r="L1115" s="6"/>
    </row>
    <row r="1116" spans="1:12" x14ac:dyDescent="0.25">
      <c r="A1116" s="12"/>
      <c r="B1116" s="8"/>
      <c r="C1116" s="13"/>
      <c r="D1116" s="14"/>
      <c r="E1116" s="14"/>
      <c r="F1116" s="13"/>
      <c r="G1116" s="13"/>
      <c r="H1116" s="13"/>
      <c r="I1116" s="6"/>
      <c r="J1116" s="16"/>
      <c r="K1116" s="13"/>
      <c r="L1116" s="6"/>
    </row>
    <row r="1117" spans="1:12" x14ac:dyDescent="0.25">
      <c r="A1117" s="12"/>
      <c r="B1117" s="8"/>
      <c r="C1117" s="13"/>
      <c r="D1117" s="14"/>
      <c r="E1117" s="14"/>
      <c r="F1117" s="13"/>
      <c r="G1117" s="13"/>
      <c r="H1117" s="13"/>
      <c r="I1117" s="6"/>
      <c r="J1117" s="16"/>
      <c r="K1117" s="13"/>
      <c r="L1117" s="6"/>
    </row>
    <row r="1118" spans="1:12" x14ac:dyDescent="0.25">
      <c r="A1118" s="12"/>
      <c r="B1118" s="8"/>
      <c r="C1118" s="13"/>
      <c r="D1118" s="14"/>
      <c r="E1118" s="14"/>
      <c r="F1118" s="13"/>
      <c r="G1118" s="13"/>
      <c r="H1118" s="13"/>
      <c r="I1118" s="6"/>
      <c r="J1118" s="16"/>
      <c r="K1118" s="13"/>
      <c r="L1118" s="6"/>
    </row>
    <row r="1119" spans="1:12" x14ac:dyDescent="0.25">
      <c r="A1119" s="12"/>
      <c r="B1119" s="8"/>
      <c r="C1119" s="13"/>
      <c r="D1119" s="14"/>
      <c r="E1119" s="14"/>
      <c r="F1119" s="13"/>
      <c r="G1119" s="13"/>
      <c r="H1119" s="13"/>
      <c r="I1119" s="6"/>
      <c r="J1119" s="16"/>
      <c r="K1119" s="13"/>
      <c r="L1119" s="6"/>
    </row>
    <row r="1120" spans="1:12" x14ac:dyDescent="0.25">
      <c r="A1120" s="12"/>
      <c r="B1120" s="8"/>
      <c r="C1120" s="13"/>
      <c r="D1120" s="14"/>
      <c r="E1120" s="14"/>
      <c r="F1120" s="13"/>
      <c r="G1120" s="13"/>
      <c r="H1120" s="13"/>
      <c r="I1120" s="6"/>
      <c r="J1120" s="16"/>
      <c r="K1120" s="13"/>
      <c r="L1120" s="6"/>
    </row>
    <row r="1121" spans="1:12" x14ac:dyDescent="0.25">
      <c r="A1121" s="12"/>
      <c r="B1121" s="8"/>
      <c r="C1121" s="13"/>
      <c r="D1121" s="14"/>
      <c r="E1121" s="14"/>
      <c r="F1121" s="13"/>
      <c r="G1121" s="13"/>
      <c r="H1121" s="13"/>
      <c r="I1121" s="6"/>
      <c r="J1121" s="16"/>
      <c r="K1121" s="13"/>
      <c r="L1121" s="6"/>
    </row>
    <row r="1122" spans="1:12" x14ac:dyDescent="0.25">
      <c r="A1122" s="12"/>
      <c r="B1122" s="8"/>
      <c r="C1122" s="13"/>
      <c r="D1122" s="14"/>
      <c r="E1122" s="14"/>
      <c r="F1122" s="13"/>
      <c r="G1122" s="13"/>
      <c r="H1122" s="13"/>
      <c r="I1122" s="6"/>
      <c r="J1122" s="16"/>
      <c r="K1122" s="13"/>
      <c r="L1122" s="6"/>
    </row>
    <row r="1123" spans="1:12" x14ac:dyDescent="0.25">
      <c r="A1123" s="12"/>
      <c r="B1123" s="8"/>
      <c r="C1123" s="13"/>
      <c r="D1123" s="14"/>
      <c r="E1123" s="14"/>
      <c r="F1123" s="13"/>
      <c r="G1123" s="13"/>
      <c r="H1123" s="13"/>
      <c r="I1123" s="6"/>
      <c r="J1123" s="16"/>
      <c r="K1123" s="13"/>
      <c r="L1123" s="6"/>
    </row>
    <row r="1124" spans="1:12" x14ac:dyDescent="0.25">
      <c r="A1124" s="12"/>
      <c r="B1124" s="8"/>
      <c r="C1124" s="13"/>
      <c r="D1124" s="14"/>
      <c r="E1124" s="14"/>
      <c r="F1124" s="13"/>
      <c r="G1124" s="13"/>
      <c r="H1124" s="13"/>
      <c r="I1124" s="6"/>
      <c r="J1124" s="16"/>
      <c r="K1124" s="13"/>
      <c r="L1124" s="6"/>
    </row>
    <row r="1125" spans="1:12" x14ac:dyDescent="0.25">
      <c r="A1125" s="12"/>
      <c r="B1125" s="8"/>
      <c r="C1125" s="13"/>
      <c r="D1125" s="14"/>
      <c r="E1125" s="14"/>
      <c r="F1125" s="13"/>
      <c r="G1125" s="13"/>
      <c r="H1125" s="13"/>
      <c r="I1125" s="6"/>
      <c r="J1125" s="16"/>
      <c r="K1125" s="13"/>
      <c r="L1125" s="6"/>
    </row>
    <row r="1126" spans="1:12" x14ac:dyDescent="0.25">
      <c r="A1126" s="12"/>
      <c r="B1126" s="8"/>
      <c r="C1126" s="13"/>
      <c r="D1126" s="14"/>
      <c r="E1126" s="14"/>
      <c r="F1126" s="13"/>
      <c r="G1126" s="13"/>
      <c r="H1126" s="13"/>
      <c r="I1126" s="6"/>
      <c r="J1126" s="16"/>
      <c r="K1126" s="13"/>
      <c r="L1126" s="6"/>
    </row>
    <row r="1127" spans="1:12" x14ac:dyDescent="0.25">
      <c r="A1127" s="12"/>
      <c r="B1127" s="8"/>
      <c r="C1127" s="13"/>
      <c r="D1127" s="14"/>
      <c r="E1127" s="14"/>
      <c r="F1127" s="13"/>
      <c r="G1127" s="13"/>
      <c r="H1127" s="13"/>
      <c r="I1127" s="6"/>
      <c r="J1127" s="16"/>
      <c r="K1127" s="13"/>
      <c r="L1127" s="6"/>
    </row>
    <row r="1128" spans="1:12" x14ac:dyDescent="0.25">
      <c r="A1128" s="12"/>
      <c r="B1128" s="8"/>
      <c r="C1128" s="13"/>
      <c r="D1128" s="14"/>
      <c r="E1128" s="14"/>
      <c r="F1128" s="13"/>
      <c r="G1128" s="13"/>
      <c r="H1128" s="13"/>
      <c r="I1128" s="6"/>
      <c r="J1128" s="16"/>
      <c r="K1128" s="13"/>
      <c r="L1128" s="6"/>
    </row>
    <row r="1129" spans="1:12" x14ac:dyDescent="0.25">
      <c r="A1129" s="12"/>
      <c r="B1129" s="8"/>
      <c r="C1129" s="13"/>
      <c r="D1129" s="14"/>
      <c r="E1129" s="14"/>
      <c r="F1129" s="13"/>
      <c r="G1129" s="13"/>
      <c r="H1129" s="13"/>
      <c r="I1129" s="6"/>
      <c r="J1129" s="16"/>
      <c r="K1129" s="13"/>
      <c r="L1129" s="6"/>
    </row>
    <row r="1130" spans="1:12" x14ac:dyDescent="0.25">
      <c r="A1130" s="12"/>
      <c r="B1130" s="8"/>
      <c r="C1130" s="13"/>
      <c r="D1130" s="14"/>
      <c r="E1130" s="14"/>
      <c r="F1130" s="13"/>
      <c r="G1130" s="13"/>
      <c r="H1130" s="13"/>
      <c r="I1130" s="6"/>
      <c r="J1130" s="16"/>
      <c r="K1130" s="13"/>
      <c r="L1130" s="6"/>
    </row>
    <row r="1131" spans="1:12" x14ac:dyDescent="0.25">
      <c r="A1131" s="12"/>
      <c r="B1131" s="8"/>
      <c r="C1131" s="13"/>
      <c r="D1131" s="14"/>
      <c r="E1131" s="14"/>
      <c r="F1131" s="13"/>
      <c r="G1131" s="13"/>
      <c r="H1131" s="13"/>
      <c r="I1131" s="6"/>
      <c r="J1131" s="16"/>
      <c r="K1131" s="13"/>
      <c r="L1131" s="6"/>
    </row>
    <row r="1132" spans="1:12" x14ac:dyDescent="0.25">
      <c r="A1132" s="12"/>
      <c r="B1132" s="8"/>
      <c r="C1132" s="13"/>
      <c r="D1132" s="14"/>
      <c r="E1132" s="14"/>
      <c r="F1132" s="13"/>
      <c r="G1132" s="13"/>
      <c r="H1132" s="13"/>
      <c r="I1132" s="6"/>
      <c r="J1132" s="16"/>
      <c r="K1132" s="13"/>
      <c r="L1132" s="6"/>
    </row>
    <row r="1133" spans="1:12" x14ac:dyDescent="0.25">
      <c r="A1133" s="12"/>
      <c r="B1133" s="8"/>
      <c r="C1133" s="13"/>
      <c r="D1133" s="14"/>
      <c r="E1133" s="14"/>
      <c r="F1133" s="13"/>
      <c r="G1133" s="13"/>
      <c r="H1133" s="13"/>
      <c r="I1133" s="6"/>
      <c r="J1133" s="16"/>
      <c r="K1133" s="13"/>
      <c r="L1133" s="6"/>
    </row>
    <row r="1134" spans="1:12" x14ac:dyDescent="0.25">
      <c r="A1134" s="12"/>
      <c r="B1134" s="8"/>
      <c r="C1134" s="13"/>
      <c r="D1134" s="14"/>
      <c r="E1134" s="14"/>
      <c r="F1134" s="13"/>
      <c r="G1134" s="13"/>
      <c r="H1134" s="13"/>
      <c r="I1134" s="6"/>
      <c r="J1134" s="16"/>
      <c r="K1134" s="13"/>
      <c r="L1134" s="6"/>
    </row>
    <row r="1135" spans="1:12" x14ac:dyDescent="0.25">
      <c r="A1135" s="12"/>
      <c r="B1135" s="8"/>
      <c r="C1135" s="13"/>
      <c r="D1135" s="14"/>
      <c r="E1135" s="14"/>
      <c r="F1135" s="13"/>
      <c r="G1135" s="13"/>
      <c r="H1135" s="13"/>
      <c r="I1135" s="6"/>
      <c r="J1135" s="16"/>
      <c r="K1135" s="13"/>
      <c r="L1135" s="6"/>
    </row>
    <row r="1136" spans="1:12" x14ac:dyDescent="0.25">
      <c r="A1136" s="12"/>
      <c r="B1136" s="8"/>
      <c r="C1136" s="13"/>
      <c r="D1136" s="14"/>
      <c r="E1136" s="14"/>
      <c r="F1136" s="13"/>
      <c r="G1136" s="13"/>
      <c r="H1136" s="13"/>
      <c r="I1136" s="6"/>
      <c r="J1136" s="16"/>
      <c r="K1136" s="13"/>
      <c r="L1136" s="6"/>
    </row>
    <row r="1137" spans="1:12" x14ac:dyDescent="0.25">
      <c r="A1137" s="12"/>
      <c r="B1137" s="8"/>
      <c r="C1137" s="13"/>
      <c r="D1137" s="14"/>
      <c r="E1137" s="14"/>
      <c r="F1137" s="13"/>
      <c r="G1137" s="13"/>
      <c r="H1137" s="13"/>
      <c r="I1137" s="6"/>
      <c r="J1137" s="16"/>
      <c r="K1137" s="13"/>
      <c r="L1137" s="6"/>
    </row>
    <row r="1138" spans="1:12" x14ac:dyDescent="0.25">
      <c r="A1138" s="12"/>
      <c r="B1138" s="8"/>
      <c r="C1138" s="13"/>
      <c r="D1138" s="14"/>
      <c r="E1138" s="14"/>
      <c r="F1138" s="13"/>
      <c r="G1138" s="13"/>
      <c r="H1138" s="13"/>
      <c r="I1138" s="6"/>
      <c r="J1138" s="16"/>
      <c r="K1138" s="13"/>
      <c r="L1138" s="6"/>
    </row>
    <row r="1139" spans="1:12" x14ac:dyDescent="0.25">
      <c r="A1139" s="12"/>
      <c r="B1139" s="8"/>
      <c r="C1139" s="13"/>
      <c r="D1139" s="14"/>
      <c r="E1139" s="14"/>
      <c r="F1139" s="13"/>
      <c r="G1139" s="13"/>
      <c r="H1139" s="13"/>
      <c r="I1139" s="6"/>
      <c r="J1139" s="16"/>
      <c r="K1139" s="13"/>
      <c r="L1139" s="6"/>
    </row>
    <row r="1140" spans="1:12" x14ac:dyDescent="0.25">
      <c r="A1140" s="12"/>
      <c r="B1140" s="8"/>
      <c r="C1140" s="13"/>
      <c r="D1140" s="14"/>
      <c r="E1140" s="14"/>
      <c r="F1140" s="13"/>
      <c r="G1140" s="13"/>
      <c r="H1140" s="13"/>
      <c r="I1140" s="6"/>
      <c r="J1140" s="16"/>
      <c r="K1140" s="13"/>
      <c r="L1140" s="6"/>
    </row>
    <row r="1141" spans="1:12" x14ac:dyDescent="0.25">
      <c r="A1141" s="12"/>
      <c r="B1141" s="8"/>
      <c r="C1141" s="13"/>
      <c r="D1141" s="14"/>
      <c r="E1141" s="14"/>
      <c r="F1141" s="13"/>
      <c r="G1141" s="13"/>
      <c r="H1141" s="13"/>
      <c r="I1141" s="6"/>
      <c r="J1141" s="16"/>
      <c r="K1141" s="13"/>
      <c r="L1141" s="6"/>
    </row>
    <row r="1142" spans="1:12" x14ac:dyDescent="0.25">
      <c r="A1142" s="12"/>
      <c r="B1142" s="8"/>
      <c r="C1142" s="13"/>
      <c r="D1142" s="14"/>
      <c r="E1142" s="14"/>
      <c r="F1142" s="13"/>
      <c r="G1142" s="13"/>
      <c r="H1142" s="13"/>
      <c r="I1142" s="6"/>
      <c r="J1142" s="16"/>
      <c r="K1142" s="13"/>
      <c r="L1142" s="6"/>
    </row>
    <row r="1143" spans="1:12" x14ac:dyDescent="0.25">
      <c r="A1143" s="12"/>
      <c r="B1143" s="8"/>
      <c r="C1143" s="13"/>
      <c r="D1143" s="14"/>
      <c r="E1143" s="14"/>
      <c r="F1143" s="13"/>
      <c r="G1143" s="13"/>
      <c r="H1143" s="13"/>
      <c r="I1143" s="6"/>
      <c r="J1143" s="16"/>
      <c r="K1143" s="13"/>
      <c r="L1143" s="6"/>
    </row>
    <row r="1144" spans="1:12" x14ac:dyDescent="0.25">
      <c r="A1144" s="12"/>
      <c r="B1144" s="8"/>
      <c r="C1144" s="13"/>
      <c r="D1144" s="14"/>
      <c r="E1144" s="14"/>
      <c r="F1144" s="13"/>
      <c r="G1144" s="13"/>
      <c r="H1144" s="13"/>
      <c r="I1144" s="6"/>
      <c r="J1144" s="16"/>
      <c r="K1144" s="13"/>
      <c r="L1144" s="6"/>
    </row>
    <row r="1145" spans="1:12" x14ac:dyDescent="0.25">
      <c r="A1145" s="12"/>
      <c r="B1145" s="8"/>
      <c r="C1145" s="13"/>
      <c r="D1145" s="14"/>
      <c r="E1145" s="14"/>
      <c r="F1145" s="13"/>
      <c r="G1145" s="13"/>
      <c r="H1145" s="13"/>
      <c r="I1145" s="6"/>
      <c r="J1145" s="16"/>
      <c r="K1145" s="13"/>
      <c r="L1145" s="6"/>
    </row>
    <row r="1146" spans="1:12" x14ac:dyDescent="0.25">
      <c r="A1146" s="12"/>
      <c r="B1146" s="8"/>
      <c r="C1146" s="13"/>
      <c r="D1146" s="14"/>
      <c r="E1146" s="14"/>
      <c r="F1146" s="13"/>
      <c r="G1146" s="13"/>
      <c r="H1146" s="13"/>
      <c r="I1146" s="6"/>
      <c r="J1146" s="16"/>
      <c r="K1146" s="13"/>
      <c r="L1146" s="6"/>
    </row>
    <row r="1147" spans="1:12" x14ac:dyDescent="0.25">
      <c r="A1147" s="12"/>
      <c r="B1147" s="8"/>
      <c r="C1147" s="13"/>
      <c r="D1147" s="14"/>
      <c r="E1147" s="14"/>
      <c r="F1147" s="13"/>
      <c r="G1147" s="13"/>
      <c r="H1147" s="13"/>
      <c r="I1147" s="6"/>
      <c r="J1147" s="16"/>
      <c r="K1147" s="13"/>
      <c r="L1147" s="6"/>
    </row>
    <row r="1148" spans="1:12" x14ac:dyDescent="0.25">
      <c r="A1148" s="12"/>
      <c r="B1148" s="8"/>
      <c r="C1148" s="13"/>
      <c r="D1148" s="14"/>
      <c r="E1148" s="14"/>
      <c r="F1148" s="13"/>
      <c r="G1148" s="13"/>
      <c r="H1148" s="13"/>
      <c r="I1148" s="6"/>
      <c r="J1148" s="16"/>
      <c r="K1148" s="13"/>
      <c r="L1148" s="6"/>
    </row>
    <row r="1149" spans="1:12" x14ac:dyDescent="0.25">
      <c r="A1149" s="12"/>
      <c r="B1149" s="8"/>
      <c r="C1149" s="13"/>
      <c r="D1149" s="14"/>
      <c r="E1149" s="14"/>
      <c r="F1149" s="13"/>
      <c r="G1149" s="13"/>
      <c r="H1149" s="13"/>
      <c r="I1149" s="6"/>
      <c r="J1149" s="16"/>
      <c r="K1149" s="13"/>
      <c r="L1149" s="6"/>
    </row>
    <row r="1150" spans="1:12" x14ac:dyDescent="0.25">
      <c r="A1150" s="12"/>
      <c r="B1150" s="8"/>
      <c r="C1150" s="13"/>
      <c r="D1150" s="14"/>
      <c r="E1150" s="14"/>
      <c r="F1150" s="13"/>
      <c r="G1150" s="13"/>
      <c r="H1150" s="13"/>
      <c r="I1150" s="6"/>
      <c r="J1150" s="16"/>
      <c r="K1150" s="13"/>
      <c r="L1150" s="6"/>
    </row>
    <row r="1151" spans="1:12" x14ac:dyDescent="0.25">
      <c r="A1151" s="12"/>
      <c r="B1151" s="8"/>
      <c r="C1151" s="13"/>
      <c r="D1151" s="14"/>
      <c r="E1151" s="14"/>
      <c r="F1151" s="13"/>
      <c r="G1151" s="13"/>
      <c r="H1151" s="13"/>
      <c r="I1151" s="6"/>
      <c r="J1151" s="16"/>
      <c r="K1151" s="13"/>
      <c r="L1151" s="6"/>
    </row>
    <row r="1152" spans="1:12" x14ac:dyDescent="0.25">
      <c r="A1152" s="12"/>
      <c r="B1152" s="8"/>
      <c r="C1152" s="13"/>
      <c r="D1152" s="14"/>
      <c r="E1152" s="14"/>
      <c r="F1152" s="13"/>
      <c r="G1152" s="13"/>
      <c r="H1152" s="13"/>
      <c r="I1152" s="6"/>
      <c r="J1152" s="16"/>
      <c r="K1152" s="13"/>
      <c r="L1152" s="6"/>
    </row>
    <row r="1153" spans="1:12" x14ac:dyDescent="0.25">
      <c r="A1153" s="12"/>
      <c r="B1153" s="8"/>
      <c r="C1153" s="13"/>
      <c r="D1153" s="14"/>
      <c r="E1153" s="14"/>
      <c r="F1153" s="13"/>
      <c r="G1153" s="13"/>
      <c r="H1153" s="13"/>
      <c r="I1153" s="6"/>
      <c r="J1153" s="16"/>
      <c r="K1153" s="13"/>
      <c r="L1153" s="6"/>
    </row>
    <row r="1154" spans="1:12" x14ac:dyDescent="0.25">
      <c r="A1154" s="12"/>
      <c r="B1154" s="8"/>
      <c r="C1154" s="13"/>
      <c r="D1154" s="14"/>
      <c r="E1154" s="14"/>
      <c r="F1154" s="13"/>
      <c r="G1154" s="13"/>
      <c r="H1154" s="13"/>
      <c r="I1154" s="6"/>
      <c r="J1154" s="16"/>
      <c r="K1154" s="13"/>
      <c r="L1154" s="6"/>
    </row>
    <row r="1155" spans="1:12" x14ac:dyDescent="0.25">
      <c r="A1155" s="12"/>
      <c r="B1155" s="8"/>
      <c r="C1155" s="13"/>
      <c r="D1155" s="14"/>
      <c r="E1155" s="14"/>
      <c r="F1155" s="13"/>
      <c r="G1155" s="13"/>
      <c r="H1155" s="13"/>
      <c r="I1155" s="6"/>
      <c r="J1155" s="16"/>
      <c r="K1155" s="13"/>
      <c r="L1155" s="6"/>
    </row>
    <row r="1156" spans="1:12" x14ac:dyDescent="0.25">
      <c r="A1156" s="12"/>
      <c r="B1156" s="8"/>
      <c r="C1156" s="13"/>
      <c r="D1156" s="14"/>
      <c r="E1156" s="14"/>
      <c r="F1156" s="13"/>
      <c r="G1156" s="13"/>
      <c r="H1156" s="13"/>
      <c r="I1156" s="6"/>
      <c r="J1156" s="16"/>
      <c r="K1156" s="13"/>
      <c r="L1156" s="6"/>
    </row>
    <row r="1157" spans="1:12" x14ac:dyDescent="0.25">
      <c r="A1157" s="12"/>
      <c r="B1157" s="8"/>
      <c r="C1157" s="13"/>
      <c r="D1157" s="14"/>
      <c r="E1157" s="14"/>
      <c r="F1157" s="13"/>
      <c r="G1157" s="13"/>
      <c r="H1157" s="13"/>
      <c r="I1157" s="6"/>
      <c r="J1157" s="16"/>
      <c r="K1157" s="13"/>
      <c r="L1157" s="6"/>
    </row>
    <row r="1158" spans="1:12" x14ac:dyDescent="0.25">
      <c r="A1158" s="12"/>
      <c r="B1158" s="8"/>
      <c r="C1158" s="13"/>
      <c r="D1158" s="14"/>
      <c r="E1158" s="14"/>
      <c r="F1158" s="13"/>
      <c r="G1158" s="13"/>
      <c r="H1158" s="13"/>
      <c r="I1158" s="6"/>
      <c r="J1158" s="16"/>
      <c r="K1158" s="13"/>
      <c r="L1158" s="6"/>
    </row>
    <row r="1159" spans="1:12" x14ac:dyDescent="0.25">
      <c r="A1159" s="12"/>
      <c r="B1159" s="8"/>
      <c r="C1159" s="13"/>
      <c r="D1159" s="14"/>
      <c r="E1159" s="14"/>
      <c r="F1159" s="13"/>
      <c r="G1159" s="13"/>
      <c r="H1159" s="13"/>
      <c r="I1159" s="6"/>
      <c r="J1159" s="16"/>
      <c r="K1159" s="13"/>
      <c r="L1159" s="6"/>
    </row>
    <row r="1160" spans="1:12" x14ac:dyDescent="0.25">
      <c r="A1160" s="12"/>
      <c r="B1160" s="8"/>
      <c r="C1160" s="13"/>
      <c r="D1160" s="14"/>
      <c r="E1160" s="14"/>
      <c r="F1160" s="13"/>
      <c r="G1160" s="13"/>
      <c r="H1160" s="13"/>
      <c r="I1160" s="6"/>
      <c r="J1160" s="16"/>
      <c r="K1160" s="13"/>
      <c r="L1160" s="6"/>
    </row>
    <row r="1161" spans="1:12" x14ac:dyDescent="0.25">
      <c r="A1161" s="12"/>
      <c r="B1161" s="8"/>
      <c r="C1161" s="13"/>
      <c r="D1161" s="14"/>
      <c r="E1161" s="14"/>
      <c r="F1161" s="13"/>
      <c r="G1161" s="13"/>
      <c r="H1161" s="13"/>
      <c r="I1161" s="6"/>
      <c r="J1161" s="16"/>
      <c r="K1161" s="13"/>
      <c r="L1161" s="6"/>
    </row>
    <row r="1162" spans="1:12" x14ac:dyDescent="0.25">
      <c r="A1162" s="12"/>
      <c r="B1162" s="8"/>
      <c r="C1162" s="13"/>
      <c r="D1162" s="14"/>
      <c r="E1162" s="14"/>
      <c r="F1162" s="13"/>
      <c r="G1162" s="13"/>
      <c r="H1162" s="13"/>
      <c r="I1162" s="6"/>
      <c r="J1162" s="16"/>
      <c r="K1162" s="13"/>
      <c r="L1162" s="6"/>
    </row>
    <row r="1163" spans="1:12" x14ac:dyDescent="0.25">
      <c r="A1163" s="12"/>
      <c r="B1163" s="8"/>
      <c r="C1163" s="13"/>
      <c r="D1163" s="14"/>
      <c r="E1163" s="14"/>
      <c r="F1163" s="13"/>
      <c r="G1163" s="13"/>
      <c r="H1163" s="13"/>
      <c r="I1163" s="6"/>
      <c r="J1163" s="16"/>
      <c r="K1163" s="13"/>
      <c r="L1163" s="6"/>
    </row>
    <row r="1164" spans="1:12" x14ac:dyDescent="0.25">
      <c r="A1164" s="12"/>
      <c r="B1164" s="8"/>
      <c r="C1164" s="13"/>
      <c r="D1164" s="14"/>
      <c r="E1164" s="14"/>
      <c r="F1164" s="13"/>
      <c r="G1164" s="13"/>
      <c r="H1164" s="13"/>
      <c r="I1164" s="6"/>
      <c r="J1164" s="16"/>
      <c r="K1164" s="13"/>
      <c r="L1164" s="6"/>
    </row>
    <row r="1165" spans="1:12" x14ac:dyDescent="0.25">
      <c r="A1165" s="12"/>
      <c r="B1165" s="8"/>
      <c r="C1165" s="13"/>
      <c r="D1165" s="14"/>
      <c r="E1165" s="14"/>
      <c r="F1165" s="13"/>
      <c r="G1165" s="13"/>
      <c r="H1165" s="13"/>
      <c r="I1165" s="6"/>
      <c r="J1165" s="16"/>
      <c r="K1165" s="13"/>
      <c r="L1165" s="6"/>
    </row>
    <row r="1166" spans="1:12" x14ac:dyDescent="0.25">
      <c r="A1166" s="12"/>
      <c r="B1166" s="8"/>
      <c r="C1166" s="13"/>
      <c r="D1166" s="14"/>
      <c r="E1166" s="14"/>
      <c r="F1166" s="13"/>
      <c r="G1166" s="13"/>
      <c r="H1166" s="13"/>
      <c r="I1166" s="6"/>
      <c r="J1166" s="16"/>
      <c r="K1166" s="13"/>
      <c r="L1166" s="6"/>
    </row>
    <row r="1167" spans="1:12" x14ac:dyDescent="0.25">
      <c r="A1167" s="12"/>
      <c r="B1167" s="8"/>
      <c r="C1167" s="13"/>
      <c r="D1167" s="14"/>
      <c r="E1167" s="14"/>
      <c r="F1167" s="13"/>
      <c r="G1167" s="13"/>
      <c r="H1167" s="13"/>
      <c r="I1167" s="6"/>
      <c r="J1167" s="16"/>
      <c r="K1167" s="13"/>
      <c r="L1167" s="6"/>
    </row>
    <row r="1168" spans="1:12" x14ac:dyDescent="0.25">
      <c r="A1168" s="12"/>
      <c r="B1168" s="8"/>
      <c r="C1168" s="13"/>
      <c r="D1168" s="14"/>
      <c r="E1168" s="14"/>
      <c r="F1168" s="13"/>
      <c r="G1168" s="13"/>
      <c r="H1168" s="13"/>
      <c r="I1168" s="6"/>
      <c r="J1168" s="16"/>
      <c r="K1168" s="13"/>
      <c r="L1168" s="6"/>
    </row>
    <row r="1169" spans="1:12" x14ac:dyDescent="0.25">
      <c r="A1169" s="12"/>
      <c r="B1169" s="8"/>
      <c r="C1169" s="13"/>
      <c r="D1169" s="14"/>
      <c r="E1169" s="14"/>
      <c r="F1169" s="13"/>
      <c r="G1169" s="13"/>
      <c r="H1169" s="13"/>
      <c r="I1169" s="6"/>
      <c r="J1169" s="16"/>
      <c r="K1169" s="13"/>
      <c r="L1169" s="6"/>
    </row>
    <row r="1170" spans="1:12" x14ac:dyDescent="0.25">
      <c r="A1170" s="12"/>
      <c r="B1170" s="8"/>
      <c r="C1170" s="13"/>
      <c r="D1170" s="14"/>
      <c r="E1170" s="14"/>
      <c r="F1170" s="13"/>
      <c r="G1170" s="13"/>
      <c r="H1170" s="13"/>
      <c r="I1170" s="6"/>
      <c r="J1170" s="16"/>
      <c r="K1170" s="13"/>
      <c r="L1170" s="6"/>
    </row>
    <row r="1171" spans="1:12" x14ac:dyDescent="0.25">
      <c r="A1171" s="12"/>
      <c r="B1171" s="8"/>
      <c r="C1171" s="13"/>
      <c r="D1171" s="14"/>
      <c r="E1171" s="14"/>
      <c r="F1171" s="13"/>
      <c r="G1171" s="13"/>
      <c r="H1171" s="13"/>
      <c r="I1171" s="6"/>
      <c r="J1171" s="16"/>
      <c r="K1171" s="13"/>
      <c r="L1171" s="6"/>
    </row>
    <row r="1172" spans="1:12" x14ac:dyDescent="0.25">
      <c r="A1172" s="12"/>
      <c r="B1172" s="8"/>
      <c r="C1172" s="13"/>
      <c r="D1172" s="14"/>
      <c r="E1172" s="14"/>
      <c r="F1172" s="13"/>
      <c r="G1172" s="13"/>
      <c r="H1172" s="13"/>
      <c r="I1172" s="6"/>
      <c r="J1172" s="16"/>
      <c r="K1172" s="13"/>
      <c r="L1172" s="6"/>
    </row>
    <row r="1173" spans="1:12" x14ac:dyDescent="0.25">
      <c r="A1173" s="12"/>
      <c r="B1173" s="8"/>
      <c r="C1173" s="13"/>
      <c r="D1173" s="14"/>
      <c r="E1173" s="14"/>
      <c r="F1173" s="13"/>
      <c r="G1173" s="13"/>
      <c r="H1173" s="13"/>
      <c r="I1173" s="6"/>
      <c r="J1173" s="16"/>
      <c r="K1173" s="13"/>
      <c r="L1173" s="6"/>
    </row>
    <row r="1174" spans="1:12" x14ac:dyDescent="0.25">
      <c r="A1174" s="12"/>
      <c r="B1174" s="8"/>
      <c r="C1174" s="13"/>
      <c r="D1174" s="14"/>
      <c r="E1174" s="14"/>
      <c r="F1174" s="13"/>
      <c r="G1174" s="13"/>
      <c r="H1174" s="13"/>
      <c r="I1174" s="6"/>
      <c r="J1174" s="16"/>
      <c r="K1174" s="13"/>
      <c r="L1174" s="6"/>
    </row>
    <row r="1175" spans="1:12" x14ac:dyDescent="0.25">
      <c r="A1175" s="12"/>
      <c r="B1175" s="8"/>
      <c r="C1175" s="13"/>
      <c r="D1175" s="14"/>
      <c r="E1175" s="14"/>
      <c r="F1175" s="13"/>
      <c r="G1175" s="13"/>
      <c r="H1175" s="13"/>
      <c r="I1175" s="6"/>
      <c r="J1175" s="16"/>
      <c r="K1175" s="13"/>
      <c r="L1175" s="6"/>
    </row>
    <row r="1176" spans="1:12" x14ac:dyDescent="0.25">
      <c r="A1176" s="12"/>
      <c r="B1176" s="8"/>
      <c r="C1176" s="13"/>
      <c r="D1176" s="14"/>
      <c r="E1176" s="14"/>
      <c r="F1176" s="13"/>
      <c r="G1176" s="13"/>
      <c r="H1176" s="13"/>
      <c r="I1176" s="6"/>
      <c r="J1176" s="16"/>
      <c r="K1176" s="13"/>
      <c r="L1176" s="6"/>
    </row>
    <row r="1177" spans="1:12" x14ac:dyDescent="0.25">
      <c r="A1177" s="12"/>
      <c r="B1177" s="8"/>
      <c r="C1177" s="13"/>
      <c r="D1177" s="14"/>
      <c r="E1177" s="14"/>
      <c r="F1177" s="13"/>
      <c r="G1177" s="13"/>
      <c r="H1177" s="13"/>
      <c r="I1177" s="6"/>
      <c r="J1177" s="16"/>
      <c r="K1177" s="13"/>
      <c r="L1177" s="6"/>
    </row>
    <row r="1178" spans="1:12" x14ac:dyDescent="0.25">
      <c r="A1178" s="12"/>
      <c r="B1178" s="8"/>
      <c r="C1178" s="13"/>
      <c r="D1178" s="14"/>
      <c r="E1178" s="14"/>
      <c r="F1178" s="13"/>
      <c r="G1178" s="13"/>
      <c r="H1178" s="13"/>
      <c r="I1178" s="6"/>
      <c r="J1178" s="16"/>
      <c r="K1178" s="13"/>
      <c r="L1178" s="6"/>
    </row>
    <row r="1179" spans="1:12" x14ac:dyDescent="0.25">
      <c r="A1179" s="12"/>
      <c r="B1179" s="8"/>
      <c r="C1179" s="13"/>
      <c r="D1179" s="14"/>
      <c r="E1179" s="14"/>
      <c r="F1179" s="13"/>
      <c r="G1179" s="13"/>
      <c r="H1179" s="13"/>
      <c r="I1179" s="6"/>
      <c r="J1179" s="16"/>
      <c r="K1179" s="13"/>
      <c r="L1179" s="6"/>
    </row>
    <row r="1180" spans="1:12" x14ac:dyDescent="0.25">
      <c r="A1180" s="12"/>
      <c r="B1180" s="8"/>
      <c r="C1180" s="13"/>
      <c r="D1180" s="14"/>
      <c r="E1180" s="14"/>
      <c r="F1180" s="13"/>
      <c r="G1180" s="13"/>
      <c r="H1180" s="13"/>
      <c r="I1180" s="6"/>
      <c r="J1180" s="16"/>
      <c r="K1180" s="13"/>
      <c r="L1180" s="6"/>
    </row>
    <row r="1181" spans="1:12" x14ac:dyDescent="0.25">
      <c r="A1181" s="12"/>
      <c r="B1181" s="8"/>
      <c r="C1181" s="13"/>
      <c r="D1181" s="14"/>
      <c r="E1181" s="14"/>
      <c r="F1181" s="13"/>
      <c r="G1181" s="13"/>
      <c r="H1181" s="13"/>
      <c r="I1181" s="6"/>
      <c r="J1181" s="16"/>
      <c r="K1181" s="13"/>
      <c r="L1181" s="6"/>
    </row>
    <row r="1182" spans="1:12" x14ac:dyDescent="0.25">
      <c r="A1182" s="12"/>
      <c r="B1182" s="8"/>
      <c r="C1182" s="13"/>
      <c r="D1182" s="14"/>
      <c r="E1182" s="14"/>
      <c r="F1182" s="13"/>
      <c r="G1182" s="13"/>
      <c r="H1182" s="13"/>
      <c r="I1182" s="6"/>
      <c r="J1182" s="16"/>
      <c r="K1182" s="13"/>
      <c r="L1182" s="6"/>
    </row>
    <row r="1183" spans="1:12" x14ac:dyDescent="0.25">
      <c r="A1183" s="12"/>
      <c r="B1183" s="8"/>
      <c r="C1183" s="13"/>
      <c r="D1183" s="14"/>
      <c r="E1183" s="14"/>
      <c r="F1183" s="13"/>
      <c r="G1183" s="13"/>
      <c r="H1183" s="13"/>
      <c r="I1183" s="6"/>
      <c r="J1183" s="16"/>
      <c r="K1183" s="13"/>
      <c r="L1183" s="6"/>
    </row>
    <row r="1184" spans="1:12" x14ac:dyDescent="0.25">
      <c r="A1184" s="12"/>
      <c r="B1184" s="8"/>
      <c r="C1184" s="13"/>
      <c r="D1184" s="14"/>
      <c r="E1184" s="14"/>
      <c r="F1184" s="13"/>
      <c r="G1184" s="13"/>
      <c r="H1184" s="13"/>
      <c r="I1184" s="6"/>
      <c r="J1184" s="16"/>
      <c r="K1184" s="13"/>
      <c r="L1184" s="6"/>
    </row>
    <row r="1185" spans="1:12" x14ac:dyDescent="0.25">
      <c r="A1185" s="12"/>
      <c r="B1185" s="8"/>
      <c r="C1185" s="13"/>
      <c r="D1185" s="14"/>
      <c r="E1185" s="14"/>
      <c r="F1185" s="13"/>
      <c r="G1185" s="13"/>
      <c r="H1185" s="13"/>
      <c r="I1185" s="6"/>
      <c r="J1185" s="16"/>
      <c r="K1185" s="13"/>
      <c r="L1185" s="6"/>
    </row>
    <row r="1186" spans="1:12" x14ac:dyDescent="0.25">
      <c r="A1186" s="12"/>
      <c r="B1186" s="8"/>
      <c r="C1186" s="13"/>
      <c r="D1186" s="14"/>
      <c r="E1186" s="14"/>
      <c r="F1186" s="13"/>
      <c r="G1186" s="13"/>
      <c r="H1186" s="13"/>
      <c r="I1186" s="6"/>
      <c r="J1186" s="16"/>
      <c r="K1186" s="13"/>
      <c r="L1186" s="6"/>
    </row>
    <row r="1187" spans="1:12" x14ac:dyDescent="0.25">
      <c r="A1187" s="12"/>
      <c r="B1187" s="8"/>
      <c r="C1187" s="13"/>
      <c r="D1187" s="14"/>
      <c r="E1187" s="14"/>
      <c r="F1187" s="13"/>
      <c r="G1187" s="13"/>
      <c r="H1187" s="13"/>
      <c r="I1187" s="6"/>
      <c r="J1187" s="16"/>
      <c r="K1187" s="13"/>
      <c r="L1187" s="6"/>
    </row>
    <row r="1188" spans="1:12" x14ac:dyDescent="0.25">
      <c r="A1188" s="12"/>
      <c r="B1188" s="8"/>
      <c r="C1188" s="13"/>
      <c r="D1188" s="14"/>
      <c r="E1188" s="14"/>
      <c r="F1188" s="13"/>
      <c r="G1188" s="13"/>
      <c r="H1188" s="13"/>
      <c r="I1188" s="6"/>
      <c r="J1188" s="16"/>
      <c r="K1188" s="13"/>
      <c r="L1188" s="6"/>
    </row>
    <row r="1189" spans="1:12" x14ac:dyDescent="0.25">
      <c r="A1189" s="12"/>
      <c r="B1189" s="8"/>
      <c r="C1189" s="13"/>
      <c r="D1189" s="14"/>
      <c r="E1189" s="14"/>
      <c r="F1189" s="13"/>
      <c r="G1189" s="13"/>
      <c r="H1189" s="13"/>
      <c r="I1189" s="6"/>
      <c r="J1189" s="16"/>
      <c r="K1189" s="13"/>
      <c r="L1189" s="6"/>
    </row>
    <row r="1190" spans="1:12" x14ac:dyDescent="0.25">
      <c r="A1190" s="12"/>
      <c r="B1190" s="8"/>
      <c r="C1190" s="13"/>
      <c r="D1190" s="14"/>
      <c r="E1190" s="14"/>
      <c r="F1190" s="13"/>
      <c r="G1190" s="13"/>
      <c r="H1190" s="13"/>
      <c r="I1190" s="6"/>
      <c r="J1190" s="16"/>
      <c r="K1190" s="13"/>
      <c r="L1190" s="6"/>
    </row>
    <row r="1191" spans="1:12" x14ac:dyDescent="0.25">
      <c r="A1191" s="12"/>
      <c r="B1191" s="8"/>
      <c r="C1191" s="13"/>
      <c r="D1191" s="14"/>
      <c r="E1191" s="14"/>
      <c r="F1191" s="13"/>
      <c r="G1191" s="13"/>
      <c r="H1191" s="13"/>
      <c r="I1191" s="6"/>
      <c r="J1191" s="16"/>
      <c r="K1191" s="13"/>
      <c r="L1191" s="6"/>
    </row>
    <row r="1192" spans="1:12" x14ac:dyDescent="0.25">
      <c r="A1192" s="12"/>
      <c r="B1192" s="8"/>
      <c r="C1192" s="13"/>
      <c r="D1192" s="14"/>
      <c r="E1192" s="14"/>
      <c r="F1192" s="13"/>
      <c r="G1192" s="13"/>
      <c r="H1192" s="13"/>
      <c r="I1192" s="6"/>
      <c r="J1192" s="16"/>
      <c r="K1192" s="13"/>
      <c r="L1192" s="6"/>
    </row>
    <row r="1193" spans="1:12" x14ac:dyDescent="0.25">
      <c r="A1193" s="12"/>
      <c r="B1193" s="8"/>
      <c r="C1193" s="13"/>
      <c r="D1193" s="14"/>
      <c r="E1193" s="14"/>
      <c r="F1193" s="13"/>
      <c r="G1193" s="13"/>
      <c r="H1193" s="13"/>
      <c r="I1193" s="6"/>
      <c r="J1193" s="16"/>
      <c r="K1193" s="13"/>
      <c r="L1193" s="6"/>
    </row>
    <row r="1194" spans="1:12" x14ac:dyDescent="0.25">
      <c r="A1194" s="12"/>
      <c r="B1194" s="8"/>
      <c r="C1194" s="13"/>
      <c r="D1194" s="14"/>
      <c r="E1194" s="14"/>
      <c r="F1194" s="13"/>
      <c r="G1194" s="13"/>
      <c r="H1194" s="13"/>
      <c r="I1194" s="6"/>
      <c r="J1194" s="16"/>
      <c r="K1194" s="13"/>
      <c r="L1194" s="6"/>
    </row>
    <row r="1195" spans="1:12" x14ac:dyDescent="0.25">
      <c r="A1195" s="12"/>
      <c r="B1195" s="8"/>
      <c r="C1195" s="13"/>
      <c r="D1195" s="14"/>
      <c r="E1195" s="14"/>
      <c r="F1195" s="13"/>
      <c r="G1195" s="13"/>
      <c r="H1195" s="13"/>
      <c r="I1195" s="6"/>
      <c r="J1195" s="16"/>
      <c r="K1195" s="13"/>
      <c r="L1195" s="6"/>
    </row>
    <row r="1196" spans="1:12" x14ac:dyDescent="0.25">
      <c r="A1196" s="12"/>
      <c r="B1196" s="8"/>
      <c r="C1196" s="13"/>
      <c r="D1196" s="14"/>
      <c r="E1196" s="14"/>
      <c r="F1196" s="13"/>
      <c r="G1196" s="13"/>
      <c r="H1196" s="13"/>
      <c r="I1196" s="6"/>
      <c r="J1196" s="16"/>
      <c r="K1196" s="13"/>
      <c r="L1196" s="6"/>
    </row>
    <row r="1197" spans="1:12" x14ac:dyDescent="0.25">
      <c r="A1197" s="12"/>
      <c r="B1197" s="8"/>
      <c r="C1197" s="13"/>
      <c r="D1197" s="14"/>
      <c r="E1197" s="14"/>
      <c r="F1197" s="13"/>
      <c r="G1197" s="13"/>
      <c r="H1197" s="13"/>
      <c r="I1197" s="6"/>
      <c r="J1197" s="16"/>
      <c r="K1197" s="13"/>
      <c r="L1197" s="6"/>
    </row>
    <row r="1198" spans="1:12" x14ac:dyDescent="0.25">
      <c r="A1198" s="12"/>
      <c r="B1198" s="8"/>
      <c r="C1198" s="13"/>
      <c r="D1198" s="14"/>
      <c r="E1198" s="14"/>
      <c r="F1198" s="13"/>
      <c r="G1198" s="13"/>
      <c r="H1198" s="13"/>
      <c r="I1198" s="6"/>
      <c r="J1198" s="16"/>
      <c r="K1198" s="13"/>
      <c r="L1198" s="6"/>
    </row>
    <row r="1199" spans="1:12" x14ac:dyDescent="0.25">
      <c r="A1199" s="12"/>
      <c r="B1199" s="8"/>
      <c r="C1199" s="13"/>
      <c r="D1199" s="14"/>
      <c r="E1199" s="14"/>
      <c r="F1199" s="13"/>
      <c r="G1199" s="13"/>
      <c r="H1199" s="13"/>
      <c r="I1199" s="6"/>
      <c r="J1199" s="16"/>
      <c r="K1199" s="13"/>
      <c r="L1199" s="6"/>
    </row>
    <row r="1200" spans="1:12" x14ac:dyDescent="0.25">
      <c r="A1200" s="12"/>
      <c r="B1200" s="8"/>
      <c r="C1200" s="13"/>
      <c r="D1200" s="14"/>
      <c r="E1200" s="14"/>
      <c r="F1200" s="13"/>
      <c r="G1200" s="13"/>
      <c r="H1200" s="13"/>
      <c r="I1200" s="6"/>
      <c r="J1200" s="16"/>
      <c r="K1200" s="13"/>
      <c r="L1200" s="6"/>
    </row>
    <row r="1201" spans="1:12" x14ac:dyDescent="0.25">
      <c r="A1201" s="12"/>
      <c r="B1201" s="8"/>
      <c r="C1201" s="13"/>
      <c r="D1201" s="14"/>
      <c r="E1201" s="14"/>
      <c r="F1201" s="13"/>
      <c r="G1201" s="13"/>
      <c r="H1201" s="13"/>
      <c r="I1201" s="6"/>
      <c r="J1201" s="16"/>
      <c r="K1201" s="13"/>
      <c r="L1201" s="6"/>
    </row>
    <row r="1202" spans="1:12" x14ac:dyDescent="0.25">
      <c r="A1202" s="12"/>
      <c r="B1202" s="8"/>
      <c r="C1202" s="13"/>
      <c r="D1202" s="14"/>
      <c r="E1202" s="14"/>
      <c r="F1202" s="13"/>
      <c r="G1202" s="13"/>
      <c r="H1202" s="13"/>
      <c r="I1202" s="6"/>
      <c r="J1202" s="16"/>
      <c r="K1202" s="13"/>
      <c r="L1202" s="6"/>
    </row>
    <row r="1203" spans="1:12" x14ac:dyDescent="0.25">
      <c r="A1203" s="12"/>
      <c r="B1203" s="8"/>
      <c r="C1203" s="13"/>
      <c r="D1203" s="14"/>
      <c r="E1203" s="14"/>
      <c r="F1203" s="13"/>
      <c r="G1203" s="13"/>
      <c r="H1203" s="13"/>
      <c r="I1203" s="6"/>
      <c r="J1203" s="16"/>
      <c r="K1203" s="13"/>
      <c r="L1203" s="6"/>
    </row>
    <row r="1204" spans="1:12" x14ac:dyDescent="0.25">
      <c r="A1204" s="12"/>
      <c r="B1204" s="8"/>
      <c r="C1204" s="13"/>
      <c r="D1204" s="14"/>
      <c r="E1204" s="14"/>
      <c r="F1204" s="13"/>
      <c r="G1204" s="13"/>
      <c r="H1204" s="13"/>
      <c r="I1204" s="6"/>
      <c r="J1204" s="16"/>
      <c r="K1204" s="13"/>
      <c r="L1204" s="6"/>
    </row>
    <row r="1205" spans="1:12" x14ac:dyDescent="0.25">
      <c r="A1205" s="12"/>
      <c r="B1205" s="8"/>
      <c r="C1205" s="13"/>
      <c r="D1205" s="14"/>
      <c r="E1205" s="14"/>
      <c r="F1205" s="13"/>
      <c r="G1205" s="13"/>
      <c r="H1205" s="13"/>
      <c r="I1205" s="6"/>
      <c r="J1205" s="16"/>
      <c r="K1205" s="13"/>
      <c r="L1205" s="6"/>
    </row>
    <row r="1206" spans="1:12" x14ac:dyDescent="0.25">
      <c r="A1206" s="12"/>
      <c r="B1206" s="8"/>
      <c r="C1206" s="13"/>
      <c r="D1206" s="14"/>
      <c r="E1206" s="14"/>
      <c r="F1206" s="13"/>
      <c r="G1206" s="13"/>
      <c r="H1206" s="13"/>
      <c r="I1206" s="6"/>
      <c r="J1206" s="16"/>
      <c r="K1206" s="13"/>
      <c r="L1206" s="6"/>
    </row>
    <row r="1207" spans="1:12" x14ac:dyDescent="0.25">
      <c r="A1207" s="12"/>
      <c r="B1207" s="8"/>
      <c r="C1207" s="13"/>
      <c r="D1207" s="14"/>
      <c r="E1207" s="14"/>
      <c r="F1207" s="13"/>
      <c r="G1207" s="13"/>
      <c r="H1207" s="13"/>
      <c r="I1207" s="6"/>
      <c r="J1207" s="16"/>
      <c r="K1207" s="13"/>
      <c r="L1207" s="6"/>
    </row>
    <row r="1208" spans="1:12" x14ac:dyDescent="0.25">
      <c r="A1208" s="12"/>
      <c r="B1208" s="8"/>
      <c r="C1208" s="13"/>
      <c r="D1208" s="14"/>
      <c r="E1208" s="14"/>
      <c r="F1208" s="13"/>
      <c r="G1208" s="13"/>
      <c r="H1208" s="13"/>
      <c r="I1208" s="6"/>
      <c r="J1208" s="16"/>
      <c r="K1208" s="13"/>
      <c r="L1208" s="6"/>
    </row>
    <row r="1209" spans="1:12" x14ac:dyDescent="0.25">
      <c r="A1209" s="12"/>
      <c r="B1209" s="8"/>
      <c r="C1209" s="13"/>
      <c r="D1209" s="14"/>
      <c r="E1209" s="14"/>
      <c r="F1209" s="13"/>
      <c r="G1209" s="13"/>
      <c r="H1209" s="13"/>
      <c r="I1209" s="6"/>
      <c r="J1209" s="16"/>
      <c r="K1209" s="13"/>
      <c r="L1209" s="6"/>
    </row>
    <row r="1210" spans="1:12" x14ac:dyDescent="0.25">
      <c r="A1210" s="12"/>
      <c r="B1210" s="8"/>
      <c r="C1210" s="13"/>
      <c r="D1210" s="14"/>
      <c r="E1210" s="14"/>
      <c r="F1210" s="13"/>
      <c r="G1210" s="13"/>
      <c r="H1210" s="13"/>
      <c r="I1210" s="6"/>
      <c r="J1210" s="16"/>
      <c r="K1210" s="13"/>
      <c r="L1210" s="6"/>
    </row>
    <row r="1211" spans="1:12" x14ac:dyDescent="0.25">
      <c r="A1211" s="12"/>
      <c r="B1211" s="8"/>
      <c r="C1211" s="13"/>
      <c r="D1211" s="14"/>
      <c r="E1211" s="14"/>
      <c r="F1211" s="13"/>
      <c r="G1211" s="13"/>
      <c r="H1211" s="13"/>
      <c r="I1211" s="6"/>
      <c r="J1211" s="16"/>
      <c r="K1211" s="13"/>
      <c r="L1211" s="6"/>
    </row>
    <row r="1212" spans="1:12" x14ac:dyDescent="0.25">
      <c r="A1212" s="12"/>
      <c r="B1212" s="8"/>
      <c r="C1212" s="13"/>
      <c r="D1212" s="14"/>
      <c r="E1212" s="14"/>
      <c r="F1212" s="13"/>
      <c r="G1212" s="13"/>
      <c r="H1212" s="13"/>
      <c r="I1212" s="6"/>
      <c r="J1212" s="16"/>
      <c r="K1212" s="13"/>
      <c r="L1212" s="6"/>
    </row>
    <row r="1213" spans="1:12" x14ac:dyDescent="0.25">
      <c r="A1213" s="12"/>
      <c r="B1213" s="8"/>
      <c r="C1213" s="13"/>
      <c r="D1213" s="14"/>
      <c r="E1213" s="14"/>
      <c r="F1213" s="13"/>
      <c r="G1213" s="13"/>
      <c r="H1213" s="13"/>
      <c r="I1213" s="6"/>
      <c r="J1213" s="16"/>
      <c r="K1213" s="13"/>
      <c r="L1213" s="6"/>
    </row>
    <row r="1214" spans="1:12" x14ac:dyDescent="0.25">
      <c r="A1214" s="12"/>
      <c r="B1214" s="8"/>
      <c r="C1214" s="13"/>
      <c r="D1214" s="14"/>
      <c r="E1214" s="14"/>
      <c r="F1214" s="13"/>
      <c r="G1214" s="13"/>
      <c r="H1214" s="13"/>
      <c r="I1214" s="6"/>
      <c r="J1214" s="16"/>
      <c r="K1214" s="13"/>
      <c r="L1214" s="6"/>
    </row>
    <row r="1215" spans="1:12" x14ac:dyDescent="0.25">
      <c r="A1215" s="12"/>
      <c r="B1215" s="8"/>
      <c r="C1215" s="13"/>
      <c r="D1215" s="14"/>
      <c r="E1215" s="14"/>
      <c r="F1215" s="13"/>
      <c r="G1215" s="13"/>
      <c r="H1215" s="13"/>
      <c r="I1215" s="6"/>
      <c r="J1215" s="16"/>
      <c r="K1215" s="13"/>
      <c r="L1215" s="6"/>
    </row>
    <row r="1216" spans="1:12" x14ac:dyDescent="0.25">
      <c r="A1216" s="12"/>
      <c r="B1216" s="8"/>
      <c r="C1216" s="13"/>
      <c r="D1216" s="14"/>
      <c r="E1216" s="14"/>
      <c r="F1216" s="13"/>
      <c r="G1216" s="13"/>
      <c r="H1216" s="13"/>
      <c r="I1216" s="6"/>
      <c r="J1216" s="16"/>
      <c r="K1216" s="13"/>
      <c r="L1216" s="6"/>
    </row>
    <row r="1217" spans="1:12" x14ac:dyDescent="0.25">
      <c r="A1217" s="12"/>
      <c r="B1217" s="8"/>
      <c r="C1217" s="13"/>
      <c r="D1217" s="14"/>
      <c r="E1217" s="14"/>
      <c r="F1217" s="13"/>
      <c r="G1217" s="13"/>
      <c r="H1217" s="13"/>
      <c r="I1217" s="6"/>
      <c r="J1217" s="16"/>
      <c r="K1217" s="13"/>
      <c r="L1217" s="6"/>
    </row>
    <row r="1218" spans="1:12" x14ac:dyDescent="0.25">
      <c r="A1218" s="12"/>
      <c r="B1218" s="8"/>
      <c r="C1218" s="13"/>
      <c r="D1218" s="14"/>
      <c r="E1218" s="14"/>
      <c r="F1218" s="13"/>
      <c r="G1218" s="13"/>
      <c r="H1218" s="13"/>
      <c r="I1218" s="6"/>
      <c r="J1218" s="16"/>
      <c r="K1218" s="13"/>
      <c r="L1218" s="6"/>
    </row>
    <row r="1219" spans="1:12" x14ac:dyDescent="0.25">
      <c r="A1219" s="12"/>
      <c r="B1219" s="8"/>
      <c r="C1219" s="13"/>
      <c r="D1219" s="14"/>
      <c r="E1219" s="14"/>
      <c r="F1219" s="13"/>
      <c r="G1219" s="13"/>
      <c r="H1219" s="13"/>
      <c r="I1219" s="6"/>
      <c r="J1219" s="16"/>
      <c r="K1219" s="13"/>
      <c r="L1219" s="6"/>
    </row>
    <row r="1220" spans="1:12" x14ac:dyDescent="0.25">
      <c r="A1220" s="12"/>
      <c r="B1220" s="8"/>
      <c r="C1220" s="13"/>
      <c r="D1220" s="14"/>
      <c r="E1220" s="14"/>
      <c r="F1220" s="13"/>
      <c r="G1220" s="13"/>
      <c r="H1220" s="13"/>
      <c r="I1220" s="6"/>
      <c r="J1220" s="16"/>
      <c r="K1220" s="13"/>
      <c r="L1220" s="6"/>
    </row>
    <row r="1221" spans="1:12" x14ac:dyDescent="0.25">
      <c r="A1221" s="12"/>
      <c r="B1221" s="8"/>
      <c r="C1221" s="13"/>
      <c r="D1221" s="14"/>
      <c r="E1221" s="14"/>
      <c r="F1221" s="13"/>
      <c r="G1221" s="13"/>
      <c r="H1221" s="13"/>
      <c r="I1221" s="6"/>
      <c r="J1221" s="16"/>
      <c r="K1221" s="13"/>
      <c r="L1221" s="6"/>
    </row>
    <row r="1222" spans="1:12" x14ac:dyDescent="0.25">
      <c r="A1222" s="12"/>
      <c r="B1222" s="8"/>
      <c r="C1222" s="13"/>
      <c r="D1222" s="14"/>
      <c r="E1222" s="14"/>
      <c r="F1222" s="13"/>
      <c r="G1222" s="13"/>
      <c r="H1222" s="13"/>
      <c r="I1222" s="6"/>
      <c r="J1222" s="16"/>
      <c r="K1222" s="13"/>
      <c r="L1222" s="6"/>
    </row>
    <row r="1223" spans="1:12" x14ac:dyDescent="0.25">
      <c r="A1223" s="12"/>
      <c r="B1223" s="8"/>
      <c r="C1223" s="13"/>
      <c r="D1223" s="14"/>
      <c r="E1223" s="14"/>
      <c r="F1223" s="13"/>
      <c r="G1223" s="13"/>
      <c r="H1223" s="13"/>
      <c r="I1223" s="6"/>
      <c r="J1223" s="16"/>
      <c r="K1223" s="13"/>
      <c r="L1223" s="6"/>
    </row>
    <row r="1224" spans="1:12" x14ac:dyDescent="0.25">
      <c r="A1224" s="12"/>
      <c r="B1224" s="8"/>
      <c r="C1224" s="13"/>
      <c r="D1224" s="14"/>
      <c r="E1224" s="14"/>
      <c r="F1224" s="13"/>
      <c r="G1224" s="13"/>
      <c r="H1224" s="13"/>
      <c r="I1224" s="6"/>
      <c r="J1224" s="16"/>
      <c r="K1224" s="13"/>
      <c r="L1224" s="6"/>
    </row>
    <row r="1225" spans="1:12" x14ac:dyDescent="0.25">
      <c r="A1225" s="12"/>
      <c r="B1225" s="8"/>
      <c r="C1225" s="13"/>
      <c r="D1225" s="14"/>
      <c r="E1225" s="14"/>
      <c r="F1225" s="13"/>
      <c r="G1225" s="13"/>
      <c r="H1225" s="13"/>
      <c r="I1225" s="6"/>
      <c r="J1225" s="16"/>
      <c r="K1225" s="13"/>
      <c r="L1225" s="6"/>
    </row>
    <row r="1226" spans="1:12" x14ac:dyDescent="0.25">
      <c r="A1226" s="12"/>
      <c r="B1226" s="8"/>
      <c r="C1226" s="13"/>
      <c r="D1226" s="14"/>
      <c r="E1226" s="14"/>
      <c r="F1226" s="13"/>
      <c r="G1226" s="13"/>
      <c r="H1226" s="13"/>
      <c r="I1226" s="6"/>
      <c r="J1226" s="16"/>
      <c r="K1226" s="13"/>
      <c r="L1226" s="6"/>
    </row>
    <row r="1227" spans="1:12" x14ac:dyDescent="0.25">
      <c r="A1227" s="12"/>
      <c r="B1227" s="8"/>
      <c r="C1227" s="13"/>
      <c r="D1227" s="14"/>
      <c r="E1227" s="14"/>
      <c r="F1227" s="13"/>
      <c r="G1227" s="13"/>
      <c r="H1227" s="13"/>
      <c r="I1227" s="6"/>
      <c r="J1227" s="16"/>
      <c r="K1227" s="13"/>
      <c r="L1227" s="6"/>
    </row>
    <row r="1228" spans="1:12" x14ac:dyDescent="0.25">
      <c r="A1228" s="12"/>
      <c r="B1228" s="8"/>
      <c r="C1228" s="13"/>
      <c r="D1228" s="14"/>
      <c r="E1228" s="14"/>
      <c r="F1228" s="13"/>
      <c r="G1228" s="13"/>
      <c r="H1228" s="13"/>
      <c r="I1228" s="6"/>
      <c r="J1228" s="16"/>
      <c r="K1228" s="13"/>
      <c r="L1228" s="6"/>
    </row>
    <row r="1229" spans="1:12" x14ac:dyDescent="0.25">
      <c r="A1229" s="12"/>
      <c r="B1229" s="8"/>
      <c r="C1229" s="13"/>
      <c r="D1229" s="14"/>
      <c r="E1229" s="14"/>
      <c r="F1229" s="13"/>
      <c r="G1229" s="13"/>
      <c r="H1229" s="13"/>
      <c r="I1229" s="6"/>
      <c r="J1229" s="16"/>
      <c r="K1229" s="13"/>
      <c r="L1229" s="6"/>
    </row>
    <row r="1230" spans="1:12" x14ac:dyDescent="0.25">
      <c r="A1230" s="12"/>
      <c r="B1230" s="8"/>
      <c r="C1230" s="13"/>
      <c r="D1230" s="14"/>
      <c r="E1230" s="14"/>
      <c r="F1230" s="13"/>
      <c r="G1230" s="13"/>
      <c r="H1230" s="13"/>
      <c r="I1230" s="6"/>
      <c r="J1230" s="16"/>
      <c r="K1230" s="13"/>
      <c r="L1230" s="6"/>
    </row>
    <row r="1231" spans="1:12" x14ac:dyDescent="0.25">
      <c r="A1231" s="12"/>
      <c r="B1231" s="8"/>
      <c r="C1231" s="13"/>
      <c r="D1231" s="14"/>
      <c r="E1231" s="14"/>
      <c r="F1231" s="13"/>
      <c r="G1231" s="13"/>
      <c r="H1231" s="13"/>
      <c r="I1231" s="6"/>
      <c r="J1231" s="16"/>
      <c r="K1231" s="13"/>
      <c r="L1231" s="6"/>
    </row>
    <row r="1232" spans="1:12" x14ac:dyDescent="0.25">
      <c r="A1232" s="12"/>
      <c r="B1232" s="8"/>
      <c r="C1232" s="13"/>
      <c r="D1232" s="14"/>
      <c r="E1232" s="14"/>
      <c r="F1232" s="13"/>
      <c r="G1232" s="13"/>
      <c r="H1232" s="13"/>
      <c r="I1232" s="6"/>
      <c r="J1232" s="16"/>
      <c r="K1232" s="13"/>
      <c r="L1232" s="6"/>
    </row>
    <row r="1233" spans="1:12" x14ac:dyDescent="0.25">
      <c r="A1233" s="12"/>
      <c r="B1233" s="8"/>
      <c r="C1233" s="13"/>
      <c r="D1233" s="14"/>
      <c r="E1233" s="14"/>
      <c r="F1233" s="13"/>
      <c r="G1233" s="13"/>
      <c r="H1233" s="13"/>
      <c r="I1233" s="6"/>
      <c r="J1233" s="16"/>
      <c r="K1233" s="13"/>
      <c r="L1233" s="6"/>
    </row>
    <row r="1234" spans="1:12" x14ac:dyDescent="0.25">
      <c r="A1234" s="12"/>
      <c r="B1234" s="8"/>
      <c r="C1234" s="13"/>
      <c r="D1234" s="14"/>
      <c r="E1234" s="14"/>
      <c r="F1234" s="13"/>
      <c r="G1234" s="13"/>
      <c r="H1234" s="13"/>
      <c r="I1234" s="6"/>
      <c r="J1234" s="16"/>
      <c r="K1234" s="13"/>
      <c r="L1234" s="6"/>
    </row>
    <row r="1235" spans="1:12" x14ac:dyDescent="0.25">
      <c r="A1235" s="12"/>
      <c r="B1235" s="8"/>
      <c r="C1235" s="13"/>
      <c r="D1235" s="14"/>
      <c r="E1235" s="14"/>
      <c r="F1235" s="13"/>
      <c r="G1235" s="13"/>
      <c r="H1235" s="13"/>
      <c r="I1235" s="6"/>
      <c r="J1235" s="16"/>
      <c r="K1235" s="13"/>
      <c r="L1235" s="6"/>
    </row>
    <row r="1236" spans="1:12" x14ac:dyDescent="0.25">
      <c r="A1236" s="12"/>
      <c r="B1236" s="8"/>
      <c r="C1236" s="13"/>
      <c r="D1236" s="14"/>
      <c r="E1236" s="14"/>
      <c r="F1236" s="13"/>
      <c r="G1236" s="13"/>
      <c r="H1236" s="13"/>
      <c r="I1236" s="6"/>
      <c r="J1236" s="16"/>
      <c r="K1236" s="13"/>
      <c r="L1236" s="6"/>
    </row>
    <row r="1237" spans="1:12" x14ac:dyDescent="0.25">
      <c r="A1237" s="12"/>
      <c r="B1237" s="8"/>
      <c r="C1237" s="13"/>
      <c r="D1237" s="14"/>
      <c r="E1237" s="14"/>
      <c r="F1237" s="13"/>
      <c r="G1237" s="13"/>
      <c r="H1237" s="13"/>
      <c r="I1237" s="6"/>
      <c r="J1237" s="16"/>
      <c r="K1237" s="13"/>
      <c r="L1237" s="6"/>
    </row>
    <row r="1238" spans="1:12" x14ac:dyDescent="0.25">
      <c r="A1238" s="12"/>
      <c r="B1238" s="8"/>
      <c r="C1238" s="13"/>
      <c r="D1238" s="14"/>
      <c r="E1238" s="14"/>
      <c r="F1238" s="13"/>
      <c r="G1238" s="13"/>
      <c r="H1238" s="13"/>
      <c r="I1238" s="6"/>
      <c r="J1238" s="16"/>
      <c r="K1238" s="13"/>
      <c r="L1238" s="6"/>
    </row>
    <row r="1239" spans="1:12" x14ac:dyDescent="0.25">
      <c r="A1239" s="12"/>
      <c r="B1239" s="8"/>
      <c r="C1239" s="13"/>
      <c r="D1239" s="14"/>
      <c r="E1239" s="14"/>
      <c r="F1239" s="13"/>
      <c r="G1239" s="13"/>
      <c r="H1239" s="13"/>
      <c r="I1239" s="6"/>
      <c r="J1239" s="16"/>
      <c r="K1239" s="13"/>
      <c r="L1239" s="6"/>
    </row>
    <row r="1240" spans="1:12" x14ac:dyDescent="0.25">
      <c r="A1240" s="12"/>
      <c r="B1240" s="8"/>
      <c r="C1240" s="13"/>
      <c r="D1240" s="14"/>
      <c r="E1240" s="14"/>
      <c r="F1240" s="13"/>
      <c r="G1240" s="13"/>
      <c r="H1240" s="13"/>
      <c r="I1240" s="6"/>
      <c r="J1240" s="16"/>
      <c r="K1240" s="13"/>
      <c r="L1240" s="6"/>
    </row>
    <row r="1241" spans="1:12" x14ac:dyDescent="0.25">
      <c r="A1241" s="12"/>
      <c r="B1241" s="8"/>
      <c r="C1241" s="13"/>
      <c r="D1241" s="14"/>
      <c r="E1241" s="14"/>
      <c r="F1241" s="13"/>
      <c r="G1241" s="13"/>
      <c r="H1241" s="13"/>
      <c r="I1241" s="6"/>
      <c r="J1241" s="16"/>
      <c r="K1241" s="13"/>
      <c r="L1241" s="6"/>
    </row>
    <row r="1242" spans="1:12" x14ac:dyDescent="0.25">
      <c r="A1242" s="12"/>
      <c r="B1242" s="8"/>
      <c r="C1242" s="13"/>
      <c r="D1242" s="14"/>
      <c r="E1242" s="14"/>
      <c r="F1242" s="13"/>
      <c r="G1242" s="13"/>
      <c r="H1242" s="13"/>
      <c r="I1242" s="6"/>
      <c r="J1242" s="16"/>
      <c r="K1242" s="13"/>
      <c r="L1242" s="6"/>
    </row>
    <row r="1243" spans="1:12" x14ac:dyDescent="0.25">
      <c r="A1243" s="12"/>
      <c r="B1243" s="8"/>
      <c r="C1243" s="13"/>
      <c r="D1243" s="14"/>
      <c r="E1243" s="14"/>
      <c r="F1243" s="13"/>
      <c r="G1243" s="13"/>
      <c r="H1243" s="13"/>
      <c r="I1243" s="6"/>
      <c r="J1243" s="16"/>
      <c r="K1243" s="13"/>
      <c r="L1243" s="6"/>
    </row>
    <row r="1244" spans="1:12" x14ac:dyDescent="0.25">
      <c r="A1244" s="12"/>
      <c r="B1244" s="8"/>
      <c r="C1244" s="13"/>
      <c r="D1244" s="14"/>
      <c r="E1244" s="14"/>
      <c r="F1244" s="13"/>
      <c r="G1244" s="13"/>
      <c r="H1244" s="13"/>
      <c r="I1244" s="6"/>
      <c r="J1244" s="16"/>
      <c r="K1244" s="13"/>
      <c r="L1244" s="6"/>
    </row>
    <row r="1245" spans="1:12" x14ac:dyDescent="0.25">
      <c r="A1245" s="12"/>
      <c r="B1245" s="8"/>
      <c r="C1245" s="13"/>
      <c r="D1245" s="14"/>
      <c r="E1245" s="14"/>
      <c r="F1245" s="13"/>
      <c r="G1245" s="13"/>
      <c r="H1245" s="13"/>
      <c r="I1245" s="6"/>
      <c r="J1245" s="16"/>
      <c r="K1245" s="13"/>
      <c r="L1245" s="6"/>
    </row>
    <row r="1246" spans="1:12" x14ac:dyDescent="0.25">
      <c r="A1246" s="12"/>
      <c r="B1246" s="8"/>
      <c r="C1246" s="13"/>
      <c r="D1246" s="14"/>
      <c r="E1246" s="14"/>
      <c r="F1246" s="13"/>
      <c r="G1246" s="13"/>
      <c r="H1246" s="13"/>
      <c r="I1246" s="6"/>
      <c r="J1246" s="16"/>
      <c r="K1246" s="13"/>
      <c r="L1246" s="6"/>
    </row>
    <row r="1247" spans="1:12" x14ac:dyDescent="0.25">
      <c r="A1247" s="12"/>
      <c r="B1247" s="8"/>
      <c r="C1247" s="13"/>
      <c r="D1247" s="14"/>
      <c r="E1247" s="14"/>
      <c r="F1247" s="13"/>
      <c r="G1247" s="13"/>
      <c r="H1247" s="13"/>
      <c r="I1247" s="6"/>
      <c r="J1247" s="16"/>
      <c r="K1247" s="13"/>
      <c r="L1247" s="6"/>
    </row>
    <row r="1248" spans="1:12" x14ac:dyDescent="0.25">
      <c r="A1248" s="12"/>
      <c r="B1248" s="8"/>
      <c r="C1248" s="13"/>
      <c r="D1248" s="14"/>
      <c r="E1248" s="14"/>
      <c r="F1248" s="13"/>
      <c r="G1248" s="13"/>
      <c r="H1248" s="13"/>
      <c r="I1248" s="6"/>
      <c r="J1248" s="16"/>
      <c r="K1248" s="13"/>
      <c r="L1248" s="6"/>
    </row>
    <row r="1249" spans="1:12" x14ac:dyDescent="0.25">
      <c r="A1249" s="12"/>
      <c r="B1249" s="8"/>
      <c r="C1249" s="13"/>
      <c r="D1249" s="14"/>
      <c r="E1249" s="14"/>
      <c r="F1249" s="13"/>
      <c r="G1249" s="13"/>
      <c r="H1249" s="13"/>
      <c r="I1249" s="6"/>
      <c r="J1249" s="16"/>
      <c r="K1249" s="13"/>
      <c r="L1249" s="6"/>
    </row>
    <row r="1250" spans="1:12" x14ac:dyDescent="0.25">
      <c r="A1250" s="12"/>
      <c r="B1250" s="8"/>
      <c r="C1250" s="13"/>
      <c r="D1250" s="14"/>
      <c r="E1250" s="14"/>
      <c r="F1250" s="13"/>
      <c r="G1250" s="13"/>
      <c r="H1250" s="13"/>
      <c r="I1250" s="6"/>
      <c r="J1250" s="16"/>
      <c r="K1250" s="13"/>
      <c r="L1250" s="6"/>
    </row>
    <row r="1251" spans="1:12" x14ac:dyDescent="0.25">
      <c r="A1251" s="12"/>
      <c r="B1251" s="8"/>
      <c r="C1251" s="13"/>
      <c r="D1251" s="14"/>
      <c r="E1251" s="14"/>
      <c r="F1251" s="13"/>
      <c r="G1251" s="13"/>
      <c r="H1251" s="13"/>
      <c r="I1251" s="6"/>
      <c r="J1251" s="16"/>
      <c r="K1251" s="13"/>
      <c r="L1251" s="6"/>
    </row>
    <row r="1252" spans="1:12" x14ac:dyDescent="0.25">
      <c r="A1252" s="12"/>
      <c r="B1252" s="8"/>
      <c r="C1252" s="13"/>
      <c r="D1252" s="14"/>
      <c r="E1252" s="14"/>
      <c r="F1252" s="13"/>
      <c r="G1252" s="13"/>
      <c r="H1252" s="13"/>
      <c r="I1252" s="6"/>
      <c r="J1252" s="16"/>
      <c r="K1252" s="13"/>
      <c r="L1252" s="6"/>
    </row>
    <row r="1253" spans="1:12" x14ac:dyDescent="0.25">
      <c r="A1253" s="12"/>
      <c r="B1253" s="8"/>
      <c r="C1253" s="13"/>
      <c r="D1253" s="14"/>
      <c r="E1253" s="14"/>
      <c r="F1253" s="13"/>
      <c r="G1253" s="13"/>
      <c r="H1253" s="13"/>
      <c r="I1253" s="6"/>
      <c r="J1253" s="16"/>
      <c r="K1253" s="13"/>
      <c r="L1253" s="6"/>
    </row>
    <row r="1254" spans="1:12" x14ac:dyDescent="0.25">
      <c r="A1254" s="12"/>
      <c r="B1254" s="8"/>
      <c r="C1254" s="13"/>
      <c r="D1254" s="14"/>
      <c r="E1254" s="14"/>
      <c r="F1254" s="13"/>
      <c r="G1254" s="13"/>
      <c r="H1254" s="13"/>
      <c r="I1254" s="6"/>
      <c r="J1254" s="16"/>
      <c r="K1254" s="13"/>
      <c r="L1254" s="6"/>
    </row>
    <row r="1255" spans="1:12" x14ac:dyDescent="0.25">
      <c r="A1255" s="12"/>
      <c r="B1255" s="8"/>
      <c r="C1255" s="13"/>
      <c r="D1255" s="14"/>
      <c r="E1255" s="14"/>
      <c r="F1255" s="13"/>
      <c r="G1255" s="13"/>
      <c r="H1255" s="13"/>
      <c r="I1255" s="6"/>
      <c r="J1255" s="16"/>
      <c r="K1255" s="13"/>
      <c r="L1255" s="6"/>
    </row>
    <row r="1256" spans="1:12" x14ac:dyDescent="0.25">
      <c r="A1256" s="12"/>
      <c r="B1256" s="8"/>
      <c r="C1256" s="13"/>
      <c r="D1256" s="14"/>
      <c r="E1256" s="14"/>
      <c r="F1256" s="13"/>
      <c r="G1256" s="13"/>
      <c r="H1256" s="13"/>
      <c r="I1256" s="6"/>
      <c r="J1256" s="16"/>
      <c r="K1256" s="13"/>
      <c r="L1256" s="6"/>
    </row>
    <row r="1257" spans="1:12" x14ac:dyDescent="0.25">
      <c r="A1257" s="12"/>
      <c r="B1257" s="8"/>
      <c r="C1257" s="13"/>
      <c r="D1257" s="14"/>
      <c r="E1257" s="14"/>
      <c r="F1257" s="13"/>
      <c r="G1257" s="13"/>
      <c r="H1257" s="13"/>
      <c r="I1257" s="6"/>
      <c r="J1257" s="16"/>
      <c r="K1257" s="13"/>
      <c r="L1257" s="6"/>
    </row>
    <row r="1258" spans="1:12" x14ac:dyDescent="0.25">
      <c r="A1258" s="12"/>
      <c r="B1258" s="8"/>
      <c r="C1258" s="13"/>
      <c r="D1258" s="14"/>
      <c r="E1258" s="14"/>
      <c r="F1258" s="13"/>
      <c r="G1258" s="13"/>
      <c r="H1258" s="13"/>
      <c r="I1258" s="6"/>
      <c r="J1258" s="16"/>
      <c r="K1258" s="13"/>
      <c r="L1258" s="6"/>
    </row>
    <row r="1259" spans="1:12" x14ac:dyDescent="0.25">
      <c r="A1259" s="12"/>
      <c r="B1259" s="8"/>
      <c r="C1259" s="13"/>
      <c r="D1259" s="14"/>
      <c r="E1259" s="14"/>
      <c r="F1259" s="13"/>
      <c r="G1259" s="13"/>
      <c r="H1259" s="13"/>
      <c r="I1259" s="6"/>
      <c r="J1259" s="16"/>
      <c r="K1259" s="13"/>
      <c r="L1259" s="6"/>
    </row>
    <row r="1260" spans="1:12" x14ac:dyDescent="0.25">
      <c r="A1260" s="12"/>
      <c r="B1260" s="8"/>
      <c r="C1260" s="13"/>
      <c r="D1260" s="14"/>
      <c r="E1260" s="14"/>
      <c r="F1260" s="13"/>
      <c r="G1260" s="13"/>
      <c r="H1260" s="13"/>
      <c r="I1260" s="6"/>
      <c r="J1260" s="16"/>
      <c r="K1260" s="13"/>
      <c r="L1260" s="6"/>
    </row>
    <row r="1261" spans="1:12" x14ac:dyDescent="0.25">
      <c r="A1261" s="12"/>
      <c r="B1261" s="8"/>
      <c r="C1261" s="13"/>
      <c r="D1261" s="14"/>
      <c r="E1261" s="14"/>
      <c r="F1261" s="13"/>
      <c r="G1261" s="13"/>
      <c r="H1261" s="13"/>
      <c r="I1261" s="6"/>
      <c r="J1261" s="16"/>
      <c r="K1261" s="13"/>
      <c r="L1261" s="6"/>
    </row>
    <row r="1262" spans="1:12" x14ac:dyDescent="0.25">
      <c r="A1262" s="12"/>
      <c r="B1262" s="8"/>
      <c r="C1262" s="13"/>
      <c r="D1262" s="14"/>
      <c r="E1262" s="14"/>
      <c r="F1262" s="13"/>
      <c r="G1262" s="13"/>
      <c r="H1262" s="13"/>
      <c r="I1262" s="6"/>
      <c r="J1262" s="16"/>
      <c r="K1262" s="13"/>
      <c r="L1262" s="6"/>
    </row>
    <row r="1263" spans="1:12" x14ac:dyDescent="0.25">
      <c r="A1263" s="12"/>
      <c r="B1263" s="8"/>
      <c r="C1263" s="13"/>
      <c r="D1263" s="14"/>
      <c r="E1263" s="14"/>
      <c r="F1263" s="13"/>
      <c r="G1263" s="13"/>
      <c r="H1263" s="13"/>
      <c r="I1263" s="6"/>
      <c r="J1263" s="16"/>
      <c r="K1263" s="13"/>
      <c r="L1263" s="6"/>
    </row>
    <row r="1264" spans="1:12" x14ac:dyDescent="0.25">
      <c r="A1264" s="12"/>
      <c r="B1264" s="8"/>
      <c r="C1264" s="13"/>
      <c r="D1264" s="14"/>
      <c r="E1264" s="14"/>
      <c r="F1264" s="13"/>
      <c r="G1264" s="13"/>
      <c r="H1264" s="13"/>
      <c r="I1264" s="6"/>
      <c r="J1264" s="16"/>
      <c r="K1264" s="13"/>
      <c r="L1264" s="6"/>
    </row>
    <row r="1265" spans="1:12" x14ac:dyDescent="0.25">
      <c r="A1265" s="12"/>
      <c r="B1265" s="8"/>
      <c r="C1265" s="13"/>
      <c r="D1265" s="14"/>
      <c r="E1265" s="14"/>
      <c r="F1265" s="13"/>
      <c r="G1265" s="13"/>
      <c r="H1265" s="13"/>
      <c r="I1265" s="6"/>
      <c r="J1265" s="16"/>
      <c r="K1265" s="13"/>
      <c r="L1265" s="6"/>
    </row>
    <row r="1266" spans="1:12" x14ac:dyDescent="0.25">
      <c r="A1266" s="12"/>
      <c r="B1266" s="8"/>
      <c r="C1266" s="13"/>
      <c r="D1266" s="14"/>
      <c r="E1266" s="14"/>
      <c r="F1266" s="13"/>
      <c r="G1266" s="13"/>
      <c r="H1266" s="13"/>
      <c r="I1266" s="6"/>
      <c r="J1266" s="16"/>
      <c r="K1266" s="13"/>
      <c r="L1266" s="6"/>
    </row>
    <row r="1267" spans="1:12" x14ac:dyDescent="0.25">
      <c r="A1267" s="12"/>
      <c r="B1267" s="8"/>
      <c r="C1267" s="13"/>
      <c r="D1267" s="14"/>
      <c r="E1267" s="14"/>
      <c r="F1267" s="13"/>
      <c r="G1267" s="13"/>
      <c r="H1267" s="13"/>
      <c r="I1267" s="6"/>
      <c r="J1267" s="16"/>
      <c r="K1267" s="13"/>
      <c r="L1267" s="6"/>
    </row>
    <row r="1268" spans="1:12" x14ac:dyDescent="0.25">
      <c r="A1268" s="12"/>
      <c r="B1268" s="8"/>
      <c r="C1268" s="13"/>
      <c r="D1268" s="14"/>
      <c r="E1268" s="14"/>
      <c r="F1268" s="13"/>
      <c r="G1268" s="13"/>
      <c r="H1268" s="13"/>
      <c r="I1268" s="6"/>
      <c r="J1268" s="16"/>
      <c r="K1268" s="13"/>
      <c r="L1268" s="6"/>
    </row>
    <row r="1269" spans="1:12" x14ac:dyDescent="0.25">
      <c r="A1269" s="12"/>
      <c r="B1269" s="8"/>
      <c r="C1269" s="13"/>
      <c r="D1269" s="14"/>
      <c r="E1269" s="14"/>
      <c r="F1269" s="13"/>
      <c r="G1269" s="13"/>
      <c r="H1269" s="13"/>
      <c r="I1269" s="6"/>
      <c r="J1269" s="16"/>
      <c r="K1269" s="13"/>
      <c r="L1269" s="6"/>
    </row>
    <row r="1270" spans="1:12" x14ac:dyDescent="0.25">
      <c r="A1270" s="12"/>
      <c r="B1270" s="8"/>
      <c r="C1270" s="13"/>
      <c r="D1270" s="14"/>
      <c r="E1270" s="14"/>
      <c r="F1270" s="13"/>
      <c r="G1270" s="13"/>
      <c r="H1270" s="13"/>
      <c r="I1270" s="6"/>
      <c r="J1270" s="16"/>
      <c r="K1270" s="13"/>
      <c r="L1270" s="6"/>
    </row>
    <row r="1271" spans="1:12" x14ac:dyDescent="0.25">
      <c r="A1271" s="12"/>
      <c r="B1271" s="8"/>
      <c r="C1271" s="13"/>
      <c r="D1271" s="14"/>
      <c r="E1271" s="14"/>
      <c r="F1271" s="13"/>
      <c r="G1271" s="13"/>
      <c r="H1271" s="13"/>
      <c r="I1271" s="6"/>
      <c r="J1271" s="16"/>
      <c r="K1271" s="13"/>
      <c r="L1271" s="6"/>
    </row>
    <row r="1272" spans="1:12" x14ac:dyDescent="0.25">
      <c r="A1272" s="12"/>
      <c r="B1272" s="8"/>
      <c r="C1272" s="13"/>
      <c r="D1272" s="14"/>
      <c r="E1272" s="14"/>
      <c r="F1272" s="13"/>
      <c r="G1272" s="13"/>
      <c r="H1272" s="13"/>
      <c r="I1272" s="6"/>
      <c r="J1272" s="16"/>
      <c r="K1272" s="13"/>
      <c r="L1272" s="6"/>
    </row>
    <row r="1273" spans="1:12" x14ac:dyDescent="0.25">
      <c r="A1273" s="12"/>
      <c r="B1273" s="8"/>
      <c r="C1273" s="13"/>
      <c r="D1273" s="14"/>
      <c r="E1273" s="14"/>
      <c r="F1273" s="13"/>
      <c r="G1273" s="13"/>
      <c r="H1273" s="13"/>
      <c r="I1273" s="6"/>
      <c r="J1273" s="16"/>
      <c r="K1273" s="13"/>
      <c r="L1273" s="6"/>
    </row>
    <row r="1274" spans="1:12" x14ac:dyDescent="0.25">
      <c r="A1274" s="12"/>
      <c r="B1274" s="8"/>
      <c r="C1274" s="13"/>
      <c r="D1274" s="14"/>
      <c r="E1274" s="14"/>
      <c r="F1274" s="13"/>
      <c r="G1274" s="13"/>
      <c r="H1274" s="13"/>
      <c r="I1274" s="6"/>
      <c r="J1274" s="16"/>
      <c r="K1274" s="13"/>
      <c r="L1274" s="6"/>
    </row>
    <row r="1275" spans="1:12" x14ac:dyDescent="0.25">
      <c r="A1275" s="12"/>
      <c r="B1275" s="8"/>
      <c r="C1275" s="13"/>
      <c r="D1275" s="14"/>
      <c r="E1275" s="14"/>
      <c r="F1275" s="13"/>
      <c r="G1275" s="13"/>
      <c r="H1275" s="13"/>
      <c r="I1275" s="6"/>
      <c r="J1275" s="16"/>
      <c r="K1275" s="13"/>
      <c r="L1275" s="6"/>
    </row>
    <row r="1276" spans="1:12" x14ac:dyDescent="0.25">
      <c r="A1276" s="12"/>
      <c r="B1276" s="8"/>
      <c r="C1276" s="13"/>
      <c r="D1276" s="14"/>
      <c r="E1276" s="14"/>
      <c r="F1276" s="13"/>
      <c r="G1276" s="13"/>
      <c r="H1276" s="13"/>
      <c r="I1276" s="6"/>
      <c r="J1276" s="16"/>
      <c r="K1276" s="13"/>
      <c r="L1276" s="6"/>
    </row>
    <row r="1277" spans="1:12" x14ac:dyDescent="0.25">
      <c r="A1277" s="12"/>
      <c r="B1277" s="8"/>
      <c r="C1277" s="13"/>
      <c r="D1277" s="14"/>
      <c r="E1277" s="14"/>
      <c r="F1277" s="13"/>
      <c r="G1277" s="13"/>
      <c r="H1277" s="13"/>
      <c r="I1277" s="6"/>
      <c r="J1277" s="16"/>
      <c r="K1277" s="13"/>
      <c r="L1277" s="6"/>
    </row>
    <row r="1278" spans="1:12" x14ac:dyDescent="0.25">
      <c r="A1278" s="12"/>
      <c r="B1278" s="8"/>
      <c r="C1278" s="13"/>
      <c r="D1278" s="14"/>
      <c r="E1278" s="14"/>
      <c r="F1278" s="13"/>
      <c r="G1278" s="13"/>
      <c r="H1278" s="13"/>
      <c r="I1278" s="6"/>
      <c r="J1278" s="16"/>
      <c r="K1278" s="13"/>
      <c r="L1278" s="6"/>
    </row>
    <row r="1279" spans="1:12" x14ac:dyDescent="0.25">
      <c r="A1279" s="12"/>
      <c r="B1279" s="8"/>
      <c r="C1279" s="13"/>
      <c r="D1279" s="14"/>
      <c r="E1279" s="14"/>
      <c r="F1279" s="13"/>
      <c r="G1279" s="13"/>
      <c r="H1279" s="13"/>
      <c r="I1279" s="6"/>
      <c r="J1279" s="16"/>
      <c r="K1279" s="13"/>
      <c r="L1279" s="6"/>
    </row>
    <row r="1280" spans="1:12" x14ac:dyDescent="0.25">
      <c r="A1280" s="12"/>
      <c r="B1280" s="8"/>
      <c r="C1280" s="13"/>
      <c r="D1280" s="14"/>
      <c r="E1280" s="14"/>
      <c r="F1280" s="13"/>
      <c r="G1280" s="13"/>
      <c r="H1280" s="13"/>
      <c r="I1280" s="6"/>
      <c r="J1280" s="16"/>
      <c r="K1280" s="13"/>
      <c r="L1280" s="6"/>
    </row>
    <row r="1281" spans="1:12" x14ac:dyDescent="0.25">
      <c r="A1281" s="12"/>
      <c r="B1281" s="8"/>
      <c r="C1281" s="13"/>
      <c r="D1281" s="14"/>
      <c r="E1281" s="14"/>
      <c r="F1281" s="13"/>
      <c r="G1281" s="13"/>
      <c r="H1281" s="13"/>
      <c r="I1281" s="6"/>
      <c r="J1281" s="16"/>
      <c r="K1281" s="13"/>
      <c r="L1281" s="6"/>
    </row>
    <row r="1282" spans="1:12" x14ac:dyDescent="0.25">
      <c r="A1282" s="12"/>
      <c r="B1282" s="8"/>
      <c r="C1282" s="13"/>
      <c r="D1282" s="14"/>
      <c r="E1282" s="14"/>
      <c r="F1282" s="13"/>
      <c r="G1282" s="13"/>
      <c r="H1282" s="13"/>
      <c r="I1282" s="6"/>
      <c r="J1282" s="16"/>
      <c r="K1282" s="13"/>
      <c r="L1282" s="6"/>
    </row>
    <row r="1283" spans="1:12" x14ac:dyDescent="0.25">
      <c r="A1283" s="12"/>
      <c r="B1283" s="8"/>
      <c r="C1283" s="13"/>
      <c r="D1283" s="14"/>
      <c r="E1283" s="14"/>
      <c r="F1283" s="13"/>
      <c r="G1283" s="13"/>
      <c r="H1283" s="13"/>
      <c r="I1283" s="6"/>
      <c r="J1283" s="16"/>
      <c r="K1283" s="13"/>
      <c r="L1283" s="6"/>
    </row>
    <row r="1284" spans="1:12" x14ac:dyDescent="0.25">
      <c r="A1284" s="12"/>
      <c r="B1284" s="8"/>
      <c r="C1284" s="13"/>
      <c r="D1284" s="14"/>
      <c r="E1284" s="14"/>
      <c r="F1284" s="13"/>
      <c r="G1284" s="13"/>
      <c r="H1284" s="13"/>
      <c r="I1284" s="6"/>
      <c r="J1284" s="16"/>
      <c r="K1284" s="13"/>
      <c r="L1284" s="6"/>
    </row>
    <row r="1285" spans="1:12" x14ac:dyDescent="0.25">
      <c r="A1285" s="12"/>
      <c r="B1285" s="8"/>
      <c r="C1285" s="13"/>
      <c r="D1285" s="14"/>
      <c r="E1285" s="14"/>
      <c r="F1285" s="13"/>
      <c r="G1285" s="13"/>
      <c r="H1285" s="13"/>
      <c r="I1285" s="6"/>
      <c r="J1285" s="16"/>
      <c r="K1285" s="13"/>
      <c r="L1285" s="6"/>
    </row>
    <row r="1286" spans="1:12" x14ac:dyDescent="0.25">
      <c r="A1286" s="12"/>
      <c r="B1286" s="8"/>
      <c r="C1286" s="13"/>
      <c r="D1286" s="14"/>
      <c r="E1286" s="14"/>
      <c r="F1286" s="13"/>
      <c r="G1286" s="13"/>
      <c r="H1286" s="13"/>
      <c r="I1286" s="6"/>
      <c r="J1286" s="16"/>
      <c r="K1286" s="13"/>
      <c r="L1286" s="6"/>
    </row>
    <row r="1287" spans="1:12" x14ac:dyDescent="0.25">
      <c r="A1287" s="12"/>
      <c r="B1287" s="8"/>
      <c r="C1287" s="13"/>
      <c r="D1287" s="14"/>
      <c r="E1287" s="14"/>
      <c r="F1287" s="13"/>
      <c r="G1287" s="13"/>
      <c r="H1287" s="13"/>
      <c r="I1287" s="6"/>
      <c r="J1287" s="16"/>
      <c r="K1287" s="13"/>
      <c r="L1287" s="6"/>
    </row>
    <row r="1288" spans="1:12" x14ac:dyDescent="0.25">
      <c r="A1288" s="12"/>
      <c r="B1288" s="8"/>
      <c r="C1288" s="13"/>
      <c r="D1288" s="14"/>
      <c r="E1288" s="14"/>
      <c r="F1288" s="13"/>
      <c r="G1288" s="13"/>
      <c r="H1288" s="13"/>
      <c r="I1288" s="6"/>
      <c r="J1288" s="16"/>
      <c r="K1288" s="13"/>
      <c r="L1288" s="6"/>
    </row>
    <row r="1289" spans="1:12" x14ac:dyDescent="0.25">
      <c r="A1289" s="12"/>
      <c r="B1289" s="8"/>
      <c r="C1289" s="13"/>
      <c r="D1289" s="14"/>
      <c r="E1289" s="14"/>
      <c r="F1289" s="13"/>
      <c r="G1289" s="13"/>
      <c r="H1289" s="13"/>
      <c r="I1289" s="6"/>
      <c r="J1289" s="16"/>
      <c r="K1289" s="13"/>
      <c r="L1289" s="6"/>
    </row>
    <row r="1290" spans="1:12" x14ac:dyDescent="0.25">
      <c r="A1290" s="12"/>
      <c r="B1290" s="8"/>
      <c r="C1290" s="13"/>
      <c r="D1290" s="14"/>
      <c r="E1290" s="14"/>
      <c r="F1290" s="13"/>
      <c r="G1290" s="13"/>
      <c r="H1290" s="13"/>
      <c r="I1290" s="6"/>
      <c r="J1290" s="16"/>
      <c r="K1290" s="13"/>
      <c r="L1290" s="6"/>
    </row>
    <row r="1291" spans="1:12" x14ac:dyDescent="0.25">
      <c r="A1291" s="12"/>
      <c r="B1291" s="8"/>
      <c r="C1291" s="13"/>
      <c r="D1291" s="14"/>
      <c r="E1291" s="14"/>
      <c r="F1291" s="13"/>
      <c r="G1291" s="13"/>
      <c r="H1291" s="13"/>
      <c r="I1291" s="6"/>
      <c r="J1291" s="16"/>
      <c r="K1291" s="13"/>
      <c r="L1291" s="6"/>
    </row>
    <row r="1292" spans="1:12" x14ac:dyDescent="0.25">
      <c r="A1292" s="12"/>
      <c r="B1292" s="8"/>
      <c r="C1292" s="13"/>
      <c r="D1292" s="14"/>
      <c r="E1292" s="14"/>
      <c r="F1292" s="13"/>
      <c r="G1292" s="13"/>
      <c r="H1292" s="13"/>
      <c r="I1292" s="6"/>
      <c r="J1292" s="16"/>
      <c r="K1292" s="13"/>
      <c r="L1292" s="6"/>
    </row>
    <row r="1293" spans="1:12" x14ac:dyDescent="0.25">
      <c r="A1293" s="12"/>
      <c r="B1293" s="8"/>
      <c r="C1293" s="13"/>
      <c r="D1293" s="14"/>
      <c r="E1293" s="14"/>
      <c r="F1293" s="13"/>
      <c r="G1293" s="13"/>
      <c r="H1293" s="13"/>
      <c r="I1293" s="6"/>
      <c r="J1293" s="16"/>
      <c r="K1293" s="13"/>
      <c r="L1293" s="6"/>
    </row>
    <row r="1294" spans="1:12" x14ac:dyDescent="0.25">
      <c r="A1294" s="12"/>
      <c r="B1294" s="8"/>
      <c r="C1294" s="13"/>
      <c r="D1294" s="14"/>
      <c r="E1294" s="14"/>
      <c r="F1294" s="13"/>
      <c r="G1294" s="13"/>
      <c r="H1294" s="13"/>
      <c r="I1294" s="6"/>
      <c r="J1294" s="16"/>
      <c r="K1294" s="13"/>
      <c r="L1294" s="6"/>
    </row>
    <row r="1295" spans="1:12" x14ac:dyDescent="0.25">
      <c r="A1295" s="12"/>
      <c r="B1295" s="8"/>
      <c r="C1295" s="13"/>
      <c r="D1295" s="14"/>
      <c r="E1295" s="14"/>
      <c r="F1295" s="13"/>
      <c r="G1295" s="13"/>
      <c r="H1295" s="13"/>
      <c r="I1295" s="6"/>
      <c r="J1295" s="16"/>
      <c r="K1295" s="13"/>
      <c r="L1295" s="6"/>
    </row>
    <row r="1296" spans="1:12" x14ac:dyDescent="0.25">
      <c r="A1296" s="12"/>
      <c r="B1296" s="8"/>
      <c r="C1296" s="13"/>
      <c r="D1296" s="14"/>
      <c r="E1296" s="14"/>
      <c r="F1296" s="13"/>
      <c r="G1296" s="13"/>
      <c r="H1296" s="13"/>
      <c r="I1296" s="6"/>
      <c r="J1296" s="16"/>
      <c r="K1296" s="13"/>
      <c r="L1296" s="6"/>
    </row>
    <row r="1297" spans="1:12" x14ac:dyDescent="0.25">
      <c r="A1297" s="12"/>
      <c r="B1297" s="8"/>
      <c r="C1297" s="13"/>
      <c r="D1297" s="14"/>
      <c r="E1297" s="14"/>
      <c r="F1297" s="13"/>
      <c r="G1297" s="13"/>
      <c r="H1297" s="13"/>
      <c r="I1297" s="6"/>
      <c r="J1297" s="16"/>
      <c r="K1297" s="13"/>
      <c r="L1297" s="6"/>
    </row>
    <row r="1298" spans="1:12" x14ac:dyDescent="0.25">
      <c r="A1298" s="12"/>
      <c r="B1298" s="8"/>
      <c r="C1298" s="13"/>
      <c r="D1298" s="14"/>
      <c r="E1298" s="14"/>
      <c r="F1298" s="13"/>
      <c r="G1298" s="13"/>
      <c r="H1298" s="13"/>
      <c r="I1298" s="6"/>
      <c r="J1298" s="16"/>
      <c r="K1298" s="13"/>
      <c r="L1298" s="6"/>
    </row>
    <row r="1299" spans="1:12" x14ac:dyDescent="0.25">
      <c r="A1299" s="12"/>
      <c r="B1299" s="8"/>
      <c r="C1299" s="13"/>
      <c r="D1299" s="14"/>
      <c r="E1299" s="14"/>
      <c r="F1299" s="13"/>
      <c r="G1299" s="13"/>
      <c r="H1299" s="13"/>
      <c r="I1299" s="6"/>
      <c r="J1299" s="16"/>
      <c r="K1299" s="13"/>
      <c r="L1299" s="6"/>
    </row>
    <row r="1300" spans="1:12" x14ac:dyDescent="0.25">
      <c r="A1300" s="12"/>
      <c r="B1300" s="8"/>
      <c r="C1300" s="13"/>
      <c r="D1300" s="14"/>
      <c r="E1300" s="14"/>
      <c r="F1300" s="13"/>
      <c r="G1300" s="13"/>
      <c r="H1300" s="13"/>
      <c r="I1300" s="6"/>
      <c r="J1300" s="16"/>
      <c r="K1300" s="13"/>
      <c r="L1300" s="6"/>
    </row>
    <row r="1301" spans="1:12" x14ac:dyDescent="0.25">
      <c r="A1301" s="12"/>
      <c r="B1301" s="8"/>
      <c r="C1301" s="13"/>
      <c r="D1301" s="14"/>
      <c r="E1301" s="14"/>
      <c r="F1301" s="13"/>
      <c r="G1301" s="13"/>
      <c r="H1301" s="13"/>
      <c r="I1301" s="6"/>
      <c r="J1301" s="16"/>
      <c r="K1301" s="13"/>
      <c r="L1301" s="6"/>
    </row>
    <row r="1302" spans="1:12" x14ac:dyDescent="0.25">
      <c r="A1302" s="12"/>
      <c r="B1302" s="8"/>
      <c r="C1302" s="13"/>
      <c r="D1302" s="14"/>
      <c r="E1302" s="14"/>
      <c r="F1302" s="13"/>
      <c r="G1302" s="13"/>
      <c r="H1302" s="13"/>
      <c r="I1302" s="6"/>
      <c r="J1302" s="16"/>
      <c r="K1302" s="13"/>
      <c r="L1302" s="6"/>
    </row>
    <row r="1303" spans="1:12" x14ac:dyDescent="0.25">
      <c r="A1303" s="12"/>
      <c r="B1303" s="8"/>
      <c r="C1303" s="13"/>
      <c r="D1303" s="14"/>
      <c r="E1303" s="14"/>
      <c r="F1303" s="13"/>
      <c r="G1303" s="13"/>
      <c r="H1303" s="13"/>
      <c r="I1303" s="6"/>
      <c r="J1303" s="16"/>
      <c r="K1303" s="13"/>
      <c r="L1303" s="6"/>
    </row>
    <row r="1304" spans="1:12" x14ac:dyDescent="0.25">
      <c r="A1304" s="12"/>
      <c r="B1304" s="8"/>
      <c r="C1304" s="13"/>
      <c r="D1304" s="14"/>
      <c r="E1304" s="14"/>
      <c r="F1304" s="13"/>
      <c r="G1304" s="13"/>
      <c r="H1304" s="13"/>
      <c r="I1304" s="6"/>
      <c r="J1304" s="16"/>
      <c r="K1304" s="13"/>
      <c r="L1304" s="6"/>
    </row>
    <row r="1305" spans="1:12" x14ac:dyDescent="0.25">
      <c r="A1305" s="12"/>
      <c r="B1305" s="8"/>
      <c r="C1305" s="13"/>
      <c r="D1305" s="14"/>
      <c r="E1305" s="14"/>
      <c r="F1305" s="13"/>
      <c r="G1305" s="13"/>
      <c r="H1305" s="13"/>
      <c r="I1305" s="6"/>
      <c r="J1305" s="16"/>
      <c r="K1305" s="13"/>
      <c r="L1305" s="6"/>
    </row>
    <row r="1306" spans="1:12" x14ac:dyDescent="0.25">
      <c r="A1306" s="12"/>
      <c r="B1306" s="8"/>
      <c r="C1306" s="13"/>
      <c r="D1306" s="14"/>
      <c r="E1306" s="14"/>
      <c r="F1306" s="13"/>
      <c r="G1306" s="13"/>
      <c r="H1306" s="13"/>
      <c r="I1306" s="6"/>
      <c r="J1306" s="16"/>
      <c r="K1306" s="13"/>
      <c r="L1306" s="6"/>
    </row>
    <row r="1307" spans="1:12" x14ac:dyDescent="0.25">
      <c r="A1307" s="12"/>
      <c r="B1307" s="8"/>
      <c r="C1307" s="13"/>
      <c r="D1307" s="14"/>
      <c r="E1307" s="14"/>
      <c r="F1307" s="13"/>
      <c r="G1307" s="13"/>
      <c r="H1307" s="13"/>
      <c r="I1307" s="6"/>
      <c r="J1307" s="16"/>
      <c r="K1307" s="13"/>
      <c r="L1307" s="6"/>
    </row>
    <row r="1308" spans="1:12" x14ac:dyDescent="0.25">
      <c r="A1308" s="12"/>
      <c r="B1308" s="8"/>
      <c r="C1308" s="13"/>
      <c r="D1308" s="14"/>
      <c r="E1308" s="14"/>
      <c r="F1308" s="13"/>
      <c r="G1308" s="13"/>
      <c r="H1308" s="13"/>
      <c r="I1308" s="6"/>
      <c r="J1308" s="16"/>
      <c r="K1308" s="13"/>
      <c r="L1308" s="6"/>
    </row>
    <row r="1309" spans="1:12" x14ac:dyDescent="0.25">
      <c r="A1309" s="12"/>
      <c r="B1309" s="8"/>
      <c r="C1309" s="13"/>
      <c r="D1309" s="14"/>
      <c r="E1309" s="14"/>
      <c r="F1309" s="13"/>
      <c r="G1309" s="13"/>
      <c r="H1309" s="13"/>
      <c r="I1309" s="6"/>
      <c r="J1309" s="16"/>
      <c r="K1309" s="13"/>
      <c r="L1309" s="6"/>
    </row>
    <row r="1310" spans="1:12" x14ac:dyDescent="0.25">
      <c r="A1310" s="12"/>
      <c r="B1310" s="8"/>
      <c r="C1310" s="13"/>
      <c r="D1310" s="14"/>
      <c r="E1310" s="14"/>
      <c r="F1310" s="13"/>
      <c r="G1310" s="13"/>
      <c r="H1310" s="13"/>
      <c r="I1310" s="6"/>
      <c r="J1310" s="16"/>
      <c r="K1310" s="13"/>
      <c r="L1310" s="6"/>
    </row>
    <row r="1311" spans="1:12" x14ac:dyDescent="0.25">
      <c r="A1311" s="12"/>
      <c r="B1311" s="8"/>
      <c r="C1311" s="13"/>
      <c r="D1311" s="14"/>
      <c r="E1311" s="14"/>
      <c r="F1311" s="13"/>
      <c r="G1311" s="13"/>
      <c r="H1311" s="13"/>
      <c r="I1311" s="6"/>
      <c r="J1311" s="16"/>
      <c r="K1311" s="13"/>
      <c r="L1311" s="6"/>
    </row>
    <row r="1312" spans="1:12" x14ac:dyDescent="0.25">
      <c r="A1312" s="12"/>
      <c r="B1312" s="8"/>
      <c r="C1312" s="13"/>
      <c r="D1312" s="14"/>
      <c r="E1312" s="14"/>
      <c r="F1312" s="13"/>
      <c r="G1312" s="13"/>
      <c r="H1312" s="13"/>
      <c r="I1312" s="6"/>
      <c r="J1312" s="16"/>
      <c r="K1312" s="13"/>
      <c r="L1312" s="6"/>
    </row>
    <row r="1313" spans="1:12" x14ac:dyDescent="0.25">
      <c r="A1313" s="12"/>
      <c r="B1313" s="8"/>
      <c r="C1313" s="13"/>
      <c r="D1313" s="14"/>
      <c r="E1313" s="14"/>
      <c r="F1313" s="13"/>
      <c r="G1313" s="13"/>
      <c r="H1313" s="13"/>
      <c r="I1313" s="6"/>
      <c r="J1313" s="16"/>
      <c r="K1313" s="13"/>
      <c r="L1313" s="6"/>
    </row>
    <row r="1314" spans="1:12" x14ac:dyDescent="0.25">
      <c r="A1314" s="12"/>
      <c r="B1314" s="8"/>
      <c r="C1314" s="13"/>
      <c r="D1314" s="14"/>
      <c r="E1314" s="14"/>
      <c r="F1314" s="13"/>
      <c r="G1314" s="13"/>
      <c r="H1314" s="13"/>
      <c r="I1314" s="6"/>
      <c r="J1314" s="16"/>
      <c r="K1314" s="13"/>
      <c r="L1314" s="6"/>
    </row>
    <row r="1315" spans="1:12" x14ac:dyDescent="0.25">
      <c r="A1315" s="12"/>
      <c r="B1315" s="8"/>
      <c r="C1315" s="13"/>
      <c r="D1315" s="14"/>
      <c r="E1315" s="14"/>
      <c r="F1315" s="13"/>
      <c r="G1315" s="13"/>
      <c r="H1315" s="13"/>
      <c r="I1315" s="6"/>
      <c r="J1315" s="16"/>
      <c r="K1315" s="13"/>
      <c r="L1315" s="6"/>
    </row>
    <row r="1316" spans="1:12" x14ac:dyDescent="0.25">
      <c r="A1316" s="12"/>
      <c r="B1316" s="8"/>
      <c r="C1316" s="13"/>
      <c r="D1316" s="14"/>
      <c r="E1316" s="14"/>
      <c r="F1316" s="13"/>
      <c r="G1316" s="13"/>
      <c r="H1316" s="13"/>
      <c r="I1316" s="6"/>
      <c r="J1316" s="16"/>
      <c r="K1316" s="13"/>
      <c r="L1316" s="6"/>
    </row>
    <row r="1317" spans="1:12" x14ac:dyDescent="0.25">
      <c r="A1317" s="12"/>
      <c r="B1317" s="8"/>
      <c r="C1317" s="13"/>
      <c r="D1317" s="14"/>
      <c r="E1317" s="14"/>
      <c r="F1317" s="13"/>
      <c r="G1317" s="13"/>
      <c r="H1317" s="13"/>
      <c r="I1317" s="6"/>
      <c r="J1317" s="16"/>
      <c r="K1317" s="13"/>
      <c r="L1317" s="6"/>
    </row>
    <row r="1318" spans="1:12" x14ac:dyDescent="0.25">
      <c r="A1318" s="12"/>
      <c r="B1318" s="8"/>
      <c r="C1318" s="13"/>
      <c r="D1318" s="14"/>
      <c r="E1318" s="14"/>
      <c r="F1318" s="13"/>
      <c r="G1318" s="13"/>
      <c r="H1318" s="13"/>
      <c r="I1318" s="6"/>
      <c r="J1318" s="16"/>
      <c r="K1318" s="13"/>
      <c r="L1318" s="6"/>
    </row>
    <row r="1319" spans="1:12" x14ac:dyDescent="0.25">
      <c r="A1319" s="12"/>
      <c r="B1319" s="8"/>
      <c r="C1319" s="13"/>
      <c r="D1319" s="14"/>
      <c r="E1319" s="14"/>
      <c r="F1319" s="13"/>
      <c r="G1319" s="13"/>
      <c r="H1319" s="13"/>
      <c r="I1319" s="6"/>
      <c r="J1319" s="16"/>
      <c r="K1319" s="13"/>
      <c r="L1319" s="6"/>
    </row>
    <row r="1320" spans="1:12" x14ac:dyDescent="0.25">
      <c r="A1320" s="12"/>
      <c r="B1320" s="8"/>
      <c r="C1320" s="13"/>
      <c r="D1320" s="14"/>
      <c r="E1320" s="14"/>
      <c r="F1320" s="13"/>
      <c r="G1320" s="13"/>
      <c r="H1320" s="13"/>
      <c r="I1320" s="6"/>
      <c r="J1320" s="16"/>
      <c r="K1320" s="13"/>
      <c r="L1320" s="6"/>
    </row>
    <row r="1321" spans="1:12" x14ac:dyDescent="0.25">
      <c r="A1321" s="12"/>
      <c r="B1321" s="8"/>
      <c r="C1321" s="13"/>
      <c r="D1321" s="14"/>
      <c r="E1321" s="14"/>
      <c r="F1321" s="13"/>
      <c r="G1321" s="13"/>
      <c r="H1321" s="13"/>
      <c r="I1321" s="6"/>
      <c r="J1321" s="16"/>
      <c r="K1321" s="13"/>
      <c r="L1321" s="6"/>
    </row>
    <row r="1322" spans="1:12" x14ac:dyDescent="0.25">
      <c r="A1322" s="12"/>
      <c r="B1322" s="8"/>
      <c r="C1322" s="13"/>
      <c r="D1322" s="14"/>
      <c r="E1322" s="14"/>
      <c r="F1322" s="13"/>
      <c r="G1322" s="13"/>
      <c r="H1322" s="13"/>
      <c r="I1322" s="6"/>
      <c r="J1322" s="16"/>
      <c r="K1322" s="13"/>
      <c r="L1322" s="6"/>
    </row>
    <row r="1323" spans="1:12" x14ac:dyDescent="0.25">
      <c r="A1323" s="12"/>
      <c r="B1323" s="8"/>
      <c r="C1323" s="13"/>
      <c r="D1323" s="14"/>
      <c r="E1323" s="14"/>
      <c r="F1323" s="13"/>
      <c r="G1323" s="13"/>
      <c r="H1323" s="13"/>
      <c r="I1323" s="6"/>
      <c r="J1323" s="16"/>
      <c r="K1323" s="13"/>
      <c r="L1323" s="6"/>
    </row>
    <row r="1324" spans="1:12" x14ac:dyDescent="0.25">
      <c r="A1324" s="12"/>
      <c r="B1324" s="8"/>
      <c r="C1324" s="13"/>
      <c r="D1324" s="14"/>
      <c r="E1324" s="14"/>
      <c r="F1324" s="13"/>
      <c r="G1324" s="13"/>
      <c r="H1324" s="13"/>
      <c r="I1324" s="6"/>
      <c r="J1324" s="16"/>
      <c r="K1324" s="13"/>
      <c r="L1324" s="6"/>
    </row>
    <row r="1325" spans="1:12" x14ac:dyDescent="0.25">
      <c r="A1325" s="12"/>
      <c r="B1325" s="8"/>
      <c r="C1325" s="13"/>
      <c r="D1325" s="14"/>
      <c r="E1325" s="14"/>
      <c r="F1325" s="13"/>
      <c r="G1325" s="13"/>
      <c r="H1325" s="13"/>
      <c r="I1325" s="6"/>
      <c r="J1325" s="16"/>
      <c r="K1325" s="13"/>
      <c r="L1325" s="6"/>
    </row>
    <row r="1326" spans="1:12" x14ac:dyDescent="0.25">
      <c r="A1326" s="12"/>
      <c r="B1326" s="8"/>
      <c r="C1326" s="13"/>
      <c r="D1326" s="14"/>
      <c r="E1326" s="14"/>
      <c r="F1326" s="13"/>
      <c r="G1326" s="13"/>
      <c r="H1326" s="13"/>
      <c r="I1326" s="6"/>
      <c r="J1326" s="16"/>
      <c r="K1326" s="13"/>
      <c r="L1326" s="6"/>
    </row>
    <row r="1327" spans="1:12" x14ac:dyDescent="0.25">
      <c r="A1327" s="12"/>
      <c r="B1327" s="8"/>
      <c r="C1327" s="13"/>
      <c r="D1327" s="14"/>
      <c r="E1327" s="14"/>
      <c r="F1327" s="13"/>
      <c r="G1327" s="13"/>
      <c r="H1327" s="13"/>
      <c r="I1327" s="6"/>
      <c r="J1327" s="16"/>
      <c r="K1327" s="13"/>
      <c r="L1327" s="6"/>
    </row>
    <row r="1328" spans="1:12" x14ac:dyDescent="0.25">
      <c r="A1328" s="12"/>
      <c r="B1328" s="8"/>
      <c r="C1328" s="13"/>
      <c r="D1328" s="14"/>
      <c r="E1328" s="14"/>
      <c r="F1328" s="13"/>
      <c r="G1328" s="13"/>
      <c r="H1328" s="13"/>
      <c r="I1328" s="6"/>
      <c r="J1328" s="16"/>
      <c r="K1328" s="13"/>
      <c r="L1328" s="6"/>
    </row>
    <row r="1329" spans="1:12" x14ac:dyDescent="0.25">
      <c r="A1329" s="12"/>
      <c r="B1329" s="8"/>
      <c r="C1329" s="13"/>
      <c r="D1329" s="14"/>
      <c r="E1329" s="14"/>
      <c r="F1329" s="13"/>
      <c r="G1329" s="13"/>
      <c r="H1329" s="13"/>
      <c r="I1329" s="6"/>
      <c r="J1329" s="16"/>
      <c r="K1329" s="13"/>
      <c r="L1329" s="6"/>
    </row>
    <row r="1330" spans="1:12" x14ac:dyDescent="0.25">
      <c r="A1330" s="12"/>
      <c r="B1330" s="8"/>
      <c r="C1330" s="13"/>
      <c r="D1330" s="14"/>
      <c r="E1330" s="14"/>
      <c r="F1330" s="13"/>
      <c r="G1330" s="13"/>
      <c r="H1330" s="13"/>
      <c r="I1330" s="6"/>
      <c r="J1330" s="16"/>
      <c r="K1330" s="13"/>
      <c r="L1330" s="6"/>
    </row>
    <row r="1331" spans="1:12" x14ac:dyDescent="0.25">
      <c r="A1331" s="12"/>
      <c r="B1331" s="8"/>
      <c r="C1331" s="13"/>
      <c r="D1331" s="14"/>
      <c r="E1331" s="14"/>
      <c r="F1331" s="13"/>
      <c r="G1331" s="13"/>
      <c r="H1331" s="13"/>
      <c r="I1331" s="6"/>
      <c r="J1331" s="16"/>
      <c r="K1331" s="13"/>
      <c r="L1331" s="6"/>
    </row>
    <row r="1332" spans="1:12" x14ac:dyDescent="0.25">
      <c r="A1332" s="12"/>
      <c r="B1332" s="8"/>
      <c r="C1332" s="13"/>
      <c r="D1332" s="14"/>
      <c r="E1332" s="14"/>
      <c r="F1332" s="13"/>
      <c r="G1332" s="13"/>
      <c r="H1332" s="13"/>
      <c r="I1332" s="6"/>
      <c r="J1332" s="16"/>
      <c r="K1332" s="13"/>
      <c r="L1332" s="6"/>
    </row>
    <row r="1333" spans="1:12" x14ac:dyDescent="0.25">
      <c r="A1333" s="12"/>
      <c r="B1333" s="8"/>
      <c r="C1333" s="13"/>
      <c r="D1333" s="14"/>
      <c r="E1333" s="14"/>
      <c r="F1333" s="13"/>
      <c r="G1333" s="13"/>
      <c r="H1333" s="13"/>
      <c r="I1333" s="6"/>
      <c r="J1333" s="16"/>
      <c r="K1333" s="13"/>
      <c r="L1333" s="6"/>
    </row>
    <row r="1334" spans="1:12" x14ac:dyDescent="0.25">
      <c r="A1334" s="12"/>
      <c r="B1334" s="8"/>
      <c r="C1334" s="13"/>
      <c r="D1334" s="14"/>
      <c r="E1334" s="14"/>
      <c r="F1334" s="13"/>
      <c r="G1334" s="13"/>
      <c r="H1334" s="13"/>
      <c r="I1334" s="6"/>
      <c r="J1334" s="16"/>
      <c r="K1334" s="13"/>
      <c r="L1334" s="6"/>
    </row>
    <row r="1335" spans="1:12" x14ac:dyDescent="0.25">
      <c r="A1335" s="12"/>
      <c r="B1335" s="8"/>
      <c r="C1335" s="13"/>
      <c r="D1335" s="14"/>
      <c r="E1335" s="14"/>
      <c r="F1335" s="13"/>
      <c r="G1335" s="13"/>
      <c r="H1335" s="13"/>
      <c r="I1335" s="6"/>
      <c r="J1335" s="16"/>
      <c r="K1335" s="13"/>
      <c r="L1335" s="6"/>
    </row>
    <row r="1336" spans="1:12" x14ac:dyDescent="0.25">
      <c r="A1336" s="12"/>
      <c r="B1336" s="8"/>
      <c r="C1336" s="13"/>
      <c r="D1336" s="14"/>
      <c r="E1336" s="14"/>
      <c r="F1336" s="13"/>
      <c r="G1336" s="13"/>
      <c r="H1336" s="13"/>
      <c r="I1336" s="6"/>
      <c r="J1336" s="16"/>
      <c r="K1336" s="13"/>
      <c r="L1336" s="6"/>
    </row>
    <row r="1337" spans="1:12" x14ac:dyDescent="0.25">
      <c r="A1337" s="12"/>
      <c r="B1337" s="8"/>
      <c r="C1337" s="13"/>
      <c r="D1337" s="14"/>
      <c r="E1337" s="14"/>
      <c r="F1337" s="13"/>
      <c r="G1337" s="13"/>
      <c r="H1337" s="13"/>
      <c r="I1337" s="6"/>
      <c r="J1337" s="16"/>
      <c r="K1337" s="13"/>
      <c r="L1337" s="6"/>
    </row>
    <row r="1338" spans="1:12" x14ac:dyDescent="0.25">
      <c r="A1338" s="12"/>
      <c r="B1338" s="8"/>
      <c r="C1338" s="13"/>
      <c r="D1338" s="14"/>
      <c r="E1338" s="14"/>
      <c r="F1338" s="13"/>
      <c r="G1338" s="13"/>
      <c r="H1338" s="13"/>
      <c r="I1338" s="6"/>
      <c r="J1338" s="16"/>
      <c r="K1338" s="13"/>
      <c r="L1338" s="6"/>
    </row>
    <row r="1339" spans="1:12" x14ac:dyDescent="0.25">
      <c r="A1339" s="12"/>
      <c r="B1339" s="8"/>
      <c r="C1339" s="13"/>
      <c r="D1339" s="14"/>
      <c r="E1339" s="14"/>
      <c r="F1339" s="13"/>
      <c r="G1339" s="13"/>
      <c r="H1339" s="13"/>
      <c r="I1339" s="6"/>
      <c r="J1339" s="16"/>
      <c r="K1339" s="13"/>
      <c r="L1339" s="6"/>
    </row>
    <row r="1340" spans="1:12" x14ac:dyDescent="0.25">
      <c r="A1340" s="12"/>
      <c r="B1340" s="8"/>
      <c r="C1340" s="13"/>
      <c r="D1340" s="14"/>
      <c r="E1340" s="14"/>
      <c r="F1340" s="13"/>
      <c r="G1340" s="13"/>
      <c r="H1340" s="13"/>
      <c r="I1340" s="6"/>
      <c r="J1340" s="16"/>
      <c r="K1340" s="13"/>
      <c r="L1340" s="6"/>
    </row>
    <row r="1341" spans="1:12" x14ac:dyDescent="0.25">
      <c r="A1341" s="12"/>
      <c r="B1341" s="8"/>
      <c r="C1341" s="13"/>
      <c r="D1341" s="14"/>
      <c r="E1341" s="14"/>
      <c r="F1341" s="13"/>
      <c r="G1341" s="13"/>
      <c r="H1341" s="13"/>
      <c r="I1341" s="6"/>
      <c r="J1341" s="16"/>
      <c r="K1341" s="13"/>
      <c r="L1341" s="6"/>
    </row>
    <row r="1342" spans="1:12" x14ac:dyDescent="0.25">
      <c r="A1342" s="12"/>
      <c r="B1342" s="8"/>
      <c r="C1342" s="13"/>
      <c r="D1342" s="14"/>
      <c r="E1342" s="14"/>
      <c r="F1342" s="13"/>
      <c r="G1342" s="13"/>
      <c r="H1342" s="13"/>
      <c r="I1342" s="6"/>
      <c r="J1342" s="16"/>
      <c r="K1342" s="13"/>
      <c r="L1342" s="6"/>
    </row>
    <row r="1343" spans="1:12" x14ac:dyDescent="0.25">
      <c r="A1343" s="12"/>
      <c r="B1343" s="8"/>
      <c r="C1343" s="13"/>
      <c r="D1343" s="14"/>
      <c r="E1343" s="14"/>
      <c r="F1343" s="13"/>
      <c r="G1343" s="13"/>
      <c r="H1343" s="13"/>
      <c r="I1343" s="6"/>
      <c r="J1343" s="16"/>
      <c r="K1343" s="13"/>
      <c r="L1343" s="6"/>
    </row>
    <row r="1344" spans="1:12" x14ac:dyDescent="0.25">
      <c r="A1344" s="12"/>
      <c r="B1344" s="8"/>
      <c r="C1344" s="13"/>
      <c r="D1344" s="14"/>
      <c r="E1344" s="14"/>
      <c r="F1344" s="13"/>
      <c r="G1344" s="13"/>
      <c r="H1344" s="13"/>
      <c r="I1344" s="6"/>
      <c r="J1344" s="16"/>
      <c r="K1344" s="13"/>
      <c r="L1344" s="6"/>
    </row>
    <row r="1345" spans="1:12" x14ac:dyDescent="0.25">
      <c r="A1345" s="12"/>
      <c r="B1345" s="8"/>
      <c r="C1345" s="13"/>
      <c r="D1345" s="14"/>
      <c r="E1345" s="14"/>
      <c r="F1345" s="13"/>
      <c r="G1345" s="13"/>
      <c r="H1345" s="13"/>
      <c r="I1345" s="6"/>
      <c r="J1345" s="16"/>
      <c r="K1345" s="13"/>
      <c r="L1345" s="6"/>
    </row>
    <row r="1346" spans="1:12" x14ac:dyDescent="0.25">
      <c r="A1346" s="12"/>
      <c r="B1346" s="8"/>
      <c r="C1346" s="13"/>
      <c r="D1346" s="14"/>
      <c r="E1346" s="14"/>
      <c r="F1346" s="13"/>
      <c r="G1346" s="13"/>
      <c r="H1346" s="13"/>
      <c r="I1346" s="6"/>
      <c r="J1346" s="16"/>
      <c r="K1346" s="13"/>
      <c r="L1346" s="6"/>
    </row>
    <row r="1347" spans="1:12" x14ac:dyDescent="0.25">
      <c r="A1347" s="12"/>
      <c r="B1347" s="8"/>
      <c r="C1347" s="13"/>
      <c r="D1347" s="14"/>
      <c r="E1347" s="14"/>
      <c r="F1347" s="13"/>
      <c r="G1347" s="13"/>
      <c r="H1347" s="13"/>
      <c r="I1347" s="6"/>
      <c r="J1347" s="16"/>
      <c r="K1347" s="13"/>
      <c r="L1347" s="6"/>
    </row>
    <row r="1348" spans="1:12" x14ac:dyDescent="0.25">
      <c r="A1348" s="12"/>
      <c r="B1348" s="8"/>
      <c r="C1348" s="13"/>
      <c r="D1348" s="14"/>
      <c r="E1348" s="14"/>
      <c r="F1348" s="13"/>
      <c r="G1348" s="13"/>
      <c r="H1348" s="13"/>
      <c r="I1348" s="6"/>
      <c r="J1348" s="16"/>
      <c r="K1348" s="13"/>
      <c r="L1348" s="6"/>
    </row>
    <row r="1349" spans="1:12" x14ac:dyDescent="0.25">
      <c r="A1349" s="12"/>
      <c r="B1349" s="8"/>
      <c r="C1349" s="13"/>
      <c r="D1349" s="14"/>
      <c r="E1349" s="14"/>
      <c r="F1349" s="13"/>
      <c r="G1349" s="13"/>
      <c r="H1349" s="13"/>
      <c r="I1349" s="6"/>
      <c r="J1349" s="16"/>
      <c r="K1349" s="13"/>
      <c r="L1349" s="6"/>
    </row>
    <row r="1350" spans="1:12" x14ac:dyDescent="0.25">
      <c r="A1350" s="12"/>
      <c r="B1350" s="8"/>
      <c r="C1350" s="13"/>
      <c r="D1350" s="14"/>
      <c r="E1350" s="14"/>
      <c r="F1350" s="13"/>
      <c r="G1350" s="13"/>
      <c r="H1350" s="13"/>
      <c r="I1350" s="6"/>
      <c r="J1350" s="16"/>
      <c r="K1350" s="13"/>
      <c r="L1350" s="6"/>
    </row>
    <row r="1351" spans="1:12" x14ac:dyDescent="0.25">
      <c r="A1351" s="12"/>
      <c r="B1351" s="8"/>
      <c r="C1351" s="13"/>
      <c r="D1351" s="14"/>
      <c r="E1351" s="14"/>
      <c r="F1351" s="13"/>
      <c r="G1351" s="13"/>
      <c r="H1351" s="13"/>
      <c r="I1351" s="6"/>
      <c r="J1351" s="16"/>
      <c r="K1351" s="13"/>
      <c r="L1351" s="6"/>
    </row>
    <row r="1352" spans="1:12" x14ac:dyDescent="0.25">
      <c r="A1352" s="12"/>
      <c r="B1352" s="8"/>
      <c r="C1352" s="13"/>
      <c r="D1352" s="14"/>
      <c r="E1352" s="14"/>
      <c r="F1352" s="13"/>
      <c r="G1352" s="13"/>
      <c r="H1352" s="13"/>
      <c r="I1352" s="6"/>
      <c r="J1352" s="16"/>
      <c r="K1352" s="13"/>
      <c r="L1352" s="6"/>
    </row>
    <row r="1353" spans="1:12" x14ac:dyDescent="0.25">
      <c r="A1353" s="12"/>
      <c r="B1353" s="8"/>
      <c r="C1353" s="13"/>
      <c r="D1353" s="14"/>
      <c r="E1353" s="14"/>
      <c r="F1353" s="13"/>
      <c r="G1353" s="13"/>
      <c r="H1353" s="13"/>
      <c r="I1353" s="6"/>
      <c r="J1353" s="16"/>
      <c r="K1353" s="13"/>
      <c r="L1353" s="6"/>
    </row>
    <row r="1354" spans="1:12" x14ac:dyDescent="0.25">
      <c r="A1354" s="12"/>
      <c r="B1354" s="8"/>
      <c r="C1354" s="13"/>
      <c r="D1354" s="14"/>
      <c r="E1354" s="14"/>
      <c r="F1354" s="13"/>
      <c r="G1354" s="13"/>
      <c r="H1354" s="13"/>
      <c r="I1354" s="6"/>
      <c r="J1354" s="16"/>
      <c r="K1354" s="13"/>
      <c r="L1354" s="6"/>
    </row>
    <row r="1355" spans="1:12" x14ac:dyDescent="0.25">
      <c r="A1355" s="12"/>
      <c r="B1355" s="8"/>
      <c r="C1355" s="13"/>
      <c r="D1355" s="14"/>
      <c r="E1355" s="14"/>
      <c r="F1355" s="13"/>
      <c r="G1355" s="13"/>
      <c r="H1355" s="13"/>
      <c r="I1355" s="6"/>
      <c r="J1355" s="16"/>
      <c r="K1355" s="13"/>
      <c r="L1355" s="6"/>
    </row>
    <row r="1356" spans="1:12" x14ac:dyDescent="0.25">
      <c r="A1356" s="12"/>
      <c r="B1356" s="8"/>
      <c r="C1356" s="13"/>
      <c r="D1356" s="14"/>
      <c r="E1356" s="14"/>
      <c r="F1356" s="13"/>
      <c r="G1356" s="13"/>
      <c r="H1356" s="13"/>
      <c r="I1356" s="6"/>
      <c r="J1356" s="16"/>
      <c r="K1356" s="13"/>
      <c r="L1356" s="6"/>
    </row>
    <row r="1357" spans="1:12" x14ac:dyDescent="0.25">
      <c r="A1357" s="12"/>
      <c r="B1357" s="8"/>
      <c r="C1357" s="13"/>
      <c r="D1357" s="14"/>
      <c r="E1357" s="14"/>
      <c r="F1357" s="13"/>
      <c r="G1357" s="13"/>
      <c r="H1357" s="13"/>
      <c r="I1357" s="6"/>
      <c r="J1357" s="16"/>
      <c r="K1357" s="13"/>
      <c r="L1357" s="6"/>
    </row>
    <row r="1358" spans="1:12" x14ac:dyDescent="0.25">
      <c r="A1358" s="12"/>
      <c r="B1358" s="8"/>
      <c r="C1358" s="13"/>
      <c r="D1358" s="14"/>
      <c r="E1358" s="14"/>
      <c r="F1358" s="13"/>
      <c r="G1358" s="13"/>
      <c r="H1358" s="13"/>
      <c r="I1358" s="6"/>
      <c r="J1358" s="16"/>
      <c r="K1358" s="13"/>
      <c r="L1358" s="6"/>
    </row>
    <row r="1359" spans="1:12" x14ac:dyDescent="0.25">
      <c r="A1359" s="12"/>
      <c r="B1359" s="8"/>
      <c r="C1359" s="13"/>
      <c r="D1359" s="14"/>
      <c r="E1359" s="14"/>
      <c r="F1359" s="13"/>
      <c r="G1359" s="13"/>
      <c r="H1359" s="13"/>
      <c r="I1359" s="6"/>
      <c r="J1359" s="16"/>
      <c r="K1359" s="13"/>
      <c r="L1359" s="6"/>
    </row>
    <row r="1360" spans="1:12" x14ac:dyDescent="0.25">
      <c r="A1360" s="12"/>
      <c r="B1360" s="8"/>
      <c r="C1360" s="13"/>
      <c r="D1360" s="14"/>
      <c r="E1360" s="14"/>
      <c r="F1360" s="13"/>
      <c r="G1360" s="13"/>
      <c r="H1360" s="13"/>
      <c r="I1360" s="6"/>
      <c r="J1360" s="16"/>
      <c r="K1360" s="13"/>
      <c r="L1360" s="6"/>
    </row>
    <row r="1361" spans="1:12" x14ac:dyDescent="0.25">
      <c r="A1361" s="12"/>
      <c r="B1361" s="8"/>
      <c r="C1361" s="13"/>
      <c r="D1361" s="14"/>
      <c r="E1361" s="14"/>
      <c r="F1361" s="13"/>
      <c r="G1361" s="13"/>
      <c r="H1361" s="13"/>
      <c r="I1361" s="6"/>
      <c r="J1361" s="16"/>
      <c r="K1361" s="13"/>
      <c r="L1361" s="6"/>
    </row>
    <row r="1362" spans="1:12" x14ac:dyDescent="0.25">
      <c r="A1362" s="12"/>
      <c r="B1362" s="8"/>
      <c r="C1362" s="13"/>
      <c r="D1362" s="14"/>
      <c r="E1362" s="14"/>
      <c r="F1362" s="13"/>
      <c r="G1362" s="13"/>
      <c r="H1362" s="13"/>
      <c r="I1362" s="6"/>
      <c r="J1362" s="16"/>
      <c r="K1362" s="13"/>
      <c r="L1362" s="6"/>
    </row>
    <row r="1363" spans="1:12" x14ac:dyDescent="0.25">
      <c r="A1363" s="12"/>
      <c r="B1363" s="8"/>
      <c r="C1363" s="13"/>
      <c r="D1363" s="14"/>
      <c r="E1363" s="14"/>
      <c r="F1363" s="13"/>
      <c r="G1363" s="13"/>
      <c r="H1363" s="13"/>
      <c r="I1363" s="6"/>
      <c r="J1363" s="16"/>
      <c r="K1363" s="13"/>
      <c r="L1363" s="6"/>
    </row>
    <row r="1364" spans="1:12" x14ac:dyDescent="0.25">
      <c r="A1364" s="12"/>
      <c r="B1364" s="8"/>
      <c r="C1364" s="13"/>
      <c r="D1364" s="14"/>
      <c r="E1364" s="14"/>
      <c r="F1364" s="13"/>
      <c r="G1364" s="13"/>
      <c r="H1364" s="13"/>
      <c r="I1364" s="6"/>
      <c r="J1364" s="16"/>
      <c r="K1364" s="13"/>
      <c r="L1364" s="6"/>
    </row>
    <row r="1365" spans="1:12" x14ac:dyDescent="0.25">
      <c r="A1365" s="12"/>
      <c r="B1365" s="8"/>
      <c r="C1365" s="13"/>
      <c r="D1365" s="14"/>
      <c r="E1365" s="14"/>
      <c r="F1365" s="13"/>
      <c r="G1365" s="13"/>
      <c r="H1365" s="13"/>
      <c r="I1365" s="6"/>
      <c r="J1365" s="16"/>
      <c r="K1365" s="13"/>
      <c r="L1365" s="6"/>
    </row>
    <row r="1366" spans="1:12" x14ac:dyDescent="0.25">
      <c r="A1366" s="12"/>
      <c r="B1366" s="8"/>
      <c r="C1366" s="13"/>
      <c r="D1366" s="14"/>
      <c r="E1366" s="14"/>
      <c r="F1366" s="13"/>
      <c r="G1366" s="13"/>
      <c r="H1366" s="13"/>
      <c r="I1366" s="6"/>
      <c r="J1366" s="16"/>
      <c r="K1366" s="13"/>
      <c r="L1366" s="6"/>
    </row>
    <row r="1367" spans="1:12" x14ac:dyDescent="0.25">
      <c r="A1367" s="12"/>
      <c r="B1367" s="8"/>
      <c r="C1367" s="13"/>
      <c r="D1367" s="14"/>
      <c r="E1367" s="14"/>
      <c r="F1367" s="13"/>
      <c r="G1367" s="13"/>
      <c r="H1367" s="13"/>
      <c r="I1367" s="6"/>
      <c r="J1367" s="16"/>
      <c r="K1367" s="13"/>
      <c r="L1367" s="6"/>
    </row>
    <row r="1368" spans="1:12" x14ac:dyDescent="0.25">
      <c r="A1368" s="12"/>
      <c r="B1368" s="8"/>
      <c r="C1368" s="13"/>
      <c r="D1368" s="14"/>
      <c r="E1368" s="14"/>
      <c r="F1368" s="13"/>
      <c r="G1368" s="13"/>
      <c r="H1368" s="13"/>
      <c r="I1368" s="6"/>
      <c r="J1368" s="16"/>
      <c r="K1368" s="13"/>
      <c r="L1368" s="6"/>
    </row>
    <row r="1369" spans="1:12" x14ac:dyDescent="0.25">
      <c r="A1369" s="12"/>
      <c r="B1369" s="8"/>
      <c r="C1369" s="13"/>
      <c r="D1369" s="14"/>
      <c r="E1369" s="14"/>
      <c r="F1369" s="13"/>
      <c r="G1369" s="13"/>
      <c r="H1369" s="13"/>
      <c r="I1369" s="6"/>
      <c r="J1369" s="16"/>
      <c r="K1369" s="13"/>
      <c r="L1369" s="6"/>
    </row>
    <row r="1370" spans="1:12" x14ac:dyDescent="0.25">
      <c r="A1370" s="12"/>
      <c r="B1370" s="8"/>
      <c r="C1370" s="13"/>
      <c r="D1370" s="14"/>
      <c r="E1370" s="14"/>
      <c r="F1370" s="13"/>
      <c r="G1370" s="13"/>
      <c r="H1370" s="13"/>
      <c r="I1370" s="6"/>
      <c r="J1370" s="16"/>
      <c r="K1370" s="13"/>
      <c r="L1370" s="6"/>
    </row>
    <row r="1371" spans="1:12" x14ac:dyDescent="0.25">
      <c r="A1371" s="12"/>
      <c r="B1371" s="8"/>
      <c r="C1371" s="13"/>
      <c r="D1371" s="14"/>
      <c r="E1371" s="14"/>
      <c r="F1371" s="13"/>
      <c r="G1371" s="13"/>
      <c r="H1371" s="13"/>
      <c r="I1371" s="6"/>
      <c r="J1371" s="16"/>
      <c r="K1371" s="13"/>
      <c r="L1371" s="6"/>
    </row>
    <row r="1372" spans="1:12" x14ac:dyDescent="0.25">
      <c r="A1372" s="12"/>
      <c r="B1372" s="8"/>
      <c r="C1372" s="13"/>
      <c r="D1372" s="14"/>
      <c r="E1372" s="14"/>
      <c r="F1372" s="13"/>
      <c r="G1372" s="13"/>
      <c r="H1372" s="13"/>
      <c r="I1372" s="6"/>
      <c r="J1372" s="16"/>
      <c r="K1372" s="13"/>
      <c r="L1372" s="6"/>
    </row>
    <row r="1373" spans="1:12" x14ac:dyDescent="0.25">
      <c r="A1373" s="12"/>
      <c r="B1373" s="8"/>
      <c r="C1373" s="13"/>
      <c r="D1373" s="14"/>
      <c r="E1373" s="14"/>
      <c r="F1373" s="13"/>
      <c r="G1373" s="13"/>
      <c r="H1373" s="13"/>
      <c r="I1373" s="6"/>
      <c r="J1373" s="16"/>
      <c r="K1373" s="13"/>
      <c r="L1373" s="6"/>
    </row>
    <row r="1374" spans="1:12" x14ac:dyDescent="0.25">
      <c r="A1374" s="12"/>
      <c r="B1374" s="8"/>
      <c r="C1374" s="13"/>
      <c r="D1374" s="14"/>
      <c r="E1374" s="14"/>
      <c r="F1374" s="13"/>
      <c r="G1374" s="13"/>
      <c r="H1374" s="13"/>
      <c r="I1374" s="6"/>
      <c r="J1374" s="16"/>
      <c r="K1374" s="13"/>
      <c r="L1374" s="6"/>
    </row>
    <row r="1375" spans="1:12" x14ac:dyDescent="0.25">
      <c r="A1375" s="12"/>
      <c r="B1375" s="8"/>
      <c r="C1375" s="13"/>
      <c r="D1375" s="14"/>
      <c r="E1375" s="14"/>
      <c r="F1375" s="13"/>
      <c r="G1375" s="13"/>
      <c r="H1375" s="13"/>
      <c r="I1375" s="6"/>
      <c r="J1375" s="16"/>
      <c r="K1375" s="13"/>
      <c r="L1375" s="6"/>
    </row>
    <row r="1376" spans="1:12" x14ac:dyDescent="0.25">
      <c r="A1376" s="12"/>
      <c r="B1376" s="8"/>
      <c r="C1376" s="13"/>
      <c r="D1376" s="14"/>
      <c r="E1376" s="14"/>
      <c r="F1376" s="13"/>
      <c r="G1376" s="13"/>
      <c r="H1376" s="13"/>
      <c r="I1376" s="6"/>
      <c r="J1376" s="16"/>
      <c r="K1376" s="13"/>
      <c r="L1376" s="6"/>
    </row>
    <row r="1377" spans="1:12" x14ac:dyDescent="0.25">
      <c r="A1377" s="12"/>
      <c r="B1377" s="8"/>
      <c r="C1377" s="13"/>
      <c r="D1377" s="14"/>
      <c r="E1377" s="14"/>
      <c r="F1377" s="13"/>
      <c r="G1377" s="13"/>
      <c r="H1377" s="13"/>
      <c r="I1377" s="6"/>
      <c r="J1377" s="16"/>
      <c r="K1377" s="13"/>
      <c r="L1377" s="6"/>
    </row>
    <row r="1378" spans="1:12" x14ac:dyDescent="0.25">
      <c r="A1378" s="12"/>
      <c r="B1378" s="8"/>
      <c r="C1378" s="13"/>
      <c r="D1378" s="14"/>
      <c r="E1378" s="14"/>
      <c r="F1378" s="13"/>
      <c r="G1378" s="13"/>
      <c r="H1378" s="13"/>
      <c r="I1378" s="6"/>
      <c r="J1378" s="16"/>
      <c r="K1378" s="13"/>
      <c r="L1378" s="6"/>
    </row>
    <row r="1379" spans="1:12" x14ac:dyDescent="0.25">
      <c r="A1379" s="12"/>
      <c r="B1379" s="8"/>
      <c r="C1379" s="13"/>
      <c r="D1379" s="14"/>
      <c r="E1379" s="14"/>
      <c r="F1379" s="13"/>
      <c r="G1379" s="13"/>
      <c r="H1379" s="13"/>
      <c r="I1379" s="6"/>
      <c r="J1379" s="16"/>
      <c r="K1379" s="13"/>
      <c r="L1379" s="6"/>
    </row>
    <row r="1380" spans="1:12" x14ac:dyDescent="0.25">
      <c r="A1380" s="12"/>
      <c r="B1380" s="8"/>
      <c r="C1380" s="13"/>
      <c r="D1380" s="14"/>
      <c r="E1380" s="14"/>
      <c r="F1380" s="13"/>
      <c r="G1380" s="13"/>
      <c r="H1380" s="13"/>
      <c r="I1380" s="6"/>
      <c r="J1380" s="16"/>
      <c r="K1380" s="13"/>
      <c r="L1380" s="6"/>
    </row>
    <row r="1381" spans="1:12" x14ac:dyDescent="0.25">
      <c r="A1381" s="12"/>
      <c r="B1381" s="8"/>
      <c r="C1381" s="13"/>
      <c r="D1381" s="14"/>
      <c r="E1381" s="14"/>
      <c r="F1381" s="13"/>
      <c r="G1381" s="13"/>
      <c r="H1381" s="13"/>
      <c r="I1381" s="6"/>
      <c r="J1381" s="16"/>
      <c r="K1381" s="13"/>
      <c r="L1381" s="6"/>
    </row>
    <row r="1382" spans="1:12" x14ac:dyDescent="0.25">
      <c r="A1382" s="12"/>
      <c r="B1382" s="8"/>
      <c r="C1382" s="13"/>
      <c r="D1382" s="14"/>
      <c r="E1382" s="14"/>
      <c r="F1382" s="13"/>
      <c r="G1382" s="13"/>
      <c r="H1382" s="13"/>
      <c r="I1382" s="6"/>
      <c r="J1382" s="16"/>
      <c r="K1382" s="13"/>
      <c r="L1382" s="6"/>
    </row>
    <row r="1383" spans="1:12" x14ac:dyDescent="0.25">
      <c r="A1383" s="12"/>
      <c r="B1383" s="8"/>
      <c r="C1383" s="13"/>
      <c r="D1383" s="14"/>
      <c r="E1383" s="14"/>
      <c r="F1383" s="13"/>
      <c r="G1383" s="13"/>
      <c r="H1383" s="13"/>
      <c r="I1383" s="6"/>
      <c r="J1383" s="16"/>
      <c r="K1383" s="13"/>
      <c r="L1383" s="6"/>
    </row>
    <row r="1384" spans="1:12" x14ac:dyDescent="0.25">
      <c r="A1384" s="12"/>
      <c r="B1384" s="8"/>
      <c r="C1384" s="13"/>
      <c r="D1384" s="14"/>
      <c r="E1384" s="14"/>
      <c r="F1384" s="13"/>
      <c r="G1384" s="13"/>
      <c r="H1384" s="13"/>
      <c r="I1384" s="6"/>
      <c r="J1384" s="16"/>
      <c r="K1384" s="13"/>
      <c r="L1384" s="6"/>
    </row>
    <row r="1385" spans="1:12" x14ac:dyDescent="0.25">
      <c r="A1385" s="12"/>
      <c r="B1385" s="8"/>
      <c r="C1385" s="13"/>
      <c r="D1385" s="14"/>
      <c r="E1385" s="14"/>
      <c r="F1385" s="13"/>
      <c r="G1385" s="13"/>
      <c r="H1385" s="13"/>
      <c r="I1385" s="6"/>
      <c r="J1385" s="16"/>
      <c r="K1385" s="13"/>
      <c r="L1385" s="6"/>
    </row>
    <row r="1386" spans="1:12" x14ac:dyDescent="0.25">
      <c r="A1386" s="12"/>
      <c r="B1386" s="8"/>
      <c r="C1386" s="13"/>
      <c r="D1386" s="14"/>
      <c r="E1386" s="14"/>
      <c r="F1386" s="13"/>
      <c r="G1386" s="13"/>
      <c r="H1386" s="13"/>
      <c r="I1386" s="6"/>
      <c r="J1386" s="13"/>
      <c r="K1386" s="13"/>
      <c r="L1386" s="6"/>
    </row>
    <row r="1387" spans="1:12" x14ac:dyDescent="0.25">
      <c r="A1387" s="12"/>
      <c r="B1387" s="8"/>
      <c r="C1387" s="13"/>
      <c r="D1387" s="14"/>
      <c r="E1387" s="14"/>
      <c r="F1387" s="13"/>
      <c r="G1387" s="13"/>
      <c r="H1387" s="13"/>
      <c r="I1387" s="6"/>
      <c r="J1387" s="13"/>
      <c r="K1387" s="13"/>
      <c r="L1387" s="6"/>
    </row>
    <row r="1388" spans="1:12" x14ac:dyDescent="0.25">
      <c r="A1388" s="12"/>
      <c r="B1388" s="8"/>
      <c r="C1388" s="13"/>
      <c r="D1388" s="14"/>
      <c r="E1388" s="14"/>
      <c r="F1388" s="13"/>
      <c r="G1388" s="13"/>
      <c r="H1388" s="13"/>
      <c r="I1388" s="6"/>
      <c r="J1388" s="13"/>
      <c r="K1388" s="13"/>
      <c r="L1388" s="6"/>
    </row>
    <row r="1389" spans="1:12" x14ac:dyDescent="0.25">
      <c r="A1389" s="12"/>
      <c r="B1389" s="8"/>
      <c r="C1389" s="13"/>
      <c r="D1389" s="14"/>
      <c r="E1389" s="14"/>
      <c r="F1389" s="13"/>
      <c r="G1389" s="13"/>
      <c r="H1389" s="13"/>
      <c r="I1389" s="6"/>
      <c r="J1389" s="13"/>
      <c r="K1389" s="13"/>
      <c r="L1389" s="6"/>
    </row>
    <row r="1390" spans="1:12" x14ac:dyDescent="0.25">
      <c r="A1390" s="12"/>
      <c r="B1390" s="8"/>
      <c r="C1390" s="13"/>
      <c r="D1390" s="14"/>
      <c r="E1390" s="14"/>
      <c r="F1390" s="13"/>
      <c r="G1390" s="13"/>
      <c r="H1390" s="13"/>
      <c r="I1390" s="6"/>
      <c r="J1390" s="13"/>
      <c r="K1390" s="13"/>
      <c r="L1390" s="6"/>
    </row>
    <row r="1391" spans="1:12" x14ac:dyDescent="0.25">
      <c r="A1391" s="12"/>
      <c r="B1391" s="8"/>
      <c r="C1391" s="13"/>
      <c r="D1391" s="14"/>
      <c r="E1391" s="14"/>
      <c r="F1391" s="13"/>
      <c r="G1391" s="13"/>
      <c r="H1391" s="13"/>
      <c r="I1391" s="6"/>
      <c r="J1391" s="13"/>
      <c r="K1391" s="13"/>
      <c r="L1391" s="6"/>
    </row>
    <row r="1392" spans="1:12" x14ac:dyDescent="0.25">
      <c r="A1392" s="12"/>
      <c r="B1392" s="8"/>
      <c r="C1392" s="13"/>
      <c r="D1392" s="14"/>
      <c r="E1392" s="14"/>
      <c r="F1392" s="13"/>
      <c r="G1392" s="13"/>
      <c r="H1392" s="13"/>
      <c r="I1392" s="6"/>
      <c r="J1392" s="13"/>
      <c r="K1392" s="13"/>
      <c r="L1392" s="6"/>
    </row>
    <row r="1393" spans="1:12" x14ac:dyDescent="0.25">
      <c r="A1393" s="12"/>
      <c r="B1393" s="8"/>
      <c r="C1393" s="13"/>
      <c r="D1393" s="14"/>
      <c r="E1393" s="14"/>
      <c r="F1393" s="13"/>
      <c r="G1393" s="13"/>
      <c r="H1393" s="13"/>
      <c r="I1393" s="6"/>
      <c r="J1393" s="13"/>
      <c r="K1393" s="13"/>
      <c r="L1393" s="6"/>
    </row>
    <row r="1394" spans="1:12" x14ac:dyDescent="0.25">
      <c r="A1394" s="12"/>
      <c r="B1394" s="8"/>
      <c r="C1394" s="13"/>
      <c r="D1394" s="14"/>
      <c r="E1394" s="14"/>
      <c r="F1394" s="13"/>
      <c r="G1394" s="13"/>
      <c r="H1394" s="13"/>
      <c r="I1394" s="6"/>
      <c r="J1394" s="13"/>
      <c r="K1394" s="13"/>
      <c r="L1394" s="6"/>
    </row>
    <row r="1395" spans="1:12" x14ac:dyDescent="0.25">
      <c r="A1395" s="12"/>
      <c r="B1395" s="8"/>
      <c r="C1395" s="13"/>
      <c r="D1395" s="14"/>
      <c r="E1395" s="14"/>
      <c r="F1395" s="13"/>
      <c r="G1395" s="13"/>
      <c r="H1395" s="13"/>
      <c r="I1395" s="6"/>
      <c r="J1395" s="13"/>
      <c r="K1395" s="13"/>
      <c r="L1395" s="6"/>
    </row>
    <row r="1396" spans="1:12" x14ac:dyDescent="0.25">
      <c r="A1396" s="12"/>
      <c r="B1396" s="8"/>
      <c r="C1396" s="13"/>
      <c r="D1396" s="14"/>
      <c r="E1396" s="14"/>
      <c r="F1396" s="13"/>
      <c r="G1396" s="13"/>
      <c r="H1396" s="13"/>
      <c r="I1396" s="6"/>
      <c r="J1396" s="13"/>
      <c r="K1396" s="13"/>
      <c r="L1396" s="6"/>
    </row>
    <row r="1397" spans="1:12" x14ac:dyDescent="0.25">
      <c r="A1397" s="12"/>
      <c r="B1397" s="8"/>
      <c r="C1397" s="13"/>
      <c r="D1397" s="14"/>
      <c r="E1397" s="14"/>
      <c r="F1397" s="13"/>
      <c r="G1397" s="13"/>
      <c r="H1397" s="13"/>
      <c r="I1397" s="6"/>
      <c r="J1397" s="13"/>
      <c r="K1397" s="13"/>
      <c r="L1397" s="6"/>
    </row>
    <row r="1398" spans="1:12" x14ac:dyDescent="0.25">
      <c r="A1398" s="12"/>
      <c r="B1398" s="8"/>
      <c r="C1398" s="13"/>
      <c r="D1398" s="14"/>
      <c r="E1398" s="14"/>
      <c r="F1398" s="13"/>
      <c r="G1398" s="13"/>
      <c r="H1398" s="13"/>
      <c r="I1398" s="6"/>
      <c r="J1398" s="13"/>
      <c r="K1398" s="13"/>
      <c r="L1398" s="6"/>
    </row>
    <row r="1399" spans="1:12" x14ac:dyDescent="0.25">
      <c r="A1399" s="12"/>
      <c r="B1399" s="8"/>
      <c r="C1399" s="13"/>
      <c r="D1399" s="14"/>
      <c r="E1399" s="14"/>
      <c r="F1399" s="13"/>
      <c r="G1399" s="13"/>
      <c r="H1399" s="13"/>
      <c r="I1399" s="6"/>
      <c r="J1399" s="13"/>
      <c r="K1399" s="13"/>
      <c r="L1399" s="6"/>
    </row>
    <row r="1400" spans="1:12" x14ac:dyDescent="0.25">
      <c r="A1400" s="12"/>
      <c r="B1400" s="8"/>
      <c r="C1400" s="13"/>
      <c r="D1400" s="14"/>
      <c r="E1400" s="14"/>
      <c r="F1400" s="13"/>
      <c r="G1400" s="13"/>
      <c r="H1400" s="13"/>
      <c r="I1400" s="6"/>
      <c r="J1400" s="13"/>
      <c r="K1400" s="13"/>
      <c r="L1400" s="6"/>
    </row>
    <row r="1401" spans="1:12" x14ac:dyDescent="0.25">
      <c r="A1401" s="12"/>
      <c r="B1401" s="8"/>
      <c r="C1401" s="13"/>
      <c r="D1401" s="14"/>
      <c r="E1401" s="14"/>
      <c r="F1401" s="13"/>
      <c r="G1401" s="13"/>
      <c r="H1401" s="13"/>
      <c r="I1401" s="6"/>
      <c r="J1401" s="13"/>
      <c r="K1401" s="13"/>
      <c r="L1401" s="6"/>
    </row>
    <row r="1402" spans="1:12" x14ac:dyDescent="0.25">
      <c r="A1402" s="12"/>
      <c r="B1402" s="8"/>
      <c r="C1402" s="13"/>
      <c r="D1402" s="14"/>
      <c r="E1402" s="14"/>
      <c r="F1402" s="13"/>
      <c r="G1402" s="13"/>
      <c r="H1402" s="13"/>
      <c r="I1402" s="6"/>
      <c r="J1402" s="13"/>
      <c r="K1402" s="13"/>
      <c r="L1402" s="6"/>
    </row>
    <row r="1403" spans="1:12" x14ac:dyDescent="0.25">
      <c r="A1403" s="12"/>
      <c r="B1403" s="8"/>
      <c r="C1403" s="13"/>
      <c r="D1403" s="14"/>
      <c r="E1403" s="14"/>
      <c r="F1403" s="13"/>
      <c r="G1403" s="13"/>
      <c r="H1403" s="13"/>
      <c r="I1403" s="6"/>
      <c r="J1403" s="13"/>
      <c r="K1403" s="13"/>
      <c r="L1403" s="6"/>
    </row>
    <row r="1404" spans="1:12" x14ac:dyDescent="0.25">
      <c r="A1404" s="12"/>
      <c r="B1404" s="8"/>
      <c r="C1404" s="13"/>
      <c r="D1404" s="14"/>
      <c r="E1404" s="14"/>
      <c r="F1404" s="13"/>
      <c r="G1404" s="13"/>
      <c r="H1404" s="13"/>
      <c r="I1404" s="6"/>
      <c r="J1404" s="13"/>
      <c r="K1404" s="13"/>
      <c r="L1404" s="6"/>
    </row>
    <row r="1405" spans="1:12" x14ac:dyDescent="0.25">
      <c r="A1405" s="12"/>
      <c r="B1405" s="8"/>
      <c r="C1405" s="13"/>
      <c r="D1405" s="14"/>
      <c r="E1405" s="14"/>
      <c r="F1405" s="13"/>
      <c r="G1405" s="13"/>
      <c r="H1405" s="13"/>
      <c r="I1405" s="6"/>
      <c r="J1405" s="13"/>
      <c r="K1405" s="13"/>
      <c r="L1405" s="6"/>
    </row>
    <row r="1406" spans="1:12" x14ac:dyDescent="0.25">
      <c r="A1406" s="12"/>
      <c r="B1406" s="8"/>
      <c r="C1406" s="13"/>
      <c r="D1406" s="14"/>
      <c r="E1406" s="14"/>
      <c r="F1406" s="13"/>
      <c r="G1406" s="13"/>
      <c r="H1406" s="13"/>
      <c r="I1406" s="6"/>
      <c r="J1406" s="13"/>
      <c r="K1406" s="13"/>
      <c r="L1406" s="6"/>
    </row>
    <row r="1407" spans="1:12" x14ac:dyDescent="0.25">
      <c r="A1407" s="12"/>
      <c r="B1407" s="8"/>
      <c r="C1407" s="13"/>
      <c r="D1407" s="14"/>
      <c r="E1407" s="14"/>
      <c r="F1407" s="13"/>
      <c r="G1407" s="13"/>
      <c r="H1407" s="13"/>
      <c r="I1407" s="6"/>
      <c r="J1407" s="13"/>
      <c r="K1407" s="13"/>
      <c r="L1407" s="6"/>
    </row>
    <row r="1408" spans="1:12" x14ac:dyDescent="0.25">
      <c r="A1408" s="12"/>
      <c r="B1408" s="8"/>
      <c r="C1408" s="13"/>
      <c r="D1408" s="14"/>
      <c r="E1408" s="14"/>
      <c r="F1408" s="13"/>
      <c r="G1408" s="13"/>
      <c r="H1408" s="13"/>
      <c r="I1408" s="6"/>
      <c r="J1408" s="13"/>
      <c r="K1408" s="13"/>
      <c r="L1408" s="6"/>
    </row>
    <row r="1409" spans="1:12" x14ac:dyDescent="0.25">
      <c r="A1409" s="12"/>
      <c r="B1409" s="8"/>
      <c r="C1409" s="13"/>
      <c r="D1409" s="14"/>
      <c r="E1409" s="14"/>
      <c r="F1409" s="13"/>
      <c r="G1409" s="13"/>
      <c r="H1409" s="13"/>
      <c r="I1409" s="6"/>
      <c r="J1409" s="13"/>
      <c r="K1409" s="13"/>
      <c r="L1409" s="6"/>
    </row>
    <row r="1410" spans="1:12" x14ac:dyDescent="0.25">
      <c r="A1410" s="12"/>
      <c r="B1410" s="8"/>
      <c r="C1410" s="13"/>
      <c r="D1410" s="14"/>
      <c r="E1410" s="14"/>
      <c r="F1410" s="13"/>
      <c r="G1410" s="13"/>
      <c r="H1410" s="13"/>
      <c r="I1410" s="6"/>
      <c r="J1410" s="13"/>
      <c r="K1410" s="13"/>
      <c r="L1410" s="6"/>
    </row>
    <row r="1411" spans="1:12" x14ac:dyDescent="0.25">
      <c r="A1411" s="12"/>
      <c r="B1411" s="8"/>
      <c r="C1411" s="13"/>
      <c r="D1411" s="14"/>
      <c r="E1411" s="14"/>
      <c r="F1411" s="13"/>
      <c r="G1411" s="13"/>
      <c r="H1411" s="13"/>
      <c r="I1411" s="6"/>
      <c r="J1411" s="13"/>
      <c r="K1411" s="13"/>
      <c r="L1411" s="6"/>
    </row>
    <row r="1412" spans="1:12" x14ac:dyDescent="0.25">
      <c r="A1412" s="12"/>
      <c r="B1412" s="8"/>
      <c r="C1412" s="13"/>
      <c r="D1412" s="14"/>
      <c r="E1412" s="14"/>
      <c r="F1412" s="13"/>
      <c r="G1412" s="13"/>
      <c r="H1412" s="13"/>
      <c r="I1412" s="6"/>
      <c r="J1412" s="13"/>
      <c r="K1412" s="13"/>
      <c r="L1412" s="6"/>
    </row>
    <row r="1413" spans="1:12" x14ac:dyDescent="0.25">
      <c r="A1413" s="12"/>
      <c r="B1413" s="8"/>
      <c r="C1413" s="13"/>
      <c r="D1413" s="14"/>
      <c r="E1413" s="14"/>
      <c r="F1413" s="13"/>
      <c r="G1413" s="13"/>
      <c r="H1413" s="13"/>
      <c r="I1413" s="6"/>
      <c r="J1413" s="13"/>
      <c r="K1413" s="13"/>
      <c r="L1413" s="6"/>
    </row>
    <row r="1414" spans="1:12" x14ac:dyDescent="0.25">
      <c r="A1414" s="12"/>
      <c r="B1414" s="8"/>
      <c r="C1414" s="13"/>
      <c r="D1414" s="14"/>
      <c r="E1414" s="14"/>
      <c r="F1414" s="13"/>
      <c r="G1414" s="13"/>
      <c r="H1414" s="13"/>
      <c r="I1414" s="6"/>
      <c r="J1414" s="13"/>
      <c r="K1414" s="13"/>
      <c r="L1414" s="6"/>
    </row>
    <row r="1415" spans="1:12" x14ac:dyDescent="0.25">
      <c r="A1415" s="12"/>
      <c r="B1415" s="8"/>
      <c r="C1415" s="13"/>
      <c r="D1415" s="14"/>
      <c r="E1415" s="14"/>
      <c r="F1415" s="13"/>
      <c r="G1415" s="13"/>
      <c r="H1415" s="13"/>
      <c r="I1415" s="6"/>
      <c r="J1415" s="13"/>
      <c r="K1415" s="13"/>
      <c r="L1415" s="6"/>
    </row>
    <row r="1416" spans="1:12" x14ac:dyDescent="0.25">
      <c r="A1416" s="12"/>
      <c r="B1416" s="8"/>
      <c r="C1416" s="13"/>
      <c r="D1416" s="14"/>
      <c r="E1416" s="14"/>
      <c r="F1416" s="13"/>
      <c r="G1416" s="13"/>
      <c r="H1416" s="13"/>
      <c r="I1416" s="6"/>
      <c r="J1416" s="13"/>
      <c r="K1416" s="13"/>
      <c r="L1416" s="6"/>
    </row>
    <row r="1417" spans="1:12" x14ac:dyDescent="0.25">
      <c r="A1417" s="12"/>
      <c r="B1417" s="8"/>
      <c r="C1417" s="13"/>
      <c r="D1417" s="14"/>
      <c r="E1417" s="14"/>
      <c r="F1417" s="13"/>
      <c r="G1417" s="13"/>
      <c r="H1417" s="13"/>
      <c r="I1417" s="6"/>
      <c r="J1417" s="13"/>
      <c r="K1417" s="13"/>
      <c r="L1417" s="6"/>
    </row>
    <row r="1418" spans="1:12" x14ac:dyDescent="0.25">
      <c r="A1418" s="12"/>
      <c r="B1418" s="8"/>
      <c r="C1418" s="13"/>
      <c r="D1418" s="14"/>
      <c r="E1418" s="14"/>
      <c r="F1418" s="13"/>
      <c r="G1418" s="13"/>
      <c r="H1418" s="13"/>
      <c r="I1418" s="6"/>
      <c r="J1418" s="13"/>
      <c r="K1418" s="13"/>
      <c r="L1418" s="6"/>
    </row>
    <row r="1419" spans="1:12" x14ac:dyDescent="0.25">
      <c r="A1419" s="12"/>
      <c r="B1419" s="8"/>
      <c r="C1419" s="13"/>
      <c r="D1419" s="14"/>
      <c r="E1419" s="14"/>
      <c r="F1419" s="13"/>
      <c r="G1419" s="13"/>
      <c r="H1419" s="13"/>
      <c r="I1419" s="6"/>
      <c r="J1419" s="13"/>
      <c r="K1419" s="13"/>
      <c r="L1419" s="6"/>
    </row>
    <row r="1420" spans="1:12" x14ac:dyDescent="0.25">
      <c r="A1420" s="12"/>
      <c r="B1420" s="8"/>
      <c r="C1420" s="13"/>
      <c r="D1420" s="14"/>
      <c r="E1420" s="14"/>
      <c r="F1420" s="13"/>
      <c r="G1420" s="13"/>
      <c r="H1420" s="13"/>
      <c r="I1420" s="6"/>
      <c r="J1420" s="13"/>
      <c r="K1420" s="13"/>
      <c r="L1420" s="6"/>
    </row>
    <row r="1421" spans="1:12" x14ac:dyDescent="0.25">
      <c r="A1421" s="12"/>
      <c r="B1421" s="8"/>
      <c r="C1421" s="13"/>
      <c r="D1421" s="14"/>
      <c r="E1421" s="14"/>
      <c r="F1421" s="13"/>
      <c r="G1421" s="13"/>
      <c r="H1421" s="13"/>
      <c r="I1421" s="6"/>
      <c r="J1421" s="13"/>
      <c r="K1421" s="13"/>
      <c r="L1421" s="6"/>
    </row>
    <row r="1422" spans="1:12" x14ac:dyDescent="0.25">
      <c r="A1422" s="12"/>
      <c r="B1422" s="8"/>
      <c r="C1422" s="13"/>
      <c r="D1422" s="14"/>
      <c r="E1422" s="14"/>
      <c r="F1422" s="13"/>
      <c r="G1422" s="13"/>
      <c r="H1422" s="13"/>
      <c r="I1422" s="6"/>
      <c r="J1422" s="13"/>
      <c r="K1422" s="13"/>
      <c r="L1422" s="6"/>
    </row>
    <row r="1423" spans="1:12" x14ac:dyDescent="0.25">
      <c r="A1423" s="12"/>
      <c r="B1423" s="8"/>
      <c r="C1423" s="13"/>
      <c r="D1423" s="14"/>
      <c r="E1423" s="14"/>
      <c r="F1423" s="13"/>
      <c r="G1423" s="13"/>
      <c r="H1423" s="13"/>
      <c r="I1423" s="6"/>
      <c r="J1423" s="13"/>
      <c r="K1423" s="13"/>
      <c r="L1423" s="6"/>
    </row>
    <row r="1424" spans="1:12" x14ac:dyDescent="0.25">
      <c r="A1424" s="12"/>
      <c r="B1424" s="8"/>
      <c r="C1424" s="13"/>
      <c r="D1424" s="14"/>
      <c r="E1424" s="14"/>
      <c r="F1424" s="13"/>
      <c r="G1424" s="13"/>
      <c r="H1424" s="13"/>
      <c r="I1424" s="6"/>
      <c r="J1424" s="13"/>
      <c r="K1424" s="13"/>
      <c r="L1424" s="6"/>
    </row>
    <row r="1425" spans="1:12" x14ac:dyDescent="0.25">
      <c r="A1425" s="12"/>
      <c r="B1425" s="8"/>
      <c r="C1425" s="13"/>
      <c r="D1425" s="14"/>
      <c r="E1425" s="14"/>
      <c r="F1425" s="13"/>
      <c r="G1425" s="13"/>
      <c r="H1425" s="13"/>
      <c r="I1425" s="6"/>
      <c r="J1425" s="13"/>
      <c r="K1425" s="13"/>
      <c r="L1425" s="6"/>
    </row>
    <row r="1426" spans="1:12" x14ac:dyDescent="0.25">
      <c r="A1426" s="12"/>
      <c r="B1426" s="8"/>
      <c r="C1426" s="13"/>
      <c r="D1426" s="14"/>
      <c r="E1426" s="14"/>
      <c r="F1426" s="13"/>
      <c r="G1426" s="13"/>
      <c r="H1426" s="13"/>
      <c r="I1426" s="6"/>
      <c r="J1426" s="13"/>
      <c r="K1426" s="13"/>
      <c r="L1426" s="6"/>
    </row>
    <row r="1427" spans="1:12" x14ac:dyDescent="0.25">
      <c r="A1427" s="12"/>
      <c r="B1427" s="8"/>
      <c r="C1427" s="13"/>
      <c r="D1427" s="14"/>
      <c r="E1427" s="14"/>
      <c r="F1427" s="13"/>
      <c r="G1427" s="13"/>
      <c r="H1427" s="13"/>
      <c r="I1427" s="6"/>
      <c r="J1427" s="13"/>
      <c r="K1427" s="13"/>
      <c r="L1427" s="6"/>
    </row>
    <row r="1428" spans="1:12" x14ac:dyDescent="0.25">
      <c r="A1428" s="12"/>
      <c r="B1428" s="8"/>
      <c r="C1428" s="13"/>
      <c r="D1428" s="14"/>
      <c r="E1428" s="14"/>
      <c r="F1428" s="13"/>
      <c r="G1428" s="13"/>
      <c r="H1428" s="13"/>
      <c r="I1428" s="6"/>
      <c r="J1428" s="13"/>
      <c r="K1428" s="13"/>
      <c r="L1428" s="6"/>
    </row>
    <row r="1429" spans="1:12" x14ac:dyDescent="0.25">
      <c r="A1429" s="12"/>
      <c r="B1429" s="8"/>
      <c r="C1429" s="13"/>
      <c r="D1429" s="14"/>
      <c r="E1429" s="14"/>
      <c r="F1429" s="13"/>
      <c r="G1429" s="13"/>
      <c r="H1429" s="13"/>
      <c r="I1429" s="6"/>
      <c r="J1429" s="13"/>
      <c r="K1429" s="13"/>
      <c r="L1429" s="6"/>
    </row>
    <row r="1430" spans="1:12" x14ac:dyDescent="0.25">
      <c r="A1430" s="12"/>
      <c r="B1430" s="8"/>
      <c r="C1430" s="13"/>
      <c r="D1430" s="14"/>
      <c r="E1430" s="14"/>
      <c r="F1430" s="13"/>
      <c r="G1430" s="13"/>
      <c r="H1430" s="13"/>
      <c r="I1430" s="6"/>
      <c r="J1430" s="13"/>
      <c r="K1430" s="13"/>
      <c r="L1430" s="6"/>
    </row>
    <row r="1431" spans="1:12" x14ac:dyDescent="0.25">
      <c r="A1431" s="12"/>
      <c r="B1431" s="8"/>
      <c r="C1431" s="13"/>
      <c r="D1431" s="14"/>
      <c r="E1431" s="14"/>
      <c r="F1431" s="13"/>
      <c r="G1431" s="13"/>
      <c r="H1431" s="13"/>
      <c r="I1431" s="6"/>
      <c r="J1431" s="13"/>
      <c r="K1431" s="13"/>
      <c r="L1431" s="6"/>
    </row>
    <row r="1432" spans="1:12" x14ac:dyDescent="0.25">
      <c r="A1432" s="12"/>
      <c r="B1432" s="8"/>
      <c r="C1432" s="13"/>
      <c r="D1432" s="14"/>
      <c r="E1432" s="14"/>
      <c r="F1432" s="13"/>
      <c r="G1432" s="13"/>
      <c r="H1432" s="13"/>
      <c r="I1432" s="6"/>
      <c r="J1432" s="13"/>
      <c r="K1432" s="13"/>
      <c r="L1432" s="6"/>
    </row>
    <row r="1433" spans="1:12" x14ac:dyDescent="0.25">
      <c r="A1433" s="12"/>
      <c r="B1433" s="8"/>
      <c r="C1433" s="13"/>
      <c r="D1433" s="14"/>
      <c r="E1433" s="14"/>
      <c r="F1433" s="13"/>
      <c r="G1433" s="13"/>
      <c r="H1433" s="13"/>
      <c r="I1433" s="6"/>
      <c r="J1433" s="13"/>
      <c r="K1433" s="13"/>
      <c r="L1433" s="6"/>
    </row>
    <row r="1434" spans="1:12" x14ac:dyDescent="0.25">
      <c r="A1434" s="12"/>
      <c r="B1434" s="8"/>
      <c r="C1434" s="13"/>
      <c r="D1434" s="14"/>
      <c r="E1434" s="14"/>
      <c r="F1434" s="13"/>
      <c r="G1434" s="13"/>
      <c r="H1434" s="13"/>
      <c r="I1434" s="6"/>
      <c r="J1434" s="13"/>
      <c r="K1434" s="13"/>
      <c r="L1434" s="6"/>
    </row>
    <row r="1435" spans="1:12" x14ac:dyDescent="0.25">
      <c r="A1435" s="12"/>
      <c r="B1435" s="8"/>
      <c r="C1435" s="13"/>
      <c r="D1435" s="14"/>
      <c r="E1435" s="14"/>
      <c r="F1435" s="13"/>
      <c r="G1435" s="13"/>
      <c r="H1435" s="13"/>
      <c r="I1435" s="6"/>
      <c r="J1435" s="13"/>
      <c r="K1435" s="13"/>
      <c r="L1435" s="6"/>
    </row>
    <row r="1436" spans="1:12" x14ac:dyDescent="0.25">
      <c r="A1436" s="12"/>
      <c r="B1436" s="8"/>
      <c r="C1436" s="13"/>
      <c r="D1436" s="14"/>
      <c r="E1436" s="14"/>
      <c r="F1436" s="13"/>
      <c r="G1436" s="13"/>
      <c r="H1436" s="13"/>
      <c r="I1436" s="6"/>
      <c r="J1436" s="13"/>
      <c r="K1436" s="13"/>
      <c r="L1436" s="6"/>
    </row>
    <row r="1437" spans="1:12" x14ac:dyDescent="0.25">
      <c r="A1437" s="12"/>
      <c r="B1437" s="8"/>
      <c r="C1437" s="13"/>
      <c r="D1437" s="14"/>
      <c r="E1437" s="14"/>
      <c r="F1437" s="13"/>
      <c r="G1437" s="13"/>
      <c r="H1437" s="13"/>
      <c r="I1437" s="6"/>
      <c r="J1437" s="13"/>
      <c r="K1437" s="13"/>
      <c r="L1437" s="6"/>
    </row>
    <row r="1438" spans="1:12" x14ac:dyDescent="0.25">
      <c r="A1438" s="12"/>
      <c r="B1438" s="8"/>
      <c r="C1438" s="13"/>
      <c r="D1438" s="14"/>
      <c r="E1438" s="14"/>
      <c r="F1438" s="13"/>
      <c r="G1438" s="13"/>
      <c r="H1438" s="13"/>
      <c r="I1438" s="6"/>
      <c r="J1438" s="13"/>
      <c r="K1438" s="13"/>
      <c r="L1438" s="6"/>
    </row>
    <row r="1439" spans="1:12" x14ac:dyDescent="0.25">
      <c r="A1439" s="12"/>
      <c r="B1439" s="8"/>
      <c r="C1439" s="13"/>
      <c r="D1439" s="14"/>
      <c r="E1439" s="14"/>
      <c r="F1439" s="13"/>
      <c r="G1439" s="13"/>
      <c r="H1439" s="13"/>
      <c r="I1439" s="6"/>
      <c r="J1439" s="13"/>
      <c r="K1439" s="13"/>
      <c r="L1439" s="6"/>
    </row>
    <row r="1440" spans="1:12" x14ac:dyDescent="0.25">
      <c r="A1440" s="12"/>
      <c r="B1440" s="8"/>
      <c r="C1440" s="13"/>
      <c r="D1440" s="14"/>
      <c r="E1440" s="14"/>
      <c r="F1440" s="13"/>
      <c r="G1440" s="13"/>
      <c r="H1440" s="13"/>
      <c r="I1440" s="6"/>
      <c r="J1440" s="13"/>
      <c r="K1440" s="13"/>
      <c r="L1440" s="6"/>
    </row>
    <row r="1441" spans="1:12" x14ac:dyDescent="0.25">
      <c r="A1441" s="12"/>
      <c r="B1441" s="8"/>
      <c r="C1441" s="13"/>
      <c r="D1441" s="14"/>
      <c r="E1441" s="14"/>
      <c r="F1441" s="13"/>
      <c r="G1441" s="13"/>
      <c r="H1441" s="13"/>
      <c r="I1441" s="6"/>
      <c r="J1441" s="13"/>
      <c r="K1441" s="13"/>
      <c r="L1441" s="6"/>
    </row>
    <row r="1442" spans="1:12" x14ac:dyDescent="0.25">
      <c r="A1442" s="12"/>
      <c r="B1442" s="8"/>
      <c r="C1442" s="13"/>
      <c r="D1442" s="14"/>
      <c r="E1442" s="14"/>
      <c r="F1442" s="13"/>
      <c r="G1442" s="13"/>
      <c r="H1442" s="13"/>
      <c r="I1442" s="6"/>
      <c r="J1442" s="13"/>
      <c r="K1442" s="13"/>
      <c r="L1442" s="6"/>
    </row>
    <row r="1443" spans="1:12" x14ac:dyDescent="0.25">
      <c r="A1443" s="12"/>
      <c r="B1443" s="8"/>
      <c r="C1443" s="13"/>
      <c r="D1443" s="14"/>
      <c r="E1443" s="14"/>
      <c r="F1443" s="13"/>
      <c r="G1443" s="13"/>
      <c r="H1443" s="13"/>
      <c r="I1443" s="6"/>
      <c r="J1443" s="13"/>
      <c r="K1443" s="13"/>
      <c r="L1443" s="6"/>
    </row>
    <row r="1444" spans="1:12" x14ac:dyDescent="0.25">
      <c r="A1444" s="12"/>
      <c r="B1444" s="8"/>
      <c r="C1444" s="13"/>
      <c r="D1444" s="14"/>
      <c r="E1444" s="14"/>
      <c r="F1444" s="13"/>
      <c r="G1444" s="13"/>
      <c r="H1444" s="13"/>
      <c r="I1444" s="6"/>
      <c r="J1444" s="13"/>
      <c r="K1444" s="13"/>
      <c r="L1444" s="6"/>
    </row>
    <row r="1445" spans="1:12" x14ac:dyDescent="0.25">
      <c r="A1445" s="12"/>
      <c r="B1445" s="8"/>
      <c r="C1445" s="13"/>
      <c r="D1445" s="14"/>
      <c r="E1445" s="14"/>
      <c r="F1445" s="13"/>
      <c r="G1445" s="13"/>
      <c r="H1445" s="13"/>
      <c r="I1445" s="6"/>
      <c r="J1445" s="13"/>
      <c r="K1445" s="13"/>
      <c r="L1445" s="6"/>
    </row>
    <row r="1446" spans="1:12" x14ac:dyDescent="0.25">
      <c r="A1446" s="12"/>
      <c r="B1446" s="8"/>
      <c r="C1446" s="13"/>
      <c r="D1446" s="14"/>
      <c r="E1446" s="14"/>
      <c r="F1446" s="13"/>
      <c r="G1446" s="13"/>
      <c r="H1446" s="13"/>
      <c r="I1446" s="6"/>
      <c r="J1446" s="13"/>
      <c r="K1446" s="13"/>
      <c r="L1446" s="6"/>
    </row>
    <row r="1447" spans="1:12" x14ac:dyDescent="0.25">
      <c r="A1447" s="12"/>
      <c r="B1447" s="8"/>
      <c r="C1447" s="13"/>
      <c r="D1447" s="14"/>
      <c r="E1447" s="14"/>
      <c r="F1447" s="13"/>
      <c r="G1447" s="13"/>
      <c r="H1447" s="13"/>
      <c r="I1447" s="6"/>
      <c r="J1447" s="13"/>
      <c r="K1447" s="13"/>
      <c r="L1447" s="6"/>
    </row>
    <row r="1448" spans="1:12" x14ac:dyDescent="0.25">
      <c r="A1448" s="12"/>
      <c r="B1448" s="8"/>
      <c r="C1448" s="13"/>
      <c r="D1448" s="14"/>
      <c r="E1448" s="14"/>
      <c r="F1448" s="13"/>
      <c r="G1448" s="13"/>
      <c r="H1448" s="13"/>
      <c r="I1448" s="6"/>
      <c r="J1448" s="13"/>
      <c r="K1448" s="13"/>
      <c r="L1448" s="6"/>
    </row>
    <row r="1449" spans="1:12" x14ac:dyDescent="0.25">
      <c r="A1449" s="12"/>
      <c r="B1449" s="8"/>
      <c r="C1449" s="13"/>
      <c r="D1449" s="14"/>
      <c r="E1449" s="14"/>
      <c r="F1449" s="13"/>
      <c r="G1449" s="13"/>
      <c r="H1449" s="13"/>
      <c r="I1449" s="6"/>
      <c r="J1449" s="13"/>
      <c r="K1449" s="13"/>
      <c r="L1449" s="6"/>
    </row>
    <row r="1450" spans="1:12" x14ac:dyDescent="0.25">
      <c r="A1450" s="12"/>
      <c r="B1450" s="8"/>
      <c r="C1450" s="13"/>
      <c r="D1450" s="14"/>
      <c r="E1450" s="14"/>
      <c r="F1450" s="13"/>
      <c r="G1450" s="13"/>
      <c r="H1450" s="13"/>
      <c r="I1450" s="6"/>
      <c r="J1450" s="13"/>
      <c r="K1450" s="13"/>
      <c r="L1450" s="6"/>
    </row>
    <row r="1451" spans="1:12" x14ac:dyDescent="0.25">
      <c r="A1451" s="12"/>
      <c r="B1451" s="8"/>
      <c r="C1451" s="13"/>
      <c r="D1451" s="14"/>
      <c r="E1451" s="14"/>
      <c r="F1451" s="13"/>
      <c r="G1451" s="13"/>
      <c r="H1451" s="13"/>
      <c r="I1451" s="6"/>
      <c r="J1451" s="13"/>
      <c r="K1451" s="13"/>
      <c r="L1451" s="6"/>
    </row>
    <row r="1452" spans="1:12" x14ac:dyDescent="0.25">
      <c r="A1452" s="12"/>
      <c r="B1452" s="8"/>
      <c r="C1452" s="13"/>
      <c r="D1452" s="14"/>
      <c r="E1452" s="14"/>
      <c r="F1452" s="13"/>
      <c r="G1452" s="13"/>
      <c r="H1452" s="13"/>
      <c r="I1452" s="6"/>
      <c r="J1452" s="13"/>
      <c r="K1452" s="13"/>
      <c r="L1452" s="6"/>
    </row>
    <row r="1453" spans="1:12" x14ac:dyDescent="0.25">
      <c r="A1453" s="12"/>
      <c r="B1453" s="8"/>
      <c r="C1453" s="13"/>
      <c r="D1453" s="14"/>
      <c r="E1453" s="14"/>
      <c r="F1453" s="13"/>
      <c r="G1453" s="13"/>
      <c r="H1453" s="13"/>
      <c r="I1453" s="6"/>
      <c r="J1453" s="13"/>
      <c r="K1453" s="13"/>
      <c r="L1453" s="6"/>
    </row>
    <row r="1454" spans="1:12" x14ac:dyDescent="0.25">
      <c r="A1454" s="12"/>
      <c r="B1454" s="8"/>
      <c r="C1454" s="13"/>
      <c r="D1454" s="14"/>
      <c r="E1454" s="14"/>
      <c r="F1454" s="13"/>
      <c r="G1454" s="13"/>
      <c r="H1454" s="13"/>
      <c r="I1454" s="6"/>
      <c r="J1454" s="13"/>
      <c r="K1454" s="13"/>
      <c r="L1454" s="6"/>
    </row>
    <row r="1455" spans="1:12" x14ac:dyDescent="0.25">
      <c r="A1455" s="12"/>
      <c r="B1455" s="8"/>
      <c r="C1455" s="13"/>
      <c r="D1455" s="14"/>
      <c r="E1455" s="14"/>
      <c r="F1455" s="13"/>
      <c r="G1455" s="13"/>
      <c r="H1455" s="13"/>
      <c r="I1455" s="6"/>
      <c r="J1455" s="13"/>
      <c r="K1455" s="13"/>
      <c r="L1455" s="6"/>
    </row>
    <row r="1456" spans="1:12" x14ac:dyDescent="0.25">
      <c r="A1456" s="12"/>
      <c r="B1456" s="8"/>
      <c r="C1456" s="13"/>
      <c r="D1456" s="14"/>
      <c r="E1456" s="14"/>
      <c r="F1456" s="13"/>
      <c r="G1456" s="13"/>
      <c r="H1456" s="13"/>
      <c r="I1456" s="6"/>
      <c r="J1456" s="13"/>
      <c r="K1456" s="13"/>
      <c r="L1456" s="6"/>
    </row>
    <row r="1457" spans="1:12" x14ac:dyDescent="0.25">
      <c r="A1457" s="12"/>
      <c r="B1457" s="8"/>
      <c r="C1457" s="13"/>
      <c r="D1457" s="14"/>
      <c r="E1457" s="14"/>
      <c r="F1457" s="13"/>
      <c r="G1457" s="13"/>
      <c r="H1457" s="13"/>
      <c r="I1457" s="6"/>
      <c r="J1457" s="13"/>
      <c r="K1457" s="13"/>
      <c r="L1457" s="6"/>
    </row>
    <row r="1458" spans="1:12" x14ac:dyDescent="0.25">
      <c r="A1458" s="12"/>
      <c r="B1458" s="8"/>
      <c r="C1458" s="13"/>
      <c r="D1458" s="14"/>
      <c r="E1458" s="14"/>
      <c r="F1458" s="13"/>
      <c r="G1458" s="13"/>
      <c r="H1458" s="13"/>
      <c r="I1458" s="6"/>
      <c r="J1458" s="13"/>
      <c r="K1458" s="13"/>
      <c r="L1458" s="6"/>
    </row>
    <row r="1459" spans="1:12" x14ac:dyDescent="0.25">
      <c r="A1459" s="12"/>
      <c r="B1459" s="8"/>
      <c r="C1459" s="13"/>
      <c r="D1459" s="14"/>
      <c r="E1459" s="14"/>
      <c r="F1459" s="13"/>
      <c r="G1459" s="13"/>
      <c r="H1459" s="13"/>
      <c r="I1459" s="6"/>
      <c r="J1459" s="13"/>
      <c r="K1459" s="13"/>
      <c r="L1459" s="6"/>
    </row>
    <row r="1460" spans="1:12" x14ac:dyDescent="0.25">
      <c r="A1460" s="12"/>
      <c r="B1460" s="8"/>
      <c r="C1460" s="13"/>
      <c r="D1460" s="14"/>
      <c r="E1460" s="14"/>
      <c r="F1460" s="13"/>
      <c r="G1460" s="13"/>
      <c r="H1460" s="13"/>
      <c r="I1460" s="6"/>
      <c r="J1460" s="13"/>
      <c r="K1460" s="13"/>
      <c r="L1460" s="6"/>
    </row>
    <row r="1461" spans="1:12" x14ac:dyDescent="0.25">
      <c r="A1461" s="12"/>
      <c r="B1461" s="8"/>
      <c r="C1461" s="13"/>
      <c r="D1461" s="14"/>
      <c r="E1461" s="14"/>
      <c r="F1461" s="13"/>
      <c r="G1461" s="13"/>
      <c r="H1461" s="13"/>
      <c r="I1461" s="6"/>
      <c r="J1461" s="13"/>
      <c r="K1461" s="13"/>
      <c r="L1461" s="6"/>
    </row>
    <row r="1462" spans="1:12" x14ac:dyDescent="0.25">
      <c r="A1462" s="12"/>
      <c r="B1462" s="8"/>
      <c r="C1462" s="13"/>
      <c r="D1462" s="14"/>
      <c r="E1462" s="14"/>
      <c r="F1462" s="13"/>
      <c r="G1462" s="13"/>
      <c r="H1462" s="13"/>
      <c r="I1462" s="6"/>
      <c r="J1462" s="13"/>
      <c r="K1462" s="13"/>
      <c r="L1462" s="6"/>
    </row>
    <row r="1463" spans="1:12" x14ac:dyDescent="0.25">
      <c r="A1463" s="12"/>
      <c r="B1463" s="8"/>
      <c r="C1463" s="13"/>
      <c r="D1463" s="14"/>
      <c r="E1463" s="14"/>
      <c r="F1463" s="13"/>
      <c r="G1463" s="13"/>
      <c r="H1463" s="13"/>
      <c r="I1463" s="6"/>
      <c r="J1463" s="13"/>
      <c r="K1463" s="13"/>
      <c r="L1463" s="6"/>
    </row>
    <row r="1464" spans="1:12" x14ac:dyDescent="0.25">
      <c r="A1464" s="12"/>
      <c r="B1464" s="8"/>
      <c r="C1464" s="13"/>
      <c r="D1464" s="14"/>
      <c r="E1464" s="14"/>
      <c r="F1464" s="13"/>
      <c r="G1464" s="13"/>
      <c r="H1464" s="13"/>
      <c r="I1464" s="6"/>
      <c r="J1464" s="13"/>
      <c r="K1464" s="13"/>
      <c r="L1464" s="6"/>
    </row>
    <row r="1465" spans="1:12" x14ac:dyDescent="0.25">
      <c r="A1465" s="12"/>
      <c r="B1465" s="8"/>
      <c r="C1465" s="13"/>
      <c r="D1465" s="14"/>
      <c r="E1465" s="14"/>
      <c r="F1465" s="13"/>
      <c r="G1465" s="13"/>
      <c r="H1465" s="13"/>
      <c r="I1465" s="6"/>
      <c r="J1465" s="13"/>
      <c r="K1465" s="13"/>
      <c r="L1465" s="6"/>
    </row>
    <row r="1466" spans="1:12" x14ac:dyDescent="0.25">
      <c r="A1466" s="12"/>
      <c r="B1466" s="8"/>
      <c r="C1466" s="13"/>
      <c r="D1466" s="14"/>
      <c r="E1466" s="14"/>
      <c r="F1466" s="13"/>
      <c r="G1466" s="13"/>
      <c r="H1466" s="13"/>
      <c r="I1466" s="6"/>
      <c r="J1466" s="13"/>
      <c r="K1466" s="13"/>
      <c r="L1466" s="6"/>
    </row>
    <row r="1467" spans="1:12" x14ac:dyDescent="0.25">
      <c r="A1467" s="12"/>
      <c r="B1467" s="8"/>
      <c r="C1467" s="13"/>
      <c r="D1467" s="14"/>
      <c r="E1467" s="14"/>
      <c r="F1467" s="13"/>
      <c r="G1467" s="13"/>
      <c r="H1467" s="13"/>
      <c r="I1467" s="6"/>
      <c r="J1467" s="13"/>
      <c r="K1467" s="13"/>
      <c r="L1467" s="6"/>
    </row>
    <row r="1468" spans="1:12" x14ac:dyDescent="0.25">
      <c r="A1468" s="12"/>
      <c r="B1468" s="8"/>
      <c r="C1468" s="13"/>
      <c r="D1468" s="14"/>
      <c r="E1468" s="14"/>
      <c r="F1468" s="13"/>
      <c r="G1468" s="13"/>
      <c r="H1468" s="13"/>
      <c r="I1468" s="6"/>
      <c r="J1468" s="13"/>
      <c r="K1468" s="13"/>
      <c r="L1468" s="6"/>
    </row>
    <row r="1469" spans="1:12" x14ac:dyDescent="0.25">
      <c r="A1469" s="12"/>
      <c r="B1469" s="8"/>
      <c r="C1469" s="13"/>
      <c r="D1469" s="14"/>
      <c r="E1469" s="14"/>
      <c r="F1469" s="13"/>
      <c r="G1469" s="13"/>
      <c r="H1469" s="13"/>
      <c r="I1469" s="6"/>
      <c r="J1469" s="13"/>
      <c r="K1469" s="13"/>
      <c r="L1469" s="6"/>
    </row>
    <row r="1470" spans="1:12" x14ac:dyDescent="0.25">
      <c r="A1470" s="12"/>
      <c r="B1470" s="8"/>
      <c r="C1470" s="13"/>
      <c r="D1470" s="14"/>
      <c r="E1470" s="14"/>
      <c r="F1470" s="13"/>
      <c r="G1470" s="13"/>
      <c r="H1470" s="13"/>
      <c r="I1470" s="6"/>
      <c r="J1470" s="13"/>
      <c r="K1470" s="13"/>
      <c r="L1470" s="6"/>
    </row>
    <row r="1471" spans="1:12" x14ac:dyDescent="0.25">
      <c r="A1471" s="12"/>
      <c r="B1471" s="8"/>
      <c r="C1471" s="13"/>
      <c r="D1471" s="14"/>
      <c r="E1471" s="14"/>
      <c r="F1471" s="13"/>
      <c r="G1471" s="13"/>
      <c r="H1471" s="13"/>
      <c r="I1471" s="6"/>
      <c r="J1471" s="13"/>
      <c r="K1471" s="13"/>
      <c r="L1471" s="6"/>
    </row>
    <row r="1472" spans="1:12" x14ac:dyDescent="0.25">
      <c r="A1472" s="12"/>
      <c r="B1472" s="8"/>
      <c r="C1472" s="13"/>
      <c r="D1472" s="14"/>
      <c r="E1472" s="14"/>
      <c r="F1472" s="13"/>
      <c r="G1472" s="13"/>
      <c r="H1472" s="13"/>
      <c r="I1472" s="6"/>
      <c r="J1472" s="13"/>
      <c r="K1472" s="13"/>
      <c r="L1472" s="6"/>
    </row>
    <row r="1473" spans="1:12" x14ac:dyDescent="0.25">
      <c r="A1473" s="12"/>
      <c r="B1473" s="8"/>
      <c r="C1473" s="13"/>
      <c r="D1473" s="14"/>
      <c r="E1473" s="14"/>
      <c r="F1473" s="13"/>
      <c r="G1473" s="13"/>
      <c r="H1473" s="13"/>
      <c r="I1473" s="6"/>
      <c r="J1473" s="13"/>
      <c r="K1473" s="13"/>
      <c r="L1473" s="6"/>
    </row>
    <row r="1474" spans="1:12" x14ac:dyDescent="0.25">
      <c r="A1474" s="12"/>
      <c r="B1474" s="8"/>
      <c r="C1474" s="13"/>
      <c r="D1474" s="14"/>
      <c r="E1474" s="14"/>
      <c r="F1474" s="13"/>
      <c r="G1474" s="13"/>
      <c r="H1474" s="13"/>
      <c r="I1474" s="6"/>
      <c r="J1474" s="13"/>
      <c r="K1474" s="13"/>
      <c r="L1474" s="6"/>
    </row>
    <row r="1475" spans="1:12" x14ac:dyDescent="0.25">
      <c r="A1475" s="12"/>
      <c r="B1475" s="8"/>
      <c r="C1475" s="13"/>
      <c r="D1475" s="14"/>
      <c r="E1475" s="14"/>
      <c r="F1475" s="13"/>
      <c r="G1475" s="13"/>
      <c r="H1475" s="13"/>
      <c r="I1475" s="6"/>
      <c r="J1475" s="13"/>
      <c r="K1475" s="13"/>
      <c r="L1475" s="6"/>
    </row>
    <row r="1476" spans="1:12" x14ac:dyDescent="0.25">
      <c r="A1476" s="12"/>
      <c r="B1476" s="8"/>
      <c r="C1476" s="13"/>
      <c r="D1476" s="14"/>
      <c r="E1476" s="14"/>
      <c r="F1476" s="13"/>
      <c r="G1476" s="13"/>
      <c r="H1476" s="13"/>
      <c r="I1476" s="6"/>
      <c r="J1476" s="13"/>
      <c r="K1476" s="13"/>
      <c r="L1476" s="6"/>
    </row>
    <row r="1477" spans="1:12" x14ac:dyDescent="0.25">
      <c r="A1477" s="12"/>
      <c r="B1477" s="8"/>
      <c r="C1477" s="13"/>
      <c r="D1477" s="14"/>
      <c r="E1477" s="14"/>
      <c r="F1477" s="13"/>
      <c r="G1477" s="13"/>
      <c r="H1477" s="13"/>
      <c r="I1477" s="6"/>
      <c r="J1477" s="13"/>
      <c r="K1477" s="13"/>
      <c r="L1477" s="6"/>
    </row>
    <row r="1478" spans="1:12" x14ac:dyDescent="0.25">
      <c r="A1478" s="12"/>
      <c r="B1478" s="8"/>
      <c r="C1478" s="13"/>
      <c r="D1478" s="14"/>
      <c r="E1478" s="14"/>
      <c r="F1478" s="13"/>
      <c r="G1478" s="13"/>
      <c r="H1478" s="13"/>
      <c r="I1478" s="6"/>
      <c r="J1478" s="13"/>
      <c r="K1478" s="13"/>
      <c r="L1478" s="6"/>
    </row>
    <row r="1479" spans="1:12" x14ac:dyDescent="0.25">
      <c r="A1479" s="12"/>
      <c r="B1479" s="8"/>
      <c r="C1479" s="13"/>
      <c r="D1479" s="14"/>
      <c r="E1479" s="14"/>
      <c r="F1479" s="13"/>
      <c r="G1479" s="13"/>
      <c r="H1479" s="13"/>
      <c r="I1479" s="6"/>
      <c r="J1479" s="13"/>
      <c r="K1479" s="13"/>
      <c r="L1479" s="6"/>
    </row>
    <row r="1480" spans="1:12" x14ac:dyDescent="0.25">
      <c r="A1480" s="12"/>
      <c r="B1480" s="8"/>
      <c r="C1480" s="13"/>
      <c r="D1480" s="14"/>
      <c r="E1480" s="14"/>
      <c r="F1480" s="13"/>
      <c r="G1480" s="13"/>
      <c r="H1480" s="13"/>
      <c r="I1480" s="6"/>
      <c r="J1480" s="13"/>
      <c r="K1480" s="13"/>
      <c r="L1480" s="6"/>
    </row>
    <row r="1481" spans="1:12" x14ac:dyDescent="0.25">
      <c r="A1481" s="12"/>
      <c r="B1481" s="8"/>
      <c r="C1481" s="13"/>
      <c r="D1481" s="14"/>
      <c r="E1481" s="14"/>
      <c r="F1481" s="13"/>
      <c r="G1481" s="13"/>
      <c r="H1481" s="13"/>
      <c r="I1481" s="6"/>
      <c r="J1481" s="13"/>
      <c r="K1481" s="13"/>
      <c r="L1481" s="6"/>
    </row>
    <row r="1482" spans="1:12" x14ac:dyDescent="0.25">
      <c r="A1482" s="12"/>
      <c r="B1482" s="8"/>
      <c r="C1482" s="13"/>
      <c r="D1482" s="14"/>
      <c r="E1482" s="14"/>
      <c r="F1482" s="13"/>
      <c r="G1482" s="13"/>
      <c r="H1482" s="13"/>
      <c r="I1482" s="6"/>
      <c r="J1482" s="13"/>
      <c r="K1482" s="13"/>
      <c r="L1482" s="6"/>
    </row>
    <row r="1483" spans="1:12" x14ac:dyDescent="0.25">
      <c r="A1483" s="12"/>
      <c r="B1483" s="8"/>
      <c r="C1483" s="13"/>
      <c r="D1483" s="14"/>
      <c r="E1483" s="14"/>
      <c r="F1483" s="13"/>
      <c r="G1483" s="13"/>
      <c r="H1483" s="13"/>
      <c r="I1483" s="6"/>
      <c r="J1483" s="13"/>
      <c r="K1483" s="13"/>
      <c r="L1483" s="6"/>
    </row>
    <row r="1484" spans="1:12" x14ac:dyDescent="0.25">
      <c r="A1484" s="12"/>
      <c r="B1484" s="8"/>
      <c r="C1484" s="13"/>
      <c r="D1484" s="14"/>
      <c r="E1484" s="14"/>
      <c r="F1484" s="13"/>
      <c r="G1484" s="13"/>
      <c r="H1484" s="13"/>
      <c r="I1484" s="6"/>
      <c r="J1484" s="13"/>
      <c r="K1484" s="13"/>
      <c r="L1484" s="6"/>
    </row>
    <row r="1485" spans="1:12" x14ac:dyDescent="0.25">
      <c r="A1485" s="12"/>
      <c r="B1485" s="8"/>
      <c r="C1485" s="13"/>
      <c r="D1485" s="14"/>
      <c r="E1485" s="14"/>
      <c r="F1485" s="13"/>
      <c r="G1485" s="13"/>
      <c r="H1485" s="13"/>
      <c r="I1485" s="6"/>
      <c r="J1485" s="13"/>
      <c r="K1485" s="13"/>
      <c r="L1485" s="6"/>
    </row>
    <row r="1486" spans="1:12" x14ac:dyDescent="0.25">
      <c r="A1486" s="12"/>
      <c r="B1486" s="8"/>
      <c r="C1486" s="13"/>
      <c r="D1486" s="14"/>
      <c r="E1486" s="14"/>
      <c r="F1486" s="13"/>
      <c r="G1486" s="13"/>
      <c r="H1486" s="13"/>
      <c r="I1486" s="6"/>
      <c r="J1486" s="13"/>
      <c r="K1486" s="13"/>
      <c r="L1486" s="6"/>
    </row>
    <row r="1487" spans="1:12" x14ac:dyDescent="0.25">
      <c r="A1487" s="12"/>
      <c r="B1487" s="8"/>
      <c r="C1487" s="13"/>
      <c r="D1487" s="14"/>
      <c r="E1487" s="14"/>
      <c r="F1487" s="13"/>
      <c r="G1487" s="13"/>
      <c r="H1487" s="13"/>
      <c r="I1487" s="6"/>
      <c r="J1487" s="13"/>
      <c r="K1487" s="13"/>
      <c r="L1487" s="6"/>
    </row>
    <row r="1488" spans="1:12" x14ac:dyDescent="0.25">
      <c r="A1488" s="12"/>
      <c r="B1488" s="8"/>
      <c r="C1488" s="13"/>
      <c r="D1488" s="14"/>
      <c r="E1488" s="14"/>
      <c r="F1488" s="13"/>
      <c r="G1488" s="13"/>
      <c r="H1488" s="13"/>
      <c r="I1488" s="6"/>
      <c r="J1488" s="13"/>
      <c r="K1488" s="13"/>
      <c r="L1488" s="6"/>
    </row>
    <row r="1489" spans="1:12" x14ac:dyDescent="0.25">
      <c r="A1489" s="12"/>
      <c r="B1489" s="8"/>
      <c r="C1489" s="13"/>
      <c r="D1489" s="14"/>
      <c r="E1489" s="14"/>
      <c r="F1489" s="13"/>
      <c r="G1489" s="13"/>
      <c r="H1489" s="13"/>
      <c r="I1489" s="6"/>
      <c r="J1489" s="13"/>
      <c r="K1489" s="13"/>
      <c r="L1489" s="6"/>
    </row>
    <row r="1490" spans="1:12" x14ac:dyDescent="0.25">
      <c r="A1490" s="12"/>
      <c r="B1490" s="8"/>
      <c r="C1490" s="13"/>
      <c r="D1490" s="14"/>
      <c r="E1490" s="14"/>
      <c r="F1490" s="13"/>
      <c r="G1490" s="13"/>
      <c r="H1490" s="13"/>
      <c r="I1490" s="6"/>
      <c r="J1490" s="13"/>
      <c r="K1490" s="13"/>
      <c r="L1490" s="6"/>
    </row>
    <row r="1491" spans="1:12" x14ac:dyDescent="0.25">
      <c r="A1491" s="12"/>
      <c r="B1491" s="13"/>
      <c r="C1491" s="13"/>
      <c r="D1491" s="14"/>
      <c r="E1491" s="14"/>
      <c r="F1491" s="13"/>
      <c r="G1491" s="13"/>
      <c r="H1491" s="13"/>
      <c r="I1491" s="6"/>
      <c r="J1491" s="13"/>
      <c r="K1491" s="13"/>
      <c r="L1491" s="6"/>
    </row>
    <row r="1492" spans="1:12" x14ac:dyDescent="0.25">
      <c r="A1492" s="12"/>
      <c r="B1492" s="13"/>
      <c r="C1492" s="13"/>
      <c r="D1492" s="14"/>
      <c r="E1492" s="14"/>
      <c r="F1492" s="13"/>
      <c r="G1492" s="13"/>
      <c r="H1492" s="13"/>
      <c r="I1492" s="6"/>
      <c r="J1492" s="13"/>
      <c r="K1492" s="13"/>
      <c r="L1492" s="6"/>
    </row>
    <row r="1493" spans="1:12" x14ac:dyDescent="0.25">
      <c r="A1493" s="12"/>
      <c r="B1493" s="13"/>
      <c r="C1493" s="13"/>
      <c r="D1493" s="14"/>
      <c r="E1493" s="14"/>
      <c r="F1493" s="13"/>
      <c r="G1493" s="13"/>
      <c r="H1493" s="13"/>
      <c r="I1493" s="6"/>
      <c r="J1493" s="13"/>
      <c r="K1493" s="13"/>
      <c r="L1493" s="6"/>
    </row>
    <row r="1494" spans="1:12" x14ac:dyDescent="0.25">
      <c r="A1494" s="12"/>
      <c r="B1494" s="13"/>
      <c r="C1494" s="13"/>
      <c r="D1494" s="14"/>
      <c r="E1494" s="14"/>
      <c r="F1494" s="13"/>
      <c r="G1494" s="13"/>
      <c r="H1494" s="13"/>
      <c r="I1494" s="6"/>
      <c r="J1494" s="13"/>
      <c r="K1494" s="13"/>
      <c r="L1494" s="6"/>
    </row>
    <row r="1495" spans="1:12" x14ac:dyDescent="0.25">
      <c r="A1495" s="12"/>
      <c r="B1495" s="13"/>
      <c r="C1495" s="13"/>
      <c r="D1495" s="14"/>
      <c r="E1495" s="14"/>
      <c r="F1495" s="13"/>
      <c r="G1495" s="13"/>
      <c r="H1495" s="13"/>
      <c r="I1495" s="6"/>
      <c r="J1495" s="13"/>
      <c r="K1495" s="13"/>
      <c r="L1495" s="6"/>
    </row>
    <row r="1496" spans="1:12" x14ac:dyDescent="0.25">
      <c r="A1496" s="12"/>
      <c r="B1496" s="13"/>
      <c r="C1496" s="13"/>
      <c r="D1496" s="14"/>
      <c r="E1496" s="14"/>
      <c r="F1496" s="13"/>
      <c r="G1496" s="13"/>
      <c r="H1496" s="13"/>
      <c r="I1496" s="6"/>
      <c r="J1496" s="13"/>
      <c r="K1496" s="13"/>
      <c r="L1496" s="6"/>
    </row>
    <row r="1497" spans="1:12" x14ac:dyDescent="0.25">
      <c r="A1497" s="12"/>
      <c r="B1497" s="13"/>
      <c r="C1497" s="13"/>
      <c r="D1497" s="14"/>
      <c r="E1497" s="14"/>
      <c r="F1497" s="13"/>
      <c r="G1497" s="13"/>
      <c r="H1497" s="13"/>
      <c r="I1497" s="6"/>
      <c r="J1497" s="13"/>
      <c r="K1497" s="13"/>
      <c r="L1497" s="6"/>
    </row>
    <row r="1498" spans="1:12" x14ac:dyDescent="0.25">
      <c r="A1498" s="12"/>
      <c r="B1498" s="13"/>
      <c r="C1498" s="13"/>
      <c r="D1498" s="14"/>
      <c r="E1498" s="14"/>
      <c r="F1498" s="13"/>
      <c r="G1498" s="13"/>
      <c r="H1498" s="13"/>
      <c r="I1498" s="6"/>
      <c r="J1498" s="13"/>
      <c r="K1498" s="13"/>
      <c r="L1498" s="6"/>
    </row>
    <row r="1499" spans="1:12" x14ac:dyDescent="0.25">
      <c r="A1499" s="12"/>
      <c r="B1499" s="13"/>
      <c r="C1499" s="13"/>
      <c r="D1499" s="14"/>
      <c r="E1499" s="14"/>
      <c r="F1499" s="13"/>
      <c r="G1499" s="13"/>
      <c r="H1499" s="13"/>
      <c r="I1499" s="6"/>
      <c r="J1499" s="13"/>
      <c r="K1499" s="13"/>
      <c r="L1499" s="6"/>
    </row>
    <row r="1500" spans="1:12" x14ac:dyDescent="0.25">
      <c r="A1500" s="12"/>
      <c r="B1500" s="13"/>
      <c r="C1500" s="13"/>
      <c r="D1500" s="14"/>
      <c r="E1500" s="14"/>
      <c r="F1500" s="13"/>
      <c r="G1500" s="13"/>
      <c r="H1500" s="13"/>
      <c r="I1500" s="6"/>
      <c r="J1500" s="13"/>
      <c r="K1500" s="13"/>
      <c r="L1500" s="6"/>
    </row>
    <row r="1501" spans="1:12" x14ac:dyDescent="0.25">
      <c r="A1501" s="12"/>
      <c r="B1501" s="13"/>
      <c r="C1501" s="13"/>
      <c r="D1501" s="14"/>
      <c r="E1501" s="14"/>
      <c r="F1501" s="13"/>
      <c r="G1501" s="13"/>
      <c r="H1501" s="13"/>
      <c r="I1501" s="6"/>
      <c r="J1501" s="13"/>
      <c r="K1501" s="13"/>
      <c r="L1501" s="6"/>
    </row>
    <row r="1502" spans="1:12" x14ac:dyDescent="0.25">
      <c r="A1502" s="12"/>
      <c r="B1502" s="13"/>
      <c r="C1502" s="13"/>
      <c r="D1502" s="14"/>
      <c r="E1502" s="14"/>
      <c r="F1502" s="13"/>
      <c r="G1502" s="13"/>
      <c r="H1502" s="13"/>
      <c r="I1502" s="6"/>
      <c r="J1502" s="13"/>
      <c r="K1502" s="13"/>
      <c r="L1502" s="6"/>
    </row>
    <row r="1503" spans="1:12" x14ac:dyDescent="0.25">
      <c r="A1503" s="12"/>
      <c r="B1503" s="13"/>
      <c r="C1503" s="13"/>
      <c r="D1503" s="14"/>
      <c r="E1503" s="14"/>
      <c r="F1503" s="13"/>
      <c r="G1503" s="13"/>
      <c r="H1503" s="13"/>
      <c r="I1503" s="6"/>
      <c r="J1503" s="13"/>
      <c r="K1503" s="13"/>
      <c r="L1503" s="6"/>
    </row>
    <row r="1504" spans="1:12" x14ac:dyDescent="0.25">
      <c r="A1504" s="12"/>
      <c r="B1504" s="13"/>
      <c r="C1504" s="13"/>
      <c r="D1504" s="14"/>
      <c r="E1504" s="14"/>
      <c r="F1504" s="13"/>
      <c r="G1504" s="13"/>
      <c r="H1504" s="13"/>
      <c r="I1504" s="6"/>
      <c r="J1504" s="13"/>
      <c r="K1504" s="13"/>
      <c r="L1504" s="6"/>
    </row>
    <row r="1505" spans="1:12" x14ac:dyDescent="0.25">
      <c r="A1505" s="12"/>
      <c r="B1505" s="13"/>
      <c r="C1505" s="13"/>
      <c r="D1505" s="14"/>
      <c r="E1505" s="14"/>
      <c r="F1505" s="13"/>
      <c r="G1505" s="13"/>
      <c r="H1505" s="13"/>
      <c r="I1505" s="6"/>
      <c r="J1505" s="13"/>
      <c r="K1505" s="13"/>
      <c r="L1505" s="6"/>
    </row>
    <row r="1506" spans="1:12" x14ac:dyDescent="0.25">
      <c r="A1506" s="12"/>
      <c r="B1506" s="13"/>
      <c r="C1506" s="13"/>
      <c r="D1506" s="14"/>
      <c r="E1506" s="14"/>
      <c r="F1506" s="13"/>
      <c r="G1506" s="13"/>
      <c r="H1506" s="13"/>
      <c r="I1506" s="6"/>
      <c r="J1506" s="13"/>
      <c r="K1506" s="13"/>
      <c r="L1506" s="6"/>
    </row>
    <row r="1507" spans="1:12" x14ac:dyDescent="0.25">
      <c r="A1507" s="12"/>
      <c r="B1507" s="13"/>
      <c r="C1507" s="13"/>
      <c r="D1507" s="14"/>
      <c r="E1507" s="14"/>
      <c r="F1507" s="13"/>
      <c r="G1507" s="13"/>
      <c r="H1507" s="13"/>
      <c r="I1507" s="6"/>
      <c r="J1507" s="13"/>
      <c r="K1507" s="13"/>
      <c r="L1507" s="6"/>
    </row>
    <row r="1508" spans="1:12" x14ac:dyDescent="0.25">
      <c r="A1508" s="12"/>
      <c r="B1508" s="13"/>
      <c r="C1508" s="13"/>
      <c r="D1508" s="14"/>
      <c r="E1508" s="14"/>
      <c r="F1508" s="13"/>
      <c r="G1508" s="13"/>
      <c r="H1508" s="13"/>
      <c r="I1508" s="6"/>
      <c r="J1508" s="13"/>
      <c r="K1508" s="13"/>
      <c r="L1508" s="6"/>
    </row>
    <row r="1509" spans="1:12" x14ac:dyDescent="0.25">
      <c r="A1509" s="12"/>
      <c r="B1509" s="13"/>
      <c r="C1509" s="13"/>
      <c r="D1509" s="14"/>
      <c r="E1509" s="14"/>
      <c r="F1509" s="13"/>
      <c r="G1509" s="13"/>
      <c r="H1509" s="13"/>
      <c r="I1509" s="6"/>
      <c r="J1509" s="13"/>
      <c r="K1509" s="13"/>
      <c r="L1509" s="6"/>
    </row>
    <row r="1510" spans="1:12" x14ac:dyDescent="0.25">
      <c r="A1510" s="12"/>
      <c r="B1510" s="13"/>
      <c r="C1510" s="13"/>
      <c r="D1510" s="14"/>
      <c r="E1510" s="14"/>
      <c r="F1510" s="13"/>
      <c r="G1510" s="13"/>
      <c r="H1510" s="13"/>
      <c r="I1510" s="6"/>
      <c r="J1510" s="13"/>
      <c r="K1510" s="13"/>
      <c r="L1510" s="6"/>
    </row>
    <row r="1511" spans="1:12" x14ac:dyDescent="0.25">
      <c r="A1511" s="15"/>
      <c r="B1511" s="16"/>
      <c r="C1511" s="16"/>
      <c r="D1511" s="17"/>
      <c r="E1511" s="17"/>
      <c r="F1511" s="16"/>
      <c r="G1511" s="16"/>
      <c r="H1511" s="16"/>
      <c r="I1511" s="16"/>
      <c r="J1511" s="16"/>
      <c r="K1511" s="16"/>
      <c r="L1511" s="16"/>
    </row>
    <row r="1512" spans="1:12" x14ac:dyDescent="0.25">
      <c r="A1512" s="15"/>
      <c r="B1512" s="16"/>
      <c r="C1512" s="16"/>
      <c r="D1512" s="17"/>
      <c r="E1512" s="17"/>
      <c r="F1512" s="16"/>
      <c r="G1512" s="16"/>
      <c r="H1512" s="16"/>
      <c r="I1512" s="16"/>
      <c r="J1512" s="16"/>
      <c r="K1512" s="16"/>
      <c r="L1512" s="16"/>
    </row>
    <row r="1513" spans="1:12" x14ac:dyDescent="0.25">
      <c r="A1513" s="15"/>
      <c r="B1513" s="16"/>
      <c r="C1513" s="16"/>
      <c r="D1513" s="17"/>
      <c r="E1513" s="17"/>
      <c r="F1513" s="16"/>
      <c r="G1513" s="16"/>
      <c r="H1513" s="16"/>
      <c r="I1513" s="16"/>
      <c r="J1513" s="16"/>
      <c r="K1513" s="16"/>
      <c r="L1513" s="16"/>
    </row>
    <row r="1514" spans="1:12" x14ac:dyDescent="0.25">
      <c r="A1514" s="15"/>
      <c r="B1514" s="18"/>
      <c r="C1514" s="16"/>
      <c r="D1514" s="17"/>
      <c r="E1514" s="17"/>
      <c r="F1514" s="16"/>
      <c r="G1514" s="16"/>
      <c r="H1514" s="16"/>
      <c r="I1514" s="16"/>
      <c r="J1514" s="16"/>
      <c r="K1514" s="16"/>
      <c r="L1514" s="16"/>
    </row>
    <row r="1515" spans="1:12" x14ac:dyDescent="0.25">
      <c r="A1515" s="15"/>
      <c r="B1515" s="16"/>
      <c r="C1515" s="16"/>
      <c r="D1515" s="17"/>
      <c r="E1515" s="17"/>
      <c r="F1515" s="16"/>
      <c r="G1515" s="16"/>
      <c r="H1515" s="16"/>
      <c r="I1515" s="16"/>
      <c r="J1515" s="16"/>
      <c r="K1515" s="16"/>
      <c r="L1515" s="16"/>
    </row>
    <row r="1516" spans="1:12" x14ac:dyDescent="0.25">
      <c r="A1516" s="15"/>
      <c r="B1516" s="16"/>
      <c r="C1516" s="16"/>
      <c r="D1516" s="17"/>
      <c r="E1516" s="17"/>
      <c r="F1516" s="16"/>
      <c r="G1516" s="16"/>
      <c r="H1516" s="16"/>
      <c r="I1516" s="16"/>
      <c r="J1516" s="16"/>
      <c r="K1516" s="16"/>
      <c r="L1516" s="16"/>
    </row>
    <row r="1517" spans="1:12" x14ac:dyDescent="0.25">
      <c r="A1517" s="15"/>
      <c r="B1517" s="18"/>
      <c r="C1517" s="16"/>
      <c r="D1517" s="17"/>
      <c r="E1517" s="17"/>
      <c r="F1517" s="16"/>
      <c r="G1517" s="16"/>
      <c r="H1517" s="16"/>
      <c r="I1517" s="16"/>
      <c r="J1517" s="16"/>
      <c r="K1517" s="16"/>
      <c r="L1517" s="16"/>
    </row>
    <row r="1518" spans="1:12" x14ac:dyDescent="0.25">
      <c r="A1518" s="15"/>
      <c r="B1518" s="16"/>
      <c r="C1518" s="16"/>
      <c r="D1518" s="17"/>
      <c r="E1518" s="17"/>
      <c r="F1518" s="16"/>
      <c r="G1518" s="16"/>
      <c r="H1518" s="16"/>
      <c r="I1518" s="16"/>
      <c r="J1518" s="16"/>
      <c r="K1518" s="16"/>
      <c r="L1518" s="16"/>
    </row>
    <row r="1519" spans="1:12" x14ac:dyDescent="0.25">
      <c r="A1519" s="15"/>
      <c r="B1519" s="16"/>
      <c r="C1519" s="16"/>
      <c r="D1519" s="17"/>
      <c r="E1519" s="17"/>
      <c r="F1519" s="16"/>
      <c r="G1519" s="16"/>
      <c r="H1519" s="16"/>
      <c r="I1519" s="16"/>
      <c r="J1519" s="16"/>
      <c r="K1519" s="16"/>
      <c r="L1519" s="16"/>
    </row>
    <row r="1520" spans="1:12" x14ac:dyDescent="0.25">
      <c r="A1520" s="15"/>
      <c r="B1520" s="16"/>
      <c r="C1520" s="16"/>
      <c r="D1520" s="17"/>
      <c r="E1520" s="17"/>
      <c r="F1520" s="16"/>
      <c r="G1520" s="16"/>
      <c r="H1520" s="16"/>
      <c r="I1520" s="16"/>
      <c r="J1520" s="16"/>
      <c r="K1520" s="16"/>
      <c r="L1520" s="16"/>
    </row>
    <row r="1521" spans="1:13" x14ac:dyDescent="0.25">
      <c r="A1521" s="15"/>
      <c r="B1521" s="16"/>
      <c r="C1521" s="16"/>
      <c r="D1521" s="17"/>
      <c r="E1521" s="17"/>
      <c r="F1521" s="16"/>
      <c r="G1521" s="16"/>
      <c r="H1521" s="16"/>
      <c r="I1521" s="16"/>
      <c r="J1521" s="16"/>
      <c r="K1521" s="16"/>
      <c r="L1521" s="16"/>
    </row>
    <row r="1522" spans="1:13" x14ac:dyDescent="0.25">
      <c r="A1522" s="15"/>
      <c r="B1522" s="16"/>
      <c r="C1522" s="16"/>
      <c r="D1522" s="17"/>
      <c r="E1522" s="17"/>
      <c r="F1522" s="16"/>
      <c r="G1522" s="16"/>
      <c r="H1522" s="16"/>
      <c r="I1522" s="16"/>
      <c r="J1522" s="16"/>
      <c r="K1522" s="16"/>
      <c r="L1522" s="16"/>
    </row>
    <row r="1523" spans="1:13" x14ac:dyDescent="0.25">
      <c r="A1523" s="9"/>
      <c r="B1523" s="10"/>
      <c r="C1523" s="10"/>
      <c r="D1523" s="11"/>
      <c r="E1523" s="11"/>
      <c r="F1523" s="10"/>
      <c r="G1523" s="10"/>
      <c r="H1523" s="10"/>
      <c r="I1523" s="10"/>
      <c r="J1523" s="10"/>
      <c r="K1523" s="10"/>
      <c r="L1523" s="10"/>
    </row>
    <row r="1524" spans="1:13" x14ac:dyDescent="0.25">
      <c r="A1524" s="22"/>
      <c r="B1524" s="23"/>
      <c r="C1524" s="16"/>
      <c r="D1524" s="23"/>
      <c r="E1524" s="23"/>
      <c r="F1524" s="16"/>
      <c r="G1524" s="16"/>
      <c r="H1524" s="16"/>
      <c r="I1524" s="16"/>
      <c r="J1524" s="16"/>
      <c r="K1524" s="16"/>
      <c r="L1524" s="16"/>
    </row>
    <row r="1525" spans="1:13" x14ac:dyDescent="0.25">
      <c r="A1525" s="22"/>
      <c r="B1525" s="23"/>
      <c r="C1525" s="16"/>
      <c r="D1525" s="23"/>
      <c r="E1525" s="23"/>
      <c r="F1525" s="16"/>
      <c r="G1525" s="16"/>
      <c r="H1525" s="16"/>
      <c r="I1525" s="16"/>
      <c r="J1525" s="16"/>
      <c r="K1525" s="16"/>
      <c r="L1525" s="16"/>
    </row>
    <row r="1526" spans="1:13" x14ac:dyDescent="0.25">
      <c r="A1526" s="22"/>
      <c r="B1526" s="23"/>
      <c r="C1526" s="16"/>
      <c r="D1526" s="23"/>
      <c r="E1526" s="23"/>
      <c r="F1526" s="16"/>
      <c r="G1526" s="16"/>
      <c r="H1526" s="16"/>
      <c r="I1526" s="16"/>
      <c r="J1526" s="16"/>
      <c r="K1526" s="16"/>
      <c r="L1526" s="16"/>
    </row>
    <row r="1527" spans="1:13" s="24" customFormat="1" x14ac:dyDescent="0.25">
      <c r="A1527" s="22"/>
      <c r="B1527" s="23"/>
      <c r="C1527" s="16"/>
      <c r="D1527" s="23"/>
      <c r="E1527" s="23"/>
      <c r="F1527" s="16"/>
      <c r="G1527" s="16"/>
      <c r="H1527" s="16"/>
      <c r="I1527" s="16"/>
      <c r="J1527" s="16"/>
      <c r="K1527" s="16"/>
      <c r="L1527" s="16"/>
    </row>
    <row r="1528" spans="1:13" s="24" customFormat="1" x14ac:dyDescent="0.25">
      <c r="A1528" s="22"/>
      <c r="B1528" s="23"/>
      <c r="C1528" s="16"/>
      <c r="D1528" s="23"/>
      <c r="E1528" s="23"/>
      <c r="F1528" s="16"/>
      <c r="G1528" s="16"/>
      <c r="H1528" s="16"/>
      <c r="I1528" s="16"/>
      <c r="J1528" s="16"/>
      <c r="K1528" s="16"/>
      <c r="L1528" s="16"/>
    </row>
    <row r="1529" spans="1:13" s="24" customFormat="1" x14ac:dyDescent="0.25">
      <c r="A1529" s="22"/>
      <c r="B1529" s="25"/>
      <c r="C1529" s="16"/>
      <c r="D1529" s="25"/>
      <c r="E1529" s="25"/>
      <c r="F1529" s="26"/>
      <c r="G1529" s="26"/>
      <c r="H1529" s="26"/>
      <c r="I1529" s="16"/>
      <c r="J1529" s="16"/>
      <c r="K1529" s="16"/>
      <c r="L1529" s="16"/>
      <c r="M1529" s="16">
        <f t="shared" ref="M1529:M1592" si="1421">+J1524+K1524+L1524</f>
        <v>0</v>
      </c>
    </row>
    <row r="1530" spans="1:13" s="24" customFormat="1" x14ac:dyDescent="0.25">
      <c r="A1530" s="22"/>
      <c r="B1530" s="23"/>
      <c r="C1530" s="16"/>
      <c r="D1530" s="23"/>
      <c r="E1530" s="23"/>
      <c r="F1530" s="16"/>
      <c r="G1530" s="16"/>
      <c r="H1530" s="16"/>
      <c r="I1530" s="16"/>
      <c r="J1530" s="16"/>
      <c r="K1530" s="16"/>
      <c r="L1530" s="16"/>
      <c r="M1530" s="16">
        <f t="shared" si="1421"/>
        <v>0</v>
      </c>
    </row>
    <row r="1531" spans="1:13" s="24" customFormat="1" x14ac:dyDescent="0.25">
      <c r="A1531" s="22"/>
      <c r="B1531" s="23"/>
      <c r="C1531" s="16"/>
      <c r="D1531" s="23"/>
      <c r="E1531" s="23"/>
      <c r="F1531" s="16"/>
      <c r="G1531" s="16"/>
      <c r="H1531" s="16"/>
      <c r="I1531" s="16"/>
      <c r="J1531" s="16"/>
      <c r="K1531" s="16"/>
      <c r="L1531" s="16"/>
      <c r="M1531" s="16">
        <f t="shared" si="1421"/>
        <v>0</v>
      </c>
    </row>
    <row r="1532" spans="1:13" s="24" customFormat="1" x14ac:dyDescent="0.25">
      <c r="A1532" s="22"/>
      <c r="B1532" s="23"/>
      <c r="C1532" s="16"/>
      <c r="D1532" s="23"/>
      <c r="E1532" s="23"/>
      <c r="F1532" s="16"/>
      <c r="G1532" s="16"/>
      <c r="H1532" s="16"/>
      <c r="I1532" s="16"/>
      <c r="J1532" s="16"/>
      <c r="K1532" s="16"/>
      <c r="L1532" s="16"/>
      <c r="M1532" s="16">
        <f t="shared" si="1421"/>
        <v>0</v>
      </c>
    </row>
    <row r="1533" spans="1:13" s="24" customFormat="1" x14ac:dyDescent="0.25">
      <c r="A1533" s="22"/>
      <c r="B1533" s="23"/>
      <c r="C1533" s="16"/>
      <c r="D1533" s="23"/>
      <c r="E1533" s="23"/>
      <c r="F1533" s="16"/>
      <c r="G1533" s="16"/>
      <c r="H1533" s="16"/>
      <c r="I1533" s="16"/>
      <c r="J1533" s="16"/>
      <c r="K1533" s="16"/>
      <c r="L1533" s="16"/>
      <c r="M1533" s="16">
        <f t="shared" si="1421"/>
        <v>0</v>
      </c>
    </row>
    <row r="1534" spans="1:13" s="24" customFormat="1" x14ac:dyDescent="0.25">
      <c r="A1534" s="22"/>
      <c r="B1534" s="23"/>
      <c r="C1534" s="16"/>
      <c r="D1534" s="23"/>
      <c r="E1534" s="23"/>
      <c r="F1534" s="16"/>
      <c r="G1534" s="16"/>
      <c r="H1534" s="16"/>
      <c r="I1534" s="16"/>
      <c r="J1534" s="16"/>
      <c r="K1534" s="16"/>
      <c r="L1534" s="16"/>
      <c r="M1534" s="16">
        <f t="shared" si="1421"/>
        <v>0</v>
      </c>
    </row>
    <row r="1535" spans="1:13" s="24" customFormat="1" x14ac:dyDescent="0.25">
      <c r="A1535" s="22"/>
      <c r="B1535" s="23"/>
      <c r="C1535" s="16"/>
      <c r="D1535" s="23"/>
      <c r="E1535" s="23"/>
      <c r="F1535" s="16"/>
      <c r="G1535" s="16"/>
      <c r="H1535" s="16"/>
      <c r="I1535" s="16"/>
      <c r="J1535" s="16"/>
      <c r="K1535" s="16"/>
      <c r="L1535" s="16"/>
      <c r="M1535" s="16">
        <f t="shared" si="1421"/>
        <v>0</v>
      </c>
    </row>
    <row r="1536" spans="1:13" s="24" customFormat="1" x14ac:dyDescent="0.25">
      <c r="A1536" s="22"/>
      <c r="B1536" s="23"/>
      <c r="C1536" s="16"/>
      <c r="D1536" s="23"/>
      <c r="E1536" s="23"/>
      <c r="F1536" s="16"/>
      <c r="G1536" s="16"/>
      <c r="H1536" s="16"/>
      <c r="I1536" s="16"/>
      <c r="J1536" s="16"/>
      <c r="K1536" s="16"/>
      <c r="L1536" s="16"/>
      <c r="M1536" s="16">
        <f t="shared" si="1421"/>
        <v>0</v>
      </c>
    </row>
    <row r="1537" spans="1:13" s="24" customFormat="1" x14ac:dyDescent="0.25">
      <c r="A1537" s="22"/>
      <c r="B1537" s="23"/>
      <c r="C1537" s="16"/>
      <c r="D1537" s="23"/>
      <c r="E1537" s="23"/>
      <c r="F1537" s="16"/>
      <c r="G1537" s="16"/>
      <c r="H1537" s="16"/>
      <c r="I1537" s="16"/>
      <c r="J1537" s="16"/>
      <c r="K1537" s="16"/>
      <c r="L1537" s="16"/>
      <c r="M1537" s="16">
        <f t="shared" si="1421"/>
        <v>0</v>
      </c>
    </row>
    <row r="1538" spans="1:13" s="24" customFormat="1" x14ac:dyDescent="0.25">
      <c r="A1538" s="22"/>
      <c r="B1538" s="23"/>
      <c r="C1538" s="16"/>
      <c r="D1538" s="23"/>
      <c r="E1538" s="23"/>
      <c r="F1538" s="16"/>
      <c r="G1538" s="16"/>
      <c r="H1538" s="16"/>
      <c r="I1538" s="16"/>
      <c r="J1538" s="16"/>
      <c r="K1538" s="16"/>
      <c r="L1538" s="16"/>
      <c r="M1538" s="16">
        <f t="shared" si="1421"/>
        <v>0</v>
      </c>
    </row>
    <row r="1539" spans="1:13" s="24" customFormat="1" x14ac:dyDescent="0.25">
      <c r="A1539" s="22"/>
      <c r="B1539" s="23"/>
      <c r="C1539" s="16"/>
      <c r="D1539" s="23"/>
      <c r="E1539" s="23"/>
      <c r="F1539" s="16"/>
      <c r="G1539" s="16"/>
      <c r="H1539" s="16"/>
      <c r="I1539" s="16"/>
      <c r="J1539" s="16"/>
      <c r="K1539" s="16"/>
      <c r="L1539" s="16"/>
      <c r="M1539" s="16">
        <f t="shared" si="1421"/>
        <v>0</v>
      </c>
    </row>
    <row r="1540" spans="1:13" s="24" customFormat="1" x14ac:dyDescent="0.25">
      <c r="A1540" s="22"/>
      <c r="B1540" s="23"/>
      <c r="C1540" s="16"/>
      <c r="D1540" s="23"/>
      <c r="E1540" s="23"/>
      <c r="F1540" s="16"/>
      <c r="G1540" s="16"/>
      <c r="H1540" s="16"/>
      <c r="I1540" s="16"/>
      <c r="J1540" s="16"/>
      <c r="K1540" s="16"/>
      <c r="L1540" s="16"/>
      <c r="M1540" s="16">
        <f t="shared" si="1421"/>
        <v>0</v>
      </c>
    </row>
    <row r="1541" spans="1:13" s="24" customFormat="1" x14ac:dyDescent="0.25">
      <c r="A1541" s="22"/>
      <c r="B1541" s="23"/>
      <c r="C1541" s="16"/>
      <c r="D1541" s="23"/>
      <c r="E1541" s="23"/>
      <c r="F1541" s="16"/>
      <c r="G1541" s="16"/>
      <c r="H1541" s="16"/>
      <c r="I1541" s="16"/>
      <c r="J1541" s="16"/>
      <c r="K1541" s="16"/>
      <c r="L1541" s="16"/>
      <c r="M1541" s="16">
        <f t="shared" si="1421"/>
        <v>0</v>
      </c>
    </row>
    <row r="1542" spans="1:13" s="24" customFormat="1" x14ac:dyDescent="0.25">
      <c r="A1542" s="22"/>
      <c r="B1542" s="23"/>
      <c r="C1542" s="16"/>
      <c r="D1542" s="23"/>
      <c r="E1542" s="23"/>
      <c r="F1542" s="16"/>
      <c r="G1542" s="16"/>
      <c r="H1542" s="16"/>
      <c r="I1542" s="16"/>
      <c r="J1542" s="16"/>
      <c r="K1542" s="16"/>
      <c r="L1542" s="16"/>
      <c r="M1542" s="16">
        <f t="shared" si="1421"/>
        <v>0</v>
      </c>
    </row>
    <row r="1543" spans="1:13" s="24" customFormat="1" x14ac:dyDescent="0.25">
      <c r="A1543" s="22"/>
      <c r="B1543" s="23"/>
      <c r="C1543" s="16"/>
      <c r="D1543" s="23"/>
      <c r="E1543" s="23"/>
      <c r="F1543" s="16"/>
      <c r="G1543" s="16"/>
      <c r="H1543" s="16"/>
      <c r="I1543" s="16"/>
      <c r="J1543" s="16"/>
      <c r="K1543" s="16"/>
      <c r="L1543" s="16"/>
      <c r="M1543" s="16">
        <f t="shared" si="1421"/>
        <v>0</v>
      </c>
    </row>
    <row r="1544" spans="1:13" s="24" customFormat="1" x14ac:dyDescent="0.25">
      <c r="A1544" s="19"/>
      <c r="B1544" s="20"/>
      <c r="C1544" s="16"/>
      <c r="D1544" s="20"/>
      <c r="E1544" s="20"/>
      <c r="F1544" s="20"/>
      <c r="G1544" s="21"/>
      <c r="H1544" s="21"/>
      <c r="I1544" s="21"/>
      <c r="J1544" s="21"/>
      <c r="K1544" s="21"/>
      <c r="L1544" s="21"/>
      <c r="M1544" s="16">
        <f t="shared" si="1421"/>
        <v>0</v>
      </c>
    </row>
    <row r="1545" spans="1:13" s="24" customFormat="1" x14ac:dyDescent="0.25">
      <c r="A1545" s="19"/>
      <c r="B1545" s="20"/>
      <c r="C1545" s="16"/>
      <c r="D1545" s="20"/>
      <c r="E1545" s="20"/>
      <c r="F1545" s="20"/>
      <c r="G1545" s="21"/>
      <c r="H1545" s="21"/>
      <c r="I1545" s="21"/>
      <c r="J1545" s="21"/>
      <c r="K1545" s="21"/>
      <c r="L1545" s="21"/>
      <c r="M1545" s="16">
        <f t="shared" si="1421"/>
        <v>0</v>
      </c>
    </row>
    <row r="1546" spans="1:13" s="24" customFormat="1" x14ac:dyDescent="0.25">
      <c r="A1546" s="19"/>
      <c r="B1546" s="20"/>
      <c r="C1546" s="16"/>
      <c r="D1546" s="20"/>
      <c r="E1546" s="20"/>
      <c r="F1546" s="20"/>
      <c r="G1546" s="21"/>
      <c r="H1546" s="21"/>
      <c r="I1546" s="21"/>
      <c r="J1546" s="21"/>
      <c r="K1546" s="21"/>
      <c r="L1546" s="21"/>
      <c r="M1546" s="16">
        <f t="shared" si="1421"/>
        <v>0</v>
      </c>
    </row>
    <row r="1547" spans="1:13" s="24" customFormat="1" x14ac:dyDescent="0.25">
      <c r="A1547" s="19"/>
      <c r="B1547" s="20"/>
      <c r="C1547" s="16"/>
      <c r="D1547" s="20"/>
      <c r="E1547" s="20"/>
      <c r="F1547" s="20"/>
      <c r="G1547" s="21"/>
      <c r="H1547" s="21"/>
      <c r="I1547" s="21"/>
      <c r="J1547" s="21"/>
      <c r="K1547" s="21"/>
      <c r="L1547" s="21"/>
      <c r="M1547" s="16">
        <f t="shared" si="1421"/>
        <v>0</v>
      </c>
    </row>
    <row r="1548" spans="1:13" s="24" customFormat="1" x14ac:dyDescent="0.25">
      <c r="A1548" s="19"/>
      <c r="B1548" s="20"/>
      <c r="C1548" s="16"/>
      <c r="D1548" s="20"/>
      <c r="E1548" s="20"/>
      <c r="F1548" s="20"/>
      <c r="G1548" s="21"/>
      <c r="H1548" s="21"/>
      <c r="I1548" s="21"/>
      <c r="J1548" s="21"/>
      <c r="K1548" s="21"/>
      <c r="L1548" s="21"/>
      <c r="M1548" s="16">
        <f t="shared" si="1421"/>
        <v>0</v>
      </c>
    </row>
    <row r="1549" spans="1:13" s="24" customFormat="1" x14ac:dyDescent="0.25">
      <c r="A1549" s="19"/>
      <c r="B1549" s="20"/>
      <c r="C1549" s="16"/>
      <c r="D1549" s="20"/>
      <c r="E1549" s="20"/>
      <c r="F1549" s="20"/>
      <c r="G1549" s="21"/>
      <c r="H1549" s="21"/>
      <c r="I1549" s="21"/>
      <c r="J1549" s="21"/>
      <c r="K1549" s="21"/>
      <c r="L1549" s="21"/>
      <c r="M1549" s="21">
        <f t="shared" si="1421"/>
        <v>0</v>
      </c>
    </row>
    <row r="1550" spans="1:13" s="24" customFormat="1" x14ac:dyDescent="0.25">
      <c r="A1550" s="19"/>
      <c r="B1550" s="20"/>
      <c r="C1550" s="16"/>
      <c r="D1550" s="20"/>
      <c r="E1550" s="20"/>
      <c r="F1550" s="20"/>
      <c r="G1550" s="21"/>
      <c r="H1550" s="21"/>
      <c r="I1550" s="21"/>
      <c r="J1550" s="21"/>
      <c r="K1550" s="21"/>
      <c r="L1550" s="21"/>
      <c r="M1550" s="21">
        <f t="shared" si="1421"/>
        <v>0</v>
      </c>
    </row>
    <row r="1551" spans="1:13" s="24" customFormat="1" x14ac:dyDescent="0.25">
      <c r="A1551" s="19"/>
      <c r="B1551" s="20"/>
      <c r="C1551" s="16"/>
      <c r="D1551" s="20"/>
      <c r="E1551" s="20"/>
      <c r="F1551" s="20"/>
      <c r="G1551" s="21"/>
      <c r="H1551" s="21"/>
      <c r="I1551" s="21"/>
      <c r="J1551" s="21"/>
      <c r="K1551" s="21"/>
      <c r="L1551" s="21"/>
      <c r="M1551" s="21">
        <f t="shared" si="1421"/>
        <v>0</v>
      </c>
    </row>
    <row r="1552" spans="1:13" s="24" customFormat="1" x14ac:dyDescent="0.25">
      <c r="A1552" s="19"/>
      <c r="B1552" s="20"/>
      <c r="C1552" s="16"/>
      <c r="D1552" s="20"/>
      <c r="E1552" s="20"/>
      <c r="F1552" s="20"/>
      <c r="G1552" s="21"/>
      <c r="H1552" s="21"/>
      <c r="I1552" s="21"/>
      <c r="J1552" s="21"/>
      <c r="K1552" s="21"/>
      <c r="L1552" s="21"/>
      <c r="M1552" s="21">
        <f t="shared" si="1421"/>
        <v>0</v>
      </c>
    </row>
    <row r="1553" spans="1:13" s="24" customFormat="1" x14ac:dyDescent="0.25">
      <c r="A1553" s="19"/>
      <c r="B1553" s="20"/>
      <c r="C1553" s="16"/>
      <c r="D1553" s="20"/>
      <c r="E1553" s="20"/>
      <c r="F1553" s="20"/>
      <c r="G1553" s="21"/>
      <c r="H1553" s="21"/>
      <c r="I1553" s="21"/>
      <c r="J1553" s="21"/>
      <c r="K1553" s="21"/>
      <c r="L1553" s="21"/>
      <c r="M1553" s="21">
        <f t="shared" si="1421"/>
        <v>0</v>
      </c>
    </row>
    <row r="1554" spans="1:13" s="24" customFormat="1" x14ac:dyDescent="0.25">
      <c r="A1554" s="19"/>
      <c r="B1554" s="20"/>
      <c r="C1554" s="16"/>
      <c r="D1554" s="20"/>
      <c r="E1554" s="20"/>
      <c r="F1554" s="20"/>
      <c r="G1554" s="21"/>
      <c r="H1554" s="21"/>
      <c r="I1554" s="21"/>
      <c r="J1554" s="21"/>
      <c r="K1554" s="21"/>
      <c r="L1554" s="21"/>
      <c r="M1554" s="21">
        <f t="shared" si="1421"/>
        <v>0</v>
      </c>
    </row>
    <row r="1555" spans="1:13" s="24" customFormat="1" x14ac:dyDescent="0.25">
      <c r="A1555" s="19"/>
      <c r="B1555" s="20"/>
      <c r="C1555" s="16"/>
      <c r="D1555" s="20"/>
      <c r="E1555" s="20"/>
      <c r="F1555" s="20"/>
      <c r="G1555" s="21"/>
      <c r="H1555" s="21"/>
      <c r="I1555" s="21"/>
      <c r="J1555" s="21"/>
      <c r="K1555" s="21"/>
      <c r="L1555" s="21"/>
      <c r="M1555" s="21">
        <f t="shared" si="1421"/>
        <v>0</v>
      </c>
    </row>
    <row r="1556" spans="1:13" s="24" customFormat="1" x14ac:dyDescent="0.25">
      <c r="A1556" s="19"/>
      <c r="B1556" s="20"/>
      <c r="C1556" s="16"/>
      <c r="D1556" s="20"/>
      <c r="E1556" s="20"/>
      <c r="F1556" s="20"/>
      <c r="G1556" s="21"/>
      <c r="H1556" s="21"/>
      <c r="I1556" s="21"/>
      <c r="J1556" s="21"/>
      <c r="K1556" s="21"/>
      <c r="L1556" s="21"/>
      <c r="M1556" s="21">
        <f t="shared" si="1421"/>
        <v>0</v>
      </c>
    </row>
    <row r="1557" spans="1:13" s="24" customFormat="1" x14ac:dyDescent="0.25">
      <c r="A1557" s="19"/>
      <c r="B1557" s="20"/>
      <c r="C1557" s="16"/>
      <c r="D1557" s="20"/>
      <c r="E1557" s="20"/>
      <c r="F1557" s="20"/>
      <c r="G1557" s="21"/>
      <c r="H1557" s="21"/>
      <c r="I1557" s="21"/>
      <c r="J1557" s="21"/>
      <c r="K1557" s="21"/>
      <c r="L1557" s="21"/>
      <c r="M1557" s="21">
        <f t="shared" si="1421"/>
        <v>0</v>
      </c>
    </row>
    <row r="1558" spans="1:13" s="24" customFormat="1" x14ac:dyDescent="0.25">
      <c r="A1558" s="19"/>
      <c r="B1558" s="20"/>
      <c r="C1558" s="16"/>
      <c r="D1558" s="20"/>
      <c r="E1558" s="20"/>
      <c r="F1558" s="20"/>
      <c r="G1558" s="21"/>
      <c r="H1558" s="21"/>
      <c r="I1558" s="21"/>
      <c r="J1558" s="21"/>
      <c r="K1558" s="21"/>
      <c r="L1558" s="21"/>
      <c r="M1558" s="21">
        <f t="shared" si="1421"/>
        <v>0</v>
      </c>
    </row>
    <row r="1559" spans="1:13" s="24" customFormat="1" x14ac:dyDescent="0.25">
      <c r="A1559" s="19"/>
      <c r="B1559" s="20"/>
      <c r="C1559" s="16"/>
      <c r="D1559" s="20"/>
      <c r="E1559" s="20"/>
      <c r="F1559" s="20"/>
      <c r="G1559" s="21"/>
      <c r="H1559" s="21"/>
      <c r="I1559" s="21"/>
      <c r="J1559" s="21"/>
      <c r="K1559" s="21"/>
      <c r="L1559" s="21"/>
      <c r="M1559" s="21">
        <f t="shared" si="1421"/>
        <v>0</v>
      </c>
    </row>
    <row r="1560" spans="1:13" s="24" customFormat="1" x14ac:dyDescent="0.25">
      <c r="A1560" s="19"/>
      <c r="B1560" s="20"/>
      <c r="C1560" s="16"/>
      <c r="D1560" s="20"/>
      <c r="E1560" s="20"/>
      <c r="F1560" s="20"/>
      <c r="G1560" s="21"/>
      <c r="H1560" s="21"/>
      <c r="I1560" s="21"/>
      <c r="J1560" s="21"/>
      <c r="K1560" s="21"/>
      <c r="L1560" s="21"/>
      <c r="M1560" s="21">
        <f t="shared" si="1421"/>
        <v>0</v>
      </c>
    </row>
    <row r="1561" spans="1:13" s="24" customFormat="1" x14ac:dyDescent="0.25">
      <c r="A1561" s="19"/>
      <c r="B1561" s="20"/>
      <c r="C1561" s="16"/>
      <c r="D1561" s="20"/>
      <c r="E1561" s="20"/>
      <c r="F1561" s="20"/>
      <c r="G1561" s="21"/>
      <c r="H1561" s="21"/>
      <c r="I1561" s="21"/>
      <c r="J1561" s="21"/>
      <c r="K1561" s="21"/>
      <c r="L1561" s="21"/>
      <c r="M1561" s="21">
        <f t="shared" si="1421"/>
        <v>0</v>
      </c>
    </row>
    <row r="1562" spans="1:13" s="24" customFormat="1" x14ac:dyDescent="0.25">
      <c r="A1562" s="19"/>
      <c r="B1562" s="20"/>
      <c r="C1562" s="16"/>
      <c r="D1562" s="20"/>
      <c r="E1562" s="20"/>
      <c r="F1562" s="20"/>
      <c r="G1562" s="21"/>
      <c r="H1562" s="21"/>
      <c r="I1562" s="21"/>
      <c r="J1562" s="21"/>
      <c r="K1562" s="21"/>
      <c r="L1562" s="21"/>
      <c r="M1562" s="21">
        <f t="shared" si="1421"/>
        <v>0</v>
      </c>
    </row>
    <row r="1563" spans="1:13" s="24" customFormat="1" x14ac:dyDescent="0.25">
      <c r="A1563" s="19"/>
      <c r="B1563" s="20"/>
      <c r="C1563" s="16"/>
      <c r="D1563" s="20"/>
      <c r="E1563" s="20"/>
      <c r="F1563" s="20"/>
      <c r="G1563" s="21"/>
      <c r="H1563" s="21"/>
      <c r="I1563" s="21"/>
      <c r="J1563" s="21"/>
      <c r="K1563" s="21"/>
      <c r="L1563" s="21"/>
      <c r="M1563" s="21">
        <f t="shared" si="1421"/>
        <v>0</v>
      </c>
    </row>
    <row r="1564" spans="1:13" s="24" customFormat="1" x14ac:dyDescent="0.25">
      <c r="A1564" s="19"/>
      <c r="B1564" s="20"/>
      <c r="C1564" s="16"/>
      <c r="D1564" s="20"/>
      <c r="E1564" s="20"/>
      <c r="F1564" s="20"/>
      <c r="G1564" s="21"/>
      <c r="H1564" s="21"/>
      <c r="I1564" s="21"/>
      <c r="J1564" s="21"/>
      <c r="K1564" s="21"/>
      <c r="L1564" s="21"/>
      <c r="M1564" s="21">
        <f t="shared" si="1421"/>
        <v>0</v>
      </c>
    </row>
    <row r="1565" spans="1:13" s="24" customFormat="1" x14ac:dyDescent="0.25">
      <c r="A1565" s="19"/>
      <c r="B1565" s="20"/>
      <c r="C1565" s="16"/>
      <c r="D1565" s="20"/>
      <c r="E1565" s="20"/>
      <c r="F1565" s="20"/>
      <c r="G1565" s="21"/>
      <c r="H1565" s="21"/>
      <c r="I1565" s="21"/>
      <c r="J1565" s="21"/>
      <c r="K1565" s="21"/>
      <c r="L1565" s="21"/>
      <c r="M1565" s="21">
        <f t="shared" si="1421"/>
        <v>0</v>
      </c>
    </row>
    <row r="1566" spans="1:13" s="24" customFormat="1" x14ac:dyDescent="0.25">
      <c r="A1566" s="19"/>
      <c r="B1566" s="20"/>
      <c r="C1566" s="16"/>
      <c r="D1566" s="20"/>
      <c r="E1566" s="20"/>
      <c r="F1566" s="20"/>
      <c r="G1566" s="21"/>
      <c r="H1566" s="21"/>
      <c r="I1566" s="21"/>
      <c r="J1566" s="21"/>
      <c r="K1566" s="21"/>
      <c r="L1566" s="21"/>
      <c r="M1566" s="21">
        <f t="shared" si="1421"/>
        <v>0</v>
      </c>
    </row>
    <row r="1567" spans="1:13" s="24" customFormat="1" x14ac:dyDescent="0.25">
      <c r="A1567" s="19"/>
      <c r="B1567" s="20"/>
      <c r="C1567" s="16"/>
      <c r="D1567" s="20"/>
      <c r="E1567" s="20"/>
      <c r="F1567" s="20"/>
      <c r="G1567" s="21"/>
      <c r="H1567" s="21"/>
      <c r="I1567" s="21"/>
      <c r="J1567" s="21"/>
      <c r="K1567" s="21"/>
      <c r="L1567" s="21"/>
      <c r="M1567" s="21">
        <f t="shared" si="1421"/>
        <v>0</v>
      </c>
    </row>
    <row r="1568" spans="1:13" s="24" customFormat="1" x14ac:dyDescent="0.25">
      <c r="A1568" s="19"/>
      <c r="B1568" s="20"/>
      <c r="C1568" s="16"/>
      <c r="D1568" s="20"/>
      <c r="E1568" s="20"/>
      <c r="F1568" s="20"/>
      <c r="G1568" s="21"/>
      <c r="H1568" s="21"/>
      <c r="I1568" s="21"/>
      <c r="J1568" s="21"/>
      <c r="K1568" s="21"/>
      <c r="L1568" s="21"/>
      <c r="M1568" s="21">
        <f t="shared" si="1421"/>
        <v>0</v>
      </c>
    </row>
    <row r="1569" spans="1:13" s="24" customFormat="1" x14ac:dyDescent="0.25">
      <c r="A1569" s="19"/>
      <c r="B1569" s="20"/>
      <c r="C1569" s="16"/>
      <c r="D1569" s="20"/>
      <c r="E1569" s="20"/>
      <c r="F1569" s="20"/>
      <c r="G1569" s="21"/>
      <c r="H1569" s="21"/>
      <c r="I1569" s="21"/>
      <c r="J1569" s="21"/>
      <c r="K1569" s="21"/>
      <c r="L1569" s="21"/>
      <c r="M1569" s="21">
        <f t="shared" si="1421"/>
        <v>0</v>
      </c>
    </row>
    <row r="1570" spans="1:13" s="24" customFormat="1" x14ac:dyDescent="0.25">
      <c r="A1570" s="19"/>
      <c r="B1570" s="20"/>
      <c r="C1570" s="16"/>
      <c r="D1570" s="20"/>
      <c r="E1570" s="20"/>
      <c r="F1570" s="20"/>
      <c r="G1570" s="21"/>
      <c r="H1570" s="21"/>
      <c r="I1570" s="21"/>
      <c r="J1570" s="21"/>
      <c r="K1570" s="21"/>
      <c r="L1570" s="21"/>
      <c r="M1570" s="21">
        <f t="shared" si="1421"/>
        <v>0</v>
      </c>
    </row>
    <row r="1571" spans="1:13" s="24" customFormat="1" x14ac:dyDescent="0.25">
      <c r="A1571" s="19"/>
      <c r="B1571" s="20"/>
      <c r="C1571" s="16"/>
      <c r="D1571" s="20"/>
      <c r="E1571" s="20"/>
      <c r="F1571" s="20"/>
      <c r="G1571" s="21"/>
      <c r="H1571" s="21"/>
      <c r="I1571" s="21"/>
      <c r="J1571" s="21"/>
      <c r="K1571" s="21"/>
      <c r="L1571" s="21"/>
      <c r="M1571" s="21">
        <f t="shared" si="1421"/>
        <v>0</v>
      </c>
    </row>
    <row r="1572" spans="1:13" s="24" customFormat="1" x14ac:dyDescent="0.25">
      <c r="A1572" s="19"/>
      <c r="B1572" s="20"/>
      <c r="C1572" s="16"/>
      <c r="D1572" s="20"/>
      <c r="E1572" s="20"/>
      <c r="F1572" s="20"/>
      <c r="G1572" s="21"/>
      <c r="H1572" s="21"/>
      <c r="I1572" s="21"/>
      <c r="J1572" s="21"/>
      <c r="K1572" s="21"/>
      <c r="L1572" s="21"/>
      <c r="M1572" s="21">
        <f t="shared" si="1421"/>
        <v>0</v>
      </c>
    </row>
    <row r="1573" spans="1:13" s="24" customFormat="1" x14ac:dyDescent="0.25">
      <c r="A1573" s="19"/>
      <c r="B1573" s="20"/>
      <c r="C1573" s="16"/>
      <c r="D1573" s="20"/>
      <c r="E1573" s="20"/>
      <c r="F1573" s="20"/>
      <c r="G1573" s="21"/>
      <c r="H1573" s="21"/>
      <c r="I1573" s="21"/>
      <c r="J1573" s="21"/>
      <c r="K1573" s="21"/>
      <c r="L1573" s="21"/>
      <c r="M1573" s="21">
        <f t="shared" si="1421"/>
        <v>0</v>
      </c>
    </row>
    <row r="1574" spans="1:13" s="24" customFormat="1" x14ac:dyDescent="0.25">
      <c r="A1574" s="19"/>
      <c r="B1574" s="20"/>
      <c r="C1574" s="16"/>
      <c r="D1574" s="20"/>
      <c r="E1574" s="20"/>
      <c r="F1574" s="20"/>
      <c r="G1574" s="21"/>
      <c r="H1574" s="21"/>
      <c r="I1574" s="21"/>
      <c r="J1574" s="21"/>
      <c r="K1574" s="21"/>
      <c r="L1574" s="21"/>
      <c r="M1574" s="21">
        <f t="shared" si="1421"/>
        <v>0</v>
      </c>
    </row>
    <row r="1575" spans="1:13" s="24" customFormat="1" x14ac:dyDescent="0.25">
      <c r="A1575" s="19"/>
      <c r="B1575" s="20"/>
      <c r="C1575" s="16"/>
      <c r="D1575" s="20"/>
      <c r="E1575" s="20"/>
      <c r="F1575" s="20"/>
      <c r="G1575" s="21"/>
      <c r="H1575" s="21"/>
      <c r="I1575" s="21"/>
      <c r="J1575" s="21"/>
      <c r="K1575" s="21"/>
      <c r="L1575" s="21"/>
      <c r="M1575" s="21">
        <f t="shared" si="1421"/>
        <v>0</v>
      </c>
    </row>
    <row r="1576" spans="1:13" s="24" customFormat="1" x14ac:dyDescent="0.25">
      <c r="A1576" s="19"/>
      <c r="B1576" s="20"/>
      <c r="C1576" s="16"/>
      <c r="D1576" s="20"/>
      <c r="E1576" s="20"/>
      <c r="F1576" s="20"/>
      <c r="G1576" s="21"/>
      <c r="H1576" s="21"/>
      <c r="I1576" s="21"/>
      <c r="J1576" s="21"/>
      <c r="K1576" s="21"/>
      <c r="L1576" s="21"/>
      <c r="M1576" s="21">
        <f t="shared" si="1421"/>
        <v>0</v>
      </c>
    </row>
    <row r="1577" spans="1:13" s="24" customFormat="1" x14ac:dyDescent="0.25">
      <c r="A1577" s="19"/>
      <c r="B1577" s="20"/>
      <c r="C1577" s="16"/>
      <c r="D1577" s="20"/>
      <c r="E1577" s="20"/>
      <c r="F1577" s="20"/>
      <c r="G1577" s="21"/>
      <c r="H1577" s="21"/>
      <c r="I1577" s="21"/>
      <c r="J1577" s="21"/>
      <c r="K1577" s="21"/>
      <c r="L1577" s="21"/>
      <c r="M1577" s="21">
        <f t="shared" si="1421"/>
        <v>0</v>
      </c>
    </row>
    <row r="1578" spans="1:13" s="24" customFormat="1" x14ac:dyDescent="0.25">
      <c r="A1578" s="19"/>
      <c r="B1578" s="20"/>
      <c r="C1578" s="16"/>
      <c r="D1578" s="20"/>
      <c r="E1578" s="20"/>
      <c r="F1578" s="20"/>
      <c r="G1578" s="21"/>
      <c r="H1578" s="21"/>
      <c r="I1578" s="21"/>
      <c r="J1578" s="21"/>
      <c r="K1578" s="21"/>
      <c r="L1578" s="21"/>
      <c r="M1578" s="21">
        <f t="shared" si="1421"/>
        <v>0</v>
      </c>
    </row>
    <row r="1579" spans="1:13" s="24" customFormat="1" x14ac:dyDescent="0.25">
      <c r="A1579" s="19"/>
      <c r="B1579" s="20"/>
      <c r="C1579" s="16"/>
      <c r="D1579" s="20"/>
      <c r="E1579" s="20"/>
      <c r="F1579" s="20"/>
      <c r="G1579" s="21"/>
      <c r="H1579" s="21"/>
      <c r="I1579" s="21"/>
      <c r="J1579" s="21"/>
      <c r="K1579" s="21"/>
      <c r="L1579" s="21"/>
      <c r="M1579" s="21">
        <f t="shared" si="1421"/>
        <v>0</v>
      </c>
    </row>
    <row r="1580" spans="1:13" s="24" customFormat="1" x14ac:dyDescent="0.25">
      <c r="A1580" s="19"/>
      <c r="B1580" s="20"/>
      <c r="C1580" s="16"/>
      <c r="D1580" s="20"/>
      <c r="E1580" s="20"/>
      <c r="F1580" s="20"/>
      <c r="G1580" s="21"/>
      <c r="H1580" s="21"/>
      <c r="I1580" s="21"/>
      <c r="J1580" s="21"/>
      <c r="K1580" s="21"/>
      <c r="L1580" s="21"/>
      <c r="M1580" s="21">
        <f t="shared" si="1421"/>
        <v>0</v>
      </c>
    </row>
    <row r="1581" spans="1:13" s="24" customFormat="1" x14ac:dyDescent="0.25">
      <c r="A1581" s="19"/>
      <c r="B1581" s="20"/>
      <c r="C1581" s="16"/>
      <c r="D1581" s="20"/>
      <c r="E1581" s="20"/>
      <c r="F1581" s="20"/>
      <c r="G1581" s="21"/>
      <c r="H1581" s="21"/>
      <c r="I1581" s="21"/>
      <c r="J1581" s="21"/>
      <c r="K1581" s="21"/>
      <c r="L1581" s="21"/>
      <c r="M1581" s="21">
        <f t="shared" si="1421"/>
        <v>0</v>
      </c>
    </row>
    <row r="1582" spans="1:13" s="24" customFormat="1" x14ac:dyDescent="0.25">
      <c r="A1582" s="19"/>
      <c r="B1582" s="20"/>
      <c r="C1582" s="16"/>
      <c r="D1582" s="20"/>
      <c r="E1582" s="20"/>
      <c r="F1582" s="20"/>
      <c r="G1582" s="21"/>
      <c r="H1582" s="21"/>
      <c r="I1582" s="21"/>
      <c r="J1582" s="21"/>
      <c r="K1582" s="21"/>
      <c r="L1582" s="21"/>
      <c r="M1582" s="21">
        <f t="shared" si="1421"/>
        <v>0</v>
      </c>
    </row>
    <row r="1583" spans="1:13" s="24" customFormat="1" x14ac:dyDescent="0.25">
      <c r="A1583" s="19"/>
      <c r="B1583" s="20"/>
      <c r="C1583" s="16"/>
      <c r="D1583" s="20"/>
      <c r="E1583" s="20"/>
      <c r="F1583" s="20"/>
      <c r="G1583" s="21"/>
      <c r="H1583" s="21"/>
      <c r="I1583" s="21"/>
      <c r="J1583" s="21"/>
      <c r="K1583" s="21"/>
      <c r="L1583" s="21"/>
      <c r="M1583" s="21">
        <f t="shared" si="1421"/>
        <v>0</v>
      </c>
    </row>
    <row r="1584" spans="1:13" s="24" customFormat="1" x14ac:dyDescent="0.25">
      <c r="A1584" s="19"/>
      <c r="B1584" s="20"/>
      <c r="C1584" s="16"/>
      <c r="D1584" s="20"/>
      <c r="E1584" s="20"/>
      <c r="F1584" s="20"/>
      <c r="G1584" s="21"/>
      <c r="H1584" s="21"/>
      <c r="I1584" s="21"/>
      <c r="J1584" s="21"/>
      <c r="K1584" s="21"/>
      <c r="L1584" s="21"/>
      <c r="M1584" s="21">
        <f t="shared" si="1421"/>
        <v>0</v>
      </c>
    </row>
    <row r="1585" spans="1:13" s="24" customFormat="1" x14ac:dyDescent="0.25">
      <c r="A1585" s="19"/>
      <c r="B1585" s="20"/>
      <c r="C1585" s="16"/>
      <c r="D1585" s="20"/>
      <c r="E1585" s="20"/>
      <c r="F1585" s="20"/>
      <c r="G1585" s="21"/>
      <c r="H1585" s="21"/>
      <c r="I1585" s="21"/>
      <c r="J1585" s="21"/>
      <c r="K1585" s="21"/>
      <c r="L1585" s="21"/>
      <c r="M1585" s="21">
        <f t="shared" si="1421"/>
        <v>0</v>
      </c>
    </row>
    <row r="1586" spans="1:13" s="24" customFormat="1" x14ac:dyDescent="0.25">
      <c r="A1586" s="19"/>
      <c r="B1586" s="20"/>
      <c r="C1586" s="16"/>
      <c r="D1586" s="20"/>
      <c r="E1586" s="20"/>
      <c r="F1586" s="20"/>
      <c r="G1586" s="21"/>
      <c r="H1586" s="21"/>
      <c r="I1586" s="21"/>
      <c r="J1586" s="21"/>
      <c r="K1586" s="21"/>
      <c r="L1586" s="21"/>
      <c r="M1586" s="21">
        <f t="shared" si="1421"/>
        <v>0</v>
      </c>
    </row>
    <row r="1587" spans="1:13" s="24" customFormat="1" x14ac:dyDescent="0.25">
      <c r="A1587" s="19"/>
      <c r="B1587" s="20"/>
      <c r="C1587" s="16"/>
      <c r="D1587" s="20"/>
      <c r="E1587" s="20"/>
      <c r="F1587" s="20"/>
      <c r="G1587" s="21"/>
      <c r="H1587" s="21"/>
      <c r="I1587" s="21"/>
      <c r="J1587" s="21"/>
      <c r="K1587" s="21"/>
      <c r="L1587" s="21"/>
      <c r="M1587" s="21">
        <f t="shared" si="1421"/>
        <v>0</v>
      </c>
    </row>
    <row r="1588" spans="1:13" s="24" customFormat="1" x14ac:dyDescent="0.25">
      <c r="A1588" s="19"/>
      <c r="B1588" s="20"/>
      <c r="C1588" s="16"/>
      <c r="D1588" s="20"/>
      <c r="E1588" s="20"/>
      <c r="F1588" s="20"/>
      <c r="G1588" s="21"/>
      <c r="H1588" s="21"/>
      <c r="I1588" s="21"/>
      <c r="J1588" s="21"/>
      <c r="K1588" s="21"/>
      <c r="L1588" s="21"/>
      <c r="M1588" s="21">
        <f t="shared" si="1421"/>
        <v>0</v>
      </c>
    </row>
    <row r="1589" spans="1:13" s="24" customFormat="1" x14ac:dyDescent="0.25">
      <c r="A1589" s="19"/>
      <c r="B1589" s="20"/>
      <c r="C1589" s="16"/>
      <c r="D1589" s="20"/>
      <c r="E1589" s="20"/>
      <c r="F1589" s="20"/>
      <c r="G1589" s="21"/>
      <c r="H1589" s="21"/>
      <c r="I1589" s="21"/>
      <c r="J1589" s="21"/>
      <c r="K1589" s="21"/>
      <c r="L1589" s="21"/>
      <c r="M1589" s="21">
        <f t="shared" si="1421"/>
        <v>0</v>
      </c>
    </row>
    <row r="1590" spans="1:13" s="24" customFormat="1" x14ac:dyDescent="0.25">
      <c r="A1590" s="19"/>
      <c r="B1590" s="20"/>
      <c r="C1590" s="16"/>
      <c r="D1590" s="20"/>
      <c r="E1590" s="20"/>
      <c r="F1590" s="20"/>
      <c r="G1590" s="21"/>
      <c r="H1590" s="21"/>
      <c r="I1590" s="21"/>
      <c r="J1590" s="21"/>
      <c r="K1590" s="21"/>
      <c r="L1590" s="21"/>
      <c r="M1590" s="21">
        <f t="shared" si="1421"/>
        <v>0</v>
      </c>
    </row>
    <row r="1591" spans="1:13" s="24" customFormat="1" x14ac:dyDescent="0.25">
      <c r="A1591" s="19"/>
      <c r="B1591" s="20"/>
      <c r="C1591" s="16"/>
      <c r="D1591" s="20"/>
      <c r="E1591" s="20"/>
      <c r="F1591" s="20"/>
      <c r="G1591" s="21"/>
      <c r="H1591" s="21"/>
      <c r="I1591" s="21"/>
      <c r="J1591" s="21"/>
      <c r="K1591" s="21"/>
      <c r="L1591" s="21"/>
      <c r="M1591" s="21">
        <f t="shared" si="1421"/>
        <v>0</v>
      </c>
    </row>
    <row r="1592" spans="1:13" s="24" customFormat="1" x14ac:dyDescent="0.25">
      <c r="A1592" s="19"/>
      <c r="B1592" s="20"/>
      <c r="C1592" s="16"/>
      <c r="D1592" s="20"/>
      <c r="E1592" s="20"/>
      <c r="F1592" s="20"/>
      <c r="G1592" s="21"/>
      <c r="H1592" s="21"/>
      <c r="I1592" s="21"/>
      <c r="J1592" s="21"/>
      <c r="K1592" s="21"/>
      <c r="L1592" s="21"/>
      <c r="M1592" s="21">
        <f t="shared" si="1421"/>
        <v>0</v>
      </c>
    </row>
    <row r="1593" spans="1:13" s="24" customFormat="1" x14ac:dyDescent="0.25">
      <c r="A1593" s="19"/>
      <c r="B1593" s="20"/>
      <c r="C1593" s="16"/>
      <c r="D1593" s="20"/>
      <c r="E1593" s="20"/>
      <c r="F1593" s="20"/>
      <c r="G1593" s="21"/>
      <c r="H1593" s="21"/>
      <c r="I1593" s="21"/>
      <c r="J1593" s="21"/>
      <c r="K1593" s="21"/>
      <c r="L1593" s="21"/>
      <c r="M1593" s="21">
        <f t="shared" ref="M1593:M1622" si="1422">+J1588+K1588+L1588</f>
        <v>0</v>
      </c>
    </row>
    <row r="1594" spans="1:13" s="24" customFormat="1" x14ac:dyDescent="0.25">
      <c r="A1594" s="19"/>
      <c r="B1594" s="20"/>
      <c r="C1594" s="16"/>
      <c r="D1594" s="20"/>
      <c r="E1594" s="20"/>
      <c r="F1594" s="20"/>
      <c r="G1594" s="21"/>
      <c r="H1594" s="21"/>
      <c r="I1594" s="21"/>
      <c r="J1594" s="21"/>
      <c r="K1594" s="21"/>
      <c r="L1594" s="21"/>
      <c r="M1594" s="21">
        <f t="shared" si="1422"/>
        <v>0</v>
      </c>
    </row>
    <row r="1595" spans="1:13" s="24" customFormat="1" x14ac:dyDescent="0.25">
      <c r="A1595" s="19"/>
      <c r="B1595" s="20"/>
      <c r="C1595" s="16"/>
      <c r="D1595" s="20"/>
      <c r="E1595" s="20"/>
      <c r="F1595" s="20"/>
      <c r="G1595" s="21"/>
      <c r="H1595" s="21"/>
      <c r="I1595" s="21"/>
      <c r="J1595" s="21"/>
      <c r="K1595" s="21"/>
      <c r="L1595" s="21"/>
      <c r="M1595" s="21">
        <f t="shared" si="1422"/>
        <v>0</v>
      </c>
    </row>
    <row r="1596" spans="1:13" s="24" customFormat="1" x14ac:dyDescent="0.25">
      <c r="A1596" s="19"/>
      <c r="B1596" s="20"/>
      <c r="C1596" s="16"/>
      <c r="D1596" s="20"/>
      <c r="E1596" s="20"/>
      <c r="F1596" s="20"/>
      <c r="G1596" s="21"/>
      <c r="H1596" s="21"/>
      <c r="I1596" s="21"/>
      <c r="J1596" s="21"/>
      <c r="K1596" s="21"/>
      <c r="L1596" s="21"/>
      <c r="M1596" s="21">
        <f t="shared" si="1422"/>
        <v>0</v>
      </c>
    </row>
    <row r="1597" spans="1:13" s="24" customFormat="1" x14ac:dyDescent="0.25">
      <c r="A1597" s="19"/>
      <c r="B1597" s="20"/>
      <c r="C1597" s="16"/>
      <c r="D1597" s="20"/>
      <c r="E1597" s="20"/>
      <c r="F1597" s="20"/>
      <c r="G1597" s="21"/>
      <c r="H1597" s="21"/>
      <c r="I1597" s="21"/>
      <c r="J1597" s="21"/>
      <c r="K1597" s="21"/>
      <c r="L1597" s="21"/>
      <c r="M1597" s="21">
        <f t="shared" si="1422"/>
        <v>0</v>
      </c>
    </row>
    <row r="1598" spans="1:13" s="24" customFormat="1" x14ac:dyDescent="0.25">
      <c r="A1598" s="19"/>
      <c r="B1598" s="20"/>
      <c r="C1598" s="16"/>
      <c r="D1598" s="20"/>
      <c r="E1598" s="20"/>
      <c r="F1598" s="20"/>
      <c r="G1598" s="21"/>
      <c r="H1598" s="21"/>
      <c r="I1598" s="21"/>
      <c r="J1598" s="21"/>
      <c r="K1598" s="21"/>
      <c r="L1598" s="21"/>
      <c r="M1598" s="21">
        <f t="shared" si="1422"/>
        <v>0</v>
      </c>
    </row>
    <row r="1599" spans="1:13" s="24" customFormat="1" x14ac:dyDescent="0.25">
      <c r="A1599" s="19"/>
      <c r="B1599" s="20"/>
      <c r="C1599" s="16"/>
      <c r="D1599" s="20"/>
      <c r="E1599" s="20"/>
      <c r="F1599" s="20"/>
      <c r="G1599" s="21"/>
      <c r="H1599" s="21"/>
      <c r="I1599" s="21"/>
      <c r="J1599" s="21"/>
      <c r="K1599" s="21"/>
      <c r="L1599" s="21"/>
      <c r="M1599" s="21">
        <f t="shared" si="1422"/>
        <v>0</v>
      </c>
    </row>
    <row r="1600" spans="1:13" s="24" customFormat="1" x14ac:dyDescent="0.25">
      <c r="A1600" s="19"/>
      <c r="B1600" s="20"/>
      <c r="C1600" s="16"/>
      <c r="D1600" s="20"/>
      <c r="E1600" s="20"/>
      <c r="F1600" s="20"/>
      <c r="G1600" s="21"/>
      <c r="H1600" s="21"/>
      <c r="I1600" s="21"/>
      <c r="J1600" s="21"/>
      <c r="K1600" s="21"/>
      <c r="L1600" s="21"/>
      <c r="M1600" s="21">
        <f t="shared" si="1422"/>
        <v>0</v>
      </c>
    </row>
    <row r="1601" spans="1:13" s="24" customFormat="1" x14ac:dyDescent="0.25">
      <c r="A1601" s="19"/>
      <c r="B1601" s="20"/>
      <c r="C1601" s="16"/>
      <c r="D1601" s="20"/>
      <c r="E1601" s="20"/>
      <c r="F1601" s="20"/>
      <c r="G1601" s="21"/>
      <c r="H1601" s="21"/>
      <c r="I1601" s="21"/>
      <c r="J1601" s="21"/>
      <c r="K1601" s="21"/>
      <c r="L1601" s="21"/>
      <c r="M1601" s="21">
        <f t="shared" si="1422"/>
        <v>0</v>
      </c>
    </row>
    <row r="1602" spans="1:13" s="24" customFormat="1" x14ac:dyDescent="0.25">
      <c r="A1602" s="19"/>
      <c r="B1602" s="20"/>
      <c r="C1602" s="16"/>
      <c r="D1602" s="20"/>
      <c r="E1602" s="20"/>
      <c r="F1602" s="20"/>
      <c r="G1602" s="21"/>
      <c r="H1602" s="21"/>
      <c r="I1602" s="21"/>
      <c r="J1602" s="21"/>
      <c r="K1602" s="21"/>
      <c r="L1602" s="21"/>
      <c r="M1602" s="21">
        <f t="shared" si="1422"/>
        <v>0</v>
      </c>
    </row>
    <row r="1603" spans="1:13" s="24" customFormat="1" x14ac:dyDescent="0.25">
      <c r="A1603" s="19"/>
      <c r="B1603" s="20"/>
      <c r="C1603" s="16"/>
      <c r="D1603" s="20"/>
      <c r="E1603" s="20"/>
      <c r="F1603" s="20"/>
      <c r="G1603" s="21"/>
      <c r="H1603" s="21"/>
      <c r="I1603" s="21"/>
      <c r="J1603" s="21"/>
      <c r="K1603" s="21"/>
      <c r="L1603" s="21"/>
      <c r="M1603" s="21">
        <f t="shared" si="1422"/>
        <v>0</v>
      </c>
    </row>
    <row r="1604" spans="1:13" s="24" customFormat="1" x14ac:dyDescent="0.25">
      <c r="A1604" s="19"/>
      <c r="B1604" s="20"/>
      <c r="C1604" s="16"/>
      <c r="D1604" s="20"/>
      <c r="E1604" s="20"/>
      <c r="F1604" s="20"/>
      <c r="G1604" s="21"/>
      <c r="H1604" s="21"/>
      <c r="I1604" s="21"/>
      <c r="J1604" s="21"/>
      <c r="K1604" s="21"/>
      <c r="L1604" s="21"/>
      <c r="M1604" s="21">
        <f t="shared" si="1422"/>
        <v>0</v>
      </c>
    </row>
    <row r="1605" spans="1:13" s="24" customFormat="1" x14ac:dyDescent="0.25">
      <c r="A1605" s="19"/>
      <c r="B1605" s="20"/>
      <c r="C1605" s="16"/>
      <c r="D1605" s="20"/>
      <c r="E1605" s="20"/>
      <c r="F1605" s="20"/>
      <c r="G1605" s="21"/>
      <c r="H1605" s="21"/>
      <c r="I1605" s="21"/>
      <c r="J1605" s="21"/>
      <c r="K1605" s="21"/>
      <c r="L1605" s="21"/>
      <c r="M1605" s="21">
        <f t="shared" si="1422"/>
        <v>0</v>
      </c>
    </row>
    <row r="1606" spans="1:13" s="24" customFormat="1" x14ac:dyDescent="0.25">
      <c r="A1606" s="19"/>
      <c r="B1606" s="20"/>
      <c r="C1606" s="16"/>
      <c r="D1606" s="20"/>
      <c r="E1606" s="20"/>
      <c r="F1606" s="20"/>
      <c r="G1606" s="21"/>
      <c r="H1606" s="21"/>
      <c r="I1606" s="21"/>
      <c r="J1606" s="21"/>
      <c r="K1606" s="21"/>
      <c r="L1606" s="21"/>
      <c r="M1606" s="21">
        <f t="shared" si="1422"/>
        <v>0</v>
      </c>
    </row>
    <row r="1607" spans="1:13" s="24" customFormat="1" x14ac:dyDescent="0.25">
      <c r="A1607" s="19"/>
      <c r="B1607" s="20"/>
      <c r="C1607" s="16"/>
      <c r="D1607" s="20"/>
      <c r="E1607" s="20"/>
      <c r="F1607" s="20"/>
      <c r="G1607" s="21"/>
      <c r="H1607" s="21"/>
      <c r="I1607" s="21"/>
      <c r="J1607" s="21"/>
      <c r="K1607" s="21"/>
      <c r="L1607" s="21"/>
      <c r="M1607" s="21">
        <f t="shared" si="1422"/>
        <v>0</v>
      </c>
    </row>
    <row r="1608" spans="1:13" s="24" customFormat="1" x14ac:dyDescent="0.25">
      <c r="A1608" s="19"/>
      <c r="B1608" s="20"/>
      <c r="C1608" s="16"/>
      <c r="D1608" s="20"/>
      <c r="E1608" s="20"/>
      <c r="F1608" s="20"/>
      <c r="G1608" s="21"/>
      <c r="H1608" s="21"/>
      <c r="I1608" s="21"/>
      <c r="J1608" s="21"/>
      <c r="K1608" s="21"/>
      <c r="L1608" s="21"/>
      <c r="M1608" s="21">
        <f t="shared" si="1422"/>
        <v>0</v>
      </c>
    </row>
    <row r="1609" spans="1:13" s="24" customFormat="1" x14ac:dyDescent="0.25">
      <c r="A1609" s="19"/>
      <c r="B1609" s="20"/>
      <c r="C1609" s="16"/>
      <c r="D1609" s="20"/>
      <c r="E1609" s="20"/>
      <c r="F1609" s="20"/>
      <c r="G1609" s="21"/>
      <c r="H1609" s="21"/>
      <c r="I1609" s="21"/>
      <c r="J1609" s="21"/>
      <c r="K1609" s="21"/>
      <c r="L1609" s="21"/>
      <c r="M1609" s="21">
        <f t="shared" si="1422"/>
        <v>0</v>
      </c>
    </row>
    <row r="1610" spans="1:13" s="24" customFormat="1" x14ac:dyDescent="0.25">
      <c r="A1610" s="19"/>
      <c r="B1610" s="20"/>
      <c r="C1610" s="16"/>
      <c r="D1610" s="20"/>
      <c r="E1610" s="20"/>
      <c r="F1610" s="20"/>
      <c r="G1610" s="21"/>
      <c r="H1610" s="21"/>
      <c r="I1610" s="21"/>
      <c r="J1610" s="21"/>
      <c r="K1610" s="21"/>
      <c r="L1610" s="21"/>
      <c r="M1610" s="21">
        <f t="shared" si="1422"/>
        <v>0</v>
      </c>
    </row>
    <row r="1611" spans="1:13" s="24" customFormat="1" x14ac:dyDescent="0.25">
      <c r="A1611" s="19"/>
      <c r="B1611" s="20"/>
      <c r="C1611" s="16"/>
      <c r="D1611" s="20"/>
      <c r="E1611" s="20"/>
      <c r="F1611" s="20"/>
      <c r="G1611" s="21"/>
      <c r="H1611" s="21"/>
      <c r="I1611" s="21"/>
      <c r="J1611" s="21"/>
      <c r="K1611" s="21"/>
      <c r="L1611" s="21"/>
      <c r="M1611" s="21">
        <f t="shared" si="1422"/>
        <v>0</v>
      </c>
    </row>
    <row r="1612" spans="1:13" s="24" customFormat="1" x14ac:dyDescent="0.25">
      <c r="A1612" s="19"/>
      <c r="B1612" s="20"/>
      <c r="C1612" s="16"/>
      <c r="D1612" s="20"/>
      <c r="E1612" s="20"/>
      <c r="F1612" s="20"/>
      <c r="G1612" s="21"/>
      <c r="H1612" s="21"/>
      <c r="I1612" s="21"/>
      <c r="J1612" s="21"/>
      <c r="K1612" s="21"/>
      <c r="L1612" s="21"/>
      <c r="M1612" s="21">
        <f t="shared" si="1422"/>
        <v>0</v>
      </c>
    </row>
    <row r="1613" spans="1:13" s="24" customFormat="1" x14ac:dyDescent="0.25">
      <c r="A1613" s="19"/>
      <c r="B1613" s="20"/>
      <c r="C1613" s="16"/>
      <c r="D1613" s="20"/>
      <c r="E1613" s="20"/>
      <c r="F1613" s="20"/>
      <c r="G1613" s="21"/>
      <c r="H1613" s="21"/>
      <c r="I1613" s="21"/>
      <c r="J1613" s="21"/>
      <c r="K1613" s="21"/>
      <c r="L1613" s="21"/>
      <c r="M1613" s="21">
        <f t="shared" si="1422"/>
        <v>0</v>
      </c>
    </row>
    <row r="1614" spans="1:13" s="24" customFormat="1" x14ac:dyDescent="0.25">
      <c r="A1614" s="19"/>
      <c r="B1614" s="20"/>
      <c r="C1614" s="16"/>
      <c r="D1614" s="20"/>
      <c r="E1614" s="20"/>
      <c r="F1614" s="20"/>
      <c r="G1614" s="21"/>
      <c r="H1614" s="21"/>
      <c r="I1614" s="21"/>
      <c r="J1614" s="21"/>
      <c r="K1614" s="21"/>
      <c r="L1614" s="21"/>
      <c r="M1614" s="21">
        <f t="shared" si="1422"/>
        <v>0</v>
      </c>
    </row>
    <row r="1615" spans="1:13" s="24" customFormat="1" x14ac:dyDescent="0.25">
      <c r="A1615" s="19"/>
      <c r="B1615" s="20"/>
      <c r="C1615" s="16"/>
      <c r="D1615" s="20"/>
      <c r="E1615" s="20"/>
      <c r="F1615" s="20"/>
      <c r="G1615" s="21"/>
      <c r="H1615" s="21"/>
      <c r="I1615" s="21"/>
      <c r="J1615" s="21"/>
      <c r="K1615" s="21"/>
      <c r="L1615" s="21"/>
      <c r="M1615" s="21">
        <f t="shared" si="1422"/>
        <v>0</v>
      </c>
    </row>
    <row r="1616" spans="1:13" s="24" customFormat="1" x14ac:dyDescent="0.25">
      <c r="A1616" s="19"/>
      <c r="B1616" s="20"/>
      <c r="C1616" s="16"/>
      <c r="D1616" s="20"/>
      <c r="E1616" s="20"/>
      <c r="F1616" s="20"/>
      <c r="G1616" s="21"/>
      <c r="H1616" s="21"/>
      <c r="I1616" s="21"/>
      <c r="J1616" s="21"/>
      <c r="K1616" s="21"/>
      <c r="L1616" s="21"/>
      <c r="M1616" s="21">
        <f t="shared" si="1422"/>
        <v>0</v>
      </c>
    </row>
    <row r="1617" spans="1:13" s="24" customFormat="1" x14ac:dyDescent="0.25">
      <c r="A1617" s="19"/>
      <c r="B1617" s="20"/>
      <c r="C1617" s="16"/>
      <c r="D1617" s="20"/>
      <c r="E1617" s="20"/>
      <c r="F1617" s="20"/>
      <c r="G1617" s="21"/>
      <c r="H1617" s="21"/>
      <c r="I1617" s="21"/>
      <c r="J1617" s="21"/>
      <c r="K1617" s="21"/>
      <c r="L1617" s="21"/>
      <c r="M1617" s="21">
        <f t="shared" si="1422"/>
        <v>0</v>
      </c>
    </row>
    <row r="1618" spans="1:13" s="24" customFormat="1" x14ac:dyDescent="0.25">
      <c r="A1618" s="19"/>
      <c r="B1618" s="20"/>
      <c r="C1618" s="16"/>
      <c r="D1618" s="20"/>
      <c r="E1618" s="20"/>
      <c r="F1618" s="20"/>
      <c r="G1618" s="21"/>
      <c r="H1618" s="21"/>
      <c r="I1618" s="21"/>
      <c r="J1618" s="21"/>
      <c r="K1618" s="21"/>
      <c r="L1618" s="21"/>
      <c r="M1618" s="21">
        <f t="shared" si="1422"/>
        <v>0</v>
      </c>
    </row>
    <row r="1619" spans="1:13" s="24" customFormat="1" x14ac:dyDescent="0.25">
      <c r="A1619" s="19"/>
      <c r="B1619" s="20"/>
      <c r="C1619" s="16"/>
      <c r="D1619" s="20"/>
      <c r="E1619" s="20"/>
      <c r="F1619" s="20"/>
      <c r="G1619" s="21"/>
      <c r="H1619" s="21"/>
      <c r="I1619" s="21"/>
      <c r="J1619" s="21"/>
      <c r="K1619" s="21"/>
      <c r="L1619" s="21"/>
      <c r="M1619" s="21">
        <f t="shared" si="1422"/>
        <v>0</v>
      </c>
    </row>
    <row r="1620" spans="1:13" s="24" customFormat="1" x14ac:dyDescent="0.25">
      <c r="A1620" s="5"/>
      <c r="B1620" s="5"/>
      <c r="C1620" s="5"/>
      <c r="D1620" s="7"/>
      <c r="E1620" s="7"/>
      <c r="F1620" s="5"/>
      <c r="G1620" s="5"/>
      <c r="H1620" s="5"/>
      <c r="I1620" s="5"/>
      <c r="J1620" s="5"/>
      <c r="K1620" s="5"/>
      <c r="L1620" s="8"/>
      <c r="M1620" s="21">
        <f t="shared" si="1422"/>
        <v>0</v>
      </c>
    </row>
    <row r="1621" spans="1:13" s="24" customFormat="1" x14ac:dyDescent="0.25">
      <c r="A1621" s="5"/>
      <c r="B1621" s="5"/>
      <c r="C1621" s="5"/>
      <c r="D1621" s="7"/>
      <c r="E1621" s="7"/>
      <c r="F1621" s="5"/>
      <c r="G1621" s="5"/>
      <c r="H1621" s="5"/>
      <c r="I1621" s="5"/>
      <c r="J1621" s="5"/>
      <c r="K1621" s="5"/>
      <c r="L1621" s="8"/>
      <c r="M1621" s="21">
        <f t="shared" si="1422"/>
        <v>0</v>
      </c>
    </row>
    <row r="1622" spans="1:13" s="24" customFormat="1" x14ac:dyDescent="0.25">
      <c r="A1622" s="5"/>
      <c r="B1622" s="5"/>
      <c r="C1622" s="5"/>
      <c r="D1622" s="7"/>
      <c r="E1622" s="7"/>
      <c r="F1622" s="5"/>
      <c r="G1622" s="5"/>
      <c r="H1622" s="5"/>
      <c r="I1622" s="5"/>
      <c r="J1622" s="5"/>
      <c r="K1622" s="5"/>
      <c r="L1622" s="8"/>
      <c r="M1622" s="21">
        <f t="shared" si="1422"/>
        <v>0</v>
      </c>
    </row>
  </sheetData>
  <mergeCells count="8">
    <mergeCell ref="F3:H3"/>
    <mergeCell ref="I3:K3"/>
    <mergeCell ref="A1:XFD2"/>
    <mergeCell ref="A3:A4"/>
    <mergeCell ref="B3:B4"/>
    <mergeCell ref="C3:C4"/>
    <mergeCell ref="D3:D4"/>
    <mergeCell ref="E3:E4"/>
  </mergeCells>
  <conditionalFormatting sqref="L1515:L1619 M1529:M1548 L3:L4">
    <cfRule type="cellIs" dxfId="1" priority="446" stopIfTrue="1" operator="lessThan">
      <formula>0</formula>
    </cfRule>
  </conditionalFormatting>
  <conditionalFormatting sqref="L1515:L1522 M1529:M1622">
    <cfRule type="cellIs" dxfId="0" priority="44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VT</cp:lastModifiedBy>
  <dcterms:created xsi:type="dcterms:W3CDTF">2015-07-11T09:12:19Z</dcterms:created>
  <dcterms:modified xsi:type="dcterms:W3CDTF">2019-07-15T12:29:35Z</dcterms:modified>
</cp:coreProperties>
</file>