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H15" i="6"/>
  <c r="I14"/>
  <c r="H14"/>
  <c r="H36" s="1"/>
  <c r="J16"/>
  <c r="H16"/>
  <c r="I17"/>
  <c r="H17"/>
  <c r="J18"/>
  <c r="H18"/>
  <c r="H19"/>
  <c r="I19"/>
  <c r="I20"/>
  <c r="H20"/>
  <c r="J21"/>
  <c r="I21"/>
  <c r="H21"/>
  <c r="H22"/>
  <c r="J22" s="1"/>
  <c r="J23"/>
  <c r="H23"/>
  <c r="H24"/>
  <c r="J24" s="1"/>
  <c r="I25"/>
  <c r="H25"/>
  <c r="J26"/>
  <c r="H26"/>
  <c r="I27"/>
  <c r="H27"/>
  <c r="H28"/>
  <c r="J28" s="1"/>
  <c r="H29"/>
  <c r="J29" s="1"/>
  <c r="H30"/>
  <c r="J30" s="1"/>
  <c r="H31"/>
  <c r="J31" s="1"/>
  <c r="H32"/>
  <c r="J32" s="1"/>
  <c r="H33"/>
  <c r="H34"/>
  <c r="C39"/>
  <c r="E39" s="1"/>
  <c r="F39" s="1"/>
  <c r="I41"/>
  <c r="H41"/>
  <c r="H42"/>
  <c r="I43"/>
  <c r="H43"/>
  <c r="I44"/>
  <c r="H44"/>
  <c r="I45"/>
  <c r="H45"/>
  <c r="I46"/>
  <c r="H46"/>
  <c r="H47"/>
  <c r="J47" s="1"/>
  <c r="H48"/>
  <c r="J48" s="1"/>
  <c r="H50"/>
  <c r="J50" s="1"/>
  <c r="H49"/>
  <c r="I51"/>
  <c r="H51"/>
  <c r="I52"/>
  <c r="H52"/>
  <c r="H53"/>
  <c r="J53" s="1"/>
  <c r="H54"/>
  <c r="J54" s="1"/>
  <c r="H55"/>
  <c r="J55" s="1"/>
  <c r="I56"/>
  <c r="H56"/>
  <c r="H57"/>
  <c r="I58"/>
  <c r="H58"/>
  <c r="I59"/>
  <c r="H59"/>
  <c r="C63"/>
  <c r="E63" s="1"/>
  <c r="F63" s="1"/>
  <c r="I65"/>
  <c r="H65"/>
  <c r="H66"/>
  <c r="I67"/>
  <c r="H67"/>
  <c r="H68"/>
  <c r="J68" s="1"/>
  <c r="H69"/>
  <c r="H71"/>
  <c r="I70"/>
  <c r="H70"/>
  <c r="J70" s="1"/>
  <c r="H72"/>
  <c r="J72" s="1"/>
  <c r="H73"/>
  <c r="J73" s="1"/>
  <c r="H74"/>
  <c r="J74" s="1"/>
  <c r="H75"/>
  <c r="J14" l="1"/>
  <c r="J36" s="1"/>
  <c r="J15"/>
  <c r="J17"/>
  <c r="J19"/>
  <c r="J20"/>
  <c r="J25"/>
  <c r="J27"/>
  <c r="H60"/>
  <c r="J33"/>
  <c r="J34"/>
  <c r="J46"/>
  <c r="J41"/>
  <c r="J42"/>
  <c r="J43"/>
  <c r="J44"/>
  <c r="J45"/>
  <c r="J49"/>
  <c r="J51"/>
  <c r="J52"/>
  <c r="J56"/>
  <c r="J57"/>
  <c r="J58"/>
  <c r="J59"/>
  <c r="J65"/>
  <c r="J66"/>
  <c r="J67"/>
  <c r="J69"/>
  <c r="J71"/>
  <c r="J75"/>
  <c r="H76"/>
  <c r="J76" s="1"/>
  <c r="H77"/>
  <c r="I78"/>
  <c r="H78"/>
  <c r="H79"/>
  <c r="I80"/>
  <c r="H80"/>
  <c r="H81"/>
  <c r="J81" s="1"/>
  <c r="H82"/>
  <c r="J82" s="1"/>
  <c r="H83"/>
  <c r="I84"/>
  <c r="H84"/>
  <c r="I85"/>
  <c r="H85"/>
  <c r="C89"/>
  <c r="E89" s="1"/>
  <c r="F89" s="1"/>
  <c r="H91"/>
  <c r="J91" s="1"/>
  <c r="H92"/>
  <c r="I93"/>
  <c r="H93"/>
  <c r="H94"/>
  <c r="J94" s="1"/>
  <c r="H95"/>
  <c r="I96"/>
  <c r="H96"/>
  <c r="H97"/>
  <c r="I98"/>
  <c r="H98"/>
  <c r="H99"/>
  <c r="J99" s="1"/>
  <c r="H100"/>
  <c r="J100" s="1"/>
  <c r="H101"/>
  <c r="J101" s="1"/>
  <c r="H102"/>
  <c r="I103"/>
  <c r="H103"/>
  <c r="H104"/>
  <c r="J104" s="1"/>
  <c r="H105"/>
  <c r="J105" s="1"/>
  <c r="H106"/>
  <c r="I107"/>
  <c r="H107"/>
  <c r="H108"/>
  <c r="J108" s="1"/>
  <c r="H109"/>
  <c r="J109" s="1"/>
  <c r="H110"/>
  <c r="J110" s="1"/>
  <c r="H111"/>
  <c r="H135"/>
  <c r="C116"/>
  <c r="E116" s="1"/>
  <c r="F116" s="1"/>
  <c r="H119"/>
  <c r="J119" s="1"/>
  <c r="I120"/>
  <c r="H120"/>
  <c r="I121"/>
  <c r="H121"/>
  <c r="J60" l="1"/>
  <c r="H86"/>
  <c r="J77"/>
  <c r="J78"/>
  <c r="J79"/>
  <c r="J80"/>
  <c r="J83"/>
  <c r="J84"/>
  <c r="J85"/>
  <c r="H113"/>
  <c r="J92"/>
  <c r="J93"/>
  <c r="J95"/>
  <c r="J96"/>
  <c r="J97"/>
  <c r="J98"/>
  <c r="J102"/>
  <c r="J103"/>
  <c r="J106"/>
  <c r="J107"/>
  <c r="J111"/>
  <c r="J120"/>
  <c r="J121"/>
  <c r="H122"/>
  <c r="I123"/>
  <c r="H123"/>
  <c r="I124"/>
  <c r="H124"/>
  <c r="H125"/>
  <c r="J125" s="1"/>
  <c r="H126"/>
  <c r="J126" s="1"/>
  <c r="H127"/>
  <c r="J127" s="1"/>
  <c r="H128"/>
  <c r="J128" s="1"/>
  <c r="H131"/>
  <c r="J131" s="1"/>
  <c r="H129"/>
  <c r="J129" s="1"/>
  <c r="H130"/>
  <c r="I132"/>
  <c r="H132"/>
  <c r="H133"/>
  <c r="J133" s="1"/>
  <c r="H134"/>
  <c r="J134" s="1"/>
  <c r="J135"/>
  <c r="H136"/>
  <c r="J136" s="1"/>
  <c r="H137"/>
  <c r="J137" s="1"/>
  <c r="H138"/>
  <c r="J138" s="1"/>
  <c r="H139"/>
  <c r="J139" s="1"/>
  <c r="H140"/>
  <c r="J140" s="1"/>
  <c r="H141"/>
  <c r="I142"/>
  <c r="H142"/>
  <c r="H143"/>
  <c r="J143" s="1"/>
  <c r="H144"/>
  <c r="I145"/>
  <c r="H145"/>
  <c r="I146"/>
  <c r="C150"/>
  <c r="E150" s="1"/>
  <c r="F150" s="1"/>
  <c r="H146"/>
  <c r="H154"/>
  <c r="J154" s="1"/>
  <c r="H153"/>
  <c r="J153" s="1"/>
  <c r="I159"/>
  <c r="H159"/>
  <c r="H155"/>
  <c r="J155" s="1"/>
  <c r="H156"/>
  <c r="J156" s="1"/>
  <c r="H158"/>
  <c r="J158" s="1"/>
  <c r="H157"/>
  <c r="J157" s="1"/>
  <c r="H160"/>
  <c r="J160" s="1"/>
  <c r="H161"/>
  <c r="J161" s="1"/>
  <c r="H162"/>
  <c r="J162" s="1"/>
  <c r="H163"/>
  <c r="I164"/>
  <c r="H164"/>
  <c r="H165"/>
  <c r="I166"/>
  <c r="H166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I176"/>
  <c r="H176"/>
  <c r="I177"/>
  <c r="H177"/>
  <c r="H179"/>
  <c r="J179" s="1"/>
  <c r="H178"/>
  <c r="J178" s="1"/>
  <c r="H181"/>
  <c r="J181" s="1"/>
  <c r="H180"/>
  <c r="J180" s="1"/>
  <c r="C186"/>
  <c r="E186" s="1"/>
  <c r="H182"/>
  <c r="J182" s="1"/>
  <c r="H189"/>
  <c r="I190"/>
  <c r="H190"/>
  <c r="H191"/>
  <c r="J191" s="1"/>
  <c r="H192"/>
  <c r="J192" s="1"/>
  <c r="H193"/>
  <c r="J193" s="1"/>
  <c r="H194"/>
  <c r="H195"/>
  <c r="I195"/>
  <c r="H196"/>
  <c r="I197"/>
  <c r="H197"/>
  <c r="I198"/>
  <c r="H198"/>
  <c r="I199"/>
  <c r="H199"/>
  <c r="H200"/>
  <c r="J200" s="1"/>
  <c r="I201"/>
  <c r="H201"/>
  <c r="I207"/>
  <c r="I223"/>
  <c r="H202"/>
  <c r="J202" s="1"/>
  <c r="H203"/>
  <c r="J203" s="1"/>
  <c r="H204"/>
  <c r="J204" s="1"/>
  <c r="H205"/>
  <c r="J205" s="1"/>
  <c r="H206"/>
  <c r="J206" s="1"/>
  <c r="H211"/>
  <c r="J211" s="1"/>
  <c r="H207"/>
  <c r="I208"/>
  <c r="H208"/>
  <c r="H209"/>
  <c r="J209" s="1"/>
  <c r="H210"/>
  <c r="J210" s="1"/>
  <c r="H213"/>
  <c r="J213" s="1"/>
  <c r="H212"/>
  <c r="J212" s="1"/>
  <c r="C218"/>
  <c r="E218" s="1"/>
  <c r="F218" s="1"/>
  <c r="J86" l="1"/>
  <c r="H147"/>
  <c r="J113"/>
  <c r="J132"/>
  <c r="J122"/>
  <c r="J123"/>
  <c r="J124"/>
  <c r="J130"/>
  <c r="H183"/>
  <c r="J141"/>
  <c r="J142"/>
  <c r="J144"/>
  <c r="H215"/>
  <c r="J145"/>
  <c r="J146"/>
  <c r="J159"/>
  <c r="J163"/>
  <c r="J164"/>
  <c r="J165"/>
  <c r="J166"/>
  <c r="J175"/>
  <c r="J176"/>
  <c r="J177"/>
  <c r="F186"/>
  <c r="J189"/>
  <c r="J190"/>
  <c r="J199"/>
  <c r="J194"/>
  <c r="J195"/>
  <c r="J196"/>
  <c r="J197"/>
  <c r="J198"/>
  <c r="J201"/>
  <c r="J207"/>
  <c r="J208"/>
  <c r="H222"/>
  <c r="H223"/>
  <c r="H224"/>
  <c r="J147" l="1"/>
  <c r="J183"/>
  <c r="J215"/>
  <c r="J222"/>
  <c r="J223"/>
  <c r="J224"/>
  <c r="I225"/>
  <c r="H225"/>
  <c r="J225" l="1"/>
  <c r="H226"/>
  <c r="H227"/>
  <c r="J227" s="1"/>
  <c r="J226" l="1"/>
  <c r="H228"/>
  <c r="J228" s="1"/>
  <c r="H229"/>
  <c r="J229" s="1"/>
  <c r="H230" l="1"/>
  <c r="J230" s="1"/>
  <c r="H231" l="1"/>
  <c r="J231" l="1"/>
  <c r="H233"/>
  <c r="I232"/>
  <c r="H232"/>
  <c r="H234"/>
  <c r="J234" s="1"/>
  <c r="J233" l="1"/>
  <c r="J232"/>
  <c r="H235"/>
  <c r="J235" s="1"/>
  <c r="H236" l="1"/>
  <c r="J236" s="1"/>
  <c r="H237" l="1"/>
  <c r="H238"/>
  <c r="J238" s="1"/>
  <c r="J237" l="1"/>
  <c r="H239"/>
  <c r="J239" s="1"/>
  <c r="H240" l="1"/>
  <c r="J240" l="1"/>
  <c r="H242"/>
  <c r="I241"/>
  <c r="H241"/>
  <c r="J242" l="1"/>
  <c r="J241"/>
  <c r="H243"/>
  <c r="J243" s="1"/>
  <c r="H257"/>
  <c r="H244" l="1"/>
  <c r="C250"/>
  <c r="E250" s="1"/>
  <c r="F250" s="1"/>
  <c r="H245"/>
  <c r="J245" s="1"/>
  <c r="H246"/>
  <c r="I246"/>
  <c r="H247" l="1"/>
  <c r="J244"/>
  <c r="J246"/>
  <c r="H253"/>
  <c r="J247" l="1"/>
  <c r="J253"/>
  <c r="H254"/>
  <c r="J254" s="1"/>
  <c r="H255" l="1"/>
  <c r="J255" l="1"/>
  <c r="I256"/>
  <c r="H256"/>
  <c r="J256" l="1"/>
  <c r="I257"/>
  <c r="J257" l="1"/>
  <c r="H258"/>
  <c r="J258" l="1"/>
  <c r="I259"/>
  <c r="H259"/>
  <c r="H260"/>
  <c r="J259" l="1"/>
  <c r="J260"/>
  <c r="H261"/>
  <c r="I261"/>
  <c r="J261" l="1"/>
  <c r="H262"/>
  <c r="J262" s="1"/>
  <c r="H263" l="1"/>
  <c r="J263" s="1"/>
  <c r="H264" l="1"/>
  <c r="J264" l="1"/>
  <c r="H265"/>
  <c r="J265" s="1"/>
  <c r="H266"/>
  <c r="J266" s="1"/>
  <c r="I267" l="1"/>
  <c r="H267"/>
  <c r="J267" l="1"/>
  <c r="H268"/>
  <c r="J268" l="1"/>
  <c r="I269"/>
  <c r="H269"/>
  <c r="J269" l="1"/>
  <c r="I270"/>
  <c r="H270"/>
  <c r="J270" l="1"/>
  <c r="I271"/>
  <c r="H271"/>
  <c r="J271" l="1"/>
  <c r="H272"/>
  <c r="J272" s="1"/>
  <c r="H273" l="1"/>
  <c r="J273" s="1"/>
  <c r="H274" l="1"/>
  <c r="J274" s="1"/>
  <c r="H275"/>
  <c r="C280"/>
  <c r="E280" s="1"/>
  <c r="F280" s="1"/>
  <c r="H277" l="1"/>
  <c r="J275"/>
  <c r="J277" s="1"/>
  <c r="H284"/>
  <c r="J284" l="1"/>
  <c r="H288"/>
  <c r="J288" s="1"/>
  <c r="I285"/>
  <c r="H285"/>
  <c r="J285" l="1"/>
  <c r="H286"/>
  <c r="J286" s="1"/>
  <c r="H287"/>
  <c r="J287" l="1"/>
  <c r="I289"/>
  <c r="H289"/>
  <c r="J289" l="1"/>
  <c r="H290"/>
  <c r="J290" s="1"/>
  <c r="H291"/>
  <c r="I292"/>
  <c r="H292"/>
  <c r="I293"/>
  <c r="H293"/>
  <c r="I294"/>
  <c r="H294"/>
  <c r="H295"/>
  <c r="J295" s="1"/>
  <c r="H296"/>
  <c r="D14" i="4"/>
  <c r="C315" i="6"/>
  <c r="E315" s="1"/>
  <c r="F315" s="1"/>
  <c r="C349"/>
  <c r="E349" s="1"/>
  <c r="F349" s="1"/>
  <c r="I297"/>
  <c r="H297"/>
  <c r="H298"/>
  <c r="J298" s="1"/>
  <c r="H299"/>
  <c r="J299" s="1"/>
  <c r="H300"/>
  <c r="J300" s="1"/>
  <c r="H301"/>
  <c r="J301" s="1"/>
  <c r="H302"/>
  <c r="J302" s="1"/>
  <c r="H304"/>
  <c r="J304" s="1"/>
  <c r="H303"/>
  <c r="J303" s="1"/>
  <c r="I311"/>
  <c r="I306"/>
  <c r="H305"/>
  <c r="J305" s="1"/>
  <c r="H306"/>
  <c r="J306" s="1"/>
  <c r="H307"/>
  <c r="J307" s="1"/>
  <c r="H308"/>
  <c r="J308" s="1"/>
  <c r="H311"/>
  <c r="H309"/>
  <c r="J309" s="1"/>
  <c r="H310"/>
  <c r="J310" s="1"/>
  <c r="H319"/>
  <c r="I320"/>
  <c r="H320"/>
  <c r="I321"/>
  <c r="H321"/>
  <c r="H322"/>
  <c r="H323"/>
  <c r="J323" s="1"/>
  <c r="H324"/>
  <c r="I325"/>
  <c r="H325"/>
  <c r="I326"/>
  <c r="H326"/>
  <c r="H327"/>
  <c r="I328"/>
  <c r="H328"/>
  <c r="H329"/>
  <c r="I330"/>
  <c r="H330"/>
  <c r="H331"/>
  <c r="J331" s="1"/>
  <c r="H332"/>
  <c r="J332" s="1"/>
  <c r="H333"/>
  <c r="I334"/>
  <c r="H334"/>
  <c r="I335"/>
  <c r="H335"/>
  <c r="I336"/>
  <c r="H336"/>
  <c r="H337"/>
  <c r="J337" s="1"/>
  <c r="H338"/>
  <c r="J338" s="1"/>
  <c r="H341"/>
  <c r="H339"/>
  <c r="J339" s="1"/>
  <c r="H340"/>
  <c r="J340" s="1"/>
  <c r="I342"/>
  <c r="H342"/>
  <c r="D30" i="4"/>
  <c r="D13"/>
  <c r="I343" i="6"/>
  <c r="H343"/>
  <c r="H344"/>
  <c r="J344" s="1"/>
  <c r="H345"/>
  <c r="J345" s="1"/>
  <c r="I352"/>
  <c r="H352"/>
  <c r="C386"/>
  <c r="E386" s="1"/>
  <c r="F386" s="1"/>
  <c r="H355"/>
  <c r="J355" s="1"/>
  <c r="H353"/>
  <c r="J353" s="1"/>
  <c r="H354"/>
  <c r="I356"/>
  <c r="H356"/>
  <c r="I357"/>
  <c r="H357"/>
  <c r="H358"/>
  <c r="J358" s="1"/>
  <c r="H359"/>
  <c r="J359" s="1"/>
  <c r="H360"/>
  <c r="J360" s="1"/>
  <c r="H361"/>
  <c r="J361" s="1"/>
  <c r="H362"/>
  <c r="H363"/>
  <c r="I364"/>
  <c r="H364"/>
  <c r="H365"/>
  <c r="I366"/>
  <c r="H366"/>
  <c r="H367"/>
  <c r="J367" s="1"/>
  <c r="H368"/>
  <c r="I369"/>
  <c r="H369"/>
  <c r="H370"/>
  <c r="H371"/>
  <c r="I372"/>
  <c r="H372"/>
  <c r="H373"/>
  <c r="J373" s="1"/>
  <c r="H312" l="1"/>
  <c r="H346"/>
  <c r="J291"/>
  <c r="J292"/>
  <c r="J293"/>
  <c r="J294"/>
  <c r="J296"/>
  <c r="J297"/>
  <c r="J311"/>
  <c r="J321"/>
  <c r="J319"/>
  <c r="J320"/>
  <c r="J322"/>
  <c r="J324"/>
  <c r="J325"/>
  <c r="J326"/>
  <c r="J327"/>
  <c r="J328"/>
  <c r="J329"/>
  <c r="J330"/>
  <c r="J333"/>
  <c r="J334"/>
  <c r="J335"/>
  <c r="J336"/>
  <c r="J341"/>
  <c r="J342"/>
  <c r="J343"/>
  <c r="J352"/>
  <c r="J354"/>
  <c r="J356"/>
  <c r="J366"/>
  <c r="J357"/>
  <c r="J363"/>
  <c r="J362"/>
  <c r="J364"/>
  <c r="J365"/>
  <c r="J368"/>
  <c r="J369"/>
  <c r="J370"/>
  <c r="J371"/>
  <c r="J372"/>
  <c r="D29" i="4"/>
  <c r="D28"/>
  <c r="D27"/>
  <c r="H375" i="6"/>
  <c r="J375" s="1"/>
  <c r="H374"/>
  <c r="H376"/>
  <c r="J376" s="1"/>
  <c r="H377"/>
  <c r="J377" s="1"/>
  <c r="H378"/>
  <c r="J378" s="1"/>
  <c r="H379"/>
  <c r="J379" s="1"/>
  <c r="H380"/>
  <c r="J380" s="1"/>
  <c r="D12" i="4"/>
  <c r="D11"/>
  <c r="D10"/>
  <c r="J346" i="6" l="1"/>
  <c r="J312"/>
  <c r="J374"/>
  <c r="H381"/>
  <c r="H383" s="1"/>
  <c r="I390"/>
  <c r="H390"/>
  <c r="H392"/>
  <c r="I391"/>
  <c r="H391"/>
  <c r="H394"/>
  <c r="H393"/>
  <c r="J393" s="1"/>
  <c r="H395"/>
  <c r="J395" s="1"/>
  <c r="H396"/>
  <c r="J396" s="1"/>
  <c r="H397"/>
  <c r="I398"/>
  <c r="H398"/>
  <c r="H399"/>
  <c r="I400"/>
  <c r="H400"/>
  <c r="H401"/>
  <c r="I402"/>
  <c r="H402"/>
  <c r="I403"/>
  <c r="H403"/>
  <c r="H407"/>
  <c r="J407" s="1"/>
  <c r="H406"/>
  <c r="J406" s="1"/>
  <c r="H405"/>
  <c r="I404"/>
  <c r="H404"/>
  <c r="H409"/>
  <c r="J409" s="1"/>
  <c r="H408"/>
  <c r="I410"/>
  <c r="H410"/>
  <c r="H412"/>
  <c r="I411"/>
  <c r="H411"/>
  <c r="H413"/>
  <c r="I414"/>
  <c r="H414"/>
  <c r="H415"/>
  <c r="J415" s="1"/>
  <c r="I416"/>
  <c r="H416"/>
  <c r="H417"/>
  <c r="I418"/>
  <c r="I420"/>
  <c r="I419"/>
  <c r="H418"/>
  <c r="H420"/>
  <c r="H426"/>
  <c r="H452"/>
  <c r="H451"/>
  <c r="J451" s="1"/>
  <c r="H450"/>
  <c r="J450" s="1"/>
  <c r="H449"/>
  <c r="J449" s="1"/>
  <c r="H448"/>
  <c r="H447"/>
  <c r="J447" s="1"/>
  <c r="H446"/>
  <c r="J446" s="1"/>
  <c r="H445"/>
  <c r="J445" s="1"/>
  <c r="H444"/>
  <c r="J444" s="1"/>
  <c r="H443"/>
  <c r="J443" s="1"/>
  <c r="H442"/>
  <c r="J442" s="1"/>
  <c r="H441"/>
  <c r="J441" s="1"/>
  <c r="H440"/>
  <c r="J440" s="1"/>
  <c r="H439"/>
  <c r="J439" s="1"/>
  <c r="H438"/>
  <c r="J438" s="1"/>
  <c r="H437"/>
  <c r="J437" s="1"/>
  <c r="H436"/>
  <c r="J436" s="1"/>
  <c r="H435"/>
  <c r="J435" s="1"/>
  <c r="H434"/>
  <c r="J434" s="1"/>
  <c r="H433"/>
  <c r="J433" s="1"/>
  <c r="H432"/>
  <c r="J432" s="1"/>
  <c r="H431"/>
  <c r="J431" s="1"/>
  <c r="H430"/>
  <c r="J430" s="1"/>
  <c r="H429"/>
  <c r="J429" s="1"/>
  <c r="H428"/>
  <c r="J428" s="1"/>
  <c r="H427"/>
  <c r="J427" s="1"/>
  <c r="H419"/>
  <c r="J419" s="1"/>
  <c r="I448"/>
  <c r="H459"/>
  <c r="H460"/>
  <c r="J460" s="1"/>
  <c r="H461"/>
  <c r="J461" s="1"/>
  <c r="H462"/>
  <c r="J462" s="1"/>
  <c r="H463"/>
  <c r="I463"/>
  <c r="H464"/>
  <c r="J464" s="1"/>
  <c r="H465"/>
  <c r="J465" s="1"/>
  <c r="H466"/>
  <c r="J466" s="1"/>
  <c r="H467"/>
  <c r="J467" s="1"/>
  <c r="H468"/>
  <c r="J468" s="1"/>
  <c r="H469"/>
  <c r="J469" s="1"/>
  <c r="H470"/>
  <c r="I470"/>
  <c r="H471"/>
  <c r="J471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479"/>
  <c r="J479" s="1"/>
  <c r="H480"/>
  <c r="I480"/>
  <c r="H481"/>
  <c r="J481" s="1"/>
  <c r="H482"/>
  <c r="I482"/>
  <c r="H483"/>
  <c r="J483" s="1"/>
  <c r="H484"/>
  <c r="J484" s="1"/>
  <c r="H485"/>
  <c r="J485" s="1"/>
  <c r="H486"/>
  <c r="J486" s="1"/>
  <c r="H487"/>
  <c r="J487" s="1"/>
  <c r="H488"/>
  <c r="J488" s="1"/>
  <c r="H489"/>
  <c r="I489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8"/>
  <c r="I498"/>
  <c r="D8" i="4"/>
  <c r="H6" i="3"/>
  <c r="K6" s="1"/>
  <c r="H453" i="6" l="1"/>
  <c r="H500"/>
  <c r="H422"/>
  <c r="J426"/>
  <c r="J459"/>
  <c r="J381"/>
  <c r="J383" s="1"/>
  <c r="J390"/>
  <c r="J392"/>
  <c r="J391"/>
  <c r="J394"/>
  <c r="J397"/>
  <c r="J398"/>
  <c r="J399"/>
  <c r="J400"/>
  <c r="J401"/>
  <c r="J402"/>
  <c r="J403"/>
  <c r="K483"/>
  <c r="J420"/>
  <c r="J405"/>
  <c r="J404"/>
  <c r="J408"/>
  <c r="J418"/>
  <c r="J410"/>
  <c r="J412"/>
  <c r="J411"/>
  <c r="J413"/>
  <c r="J416"/>
  <c r="J414"/>
  <c r="K460"/>
  <c r="K455"/>
  <c r="J448"/>
  <c r="J482"/>
  <c r="K470"/>
  <c r="K453"/>
  <c r="K477"/>
  <c r="K446"/>
  <c r="K456"/>
  <c r="K481"/>
  <c r="K472"/>
  <c r="J480"/>
  <c r="K464"/>
  <c r="K458"/>
  <c r="K449"/>
  <c r="K448"/>
  <c r="K444"/>
  <c r="J452"/>
  <c r="K480"/>
  <c r="K479"/>
  <c r="K476"/>
  <c r="K475"/>
  <c r="J489"/>
  <c r="K473"/>
  <c r="K469"/>
  <c r="K468"/>
  <c r="K466"/>
  <c r="K465"/>
  <c r="K463"/>
  <c r="K462"/>
  <c r="K459"/>
  <c r="K445"/>
  <c r="K452"/>
  <c r="K451"/>
  <c r="J498"/>
  <c r="K482"/>
  <c r="K478"/>
  <c r="K474"/>
  <c r="K471"/>
  <c r="K467"/>
  <c r="K461"/>
  <c r="K457"/>
  <c r="J470"/>
  <c r="K454"/>
  <c r="K450"/>
  <c r="J463"/>
  <c r="K447"/>
  <c r="J6" i="3"/>
  <c r="J453" i="6" l="1"/>
  <c r="J422"/>
  <c r="J500"/>
  <c r="H7" i="3"/>
  <c r="K9"/>
  <c r="H9"/>
  <c r="J9" s="1"/>
  <c r="J8"/>
  <c r="H8"/>
  <c r="K8" s="1"/>
  <c r="I11"/>
  <c r="H11"/>
  <c r="H10"/>
  <c r="I12"/>
  <c r="H12"/>
  <c r="J7" l="1"/>
  <c r="K7"/>
  <c r="J10"/>
  <c r="K11"/>
  <c r="J11"/>
  <c r="K10"/>
  <c r="J12"/>
  <c r="K12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5" i="3" l="1"/>
  <c r="J13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<sst xmlns="http://schemas.openxmlformats.org/spreadsheetml/2006/main" count="2094" uniqueCount="374">
  <si>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</si>
  <si>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</si>
  <si>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</si>
  <si>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</si>
  <si>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</si>
  <si>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</si>
  <si>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</si>
  <si>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</si>
  <si>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</si>
  <si>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</si>
  <si>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</si>
  <si>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</si>
  <si>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</si>
  <si>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</si>
  <si>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</si>
  <si>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</si>
  <si>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</si>
  <si>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</si>
  <si>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</si>
  <si>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</si>
  <si>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</si>
  <si>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</si>
  <si>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</si>
  <si>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</si>
  <si>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</si>
  <si>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</si>
  <si>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</si>
  <si>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</si>
  <si>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</si>
  <si>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</si>
  <si>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</si>
  <si>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</si>
  <si>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</si>
  <si>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</si>
  <si>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</si>
  <si>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</si>
  <si>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</si>
  <si>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</si>
  <si>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</si>
  <si>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</si>
  <si>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</si>
  <si>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</si>
  <si>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</si>
  <si>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</si>
  <si>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</si>
  <si>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</si>
  <si>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</si>
  <si>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</si>
  <si>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</si>
  <si>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</si>
  <si>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</si>
  <si>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</si>
  <si>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</si>
  <si>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</si>
  <si>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</si>
  <si>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</si>
  <si>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</si>
  <si>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</si>
  <si>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</si>
  <si>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</si>
  <si>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</si>
  <si>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</si>
  <si>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</si>
  <si>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</si>
  <si>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</si>
  <si>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</si>
  <si>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</si>
  <si>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</si>
  <si>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</si>
  <si>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</si>
  <si>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</si>
  <si>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</si>
  <si>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</si>
  <si>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</si>
  <si>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</si>
  <si>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</si>
  <si>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</si>
  <si>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</si>
  <si>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</si>
  <si>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</si>
  <si>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</si>
  <si>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</si>
  <si>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</si>
  <si>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</si>
  <si>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</si>
  <si>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</si>
  <si>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</si>
  <si>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</si>
  <si>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</si>
  <si>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</si>
  <si>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</si>
  <si>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</si>
  <si>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</si>
  <si>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</si>
  <si>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</si>
  <si>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</si>
  <si>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</si>
  <si>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</si>
  <si>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</si>
  <si>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</si>
  <si>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</si>
  <si>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</si>
  <si>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</si>
  <si>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</si>
  <si>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</si>
  <si>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</si>
  <si>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</si>
  <si>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</si>
  <si>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</si>
  <si>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</si>
  <si>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</si>
  <si>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</si>
  <si>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</si>
  <si>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</si>
  <si>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</si>
  <si>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</si>
  <si>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</si>
  <si>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</si>
  <si>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</si>
  <si>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</si>
  <si>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</si>
  <si>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</si>
  <si>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</si>
  <si>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</si>
  <si>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</si>
  <si>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</si>
  <si>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</si>
  <si>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</si>
  <si>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</si>
  <si>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</si>
  <si>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</si>
  <si>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</si>
  <si>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</si>
  <si>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</si>
  <si>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</si>
  <si>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</si>
  <si>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</si>
  <si>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</si>
  <si>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</si>
  <si>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</si>
  <si>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</si>
  <si>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</si>
  <si>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</si>
  <si>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</si>
  <si>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</si>
  <si>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</si>
  <si>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</si>
  <si>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</si>
  <si>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</si>
  <si>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</si>
  <si>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</si>
  <si>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</si>
  <si>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</si>
  <si>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</si>
  <si>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</si>
  <si>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</si>
  <si>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</si>
  <si>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</si>
  <si>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</si>
  <si>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</si>
  <si>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</si>
  <si>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</si>
  <si>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</si>
  <si>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</si>
  <si>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</si>
  <si>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</si>
  <si>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</si>
  <si>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</si>
  <si>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</si>
  <si>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</si>
  <si>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</si>
  <si>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</si>
  <si>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</si>
  <si>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</si>
  <si>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</si>
  <si>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</si>
  <si>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</si>
  <si>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</si>
  <si>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</si>
  <si>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</si>
  <si>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</si>
  <si>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</si>
  <si>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</si>
  <si>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</si>
  <si>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</si>
  <si>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</si>
  <si>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</si>
  <si>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</si>
  <si>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</si>
  <si>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</si>
  <si>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</si>
  <si>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</si>
  <si>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</si>
  <si>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</si>
  <si>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</si>
  <si>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</si>
  <si>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</si>
  <si>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</si>
  <si>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</si>
  <si>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</si>
  <si>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</si>
  <si>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</si>
  <si>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</si>
  <si>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</si>
  <si>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</si>
  <si>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</si>
  <si>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</si>
  <si>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</si>
  <si>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</si>
  <si>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</si>
  <si>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</si>
  <si>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</si>
  <si>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</si>
  <si>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</si>
  <si>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</si>
  <si>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</si>
  <si>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</si>
  <si>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</si>
  <si>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</si>
  <si>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</si>
  <si>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</si>
  <si>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</si>
  <si>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</si>
  <si>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</si>
  <si>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</si>
  <si>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</si>
  <si>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</si>
  <si>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</si>
  <si>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</si>
  <si>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</si>
  <si>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</si>
  <si>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</si>
  <si>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</si>
  <si>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</si>
  <si>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</si>
  <si>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</si>
  <si>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</si>
  <si>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</si>
  <si>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</si>
  <si>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</si>
  <si>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</si>
  <si>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</si>
  <si>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</si>
  <si>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</si>
  <si>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</si>
  <si>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</si>
  <si>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</si>
  <si>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</si>
  <si>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</si>
  <si>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</si>
  <si>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</si>
  <si>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</si>
  <si>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</si>
  <si>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</si>
  <si>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</si>
  <si>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</si>
  <si>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</si>
  <si>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</si>
  <si>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</si>
  <si>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</si>
  <si>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</si>
  <si>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</si>
  <si>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</si>
  <si>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</si>
  <si>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</si>
  <si>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</si>
  <si>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</si>
  <si>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</si>
  <si>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</si>
  <si>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</si>
  <si>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</si>
  <si>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</si>
  <si>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</si>
  <si>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</si>
  <si>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</si>
  <si>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</si>
  <si>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</si>
  <si>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</si>
  <si>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</si>
  <si>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</si>
  <si>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</si>
  <si>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</si>
  <si>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</si>
  <si>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</si>
  <si>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</si>
  <si>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</si>
  <si>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</si>
  <si>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</si>
  <si>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</si>
  <si>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</si>
  <si>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</si>
  <si>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</si>
  <si>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</si>
  <si>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</si>
  <si>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</si>
  <si>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</si>
  <si>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</si>
  <si>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</si>
  <si>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</si>
  <si>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</si>
  <si>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</si>
  <si>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</si>
  <si>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</si>
  <si>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</si>
  <si>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</si>
  <si>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</si>
  <si>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</si>
  <si>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</si>
  <si>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</si>
  <si>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</si>
  <si>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</si>
  <si>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</si>
  <si>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</si>
  <si>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</si>
  <si>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</si>
  <si>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</si>
  <si>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</si>
  <si>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</si>
  <si>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</si>
  <si>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</si>
  <si>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</si>
  <si>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</si>
  <si>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</si>
  <si>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</si>
  <si>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</si>
  <si>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</si>
  <si>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</si>
  <si>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</si>
  <si>
    <t>TOTAL PROFIT</t>
  </si>
  <si>
    <t xml:space="preserve">MCX </t>
  </si>
  <si>
    <t xml:space="preserve">VEDL </t>
  </si>
  <si>
    <t xml:space="preserve">ASIANPAINT </t>
  </si>
  <si>
    <t>23</t>
  </si>
  <si>
    <t xml:space="preserve">AUROPHARMA </t>
  </si>
  <si>
    <t xml:space="preserve">MARICO </t>
  </si>
  <si>
    <t xml:space="preserve">CHOLAFIN </t>
  </si>
  <si>
    <t xml:space="preserve">HINDUNILVR </t>
  </si>
  <si>
    <t xml:space="preserve">CIPLA </t>
  </si>
  <si>
    <t xml:space="preserve">BATAINDIA </t>
  </si>
  <si>
    <t xml:space="preserve">ICICIBANK </t>
  </si>
  <si>
    <t xml:space="preserve">BERGEPAINT </t>
  </si>
  <si>
    <t xml:space="preserve">ESCORTS </t>
  </si>
  <si>
    <t xml:space="preserve">HCLTECH </t>
  </si>
  <si>
    <t>25</t>
  </si>
  <si>
    <t xml:space="preserve">COLPAL </t>
  </si>
  <si>
    <t>RAYMOND</t>
  </si>
  <si>
    <t xml:space="preserve">RELIANCE </t>
  </si>
  <si>
    <t xml:space="preserve">SIEMENS </t>
  </si>
  <si>
    <t xml:space="preserve">BHARATFORG </t>
  </si>
  <si>
    <t xml:space="preserve">APOLLOHOSP </t>
  </si>
  <si>
    <t xml:space="preserve">BIOCON </t>
  </si>
  <si>
    <t xml:space="preserve">PEL </t>
  </si>
  <si>
    <t xml:space="preserve">BAJAJFINSV </t>
  </si>
  <si>
    <t xml:space="preserve">BAJAJ-AUTO </t>
  </si>
  <si>
    <t xml:space="preserve">TORNTPOWER </t>
  </si>
  <si>
    <t xml:space="preserve">GLENMARK </t>
  </si>
  <si>
    <t xml:space="preserve">BHARTIARTL </t>
  </si>
  <si>
    <t xml:space="preserve">RBLBANK </t>
  </si>
  <si>
    <t xml:space="preserve">MFSL </t>
  </si>
  <si>
    <t xml:space="preserve">L&amp;TFH </t>
  </si>
  <si>
    <t>21</t>
  </si>
  <si>
    <t xml:space="preserve">TORNTPHARM </t>
  </si>
  <si>
    <t xml:space="preserve">TCS </t>
  </si>
  <si>
    <t xml:space="preserve">UBL </t>
  </si>
  <si>
    <t xml:space="preserve">AMBUJACEM </t>
  </si>
  <si>
    <t xml:space="preserve">HEROMOTOCO </t>
  </si>
  <si>
    <t xml:space="preserve">MGL </t>
  </si>
  <si>
    <t xml:space="preserve">TITAN </t>
  </si>
  <si>
    <t xml:space="preserve">ULTRACEMCO </t>
  </si>
  <si>
    <t>19</t>
  </si>
  <si>
    <t>INDIUSIND</t>
  </si>
  <si>
    <t>BAJFINANE</t>
  </si>
  <si>
    <t>ESCORS</t>
  </si>
  <si>
    <t>IBULHSGFIN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</si>
</sst>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8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2088"/>
          <c:w val="0.67022389040751751"/>
          <c:h val="0.3689651869154533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axId val="82944000"/>
        <c:axId val="82945536"/>
      </c:barChart>
      <c:catAx>
        <c:axId val="82944000"/>
        <c:scaling>
          <c:orientation val="minMax"/>
        </c:scaling>
        <c:axPos val="b"/>
        <c:majorTickMark val="none"/>
        <c:tickLblPos val="nextTo"/>
        <c:crossAx val="82945536"/>
        <c:crosses val="autoZero"/>
        <c:auto val="1"/>
        <c:lblAlgn val="ctr"/>
        <c:lblOffset val="100"/>
      </c:catAx>
      <c:valAx>
        <c:axId val="829455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294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6599"/>
          <c:y val="0.48405263086597461"/>
          <c:w val="0.16813929346914541"/>
          <c:h val="0.22221716908798417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281E-2"/>
        </c:manualLayout>
      </c:layout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10105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3858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</c:ser>
        <c:dLbls>
          <c:showVal val="1"/>
        </c:dLbls>
        <c:marker val="1"/>
        <c:axId val="85337600"/>
        <c:axId val="85339136"/>
      </c:lineChart>
      <c:catAx>
        <c:axId val="85337600"/>
        <c:scaling>
          <c:orientation val="minMax"/>
        </c:scaling>
        <c:axPos val="b"/>
        <c:majorTickMark val="none"/>
        <c:tickLblPos val="nextTo"/>
        <c:crossAx val="85339136"/>
        <c:crosses val="autoZero"/>
        <c:auto val="1"/>
        <c:lblAlgn val="ctr"/>
        <c:lblOffset val="100"/>
      </c:catAx>
      <c:valAx>
        <c:axId val="85339136"/>
        <c:scaling>
          <c:orientation val="minMax"/>
        </c:scaling>
        <c:delete val="1"/>
        <c:axPos val="l"/>
        <c:numFmt formatCode="0%" sourceLinked="1"/>
        <c:tickLblPos val="nextTo"/>
        <c:crossAx val="85337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shape val="cylinder"/>
        <c:axId val="85380480"/>
        <c:axId val="85382272"/>
        <c:axId val="0"/>
      </c:bar3DChart>
      <c:catAx>
        <c:axId val="85380480"/>
        <c:scaling>
          <c:orientation val="minMax"/>
        </c:scaling>
        <c:axPos val="b"/>
        <c:tickLblPos val="nextTo"/>
        <c:crossAx val="85382272"/>
        <c:crosses val="autoZero"/>
        <c:auto val="1"/>
        <c:lblAlgn val="ctr"/>
        <c:lblOffset val="100"/>
      </c:catAx>
      <c:valAx>
        <c:axId val="85382272"/>
        <c:scaling>
          <c:orientation val="minMax"/>
        </c:scaling>
        <c:axPos val="l"/>
        <c:majorGridlines/>
        <c:numFmt formatCode="#,##0" sourceLinked="1"/>
        <c:tickLblPos val="nextTo"/>
        <c:crossAx val="853804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85537536"/>
        <c:axId val="85539072"/>
      </c:lineChart>
      <c:catAx>
        <c:axId val="85537536"/>
        <c:scaling>
          <c:orientation val="minMax"/>
        </c:scaling>
        <c:axPos val="b"/>
        <c:majorTickMark val="none"/>
        <c:tickLblPos val="nextTo"/>
        <c:crossAx val="85539072"/>
        <c:crosses val="autoZero"/>
        <c:auto val="1"/>
        <c:lblAlgn val="ctr"/>
        <c:lblOffset val="100"/>
      </c:catAx>
      <c:valAx>
        <c:axId val="85539072"/>
        <c:scaling>
          <c:orientation val="minMax"/>
        </c:scaling>
        <c:delete val="1"/>
        <c:axPos val="l"/>
        <c:numFmt formatCode="0%" sourceLinked="1"/>
        <c:tickLblPos val="nextTo"/>
        <c:crossAx val="85537536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1857"/>
          <c:y val="0"/>
        </c:manualLayout>
      </c:layout>
    </c:title>
    <c:plotArea>
      <c:layout>
        <c:manualLayout>
          <c:layoutTarget val="inner"/>
          <c:xMode val="edge"/>
          <c:yMode val="edge"/>
          <c:x val="3.8297859508172404E-2"/>
          <c:y val="0.35471848520862587"/>
          <c:w val="0.9063830100911342"/>
          <c:h val="0.3707954438081650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Val val="1"/>
        </c:dLbls>
        <c:overlap val="-25"/>
        <c:axId val="85563264"/>
        <c:axId val="85564800"/>
      </c:barChart>
      <c:catAx>
        <c:axId val="85563264"/>
        <c:scaling>
          <c:orientation val="minMax"/>
        </c:scaling>
        <c:axPos val="b"/>
        <c:majorTickMark val="none"/>
        <c:tickLblPos val="nextTo"/>
        <c:crossAx val="85564800"/>
        <c:crosses val="autoZero"/>
        <c:auto val="1"/>
        <c:lblAlgn val="ctr"/>
        <c:lblOffset val="100"/>
      </c:catAx>
      <c:valAx>
        <c:axId val="85564800"/>
        <c:scaling>
          <c:orientation val="minMax"/>
        </c:scaling>
        <c:delete val="1"/>
        <c:axPos val="l"/>
        <c:numFmt formatCode="0%" sourceLinked="1"/>
        <c:tickLblPos val="nextTo"/>
        <c:crossAx val="85563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894292</xdr:colOff>
      <xdr:row>6</xdr:row>
      <xdr:rowOff>10583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12042" cy="9630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02"/>
  <sheetViews>
    <sheetView tabSelected="1" zoomScale="90" zoomScaleNormal="90" workbookViewId="0">
      <selection activeCell="M14" sqref="M14"/>
    </sheetView>
  </sheetViews>
  <sheetFormatPr defaultRowHeight="12.75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21.8554687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0" s="261" customFormat="1"/>
    <row r="7" spans="1:10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0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0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0" ht="15.7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s="261" customFormat="1" ht="14.25">
      <c r="A11" s="398"/>
      <c r="B11" s="399"/>
      <c r="C11" s="399"/>
      <c r="D11" s="400"/>
      <c r="E11" s="400"/>
      <c r="F11" s="401">
        <v>43891</v>
      </c>
      <c r="G11" s="399"/>
      <c r="H11" s="399"/>
      <c r="I11" s="402"/>
      <c r="J11" s="402"/>
    </row>
    <row r="12" spans="1:10" s="261" customFormat="1" ht="14.25">
      <c r="A12" s="398"/>
      <c r="B12" s="399"/>
      <c r="C12" s="399"/>
      <c r="D12" s="400"/>
      <c r="E12" s="400"/>
      <c r="F12" s="401"/>
      <c r="G12" s="399"/>
      <c r="H12" s="399"/>
      <c r="I12" s="402"/>
      <c r="J12" s="402"/>
    </row>
    <row r="13" spans="1:10" s="261" customFormat="1"/>
    <row r="14" spans="1:10" s="261" customFormat="1" ht="14.25">
      <c r="A14" s="360">
        <v>43886</v>
      </c>
      <c r="B14" s="361" t="s">
        <v>83</v>
      </c>
      <c r="C14" s="362">
        <v>800</v>
      </c>
      <c r="D14" s="362" t="s">
        <v>15</v>
      </c>
      <c r="E14" s="363">
        <v>1920</v>
      </c>
      <c r="F14" s="363">
        <v>1930</v>
      </c>
      <c r="G14" s="363">
        <v>1940</v>
      </c>
      <c r="H14" s="364">
        <f t="shared" ref="H14" si="0">SUM(F14-E14)*C14</f>
        <v>8000</v>
      </c>
      <c r="I14" s="379">
        <f>SUM(G14-F14)*C14</f>
        <v>8000</v>
      </c>
      <c r="J14" s="388">
        <f t="shared" ref="J14" si="1">SUM(H14:I14)</f>
        <v>16000</v>
      </c>
    </row>
    <row r="15" spans="1:10" s="261" customFormat="1" ht="14.25">
      <c r="A15" s="360">
        <v>43910</v>
      </c>
      <c r="B15" s="361" t="s">
        <v>373</v>
      </c>
      <c r="C15" s="362">
        <v>2400</v>
      </c>
      <c r="D15" s="362" t="s">
        <v>13</v>
      </c>
      <c r="E15" s="363">
        <v>82.5</v>
      </c>
      <c r="F15" s="363">
        <v>80.5</v>
      </c>
      <c r="G15" s="363">
        <v>0</v>
      </c>
      <c r="H15" s="364">
        <f t="shared" ref="H15" si="2">SUM(E15-F15)*C15</f>
        <v>4800</v>
      </c>
      <c r="I15" s="379">
        <v>0</v>
      </c>
      <c r="J15" s="388">
        <f t="shared" ref="J15" si="3">SUM(H15:I15)</f>
        <v>4800</v>
      </c>
    </row>
    <row r="16" spans="1:10" s="261" customFormat="1" ht="14.25">
      <c r="A16" s="360">
        <v>43881</v>
      </c>
      <c r="B16" s="361" t="s">
        <v>69</v>
      </c>
      <c r="C16" s="362">
        <v>3000</v>
      </c>
      <c r="D16" s="362" t="s">
        <v>15</v>
      </c>
      <c r="E16" s="363">
        <v>610</v>
      </c>
      <c r="F16" s="363">
        <v>614</v>
      </c>
      <c r="G16" s="363">
        <v>0</v>
      </c>
      <c r="H16" s="364">
        <f t="shared" ref="H16" si="4">SUM(F16-E16)*C16</f>
        <v>12000</v>
      </c>
      <c r="I16" s="379">
        <v>0</v>
      </c>
      <c r="J16" s="388">
        <f t="shared" ref="J16" si="5">SUM(H16:I16)</f>
        <v>12000</v>
      </c>
    </row>
    <row r="17" spans="1:10" s="261" customFormat="1" ht="14.25">
      <c r="A17" s="360">
        <v>43909</v>
      </c>
      <c r="B17" s="361" t="s">
        <v>372</v>
      </c>
      <c r="C17" s="362">
        <v>2200</v>
      </c>
      <c r="D17" s="362" t="s">
        <v>15</v>
      </c>
      <c r="E17" s="363">
        <v>580</v>
      </c>
      <c r="F17" s="363">
        <v>584</v>
      </c>
      <c r="G17" s="363">
        <v>590</v>
      </c>
      <c r="H17" s="364">
        <f t="shared" ref="H17" si="6">SUM(F17-E17)*C17</f>
        <v>8800</v>
      </c>
      <c r="I17" s="379">
        <f>SUM(G17-F17)*C17</f>
        <v>13200</v>
      </c>
      <c r="J17" s="388">
        <f t="shared" ref="J17" si="7">SUM(H17:I17)</f>
        <v>22000</v>
      </c>
    </row>
    <row r="18" spans="1:10" s="261" customFormat="1" ht="14.25">
      <c r="A18" s="360">
        <v>43909</v>
      </c>
      <c r="B18" s="361" t="s">
        <v>250</v>
      </c>
      <c r="C18" s="362">
        <v>6000</v>
      </c>
      <c r="D18" s="362" t="s">
        <v>13</v>
      </c>
      <c r="E18" s="363">
        <v>298</v>
      </c>
      <c r="F18" s="363">
        <v>296.7</v>
      </c>
      <c r="G18" s="363">
        <v>0</v>
      </c>
      <c r="H18" s="364">
        <f t="shared" ref="H18:H23" si="8">SUM(E18-F18)*C18</f>
        <v>7800.0000000000682</v>
      </c>
      <c r="I18" s="379">
        <v>0</v>
      </c>
      <c r="J18" s="388">
        <f t="shared" ref="J18" si="9">SUM(H18:I18)</f>
        <v>7800.0000000000682</v>
      </c>
    </row>
    <row r="19" spans="1:10" s="261" customFormat="1" ht="14.25">
      <c r="A19" s="360">
        <v>43908</v>
      </c>
      <c r="B19" s="361" t="s">
        <v>371</v>
      </c>
      <c r="C19" s="362">
        <v>500</v>
      </c>
      <c r="D19" s="362" t="s">
        <v>13</v>
      </c>
      <c r="E19" s="363">
        <v>3235</v>
      </c>
      <c r="F19" s="363">
        <v>3215</v>
      </c>
      <c r="G19" s="363">
        <v>3180</v>
      </c>
      <c r="H19" s="364">
        <f t="shared" si="8"/>
        <v>10000</v>
      </c>
      <c r="I19" s="379">
        <f>SUM(F19-G19)*C19</f>
        <v>17500</v>
      </c>
      <c r="J19" s="388">
        <f t="shared" ref="J19" si="10">SUM(H19:I19)</f>
        <v>27500</v>
      </c>
    </row>
    <row r="20" spans="1:10" s="261" customFormat="1" ht="14.25">
      <c r="A20" s="360">
        <v>43908</v>
      </c>
      <c r="B20" s="361" t="s">
        <v>17</v>
      </c>
      <c r="C20" s="362">
        <v>2000</v>
      </c>
      <c r="D20" s="362" t="s">
        <v>13</v>
      </c>
      <c r="E20" s="363">
        <v>576</v>
      </c>
      <c r="F20" s="363">
        <v>574</v>
      </c>
      <c r="G20" s="363">
        <v>568</v>
      </c>
      <c r="H20" s="364">
        <f t="shared" si="8"/>
        <v>4000</v>
      </c>
      <c r="I20" s="379">
        <f>SUM(F20-G20)*C20</f>
        <v>12000</v>
      </c>
      <c r="J20" s="388">
        <f t="shared" ref="J20" si="11">SUM(H20:I20)</f>
        <v>16000</v>
      </c>
    </row>
    <row r="21" spans="1:10" s="261" customFormat="1" ht="14.25">
      <c r="A21" s="360">
        <v>43908</v>
      </c>
      <c r="B21" s="361" t="s">
        <v>239</v>
      </c>
      <c r="C21" s="362">
        <v>5500</v>
      </c>
      <c r="D21" s="362" t="s">
        <v>13</v>
      </c>
      <c r="E21" s="363">
        <v>369</v>
      </c>
      <c r="F21" s="363">
        <v>367</v>
      </c>
      <c r="G21" s="363">
        <v>365</v>
      </c>
      <c r="H21" s="364">
        <f t="shared" si="8"/>
        <v>11000</v>
      </c>
      <c r="I21" s="379">
        <f>SUM(F21-G21)*C21</f>
        <v>11000</v>
      </c>
      <c r="J21" s="388">
        <f t="shared" ref="J21" si="12">SUM(H21:I21)</f>
        <v>22000</v>
      </c>
    </row>
    <row r="22" spans="1:10" s="261" customFormat="1" ht="14.25">
      <c r="A22" s="360">
        <v>43907</v>
      </c>
      <c r="B22" s="361" t="s">
        <v>69</v>
      </c>
      <c r="C22" s="362">
        <v>3000</v>
      </c>
      <c r="D22" s="362" t="s">
        <v>13</v>
      </c>
      <c r="E22" s="363">
        <v>660</v>
      </c>
      <c r="F22" s="363">
        <v>664</v>
      </c>
      <c r="G22" s="363">
        <v>0</v>
      </c>
      <c r="H22" s="364">
        <f t="shared" si="8"/>
        <v>-12000</v>
      </c>
      <c r="I22" s="379">
        <v>0</v>
      </c>
      <c r="J22" s="388">
        <f t="shared" ref="J22" si="13">SUM(H22:I22)</f>
        <v>-12000</v>
      </c>
    </row>
    <row r="23" spans="1:10" s="261" customFormat="1" ht="14.25">
      <c r="A23" s="360">
        <v>43907</v>
      </c>
      <c r="B23" s="361" t="s">
        <v>155</v>
      </c>
      <c r="C23" s="362">
        <v>6600</v>
      </c>
      <c r="D23" s="362" t="s">
        <v>13</v>
      </c>
      <c r="E23" s="363">
        <v>147.5</v>
      </c>
      <c r="F23" s="363">
        <v>147.5</v>
      </c>
      <c r="G23" s="363">
        <v>0</v>
      </c>
      <c r="H23" s="364">
        <f t="shared" si="8"/>
        <v>0</v>
      </c>
      <c r="I23" s="379">
        <v>0</v>
      </c>
      <c r="J23" s="388">
        <f t="shared" ref="J23" si="14">SUM(H23:I23)</f>
        <v>0</v>
      </c>
    </row>
    <row r="24" spans="1:10" s="261" customFormat="1" ht="14.25">
      <c r="A24" s="360">
        <v>43907</v>
      </c>
      <c r="B24" s="361" t="s">
        <v>111</v>
      </c>
      <c r="C24" s="362">
        <v>1400</v>
      </c>
      <c r="D24" s="362" t="s">
        <v>15</v>
      </c>
      <c r="E24" s="363">
        <v>623</v>
      </c>
      <c r="F24" s="363">
        <v>623</v>
      </c>
      <c r="G24" s="363">
        <v>0</v>
      </c>
      <c r="H24" s="364">
        <f t="shared" ref="H24" si="15">SUM(F24-E24)*C24</f>
        <v>0</v>
      </c>
      <c r="I24" s="379">
        <v>0</v>
      </c>
      <c r="J24" s="388">
        <f t="shared" ref="J24" si="16">SUM(H24:I24)</f>
        <v>0</v>
      </c>
    </row>
    <row r="25" spans="1:10" s="261" customFormat="1" ht="14.25">
      <c r="A25" s="360">
        <v>43906</v>
      </c>
      <c r="B25" s="361" t="s">
        <v>370</v>
      </c>
      <c r="C25" s="362">
        <v>800</v>
      </c>
      <c r="D25" s="362" t="s">
        <v>13</v>
      </c>
      <c r="E25" s="363">
        <v>685</v>
      </c>
      <c r="F25" s="363">
        <v>679</v>
      </c>
      <c r="G25" s="363">
        <v>672</v>
      </c>
      <c r="H25" s="364">
        <f>SUM(E25-F25)*C25</f>
        <v>4800</v>
      </c>
      <c r="I25" s="379">
        <f>SUM(F25-G25)*C25</f>
        <v>5600</v>
      </c>
      <c r="J25" s="388">
        <f t="shared" ref="J25" si="17">SUM(H25:I25)</f>
        <v>10400</v>
      </c>
    </row>
    <row r="26" spans="1:10" s="261" customFormat="1" ht="14.25">
      <c r="A26" s="360">
        <v>43906</v>
      </c>
      <c r="B26" s="361" t="s">
        <v>69</v>
      </c>
      <c r="C26" s="362">
        <v>3000</v>
      </c>
      <c r="D26" s="362" t="s">
        <v>13</v>
      </c>
      <c r="E26" s="363">
        <v>720</v>
      </c>
      <c r="F26" s="363">
        <v>720</v>
      </c>
      <c r="G26" s="363">
        <v>0</v>
      </c>
      <c r="H26" s="364">
        <f>SUM(E26-F26)*C26</f>
        <v>0</v>
      </c>
      <c r="I26" s="379">
        <v>0</v>
      </c>
      <c r="J26" s="388">
        <f t="shared" ref="J26" si="18">SUM(H26:I26)</f>
        <v>0</v>
      </c>
    </row>
    <row r="27" spans="1:10" s="261" customFormat="1" ht="14.25">
      <c r="A27" s="360">
        <v>43903</v>
      </c>
      <c r="B27" s="361" t="s">
        <v>108</v>
      </c>
      <c r="C27" s="362">
        <v>500</v>
      </c>
      <c r="D27" s="362" t="s">
        <v>15</v>
      </c>
      <c r="E27" s="363">
        <v>1985</v>
      </c>
      <c r="F27" s="363">
        <v>2000</v>
      </c>
      <c r="G27" s="363">
        <v>2020</v>
      </c>
      <c r="H27" s="364">
        <f t="shared" ref="H27" si="19">SUM(F27-E27)*C27</f>
        <v>7500</v>
      </c>
      <c r="I27" s="379">
        <f>SUM(G27-F27)*C27</f>
        <v>10000</v>
      </c>
      <c r="J27" s="388">
        <f t="shared" ref="J27" si="20">SUM(H27:I27)</f>
        <v>17500</v>
      </c>
    </row>
    <row r="28" spans="1:10" s="261" customFormat="1" ht="14.25">
      <c r="A28" s="360">
        <v>43901</v>
      </c>
      <c r="B28" s="361" t="s">
        <v>28</v>
      </c>
      <c r="C28" s="362">
        <v>2000</v>
      </c>
      <c r="D28" s="362" t="s">
        <v>15</v>
      </c>
      <c r="E28" s="363">
        <v>614</v>
      </c>
      <c r="F28" s="363">
        <v>609.5</v>
      </c>
      <c r="G28" s="363">
        <v>0</v>
      </c>
      <c r="H28" s="364">
        <f t="shared" ref="H28" si="21">SUM(F28-E28)*C28</f>
        <v>-9000</v>
      </c>
      <c r="I28" s="379">
        <v>0</v>
      </c>
      <c r="J28" s="388">
        <f t="shared" ref="J28" si="22">SUM(H28:I28)</f>
        <v>-9000</v>
      </c>
    </row>
    <row r="29" spans="1:10" s="261" customFormat="1" ht="14.25">
      <c r="A29" s="360">
        <v>43899</v>
      </c>
      <c r="B29" s="361" t="s">
        <v>62</v>
      </c>
      <c r="C29" s="362">
        <v>600</v>
      </c>
      <c r="D29" s="362" t="s">
        <v>15</v>
      </c>
      <c r="E29" s="363">
        <v>1220</v>
      </c>
      <c r="F29" s="363">
        <v>1230</v>
      </c>
      <c r="G29" s="363">
        <v>0</v>
      </c>
      <c r="H29" s="364">
        <f t="shared" ref="H29" si="23">SUM(F29-E29)*C29</f>
        <v>6000</v>
      </c>
      <c r="I29" s="379">
        <v>0</v>
      </c>
      <c r="J29" s="388">
        <f t="shared" ref="J29" si="24">SUM(H29:I29)</f>
        <v>6000</v>
      </c>
    </row>
    <row r="30" spans="1:10" s="261" customFormat="1" ht="14.25">
      <c r="A30" s="360">
        <v>43895</v>
      </c>
      <c r="B30" s="361" t="s">
        <v>357</v>
      </c>
      <c r="C30" s="362">
        <v>3000</v>
      </c>
      <c r="D30" s="362" t="s">
        <v>15</v>
      </c>
      <c r="E30" s="363">
        <v>304</v>
      </c>
      <c r="F30" s="363">
        <v>304</v>
      </c>
      <c r="G30" s="363">
        <v>0</v>
      </c>
      <c r="H30" s="364">
        <f t="shared" ref="H30" si="25">SUM(F30-E30)*C30</f>
        <v>0</v>
      </c>
      <c r="I30" s="379">
        <v>0</v>
      </c>
      <c r="J30" s="388">
        <f t="shared" ref="J30" si="26">SUM(H30:I30)</f>
        <v>0</v>
      </c>
    </row>
    <row r="31" spans="1:10" s="261" customFormat="1" ht="14.25">
      <c r="A31" s="360">
        <v>43894</v>
      </c>
      <c r="B31" s="361" t="s">
        <v>69</v>
      </c>
      <c r="C31" s="362">
        <v>3000</v>
      </c>
      <c r="D31" s="362" t="s">
        <v>15</v>
      </c>
      <c r="E31" s="363">
        <v>873.5</v>
      </c>
      <c r="F31" s="363">
        <v>876.5</v>
      </c>
      <c r="G31" s="363">
        <v>0</v>
      </c>
      <c r="H31" s="364">
        <f t="shared" ref="H31" si="27">SUM(F31-E31)*C31</f>
        <v>9000</v>
      </c>
      <c r="I31" s="379">
        <v>0</v>
      </c>
      <c r="J31" s="388">
        <f t="shared" ref="J31" si="28">SUM(H31:I31)</f>
        <v>9000</v>
      </c>
    </row>
    <row r="32" spans="1:10" s="261" customFormat="1" ht="14.25">
      <c r="A32" s="360">
        <v>43894</v>
      </c>
      <c r="B32" s="361" t="s">
        <v>327</v>
      </c>
      <c r="C32" s="362">
        <v>800</v>
      </c>
      <c r="D32" s="362" t="s">
        <v>15</v>
      </c>
      <c r="E32" s="363">
        <v>1070</v>
      </c>
      <c r="F32" s="363">
        <v>1070</v>
      </c>
      <c r="G32" s="363">
        <v>0</v>
      </c>
      <c r="H32" s="364">
        <f t="shared" ref="H32" si="29">SUM(F32-E32)*C32</f>
        <v>0</v>
      </c>
      <c r="I32" s="379">
        <v>0</v>
      </c>
      <c r="J32" s="388">
        <f t="shared" ref="J32" si="30">SUM(H32:I32)</f>
        <v>0</v>
      </c>
    </row>
    <row r="33" spans="1:10" s="261" customFormat="1" ht="14.25">
      <c r="A33" s="360">
        <v>43893</v>
      </c>
      <c r="B33" s="361" t="s">
        <v>83</v>
      </c>
      <c r="C33" s="362">
        <v>800</v>
      </c>
      <c r="D33" s="362" t="s">
        <v>15</v>
      </c>
      <c r="E33" s="363">
        <v>2170</v>
      </c>
      <c r="F33" s="363">
        <v>2179.9</v>
      </c>
      <c r="G33" s="363">
        <v>0</v>
      </c>
      <c r="H33" s="364">
        <f t="shared" ref="H33" si="31">SUM(F33-E33)*C33</f>
        <v>7920.0000000000728</v>
      </c>
      <c r="I33" s="379">
        <v>0</v>
      </c>
      <c r="J33" s="388">
        <f t="shared" ref="J33" si="32">SUM(H33:I33)</f>
        <v>7920.0000000000728</v>
      </c>
    </row>
    <row r="34" spans="1:10" s="261" customFormat="1" ht="14.25">
      <c r="A34" s="360">
        <v>43892</v>
      </c>
      <c r="B34" s="361" t="s">
        <v>56</v>
      </c>
      <c r="C34" s="362">
        <v>1000</v>
      </c>
      <c r="D34" s="362" t="s">
        <v>13</v>
      </c>
      <c r="E34" s="363">
        <v>1720</v>
      </c>
      <c r="F34" s="363">
        <v>1730</v>
      </c>
      <c r="G34" s="363">
        <v>0</v>
      </c>
      <c r="H34" s="364">
        <f>SUM(E34-F34)*C34</f>
        <v>-10000</v>
      </c>
      <c r="I34" s="379">
        <v>0</v>
      </c>
      <c r="J34" s="388">
        <f t="shared" ref="J34" si="33">SUM(H34:I34)</f>
        <v>-10000</v>
      </c>
    </row>
    <row r="35" spans="1:10" s="261" customFormat="1"/>
    <row r="36" spans="1:10" s="261" customFormat="1" ht="14.25">
      <c r="A36" s="390"/>
      <c r="B36" s="390"/>
      <c r="C36" s="390"/>
      <c r="D36" s="390"/>
      <c r="E36" s="390"/>
      <c r="F36" s="390"/>
      <c r="G36" s="391"/>
      <c r="H36" s="391">
        <f>SUM(H14:H34)</f>
        <v>70620.000000000131</v>
      </c>
      <c r="I36" s="419" t="s">
        <v>328</v>
      </c>
      <c r="J36" s="391">
        <f>SUM(J14:J34)</f>
        <v>147920.00000000012</v>
      </c>
    </row>
    <row r="37" spans="1:10" s="261" customFormat="1" ht="14.25">
      <c r="A37" s="392">
        <v>43862</v>
      </c>
      <c r="B37" s="389"/>
      <c r="C37" s="389"/>
      <c r="D37" s="389"/>
      <c r="E37" s="389"/>
      <c r="F37" s="389"/>
      <c r="G37" s="389"/>
      <c r="H37" s="389"/>
      <c r="I37" s="389"/>
      <c r="J37" s="389"/>
    </row>
    <row r="38" spans="1:10" s="261" customFormat="1" ht="14.25">
      <c r="A38" s="393" t="s">
        <v>303</v>
      </c>
      <c r="B38" s="394" t="s">
        <v>304</v>
      </c>
      <c r="C38" s="380" t="s">
        <v>305</v>
      </c>
      <c r="D38" s="395" t="s">
        <v>306</v>
      </c>
      <c r="E38" s="395" t="s">
        <v>307</v>
      </c>
      <c r="F38" s="380" t="s">
        <v>296</v>
      </c>
      <c r="G38" s="389"/>
      <c r="H38" s="389"/>
      <c r="I38" s="389"/>
      <c r="J38" s="389"/>
    </row>
    <row r="39" spans="1:10" s="261" customFormat="1" ht="14.25">
      <c r="A39" s="396" t="s">
        <v>369</v>
      </c>
      <c r="B39" s="382">
        <v>1</v>
      </c>
      <c r="C39" s="383">
        <f>SUM(A39-B39)</f>
        <v>18</v>
      </c>
      <c r="D39" s="397">
        <v>4</v>
      </c>
      <c r="E39" s="383">
        <f>SUM(C39-D39)</f>
        <v>14</v>
      </c>
      <c r="F39" s="383">
        <f>E39*100/C39</f>
        <v>77.777777777777771</v>
      </c>
      <c r="G39" s="389"/>
      <c r="H39" s="389"/>
      <c r="I39" s="389"/>
      <c r="J39" s="389"/>
    </row>
    <row r="40" spans="1:10" s="261" customFormat="1" ht="14.25">
      <c r="A40" s="398"/>
      <c r="B40" s="399"/>
      <c r="C40" s="399"/>
      <c r="D40" s="400"/>
      <c r="E40" s="400"/>
      <c r="F40" s="401">
        <v>43862</v>
      </c>
      <c r="G40" s="399"/>
      <c r="H40" s="399"/>
      <c r="I40" s="402"/>
      <c r="J40" s="402"/>
    </row>
    <row r="41" spans="1:10" s="261" customFormat="1" ht="14.25">
      <c r="A41" s="360">
        <v>43889</v>
      </c>
      <c r="B41" s="361" t="s">
        <v>21</v>
      </c>
      <c r="C41" s="362">
        <v>2400</v>
      </c>
      <c r="D41" s="362" t="s">
        <v>13</v>
      </c>
      <c r="E41" s="363">
        <v>293</v>
      </c>
      <c r="F41" s="363">
        <v>290</v>
      </c>
      <c r="G41" s="363">
        <v>287</v>
      </c>
      <c r="H41" s="364">
        <f>SUM(E41-F41)*C41</f>
        <v>7200</v>
      </c>
      <c r="I41" s="379">
        <f>SUM(F41-G41)*C41</f>
        <v>7200</v>
      </c>
      <c r="J41" s="388">
        <f t="shared" ref="J41" si="34">SUM(H41:I41)</f>
        <v>14400</v>
      </c>
    </row>
    <row r="42" spans="1:10" s="261" customFormat="1" ht="14.25">
      <c r="A42" s="360">
        <v>43887</v>
      </c>
      <c r="B42" s="361" t="s">
        <v>364</v>
      </c>
      <c r="C42" s="362">
        <v>5000</v>
      </c>
      <c r="D42" s="362" t="s">
        <v>15</v>
      </c>
      <c r="E42" s="363">
        <v>214</v>
      </c>
      <c r="F42" s="363">
        <v>215.4</v>
      </c>
      <c r="G42" s="363">
        <v>0</v>
      </c>
      <c r="H42" s="364">
        <f t="shared" ref="H42" si="35">SUM(F42-E42)*C42</f>
        <v>7000.0000000000282</v>
      </c>
      <c r="I42" s="379">
        <v>0</v>
      </c>
      <c r="J42" s="388">
        <f t="shared" ref="J42" si="36">SUM(H42:I42)</f>
        <v>7000.0000000000282</v>
      </c>
    </row>
    <row r="43" spans="1:10" s="261" customFormat="1" ht="14.25">
      <c r="A43" s="360">
        <v>43886</v>
      </c>
      <c r="B43" s="361" t="s">
        <v>28</v>
      </c>
      <c r="C43" s="362">
        <v>2000</v>
      </c>
      <c r="D43" s="362" t="s">
        <v>15</v>
      </c>
      <c r="E43" s="363">
        <v>634</v>
      </c>
      <c r="F43" s="363">
        <v>638</v>
      </c>
      <c r="G43" s="363">
        <v>642</v>
      </c>
      <c r="H43" s="364">
        <f t="shared" ref="H43" si="37">SUM(F43-E43)*C43</f>
        <v>8000</v>
      </c>
      <c r="I43" s="379">
        <f>SUM(G43-F43)*C43</f>
        <v>8000</v>
      </c>
      <c r="J43" s="388">
        <f t="shared" ref="J43" si="38">SUM(H43:I43)</f>
        <v>16000</v>
      </c>
    </row>
    <row r="44" spans="1:10" s="261" customFormat="1" ht="14.25">
      <c r="A44" s="360">
        <v>43881</v>
      </c>
      <c r="B44" s="361" t="s">
        <v>69</v>
      </c>
      <c r="C44" s="362">
        <v>3000</v>
      </c>
      <c r="D44" s="362" t="s">
        <v>15</v>
      </c>
      <c r="E44" s="363">
        <v>890</v>
      </c>
      <c r="F44" s="363">
        <v>893</v>
      </c>
      <c r="G44" s="363">
        <v>896</v>
      </c>
      <c r="H44" s="364">
        <f t="shared" ref="H44" si="39">SUM(F44-E44)*C44</f>
        <v>9000</v>
      </c>
      <c r="I44" s="379">
        <f>SUM(G44-F44)*C44</f>
        <v>9000</v>
      </c>
      <c r="J44" s="388">
        <f t="shared" ref="J44" si="40">SUM(H44:I44)</f>
        <v>18000</v>
      </c>
    </row>
    <row r="45" spans="1:10" s="261" customFormat="1" ht="14.25">
      <c r="A45" s="360">
        <v>43880</v>
      </c>
      <c r="B45" s="361" t="s">
        <v>294</v>
      </c>
      <c r="C45" s="362">
        <v>750</v>
      </c>
      <c r="D45" s="362" t="s">
        <v>15</v>
      </c>
      <c r="E45" s="363">
        <v>1873</v>
      </c>
      <c r="F45" s="363">
        <v>1885</v>
      </c>
      <c r="G45" s="363">
        <v>1900</v>
      </c>
      <c r="H45" s="364">
        <f t="shared" ref="H45" si="41">SUM(F45-E45)*C45</f>
        <v>9000</v>
      </c>
      <c r="I45" s="379">
        <f>SUM(G45-F45)*C45</f>
        <v>11250</v>
      </c>
      <c r="J45" s="388">
        <f t="shared" ref="J45" si="42">SUM(H45:I45)</f>
        <v>20250</v>
      </c>
    </row>
    <row r="46" spans="1:10" s="261" customFormat="1" ht="14.25">
      <c r="A46" s="360">
        <v>43880</v>
      </c>
      <c r="B46" s="361" t="s">
        <v>56</v>
      </c>
      <c r="C46" s="362">
        <v>1000</v>
      </c>
      <c r="D46" s="362" t="s">
        <v>15</v>
      </c>
      <c r="E46" s="363">
        <v>1865</v>
      </c>
      <c r="F46" s="363">
        <v>1874</v>
      </c>
      <c r="G46" s="363">
        <v>1884</v>
      </c>
      <c r="H46" s="364">
        <f t="shared" ref="H46" si="43">SUM(F46-E46)*C46</f>
        <v>9000</v>
      </c>
      <c r="I46" s="379">
        <f>SUM(G46-F46)*C46</f>
        <v>10000</v>
      </c>
      <c r="J46" s="388">
        <f t="shared" ref="J46" si="44">SUM(H46:I46)</f>
        <v>19000</v>
      </c>
    </row>
    <row r="47" spans="1:10" s="261" customFormat="1" ht="14.25">
      <c r="A47" s="360">
        <v>43879</v>
      </c>
      <c r="B47" s="361" t="s">
        <v>368</v>
      </c>
      <c r="C47" s="362">
        <v>400</v>
      </c>
      <c r="D47" s="362" t="s">
        <v>13</v>
      </c>
      <c r="E47" s="363">
        <v>4400</v>
      </c>
      <c r="F47" s="363">
        <v>4380</v>
      </c>
      <c r="G47" s="363">
        <v>0</v>
      </c>
      <c r="H47" s="364">
        <f>SUM(E47-F47)*C47</f>
        <v>8000</v>
      </c>
      <c r="I47" s="379">
        <v>0</v>
      </c>
      <c r="J47" s="388">
        <f t="shared" ref="J47" si="45">SUM(H47:I47)</f>
        <v>8000</v>
      </c>
    </row>
    <row r="48" spans="1:10" s="261" customFormat="1" ht="14.25">
      <c r="A48" s="360">
        <v>43878</v>
      </c>
      <c r="B48" s="361" t="s">
        <v>366</v>
      </c>
      <c r="C48" s="362">
        <v>1200</v>
      </c>
      <c r="D48" s="362" t="s">
        <v>13</v>
      </c>
      <c r="E48" s="363">
        <v>1142</v>
      </c>
      <c r="F48" s="363">
        <v>1138</v>
      </c>
      <c r="G48" s="363">
        <v>0</v>
      </c>
      <c r="H48" s="364">
        <f>SUM(E48-F48)*C48</f>
        <v>4800</v>
      </c>
      <c r="I48" s="379">
        <v>0</v>
      </c>
      <c r="J48" s="388">
        <f t="shared" ref="J48" si="46">SUM(H48:I48)</f>
        <v>4800</v>
      </c>
    </row>
    <row r="49" spans="1:10" s="261" customFormat="1" ht="14.25">
      <c r="A49" s="360">
        <v>43875</v>
      </c>
      <c r="B49" s="361" t="s">
        <v>51</v>
      </c>
      <c r="C49" s="362">
        <v>5400</v>
      </c>
      <c r="D49" s="362" t="s">
        <v>15</v>
      </c>
      <c r="E49" s="363">
        <v>399</v>
      </c>
      <c r="F49" s="363">
        <v>401</v>
      </c>
      <c r="G49" s="363">
        <v>0</v>
      </c>
      <c r="H49" s="364">
        <f t="shared" ref="H49" si="47">SUM(F49-E49)*C49</f>
        <v>10800</v>
      </c>
      <c r="I49" s="379">
        <v>0</v>
      </c>
      <c r="J49" s="388">
        <f t="shared" ref="J49" si="48">SUM(H49:I49)</f>
        <v>10800</v>
      </c>
    </row>
    <row r="50" spans="1:10" s="261" customFormat="1" ht="14.25">
      <c r="A50" s="360">
        <v>43875</v>
      </c>
      <c r="B50" s="361" t="s">
        <v>62</v>
      </c>
      <c r="C50" s="362">
        <v>600</v>
      </c>
      <c r="D50" s="362" t="s">
        <v>15</v>
      </c>
      <c r="E50" s="363">
        <v>1462.5</v>
      </c>
      <c r="F50" s="363">
        <v>1462.5</v>
      </c>
      <c r="G50" s="363">
        <v>0</v>
      </c>
      <c r="H50" s="364">
        <f t="shared" ref="H50" si="49">SUM(F50-E50)*C50</f>
        <v>0</v>
      </c>
      <c r="I50" s="379">
        <v>0</v>
      </c>
      <c r="J50" s="388">
        <f t="shared" ref="J50" si="50">SUM(H50:I50)</f>
        <v>0</v>
      </c>
    </row>
    <row r="51" spans="1:10" s="261" customFormat="1" ht="14.25">
      <c r="A51" s="360">
        <v>43874</v>
      </c>
      <c r="B51" s="361" t="s">
        <v>367</v>
      </c>
      <c r="C51" s="362">
        <v>1500</v>
      </c>
      <c r="D51" s="362" t="s">
        <v>15</v>
      </c>
      <c r="E51" s="363">
        <v>1280</v>
      </c>
      <c r="F51" s="363">
        <v>1288</v>
      </c>
      <c r="G51" s="363">
        <v>1298</v>
      </c>
      <c r="H51" s="364">
        <f t="shared" ref="H51" si="51">SUM(F51-E51)*C51</f>
        <v>12000</v>
      </c>
      <c r="I51" s="379">
        <f>SUM(G51-F51)*C51</f>
        <v>15000</v>
      </c>
      <c r="J51" s="388">
        <f t="shared" ref="J51" si="52">SUM(H51:I51)</f>
        <v>27000</v>
      </c>
    </row>
    <row r="52" spans="1:10" s="261" customFormat="1" ht="14.25">
      <c r="A52" s="360">
        <v>43873</v>
      </c>
      <c r="B52" s="361" t="s">
        <v>331</v>
      </c>
      <c r="C52" s="362">
        <v>1200</v>
      </c>
      <c r="D52" s="362" t="s">
        <v>15</v>
      </c>
      <c r="E52" s="363">
        <v>1896</v>
      </c>
      <c r="F52" s="363">
        <v>1902</v>
      </c>
      <c r="G52" s="363">
        <v>1910</v>
      </c>
      <c r="H52" s="364">
        <f t="shared" ref="H52" si="53">SUM(F52-E52)*C52</f>
        <v>7200</v>
      </c>
      <c r="I52" s="379">
        <f>SUM(G52-F52)*C52</f>
        <v>9600</v>
      </c>
      <c r="J52" s="388">
        <f t="shared" ref="J52" si="54">SUM(H52:I52)</f>
        <v>16800</v>
      </c>
    </row>
    <row r="53" spans="1:10" s="261" customFormat="1" ht="14.25">
      <c r="A53" s="360">
        <v>43872</v>
      </c>
      <c r="B53" s="361" t="s">
        <v>36</v>
      </c>
      <c r="C53" s="362">
        <v>5000</v>
      </c>
      <c r="D53" s="362" t="s">
        <v>15</v>
      </c>
      <c r="E53" s="363">
        <v>376</v>
      </c>
      <c r="F53" s="363">
        <v>373.8</v>
      </c>
      <c r="G53" s="363">
        <v>0</v>
      </c>
      <c r="H53" s="364">
        <f t="shared" ref="H53" si="55">SUM(F53-E53)*C53</f>
        <v>-10999.999999999944</v>
      </c>
      <c r="I53" s="379">
        <v>0</v>
      </c>
      <c r="J53" s="388">
        <f t="shared" ref="J53" si="56">SUM(H53:I53)</f>
        <v>-10999.999999999944</v>
      </c>
    </row>
    <row r="54" spans="1:10" s="261" customFormat="1" ht="14.25">
      <c r="A54" s="360">
        <v>43872</v>
      </c>
      <c r="B54" s="361" t="s">
        <v>294</v>
      </c>
      <c r="C54" s="362">
        <v>750</v>
      </c>
      <c r="D54" s="362" t="s">
        <v>13</v>
      </c>
      <c r="E54" s="363">
        <v>1838</v>
      </c>
      <c r="F54" s="363">
        <v>1845</v>
      </c>
      <c r="G54" s="363">
        <v>0</v>
      </c>
      <c r="H54" s="364">
        <f>SUM(E54-F54)*C54</f>
        <v>-5250</v>
      </c>
      <c r="I54" s="379">
        <v>0</v>
      </c>
      <c r="J54" s="388">
        <f t="shared" ref="J54" si="57">SUM(H54:I54)</f>
        <v>-5250</v>
      </c>
    </row>
    <row r="55" spans="1:10" s="261" customFormat="1" ht="14.25">
      <c r="A55" s="360">
        <v>43871</v>
      </c>
      <c r="B55" s="361" t="s">
        <v>366</v>
      </c>
      <c r="C55" s="362">
        <v>1200</v>
      </c>
      <c r="D55" s="362" t="s">
        <v>15</v>
      </c>
      <c r="E55" s="363">
        <v>1210</v>
      </c>
      <c r="F55" s="363">
        <v>1200</v>
      </c>
      <c r="G55" s="363">
        <v>405</v>
      </c>
      <c r="H55" s="364">
        <f t="shared" ref="H55" si="58">SUM(F55-E55)*C55</f>
        <v>-12000</v>
      </c>
      <c r="I55" s="379">
        <v>0</v>
      </c>
      <c r="J55" s="388">
        <f t="shared" ref="J55" si="59">SUM(H55:I55)</f>
        <v>-12000</v>
      </c>
    </row>
    <row r="56" spans="1:10" s="261" customFormat="1" ht="14.25">
      <c r="A56" s="360">
        <v>43868</v>
      </c>
      <c r="B56" s="361" t="s">
        <v>51</v>
      </c>
      <c r="C56" s="362">
        <v>5400</v>
      </c>
      <c r="D56" s="362" t="s">
        <v>15</v>
      </c>
      <c r="E56" s="363">
        <v>401</v>
      </c>
      <c r="F56" s="363">
        <v>402.5</v>
      </c>
      <c r="G56" s="363">
        <v>405</v>
      </c>
      <c r="H56" s="364">
        <f t="shared" ref="H56" si="60">SUM(F56-E56)*C56</f>
        <v>8100</v>
      </c>
      <c r="I56" s="379">
        <f>SUM(G56-F56)*C56</f>
        <v>13500</v>
      </c>
      <c r="J56" s="388">
        <f t="shared" ref="J56" si="61">SUM(H56:I56)</f>
        <v>21600</v>
      </c>
    </row>
    <row r="57" spans="1:10" s="261" customFormat="1" ht="14.25">
      <c r="A57" s="360">
        <v>43867</v>
      </c>
      <c r="B57" s="361" t="s">
        <v>28</v>
      </c>
      <c r="C57" s="362">
        <v>2000</v>
      </c>
      <c r="D57" s="362" t="s">
        <v>15</v>
      </c>
      <c r="E57" s="363">
        <v>632.5</v>
      </c>
      <c r="F57" s="363">
        <v>627</v>
      </c>
      <c r="G57" s="363">
        <v>0</v>
      </c>
      <c r="H57" s="364">
        <f t="shared" ref="H57" si="62">SUM(F57-E57)*C57</f>
        <v>-11000</v>
      </c>
      <c r="I57" s="379">
        <v>0</v>
      </c>
      <c r="J57" s="388">
        <f t="shared" ref="J57" si="63">SUM(H57:I57)</f>
        <v>-11000</v>
      </c>
    </row>
    <row r="58" spans="1:10" s="261" customFormat="1" ht="14.25">
      <c r="A58" s="360">
        <v>43866</v>
      </c>
      <c r="B58" s="361" t="s">
        <v>325</v>
      </c>
      <c r="C58" s="362">
        <v>3400</v>
      </c>
      <c r="D58" s="362" t="s">
        <v>15</v>
      </c>
      <c r="E58" s="363">
        <v>389</v>
      </c>
      <c r="F58" s="363">
        <v>391.5</v>
      </c>
      <c r="G58" s="363">
        <v>394</v>
      </c>
      <c r="H58" s="364">
        <f t="shared" ref="H58" si="64">SUM(F58-E58)*C58</f>
        <v>8500</v>
      </c>
      <c r="I58" s="379">
        <f>SUM(G58-F58)*C58</f>
        <v>8500</v>
      </c>
      <c r="J58" s="388">
        <f t="shared" ref="J58" si="65">SUM(H58:I58)</f>
        <v>17000</v>
      </c>
    </row>
    <row r="59" spans="1:10" s="261" customFormat="1" ht="14.25">
      <c r="A59" s="360">
        <v>43864</v>
      </c>
      <c r="B59" s="361" t="s">
        <v>351</v>
      </c>
      <c r="C59" s="362">
        <v>618</v>
      </c>
      <c r="D59" s="362" t="s">
        <v>13</v>
      </c>
      <c r="E59" s="363">
        <v>1422</v>
      </c>
      <c r="F59" s="363">
        <v>1405</v>
      </c>
      <c r="G59" s="363">
        <v>1385</v>
      </c>
      <c r="H59" s="364">
        <f>SUM(E59-F59)*C59</f>
        <v>10506</v>
      </c>
      <c r="I59" s="379">
        <f>SUM(F59-G59)*C59</f>
        <v>12360</v>
      </c>
      <c r="J59" s="388">
        <f t="shared" ref="J59" si="66">SUM(H59:I59)</f>
        <v>22866</v>
      </c>
    </row>
    <row r="60" spans="1:10" s="261" customFormat="1" ht="14.25">
      <c r="A60" s="390"/>
      <c r="B60" s="390"/>
      <c r="C60" s="390"/>
      <c r="D60" s="390"/>
      <c r="E60" s="390"/>
      <c r="F60" s="390"/>
      <c r="G60" s="391"/>
      <c r="H60" s="391">
        <f>SUM(H41:H59)</f>
        <v>79856.000000000087</v>
      </c>
      <c r="I60" s="419" t="s">
        <v>328</v>
      </c>
      <c r="J60" s="391">
        <f>SUM(J41:J59)</f>
        <v>184266.00000000009</v>
      </c>
    </row>
    <row r="61" spans="1:10" s="261" customFormat="1" ht="14.25">
      <c r="A61" s="392">
        <v>43831</v>
      </c>
      <c r="B61" s="389"/>
      <c r="C61" s="389"/>
      <c r="D61" s="389"/>
      <c r="E61" s="389"/>
      <c r="F61" s="389"/>
      <c r="G61" s="389"/>
      <c r="H61" s="389"/>
      <c r="I61" s="389"/>
      <c r="J61" s="389"/>
    </row>
    <row r="62" spans="1:10" s="261" customFormat="1" ht="14.25">
      <c r="A62" s="393" t="s">
        <v>303</v>
      </c>
      <c r="B62" s="394" t="s">
        <v>304</v>
      </c>
      <c r="C62" s="380" t="s">
        <v>305</v>
      </c>
      <c r="D62" s="395" t="s">
        <v>306</v>
      </c>
      <c r="E62" s="395" t="s">
        <v>307</v>
      </c>
      <c r="F62" s="380" t="s">
        <v>296</v>
      </c>
      <c r="G62" s="389"/>
      <c r="H62" s="389"/>
      <c r="I62" s="389"/>
      <c r="J62" s="389"/>
    </row>
    <row r="63" spans="1:10" s="261" customFormat="1" ht="14.25">
      <c r="A63" s="396" t="s">
        <v>360</v>
      </c>
      <c r="B63" s="382">
        <v>2</v>
      </c>
      <c r="C63" s="383">
        <f>SUM(A63-B63)</f>
        <v>19</v>
      </c>
      <c r="D63" s="397">
        <v>2</v>
      </c>
      <c r="E63" s="383">
        <f>SUM(C63-D63)</f>
        <v>17</v>
      </c>
      <c r="F63" s="383">
        <f>E63*100/C63</f>
        <v>89.473684210526315</v>
      </c>
      <c r="G63" s="389"/>
      <c r="H63" s="389"/>
      <c r="I63" s="389"/>
      <c r="J63" s="389"/>
    </row>
    <row r="64" spans="1:10" s="261" customFormat="1" ht="14.25">
      <c r="A64" s="398"/>
      <c r="B64" s="399"/>
      <c r="C64" s="399"/>
      <c r="D64" s="400"/>
      <c r="E64" s="400"/>
      <c r="F64" s="401">
        <v>43831</v>
      </c>
      <c r="G64" s="399"/>
      <c r="H64" s="399"/>
      <c r="I64" s="402"/>
      <c r="J64" s="402"/>
    </row>
    <row r="65" spans="1:10" s="261" customFormat="1" ht="14.25">
      <c r="A65" s="360">
        <v>43860</v>
      </c>
      <c r="B65" s="361" t="s">
        <v>62</v>
      </c>
      <c r="C65" s="362">
        <v>600</v>
      </c>
      <c r="D65" s="362" t="s">
        <v>15</v>
      </c>
      <c r="E65" s="363">
        <v>1430</v>
      </c>
      <c r="F65" s="363">
        <v>1415</v>
      </c>
      <c r="G65" s="363">
        <v>1401</v>
      </c>
      <c r="H65" s="364">
        <f>SUM(E65-F65)*C65</f>
        <v>9000</v>
      </c>
      <c r="I65" s="379">
        <f>SUM(F65-G65)*C65</f>
        <v>8400</v>
      </c>
      <c r="J65" s="388">
        <f t="shared" ref="J65" si="67">SUM(H65:I65)</f>
        <v>17400</v>
      </c>
    </row>
    <row r="66" spans="1:10" s="261" customFormat="1" ht="14.25">
      <c r="A66" s="360">
        <v>43859</v>
      </c>
      <c r="B66" s="361" t="s">
        <v>351</v>
      </c>
      <c r="C66" s="362">
        <v>5000</v>
      </c>
      <c r="D66" s="362" t="s">
        <v>15</v>
      </c>
      <c r="E66" s="363">
        <v>1720</v>
      </c>
      <c r="F66" s="363">
        <v>1720</v>
      </c>
      <c r="G66" s="363">
        <v>0</v>
      </c>
      <c r="H66" s="364">
        <f>SUM(E66-F66)*C66</f>
        <v>0</v>
      </c>
      <c r="I66" s="379">
        <v>0</v>
      </c>
      <c r="J66" s="388">
        <f t="shared" ref="J66" si="68">SUM(H66:I66)</f>
        <v>0</v>
      </c>
    </row>
    <row r="67" spans="1:10" s="261" customFormat="1" ht="14.25">
      <c r="A67" s="360">
        <v>43858</v>
      </c>
      <c r="B67" s="361" t="s">
        <v>36</v>
      </c>
      <c r="C67" s="362">
        <v>5000</v>
      </c>
      <c r="D67" s="362" t="s">
        <v>13</v>
      </c>
      <c r="E67" s="363">
        <v>376</v>
      </c>
      <c r="F67" s="363">
        <v>374.5</v>
      </c>
      <c r="G67" s="363">
        <v>373</v>
      </c>
      <c r="H67" s="364">
        <f>SUM(E67-F67)*C67</f>
        <v>7500</v>
      </c>
      <c r="I67" s="379">
        <f>SUM(F67-G67)*C67</f>
        <v>7500</v>
      </c>
      <c r="J67" s="388">
        <f t="shared" ref="J67" si="69">SUM(H67:I67)</f>
        <v>15000</v>
      </c>
    </row>
    <row r="68" spans="1:10" s="261" customFormat="1" ht="14.25">
      <c r="A68" s="360">
        <v>43857</v>
      </c>
      <c r="B68" s="361" t="s">
        <v>365</v>
      </c>
      <c r="C68" s="362">
        <v>400</v>
      </c>
      <c r="D68" s="362" t="s">
        <v>15</v>
      </c>
      <c r="E68" s="363">
        <v>2490</v>
      </c>
      <c r="F68" s="363">
        <v>2465</v>
      </c>
      <c r="G68" s="363">
        <v>0</v>
      </c>
      <c r="H68" s="364">
        <f t="shared" ref="H68" si="70">SUM(F68-E68)*C68</f>
        <v>-10000</v>
      </c>
      <c r="I68" s="379">
        <v>0</v>
      </c>
      <c r="J68" s="388">
        <f t="shared" ref="J68" si="71">SUM(H68:I68)</f>
        <v>-10000</v>
      </c>
    </row>
    <row r="69" spans="1:10" s="261" customFormat="1" ht="14.25">
      <c r="A69" s="360">
        <v>43854</v>
      </c>
      <c r="B69" s="361" t="s">
        <v>30</v>
      </c>
      <c r="C69" s="362">
        <v>2000</v>
      </c>
      <c r="D69" s="362" t="s">
        <v>15</v>
      </c>
      <c r="E69" s="363">
        <v>724.65</v>
      </c>
      <c r="F69" s="363">
        <v>726.5</v>
      </c>
      <c r="G69" s="363">
        <v>0</v>
      </c>
      <c r="H69" s="364">
        <f t="shared" ref="H69" si="72">SUM(F69-E69)*C69</f>
        <v>3700.0000000000455</v>
      </c>
      <c r="I69" s="379">
        <v>0</v>
      </c>
      <c r="J69" s="388">
        <f t="shared" ref="J69" si="73">SUM(H69:I69)</f>
        <v>3700.0000000000455</v>
      </c>
    </row>
    <row r="70" spans="1:10" s="261" customFormat="1" ht="14.25">
      <c r="A70" s="360">
        <v>43853</v>
      </c>
      <c r="B70" s="361" t="s">
        <v>351</v>
      </c>
      <c r="C70" s="362">
        <v>618</v>
      </c>
      <c r="D70" s="362" t="s">
        <v>15</v>
      </c>
      <c r="E70" s="363">
        <v>1635</v>
      </c>
      <c r="F70" s="363">
        <v>1650</v>
      </c>
      <c r="G70" s="363">
        <v>1660</v>
      </c>
      <c r="H70" s="364">
        <f t="shared" ref="H70" si="74">SUM(F70-E70)*C70</f>
        <v>9270</v>
      </c>
      <c r="I70" s="379">
        <f>SUM(G70-F70)*C70</f>
        <v>6180</v>
      </c>
      <c r="J70" s="388">
        <f t="shared" ref="J70" si="75">SUM(H70:I70)</f>
        <v>15450</v>
      </c>
    </row>
    <row r="71" spans="1:10" s="261" customFormat="1" ht="14.25">
      <c r="A71" s="360">
        <v>43853</v>
      </c>
      <c r="B71" s="361" t="s">
        <v>364</v>
      </c>
      <c r="C71" s="362">
        <v>5000</v>
      </c>
      <c r="D71" s="362" t="s">
        <v>15</v>
      </c>
      <c r="E71" s="363">
        <v>213.1</v>
      </c>
      <c r="F71" s="363">
        <v>213.5</v>
      </c>
      <c r="G71" s="363">
        <v>0</v>
      </c>
      <c r="H71" s="364">
        <f t="shared" ref="H71" si="76">SUM(F71-E71)*C71</f>
        <v>2000.0000000000284</v>
      </c>
      <c r="I71" s="379">
        <v>0</v>
      </c>
      <c r="J71" s="388">
        <f t="shared" ref="J71" si="77">SUM(H71:I71)</f>
        <v>2000.0000000000284</v>
      </c>
    </row>
    <row r="72" spans="1:10" s="261" customFormat="1" ht="14.25">
      <c r="A72" s="360">
        <v>43853</v>
      </c>
      <c r="B72" s="361" t="s">
        <v>34</v>
      </c>
      <c r="C72" s="362">
        <v>5800</v>
      </c>
      <c r="D72" s="362" t="s">
        <v>15</v>
      </c>
      <c r="E72" s="363">
        <v>199</v>
      </c>
      <c r="F72" s="363">
        <v>199</v>
      </c>
      <c r="G72" s="363">
        <v>0</v>
      </c>
      <c r="H72" s="364">
        <f t="shared" ref="H72" si="78">SUM(F72-E72)*C72</f>
        <v>0</v>
      </c>
      <c r="I72" s="379">
        <v>0</v>
      </c>
      <c r="J72" s="388">
        <f t="shared" ref="J72" si="79">SUM(H72:I72)</f>
        <v>0</v>
      </c>
    </row>
    <row r="73" spans="1:10" s="261" customFormat="1" ht="14.25">
      <c r="A73" s="360">
        <v>43852</v>
      </c>
      <c r="B73" s="361" t="s">
        <v>341</v>
      </c>
      <c r="C73" s="362">
        <v>2200</v>
      </c>
      <c r="D73" s="362" t="s">
        <v>15</v>
      </c>
      <c r="E73" s="363">
        <v>710.25</v>
      </c>
      <c r="F73" s="363">
        <v>713.25</v>
      </c>
      <c r="G73" s="363">
        <v>0</v>
      </c>
      <c r="H73" s="364">
        <f t="shared" ref="H73" si="80">SUM(F73-E73)*C73</f>
        <v>6600</v>
      </c>
      <c r="I73" s="379">
        <v>0</v>
      </c>
      <c r="J73" s="388">
        <f t="shared" ref="J73" si="81">SUM(H73:I73)</f>
        <v>6600</v>
      </c>
    </row>
    <row r="74" spans="1:10" s="261" customFormat="1" ht="14.25">
      <c r="A74" s="360">
        <v>43850</v>
      </c>
      <c r="B74" s="361" t="s">
        <v>326</v>
      </c>
      <c r="C74" s="362">
        <v>1500</v>
      </c>
      <c r="D74" s="362" t="s">
        <v>15</v>
      </c>
      <c r="E74" s="363">
        <v>775</v>
      </c>
      <c r="F74" s="363">
        <v>779.9</v>
      </c>
      <c r="G74" s="363">
        <v>0</v>
      </c>
      <c r="H74" s="364">
        <f t="shared" ref="H74" si="82">SUM(F74-E74)*C74</f>
        <v>7349.9999999999654</v>
      </c>
      <c r="I74" s="379">
        <v>0</v>
      </c>
      <c r="J74" s="388">
        <f t="shared" ref="J74" si="83">SUM(H74:I74)</f>
        <v>7349.9999999999654</v>
      </c>
    </row>
    <row r="75" spans="1:10" s="261" customFormat="1" ht="14.25">
      <c r="A75" s="360">
        <v>43847</v>
      </c>
      <c r="B75" s="361" t="s">
        <v>285</v>
      </c>
      <c r="C75" s="362">
        <v>2400</v>
      </c>
      <c r="D75" s="362" t="s">
        <v>15</v>
      </c>
      <c r="E75" s="363">
        <v>445</v>
      </c>
      <c r="F75" s="363">
        <v>446</v>
      </c>
      <c r="G75" s="363">
        <v>0</v>
      </c>
      <c r="H75" s="364">
        <f t="shared" ref="H75:H76" si="84">SUM(F75-E75)*C75</f>
        <v>2400</v>
      </c>
      <c r="I75" s="379">
        <v>0</v>
      </c>
      <c r="J75" s="388">
        <f t="shared" ref="J75:J76" si="85">SUM(H75:I75)</f>
        <v>2400</v>
      </c>
    </row>
    <row r="76" spans="1:10" s="261" customFormat="1" ht="14.25">
      <c r="A76" s="360">
        <v>43847</v>
      </c>
      <c r="B76" s="361" t="s">
        <v>326</v>
      </c>
      <c r="C76" s="362">
        <v>1500</v>
      </c>
      <c r="D76" s="362" t="s">
        <v>15</v>
      </c>
      <c r="E76" s="363">
        <v>773</v>
      </c>
      <c r="F76" s="363">
        <v>770</v>
      </c>
      <c r="G76" s="363">
        <v>0</v>
      </c>
      <c r="H76" s="364">
        <f t="shared" si="84"/>
        <v>-4500</v>
      </c>
      <c r="I76" s="379">
        <v>0</v>
      </c>
      <c r="J76" s="388">
        <f t="shared" si="85"/>
        <v>-4500</v>
      </c>
    </row>
    <row r="77" spans="1:10" s="261" customFormat="1" ht="14.25">
      <c r="A77" s="360">
        <v>43846</v>
      </c>
      <c r="B77" s="361" t="s">
        <v>107</v>
      </c>
      <c r="C77" s="362">
        <v>6600</v>
      </c>
      <c r="D77" s="362" t="s">
        <v>15</v>
      </c>
      <c r="E77" s="363">
        <v>259</v>
      </c>
      <c r="F77" s="363">
        <v>260.5</v>
      </c>
      <c r="G77" s="363">
        <v>0</v>
      </c>
      <c r="H77" s="364">
        <f t="shared" ref="H77" si="86">SUM(F77-E77)*C77</f>
        <v>9900</v>
      </c>
      <c r="I77" s="379">
        <v>0</v>
      </c>
      <c r="J77" s="388">
        <f t="shared" ref="J77" si="87">SUM(H77:I77)</f>
        <v>9900</v>
      </c>
    </row>
    <row r="78" spans="1:10" s="261" customFormat="1" ht="14.25">
      <c r="A78" s="360">
        <v>43845</v>
      </c>
      <c r="B78" s="361" t="s">
        <v>349</v>
      </c>
      <c r="C78" s="362">
        <v>1000</v>
      </c>
      <c r="D78" s="362" t="s">
        <v>15</v>
      </c>
      <c r="E78" s="363">
        <v>1512</v>
      </c>
      <c r="F78" s="363">
        <v>1522</v>
      </c>
      <c r="G78" s="363">
        <v>1532</v>
      </c>
      <c r="H78" s="364">
        <f t="shared" ref="H78" si="88">SUM(F78-E78)*C78</f>
        <v>10000</v>
      </c>
      <c r="I78" s="379">
        <f>SUM(G78-F78)*C78</f>
        <v>10000</v>
      </c>
      <c r="J78" s="388">
        <f t="shared" ref="J78" si="89">SUM(H78:I78)</f>
        <v>20000</v>
      </c>
    </row>
    <row r="79" spans="1:10" s="261" customFormat="1" ht="14.25">
      <c r="A79" s="360">
        <v>43844</v>
      </c>
      <c r="B79" s="361" t="s">
        <v>363</v>
      </c>
      <c r="C79" s="362">
        <v>1400</v>
      </c>
      <c r="D79" s="362" t="s">
        <v>15</v>
      </c>
      <c r="E79" s="363">
        <v>1303</v>
      </c>
      <c r="F79" s="363">
        <v>1309</v>
      </c>
      <c r="G79" s="363">
        <v>0</v>
      </c>
      <c r="H79" s="364">
        <f t="shared" ref="H79" si="90">SUM(F79-E79)*C79</f>
        <v>8400</v>
      </c>
      <c r="I79" s="379">
        <v>0</v>
      </c>
      <c r="J79" s="388">
        <f t="shared" ref="J79" si="91">SUM(H79:I79)</f>
        <v>8400</v>
      </c>
    </row>
    <row r="80" spans="1:10" s="261" customFormat="1" ht="14.25">
      <c r="A80" s="360">
        <v>43840</v>
      </c>
      <c r="B80" s="361" t="s">
        <v>102</v>
      </c>
      <c r="C80" s="362">
        <v>9800</v>
      </c>
      <c r="D80" s="362" t="s">
        <v>15</v>
      </c>
      <c r="E80" s="363">
        <v>105</v>
      </c>
      <c r="F80" s="363">
        <v>106</v>
      </c>
      <c r="G80" s="363">
        <v>107</v>
      </c>
      <c r="H80" s="364">
        <f t="shared" ref="H80" si="92">SUM(F80-E80)*C80</f>
        <v>9800</v>
      </c>
      <c r="I80" s="379">
        <f>SUM(G80-F80)*C80</f>
        <v>9800</v>
      </c>
      <c r="J80" s="388">
        <f t="shared" ref="J80" si="93">SUM(H80:I80)</f>
        <v>19600</v>
      </c>
    </row>
    <row r="81" spans="1:10" s="261" customFormat="1" ht="14.25">
      <c r="A81" s="360">
        <v>43839</v>
      </c>
      <c r="B81" s="361" t="s">
        <v>22</v>
      </c>
      <c r="C81" s="362">
        <v>1200</v>
      </c>
      <c r="D81" s="362" t="s">
        <v>15</v>
      </c>
      <c r="E81" s="363">
        <v>497</v>
      </c>
      <c r="F81" s="363">
        <v>503</v>
      </c>
      <c r="G81" s="363">
        <v>0</v>
      </c>
      <c r="H81" s="364">
        <f t="shared" ref="H81:H82" si="94">SUM(F81-E81)*C81</f>
        <v>7200</v>
      </c>
      <c r="I81" s="379">
        <v>0</v>
      </c>
      <c r="J81" s="388">
        <f t="shared" ref="J81:J82" si="95">SUM(H81:I81)</f>
        <v>7200</v>
      </c>
    </row>
    <row r="82" spans="1:10" s="261" customFormat="1" ht="14.25">
      <c r="A82" s="360">
        <v>43838</v>
      </c>
      <c r="B82" s="361" t="s">
        <v>362</v>
      </c>
      <c r="C82" s="362">
        <v>500</v>
      </c>
      <c r="D82" s="362" t="s">
        <v>15</v>
      </c>
      <c r="E82" s="363">
        <v>2246</v>
      </c>
      <c r="F82" s="363">
        <v>2258</v>
      </c>
      <c r="G82" s="363">
        <v>0</v>
      </c>
      <c r="H82" s="364">
        <f t="shared" si="94"/>
        <v>6000</v>
      </c>
      <c r="I82" s="379">
        <v>0</v>
      </c>
      <c r="J82" s="388">
        <f t="shared" si="95"/>
        <v>6000</v>
      </c>
    </row>
    <row r="83" spans="1:10" s="261" customFormat="1" ht="14.25">
      <c r="A83" s="360">
        <v>43837</v>
      </c>
      <c r="B83" s="361" t="s">
        <v>297</v>
      </c>
      <c r="C83" s="362">
        <v>6400</v>
      </c>
      <c r="D83" s="362" t="s">
        <v>15</v>
      </c>
      <c r="E83" s="363">
        <v>255</v>
      </c>
      <c r="F83" s="363">
        <v>256.5</v>
      </c>
      <c r="G83" s="363">
        <v>0</v>
      </c>
      <c r="H83" s="364">
        <f t="shared" ref="H83" si="96">SUM(F83-E83)*C83</f>
        <v>9600</v>
      </c>
      <c r="I83" s="379">
        <v>0</v>
      </c>
      <c r="J83" s="388">
        <f t="shared" ref="J83" si="97">SUM(H83:I83)</f>
        <v>9600</v>
      </c>
    </row>
    <row r="84" spans="1:10" s="261" customFormat="1" ht="14.25">
      <c r="A84" s="360">
        <v>43833</v>
      </c>
      <c r="B84" s="361" t="s">
        <v>361</v>
      </c>
      <c r="C84" s="362">
        <v>1000</v>
      </c>
      <c r="D84" s="362" t="s">
        <v>15</v>
      </c>
      <c r="E84" s="363">
        <v>1890</v>
      </c>
      <c r="F84" s="363">
        <v>1905</v>
      </c>
      <c r="G84" s="363">
        <v>1920</v>
      </c>
      <c r="H84" s="364">
        <f t="shared" ref="H84" si="98">SUM(F84-E84)*C84</f>
        <v>15000</v>
      </c>
      <c r="I84" s="379">
        <f>SUM(G84-F84)*C84</f>
        <v>15000</v>
      </c>
      <c r="J84" s="388">
        <f t="shared" ref="J84" si="99">SUM(H84:I84)</f>
        <v>30000</v>
      </c>
    </row>
    <row r="85" spans="1:10" s="261" customFormat="1" ht="14.25">
      <c r="A85" s="360">
        <v>43832</v>
      </c>
      <c r="B85" s="361" t="s">
        <v>357</v>
      </c>
      <c r="C85" s="362">
        <v>3000</v>
      </c>
      <c r="D85" s="362" t="s">
        <v>15</v>
      </c>
      <c r="E85" s="363">
        <v>352</v>
      </c>
      <c r="F85" s="363">
        <v>355</v>
      </c>
      <c r="G85" s="363">
        <v>358</v>
      </c>
      <c r="H85" s="364">
        <f t="shared" ref="H85" si="100">SUM(F85-E85)*C85</f>
        <v>9000</v>
      </c>
      <c r="I85" s="379">
        <f>SUM(G85-F85)*C85</f>
        <v>9000</v>
      </c>
      <c r="J85" s="388">
        <f t="shared" ref="J85" si="101">SUM(H85:I85)</f>
        <v>18000</v>
      </c>
    </row>
    <row r="86" spans="1:10" s="261" customFormat="1" ht="14.25">
      <c r="A86" s="390"/>
      <c r="B86" s="390"/>
      <c r="C86" s="390"/>
      <c r="D86" s="390"/>
      <c r="E86" s="390"/>
      <c r="F86" s="390"/>
      <c r="G86" s="391"/>
      <c r="H86" s="391">
        <f>SUM(H65:H85)</f>
        <v>118220.00000000003</v>
      </c>
      <c r="I86" s="419" t="s">
        <v>328</v>
      </c>
      <c r="J86" s="391">
        <f>SUM(J65:J85)</f>
        <v>184100.00000000003</v>
      </c>
    </row>
    <row r="87" spans="1:10" s="261" customFormat="1" ht="14.25">
      <c r="A87" s="392">
        <v>43800</v>
      </c>
      <c r="B87" s="389"/>
      <c r="C87" s="389"/>
      <c r="D87" s="389"/>
      <c r="E87" s="389"/>
      <c r="F87" s="389"/>
      <c r="G87" s="389"/>
      <c r="H87" s="389"/>
      <c r="I87" s="389"/>
      <c r="J87" s="389"/>
    </row>
    <row r="88" spans="1:10" s="261" customFormat="1" ht="14.25">
      <c r="A88" s="393" t="s">
        <v>303</v>
      </c>
      <c r="B88" s="394" t="s">
        <v>304</v>
      </c>
      <c r="C88" s="380" t="s">
        <v>305</v>
      </c>
      <c r="D88" s="395" t="s">
        <v>306</v>
      </c>
      <c r="E88" s="395" t="s">
        <v>307</v>
      </c>
      <c r="F88" s="380" t="s">
        <v>296</v>
      </c>
      <c r="G88" s="389"/>
      <c r="H88" s="389"/>
      <c r="I88" s="389"/>
      <c r="J88" s="389"/>
    </row>
    <row r="89" spans="1:10" s="261" customFormat="1" ht="14.25">
      <c r="A89" s="396" t="s">
        <v>360</v>
      </c>
      <c r="B89" s="382">
        <v>3</v>
      </c>
      <c r="C89" s="383">
        <f>SUM(A89-B89)</f>
        <v>18</v>
      </c>
      <c r="D89" s="397">
        <v>4</v>
      </c>
      <c r="E89" s="383">
        <f>SUM(C89-D89)</f>
        <v>14</v>
      </c>
      <c r="F89" s="383">
        <f>E89*100/C89</f>
        <v>77.777777777777771</v>
      </c>
      <c r="G89" s="389"/>
      <c r="H89" s="389"/>
      <c r="I89" s="389"/>
      <c r="J89" s="389"/>
    </row>
    <row r="90" spans="1:10" s="261" customFormat="1" ht="14.25">
      <c r="A90" s="398"/>
      <c r="B90" s="399"/>
      <c r="C90" s="399"/>
      <c r="D90" s="400"/>
      <c r="E90" s="400"/>
      <c r="F90" s="401">
        <v>43800</v>
      </c>
      <c r="G90" s="399"/>
      <c r="H90" s="399"/>
      <c r="I90" s="402"/>
      <c r="J90" s="402"/>
    </row>
    <row r="91" spans="1:10" s="261" customFormat="1" ht="14.25">
      <c r="A91" s="360">
        <v>43830</v>
      </c>
      <c r="B91" s="361" t="s">
        <v>280</v>
      </c>
      <c r="C91" s="362">
        <v>1200</v>
      </c>
      <c r="D91" s="362" t="s">
        <v>15</v>
      </c>
      <c r="E91" s="363">
        <v>1181</v>
      </c>
      <c r="F91" s="363">
        <v>1170</v>
      </c>
      <c r="G91" s="363">
        <v>0</v>
      </c>
      <c r="H91" s="364">
        <f t="shared" ref="H91:H92" si="102">SUM(F91-E91)*C91</f>
        <v>-13200</v>
      </c>
      <c r="I91" s="379">
        <v>0</v>
      </c>
      <c r="J91" s="388">
        <f t="shared" ref="J91:J92" si="103">SUM(H91:I91)</f>
        <v>-13200</v>
      </c>
    </row>
    <row r="92" spans="1:10" s="261" customFormat="1" ht="14.25">
      <c r="A92" s="360">
        <v>43829</v>
      </c>
      <c r="B92" s="361" t="s">
        <v>330</v>
      </c>
      <c r="C92" s="362">
        <v>7000</v>
      </c>
      <c r="D92" s="362" t="s">
        <v>15</v>
      </c>
      <c r="E92" s="363">
        <v>154</v>
      </c>
      <c r="F92" s="363">
        <v>155.5</v>
      </c>
      <c r="G92" s="363">
        <v>0</v>
      </c>
      <c r="H92" s="364">
        <f t="shared" si="102"/>
        <v>10500</v>
      </c>
      <c r="I92" s="379">
        <v>0</v>
      </c>
      <c r="J92" s="388">
        <f t="shared" si="103"/>
        <v>10500</v>
      </c>
    </row>
    <row r="93" spans="1:10" s="261" customFormat="1" ht="14.25">
      <c r="A93" s="360">
        <v>43826</v>
      </c>
      <c r="B93" s="361" t="s">
        <v>349</v>
      </c>
      <c r="C93" s="362">
        <v>1000</v>
      </c>
      <c r="D93" s="362" t="s">
        <v>15</v>
      </c>
      <c r="E93" s="363">
        <v>1405</v>
      </c>
      <c r="F93" s="363">
        <v>1415</v>
      </c>
      <c r="G93" s="363">
        <v>1425</v>
      </c>
      <c r="H93" s="364">
        <f t="shared" ref="H93" si="104">SUM(F93-E93)*C93</f>
        <v>10000</v>
      </c>
      <c r="I93" s="379">
        <f>SUM(G93-F93)*C93</f>
        <v>10000</v>
      </c>
      <c r="J93" s="388">
        <f t="shared" ref="J93" si="105">SUM(H93:I93)</f>
        <v>20000</v>
      </c>
    </row>
    <row r="94" spans="1:10" s="261" customFormat="1" ht="14.25">
      <c r="A94" s="360">
        <v>43825</v>
      </c>
      <c r="B94" s="361" t="s">
        <v>45</v>
      </c>
      <c r="C94" s="362">
        <v>10000</v>
      </c>
      <c r="D94" s="362" t="s">
        <v>15</v>
      </c>
      <c r="E94" s="363">
        <v>149</v>
      </c>
      <c r="F94" s="363">
        <v>149</v>
      </c>
      <c r="G94" s="363">
        <v>0</v>
      </c>
      <c r="H94" s="364">
        <f t="shared" ref="H94" si="106">SUM(F94-E94)*C94</f>
        <v>0</v>
      </c>
      <c r="I94" s="379">
        <v>0</v>
      </c>
      <c r="J94" s="388">
        <f t="shared" ref="J94" si="107">SUM(H94:I94)</f>
        <v>0</v>
      </c>
    </row>
    <row r="95" spans="1:10" s="261" customFormat="1" ht="14.25">
      <c r="A95" s="360">
        <v>43823</v>
      </c>
      <c r="B95" s="361" t="s">
        <v>337</v>
      </c>
      <c r="C95" s="362">
        <v>2200</v>
      </c>
      <c r="D95" s="362" t="s">
        <v>15</v>
      </c>
      <c r="E95" s="363">
        <v>475</v>
      </c>
      <c r="F95" s="363">
        <v>480</v>
      </c>
      <c r="G95" s="363">
        <v>0</v>
      </c>
      <c r="H95" s="364">
        <f t="shared" ref="H95" si="108">SUM(F95-E95)*C95</f>
        <v>11000</v>
      </c>
      <c r="I95" s="379">
        <v>0</v>
      </c>
      <c r="J95" s="388">
        <f t="shared" ref="J95" si="109">SUM(H95:I95)</f>
        <v>11000</v>
      </c>
    </row>
    <row r="96" spans="1:10" s="261" customFormat="1" ht="14.25">
      <c r="A96" s="360">
        <v>43822</v>
      </c>
      <c r="B96" s="361" t="s">
        <v>348</v>
      </c>
      <c r="C96" s="362">
        <v>2400</v>
      </c>
      <c r="D96" s="362" t="s">
        <v>15</v>
      </c>
      <c r="E96" s="363">
        <v>498</v>
      </c>
      <c r="F96" s="363">
        <v>502</v>
      </c>
      <c r="G96" s="363">
        <v>504</v>
      </c>
      <c r="H96" s="364">
        <f t="shared" ref="H96" si="110">SUM(F96-E96)*C96</f>
        <v>9600</v>
      </c>
      <c r="I96" s="379">
        <f>SUM(G96-F96)*C96</f>
        <v>4800</v>
      </c>
      <c r="J96" s="388">
        <f t="shared" ref="J96" si="111">SUM(H96:I96)</f>
        <v>14400</v>
      </c>
    </row>
    <row r="97" spans="1:10" s="261" customFormat="1" ht="14.25">
      <c r="A97" s="360">
        <v>43819</v>
      </c>
      <c r="B97" s="361" t="s">
        <v>357</v>
      </c>
      <c r="C97" s="362">
        <v>2400</v>
      </c>
      <c r="D97" s="362" t="s">
        <v>15</v>
      </c>
      <c r="E97" s="363">
        <v>346.5</v>
      </c>
      <c r="F97" s="363">
        <v>350.5</v>
      </c>
      <c r="G97" s="363">
        <v>0</v>
      </c>
      <c r="H97" s="364">
        <f t="shared" ref="H97" si="112">SUM(F97-E97)*C97</f>
        <v>9600</v>
      </c>
      <c r="I97" s="379">
        <v>0</v>
      </c>
      <c r="J97" s="388">
        <f t="shared" ref="J97" si="113">SUM(H97:I97)</f>
        <v>9600</v>
      </c>
    </row>
    <row r="98" spans="1:10" s="261" customFormat="1" ht="14.25">
      <c r="A98" s="360">
        <v>43817</v>
      </c>
      <c r="B98" s="361" t="s">
        <v>90</v>
      </c>
      <c r="C98" s="362">
        <v>1600</v>
      </c>
      <c r="D98" s="362" t="s">
        <v>15</v>
      </c>
      <c r="E98" s="363">
        <v>952</v>
      </c>
      <c r="F98" s="363">
        <v>960</v>
      </c>
      <c r="G98" s="363">
        <v>965</v>
      </c>
      <c r="H98" s="364">
        <f t="shared" ref="H98" si="114">SUM(F98-E98)*C98</f>
        <v>12800</v>
      </c>
      <c r="I98" s="379">
        <f>SUM(G98-F98)*C98</f>
        <v>8000</v>
      </c>
      <c r="J98" s="388">
        <f t="shared" ref="J98" si="115">SUM(H98:I98)</f>
        <v>20800</v>
      </c>
    </row>
    <row r="99" spans="1:10" s="261" customFormat="1" ht="14.25">
      <c r="A99" s="360">
        <v>43816</v>
      </c>
      <c r="B99" s="361" t="s">
        <v>279</v>
      </c>
      <c r="C99" s="362">
        <v>17000</v>
      </c>
      <c r="D99" s="362" t="s">
        <v>15</v>
      </c>
      <c r="E99" s="363">
        <v>35.65</v>
      </c>
      <c r="F99" s="363">
        <v>36.049999999999997</v>
      </c>
      <c r="G99" s="363">
        <v>0</v>
      </c>
      <c r="H99" s="364">
        <f t="shared" ref="H99" si="116">SUM(F99-E99)*C99</f>
        <v>6799.9999999999754</v>
      </c>
      <c r="I99" s="379">
        <v>0</v>
      </c>
      <c r="J99" s="388">
        <f t="shared" ref="J99" si="117">SUM(H99:I99)</f>
        <v>6799.9999999999754</v>
      </c>
    </row>
    <row r="100" spans="1:10" s="261" customFormat="1" ht="14.25">
      <c r="A100" s="360">
        <v>43816</v>
      </c>
      <c r="B100" s="361" t="s">
        <v>359</v>
      </c>
      <c r="C100" s="362">
        <v>4500</v>
      </c>
      <c r="D100" s="362" t="s">
        <v>15</v>
      </c>
      <c r="E100" s="363">
        <v>117.5</v>
      </c>
      <c r="F100" s="363">
        <v>117.5</v>
      </c>
      <c r="G100" s="363">
        <v>0</v>
      </c>
      <c r="H100" s="364">
        <f>SUM(E100-F100)*C100</f>
        <v>0</v>
      </c>
      <c r="I100" s="379">
        <v>0</v>
      </c>
      <c r="J100" s="388">
        <f t="shared" ref="J100" si="118">SUM(H100:I100)</f>
        <v>0</v>
      </c>
    </row>
    <row r="101" spans="1:10" s="261" customFormat="1" ht="14.25">
      <c r="A101" s="360">
        <v>43815</v>
      </c>
      <c r="B101" s="361" t="s">
        <v>93</v>
      </c>
      <c r="C101" s="362">
        <v>6400</v>
      </c>
      <c r="D101" s="362" t="s">
        <v>13</v>
      </c>
      <c r="E101" s="363">
        <v>135</v>
      </c>
      <c r="F101" s="363">
        <v>133.5</v>
      </c>
      <c r="G101" s="363">
        <v>0</v>
      </c>
      <c r="H101" s="364">
        <f>SUM(E101-F101)*C101</f>
        <v>9600</v>
      </c>
      <c r="I101" s="379">
        <v>0</v>
      </c>
      <c r="J101" s="388">
        <f t="shared" ref="J101" si="119">SUM(H101:I101)</f>
        <v>9600</v>
      </c>
    </row>
    <row r="102" spans="1:10" s="261" customFormat="1" ht="14.25">
      <c r="A102" s="360">
        <v>43812</v>
      </c>
      <c r="B102" s="361" t="s">
        <v>22</v>
      </c>
      <c r="C102" s="362">
        <v>1200</v>
      </c>
      <c r="D102" s="362" t="s">
        <v>15</v>
      </c>
      <c r="E102" s="363">
        <v>503</v>
      </c>
      <c r="F102" s="363">
        <v>509.5</v>
      </c>
      <c r="G102" s="363">
        <v>0</v>
      </c>
      <c r="H102" s="364">
        <f t="shared" ref="H102" si="120">SUM(F102-E102)*C102</f>
        <v>7800</v>
      </c>
      <c r="I102" s="379">
        <v>0</v>
      </c>
      <c r="J102" s="388">
        <f t="shared" ref="J102" si="121">SUM(H102:I102)</f>
        <v>7800</v>
      </c>
    </row>
    <row r="103" spans="1:10" s="261" customFormat="1" ht="14.25">
      <c r="A103" s="360">
        <v>43811</v>
      </c>
      <c r="B103" s="361" t="s">
        <v>69</v>
      </c>
      <c r="C103" s="362">
        <v>3000</v>
      </c>
      <c r="D103" s="362" t="s">
        <v>15</v>
      </c>
      <c r="E103" s="363">
        <v>704</v>
      </c>
      <c r="F103" s="363">
        <v>707</v>
      </c>
      <c r="G103" s="363">
        <v>713</v>
      </c>
      <c r="H103" s="364">
        <f t="shared" ref="H103" si="122">SUM(F103-E103)*C103</f>
        <v>9000</v>
      </c>
      <c r="I103" s="379">
        <f>SUM(G103-F103)*C103</f>
        <v>18000</v>
      </c>
      <c r="J103" s="388">
        <f t="shared" ref="J103" si="123">SUM(H103:I103)</f>
        <v>27000</v>
      </c>
    </row>
    <row r="104" spans="1:10" s="261" customFormat="1" ht="14.25">
      <c r="A104" s="360">
        <v>43810</v>
      </c>
      <c r="B104" s="361" t="s">
        <v>32</v>
      </c>
      <c r="C104" s="362">
        <v>4000</v>
      </c>
      <c r="D104" s="362" t="s">
        <v>13</v>
      </c>
      <c r="E104" s="363">
        <v>249</v>
      </c>
      <c r="F104" s="363">
        <v>251.5</v>
      </c>
      <c r="G104" s="363">
        <v>0</v>
      </c>
      <c r="H104" s="364">
        <f>SUM(E104-F104)*C104</f>
        <v>-10000</v>
      </c>
      <c r="I104" s="379">
        <v>0</v>
      </c>
      <c r="J104" s="388">
        <f t="shared" ref="J104" si="124">SUM(H104:I104)</f>
        <v>-10000</v>
      </c>
    </row>
    <row r="105" spans="1:10" s="261" customFormat="1" ht="14.25">
      <c r="A105" s="360">
        <v>43805</v>
      </c>
      <c r="B105" s="361" t="s">
        <v>69</v>
      </c>
      <c r="C105" s="362">
        <v>3000</v>
      </c>
      <c r="D105" s="362" t="s">
        <v>15</v>
      </c>
      <c r="E105" s="363">
        <v>701</v>
      </c>
      <c r="F105" s="363">
        <v>704</v>
      </c>
      <c r="G105" s="363">
        <v>0</v>
      </c>
      <c r="H105" s="364">
        <f t="shared" ref="H105" si="125">SUM(F105-E105)*C105</f>
        <v>9000</v>
      </c>
      <c r="I105" s="379">
        <v>0</v>
      </c>
      <c r="J105" s="388">
        <f t="shared" ref="J105" si="126">SUM(H105:I105)</f>
        <v>9000</v>
      </c>
    </row>
    <row r="106" spans="1:10" s="261" customFormat="1" ht="14.25">
      <c r="A106" s="360">
        <v>43804</v>
      </c>
      <c r="B106" s="361" t="s">
        <v>27</v>
      </c>
      <c r="C106" s="362">
        <v>2000</v>
      </c>
      <c r="D106" s="362" t="s">
        <v>15</v>
      </c>
      <c r="E106" s="363">
        <v>475</v>
      </c>
      <c r="F106" s="363">
        <v>470</v>
      </c>
      <c r="G106" s="363">
        <v>0</v>
      </c>
      <c r="H106" s="364">
        <f t="shared" ref="H106" si="127">SUM(F106-E106)*C106</f>
        <v>-10000</v>
      </c>
      <c r="I106" s="379">
        <v>0</v>
      </c>
      <c r="J106" s="388">
        <f t="shared" ref="J106" si="128">SUM(H106:I106)</f>
        <v>-10000</v>
      </c>
    </row>
    <row r="107" spans="1:10" s="261" customFormat="1" ht="14.25">
      <c r="A107" s="360">
        <v>43803</v>
      </c>
      <c r="B107" s="361" t="s">
        <v>102</v>
      </c>
      <c r="C107" s="362">
        <v>8000</v>
      </c>
      <c r="D107" s="362" t="s">
        <v>15</v>
      </c>
      <c r="E107" s="363">
        <v>105.5</v>
      </c>
      <c r="F107" s="363">
        <v>106.5</v>
      </c>
      <c r="G107" s="363">
        <v>107.3</v>
      </c>
      <c r="H107" s="364">
        <f t="shared" ref="H107" si="129">SUM(F107-E107)*C107</f>
        <v>8000</v>
      </c>
      <c r="I107" s="379">
        <f>SUM(G107-F107)*C107</f>
        <v>6399.9999999999773</v>
      </c>
      <c r="J107" s="388">
        <f t="shared" ref="J107" si="130">SUM(H107:I107)</f>
        <v>14399.999999999978</v>
      </c>
    </row>
    <row r="108" spans="1:10" s="261" customFormat="1" ht="14.25">
      <c r="A108" s="360">
        <v>43803</v>
      </c>
      <c r="B108" s="361" t="s">
        <v>107</v>
      </c>
      <c r="C108" s="362">
        <v>5600</v>
      </c>
      <c r="D108" s="362" t="s">
        <v>15</v>
      </c>
      <c r="E108" s="363">
        <v>223</v>
      </c>
      <c r="F108" s="363">
        <v>225</v>
      </c>
      <c r="G108" s="363">
        <v>0</v>
      </c>
      <c r="H108" s="364">
        <f t="shared" ref="H108" si="131">SUM(F108-E108)*C108</f>
        <v>11200</v>
      </c>
      <c r="I108" s="379">
        <v>0</v>
      </c>
      <c r="J108" s="388">
        <f t="shared" ref="J108" si="132">SUM(H108:I108)</f>
        <v>11200</v>
      </c>
    </row>
    <row r="109" spans="1:10" s="261" customFormat="1" ht="14.25">
      <c r="A109" s="360">
        <v>43802</v>
      </c>
      <c r="B109" s="361" t="s">
        <v>358</v>
      </c>
      <c r="C109" s="362">
        <v>2400</v>
      </c>
      <c r="D109" s="362" t="s">
        <v>15</v>
      </c>
      <c r="E109" s="363">
        <v>523</v>
      </c>
      <c r="F109" s="363">
        <v>526.45000000000005</v>
      </c>
      <c r="G109" s="363">
        <v>0</v>
      </c>
      <c r="H109" s="364">
        <f t="shared" ref="H109" si="133">SUM(F109-E109)*C109</f>
        <v>8280.0000000001091</v>
      </c>
      <c r="I109" s="379">
        <v>0</v>
      </c>
      <c r="J109" s="388">
        <f t="shared" ref="J109" si="134">SUM(H109:I109)</f>
        <v>8280.0000000001091</v>
      </c>
    </row>
    <row r="110" spans="1:10" s="261" customFormat="1" ht="14.25">
      <c r="A110" s="360">
        <v>43801</v>
      </c>
      <c r="B110" s="361" t="s">
        <v>298</v>
      </c>
      <c r="C110" s="362">
        <v>800</v>
      </c>
      <c r="D110" s="362" t="s">
        <v>15</v>
      </c>
      <c r="E110" s="363">
        <v>1635</v>
      </c>
      <c r="F110" s="363">
        <v>1635</v>
      </c>
      <c r="G110" s="363">
        <v>0</v>
      </c>
      <c r="H110" s="364">
        <f t="shared" ref="H110" si="135">SUM(F110-E110)*C110</f>
        <v>0</v>
      </c>
      <c r="I110" s="379">
        <v>0</v>
      </c>
      <c r="J110" s="388">
        <f t="shared" ref="J110" si="136">SUM(H110:I110)</f>
        <v>0</v>
      </c>
    </row>
    <row r="111" spans="1:10" s="261" customFormat="1" ht="14.25">
      <c r="A111" s="360">
        <v>43801</v>
      </c>
      <c r="B111" s="361" t="s">
        <v>357</v>
      </c>
      <c r="C111" s="362">
        <v>2400</v>
      </c>
      <c r="D111" s="362" t="s">
        <v>15</v>
      </c>
      <c r="E111" s="363">
        <v>374</v>
      </c>
      <c r="F111" s="363">
        <v>369</v>
      </c>
      <c r="G111" s="363">
        <v>0</v>
      </c>
      <c r="H111" s="364">
        <f t="shared" ref="H111" si="137">SUM(F111-E111)*C111</f>
        <v>-12000</v>
      </c>
      <c r="I111" s="379">
        <v>0</v>
      </c>
      <c r="J111" s="388">
        <f t="shared" ref="J111" si="138">SUM(H111:I111)</f>
        <v>-12000</v>
      </c>
    </row>
    <row r="112" spans="1:10" s="261" customFormat="1"/>
    <row r="113" spans="1:10" s="261" customFormat="1" ht="14.25">
      <c r="A113" s="390"/>
      <c r="B113" s="390"/>
      <c r="C113" s="390"/>
      <c r="D113" s="390"/>
      <c r="E113" s="390"/>
      <c r="F113" s="390"/>
      <c r="G113" s="391"/>
      <c r="H113" s="391">
        <f>SUM(H91:H111)</f>
        <v>87980.000000000087</v>
      </c>
      <c r="I113" s="419" t="s">
        <v>328</v>
      </c>
      <c r="J113" s="391">
        <f>SUM(J91:J111)</f>
        <v>135180.00000000006</v>
      </c>
    </row>
    <row r="114" spans="1:10" s="261" customFormat="1" ht="14.25">
      <c r="A114" s="392">
        <v>43770</v>
      </c>
      <c r="B114" s="389"/>
      <c r="C114" s="389"/>
      <c r="D114" s="389"/>
      <c r="E114" s="389"/>
      <c r="F114" s="389"/>
      <c r="G114" s="389"/>
      <c r="H114" s="389"/>
      <c r="I114" s="389"/>
      <c r="J114" s="389"/>
    </row>
    <row r="115" spans="1:10" s="261" customFormat="1" ht="14.25">
      <c r="A115" s="393" t="s">
        <v>303</v>
      </c>
      <c r="B115" s="394" t="s">
        <v>304</v>
      </c>
      <c r="C115" s="380" t="s">
        <v>305</v>
      </c>
      <c r="D115" s="395" t="s">
        <v>306</v>
      </c>
      <c r="E115" s="395" t="s">
        <v>307</v>
      </c>
      <c r="F115" s="380" t="s">
        <v>296</v>
      </c>
      <c r="G115" s="389"/>
      <c r="H115" s="389"/>
      <c r="I115" s="389"/>
      <c r="J115" s="389"/>
    </row>
    <row r="116" spans="1:10" s="261" customFormat="1" ht="14.25">
      <c r="A116" s="396" t="s">
        <v>324</v>
      </c>
      <c r="B116" s="382">
        <v>5</v>
      </c>
      <c r="C116" s="383">
        <f>SUM(A116-B116)</f>
        <v>23</v>
      </c>
      <c r="D116" s="397">
        <v>9</v>
      </c>
      <c r="E116" s="383">
        <f>SUM(C116-D116)</f>
        <v>14</v>
      </c>
      <c r="F116" s="383">
        <f>E116*100/C116</f>
        <v>60.869565217391305</v>
      </c>
      <c r="G116" s="389"/>
      <c r="H116" s="389"/>
      <c r="I116" s="389"/>
      <c r="J116" s="389"/>
    </row>
    <row r="117" spans="1:10" s="261" customFormat="1" ht="14.25">
      <c r="A117" s="398"/>
      <c r="B117" s="399"/>
      <c r="C117" s="399"/>
      <c r="D117" s="400"/>
      <c r="E117" s="400"/>
      <c r="F117" s="401">
        <v>43770</v>
      </c>
      <c r="G117" s="399"/>
      <c r="H117" s="399"/>
      <c r="I117" s="402"/>
      <c r="J117" s="402"/>
    </row>
    <row r="118" spans="1:10" s="261" customFormat="1"/>
    <row r="119" spans="1:10" s="261" customFormat="1" ht="14.25">
      <c r="A119" s="360">
        <v>43798</v>
      </c>
      <c r="B119" s="361" t="s">
        <v>70</v>
      </c>
      <c r="C119" s="362">
        <v>1600</v>
      </c>
      <c r="D119" s="362" t="s">
        <v>15</v>
      </c>
      <c r="E119" s="363">
        <v>727.5</v>
      </c>
      <c r="F119" s="363">
        <v>727.5</v>
      </c>
      <c r="G119" s="363">
        <v>0</v>
      </c>
      <c r="H119" s="364">
        <f t="shared" ref="H119" si="139">SUM(F119-E119)*C119</f>
        <v>0</v>
      </c>
      <c r="I119" s="379">
        <v>0</v>
      </c>
      <c r="J119" s="388">
        <f t="shared" ref="J119" si="140">SUM(H119:I119)</f>
        <v>0</v>
      </c>
    </row>
    <row r="120" spans="1:10" s="261" customFormat="1" ht="14.25">
      <c r="A120" s="360">
        <v>43798</v>
      </c>
      <c r="B120" s="361" t="s">
        <v>107</v>
      </c>
      <c r="C120" s="362">
        <v>5400</v>
      </c>
      <c r="D120" s="362" t="s">
        <v>15</v>
      </c>
      <c r="E120" s="363">
        <v>219</v>
      </c>
      <c r="F120" s="363">
        <v>221</v>
      </c>
      <c r="G120" s="363">
        <v>223</v>
      </c>
      <c r="H120" s="364">
        <f t="shared" ref="H120" si="141">SUM(F120-E120)*C120</f>
        <v>10800</v>
      </c>
      <c r="I120" s="379">
        <f>SUM(G120-F120)*C120</f>
        <v>10800</v>
      </c>
      <c r="J120" s="388">
        <f t="shared" ref="J120" si="142">SUM(H120:I120)</f>
        <v>21600</v>
      </c>
    </row>
    <row r="121" spans="1:10" s="261" customFormat="1" ht="14.25">
      <c r="A121" s="360">
        <v>43797</v>
      </c>
      <c r="B121" s="361" t="s">
        <v>133</v>
      </c>
      <c r="C121" s="362">
        <v>9000</v>
      </c>
      <c r="D121" s="362" t="s">
        <v>15</v>
      </c>
      <c r="E121" s="363">
        <v>104.25</v>
      </c>
      <c r="F121" s="363">
        <v>105.25</v>
      </c>
      <c r="G121" s="363">
        <v>106.25</v>
      </c>
      <c r="H121" s="364">
        <f t="shared" ref="H121" si="143">SUM(F121-E121)*C121</f>
        <v>9000</v>
      </c>
      <c r="I121" s="379">
        <f>SUM(G121-F121)*C121</f>
        <v>9000</v>
      </c>
      <c r="J121" s="388">
        <f t="shared" ref="J121" si="144">SUM(H121:I121)</f>
        <v>18000</v>
      </c>
    </row>
    <row r="122" spans="1:10" s="261" customFormat="1" ht="14.25">
      <c r="A122" s="360">
        <v>43796</v>
      </c>
      <c r="B122" s="361" t="s">
        <v>357</v>
      </c>
      <c r="C122" s="362">
        <v>2400</v>
      </c>
      <c r="D122" s="362" t="s">
        <v>15</v>
      </c>
      <c r="E122" s="363">
        <v>366.5</v>
      </c>
      <c r="F122" s="363">
        <v>369.95</v>
      </c>
      <c r="G122" s="363">
        <v>0</v>
      </c>
      <c r="H122" s="364">
        <f t="shared" ref="H122" si="145">SUM(F122-E122)*C122</f>
        <v>8279.9999999999727</v>
      </c>
      <c r="I122" s="379">
        <v>0</v>
      </c>
      <c r="J122" s="388">
        <f t="shared" ref="J122" si="146">SUM(H122:I122)</f>
        <v>8279.9999999999727</v>
      </c>
    </row>
    <row r="123" spans="1:10" s="261" customFormat="1" ht="14.25">
      <c r="A123" s="360">
        <v>43795</v>
      </c>
      <c r="B123" s="361" t="s">
        <v>350</v>
      </c>
      <c r="C123" s="362">
        <v>3600</v>
      </c>
      <c r="D123" s="362" t="s">
        <v>15</v>
      </c>
      <c r="E123" s="363">
        <v>266</v>
      </c>
      <c r="F123" s="363">
        <v>269</v>
      </c>
      <c r="G123" s="363">
        <v>271.5</v>
      </c>
      <c r="H123" s="364">
        <f t="shared" ref="H123" si="147">SUM(F123-E123)*C123</f>
        <v>10800</v>
      </c>
      <c r="I123" s="379">
        <f>SUM(G123-F123)*C123</f>
        <v>9000</v>
      </c>
      <c r="J123" s="388">
        <f t="shared" ref="J123" si="148">SUM(H123:I123)</f>
        <v>19800</v>
      </c>
    </row>
    <row r="124" spans="1:10" s="261" customFormat="1" ht="14.25">
      <c r="A124" s="360">
        <v>43795</v>
      </c>
      <c r="B124" s="361" t="s">
        <v>325</v>
      </c>
      <c r="C124" s="362">
        <v>3200</v>
      </c>
      <c r="D124" s="362" t="s">
        <v>15</v>
      </c>
      <c r="E124" s="363">
        <v>309.5</v>
      </c>
      <c r="F124" s="363">
        <v>312</v>
      </c>
      <c r="G124" s="363">
        <v>315</v>
      </c>
      <c r="H124" s="364">
        <f t="shared" ref="H124" si="149">SUM(F124-E124)*C124</f>
        <v>8000</v>
      </c>
      <c r="I124" s="379">
        <f>SUM(G124-F124)*C124</f>
        <v>9600</v>
      </c>
      <c r="J124" s="388">
        <f t="shared" ref="J124" si="150">SUM(H124:I124)</f>
        <v>17600</v>
      </c>
    </row>
    <row r="125" spans="1:10" s="261" customFormat="1" ht="14.25">
      <c r="A125" s="360">
        <v>43794</v>
      </c>
      <c r="B125" s="361" t="s">
        <v>302</v>
      </c>
      <c r="C125" s="362">
        <v>4000</v>
      </c>
      <c r="D125" s="362" t="s">
        <v>15</v>
      </c>
      <c r="E125" s="363">
        <v>226.5</v>
      </c>
      <c r="F125" s="363">
        <v>227.5</v>
      </c>
      <c r="G125" s="363">
        <v>0</v>
      </c>
      <c r="H125" s="364">
        <f t="shared" ref="H125" si="151">SUM(F125-E125)*C125</f>
        <v>4000</v>
      </c>
      <c r="I125" s="379">
        <v>0</v>
      </c>
      <c r="J125" s="388">
        <f t="shared" ref="J125" si="152">SUM(H125:I125)</f>
        <v>4000</v>
      </c>
    </row>
    <row r="126" spans="1:10" s="261" customFormat="1" ht="14.25">
      <c r="A126" s="360">
        <v>43794</v>
      </c>
      <c r="B126" s="361" t="s">
        <v>133</v>
      </c>
      <c r="C126" s="362">
        <v>8000</v>
      </c>
      <c r="D126" s="362" t="s">
        <v>15</v>
      </c>
      <c r="E126" s="363">
        <v>100</v>
      </c>
      <c r="F126" s="363">
        <v>100</v>
      </c>
      <c r="G126" s="363">
        <v>0</v>
      </c>
      <c r="H126" s="364">
        <f t="shared" ref="H126" si="153">SUM(F126-E126)*C126</f>
        <v>0</v>
      </c>
      <c r="I126" s="379">
        <v>0</v>
      </c>
      <c r="J126" s="388">
        <f t="shared" ref="J126" si="154">SUM(H126:I126)</f>
        <v>0</v>
      </c>
    </row>
    <row r="127" spans="1:10" s="261" customFormat="1" ht="14.25">
      <c r="A127" s="360">
        <v>43791</v>
      </c>
      <c r="B127" s="361" t="s">
        <v>349</v>
      </c>
      <c r="C127" s="362">
        <v>1000</v>
      </c>
      <c r="D127" s="362" t="s">
        <v>15</v>
      </c>
      <c r="E127" s="363">
        <v>1471</v>
      </c>
      <c r="F127" s="363">
        <v>1471</v>
      </c>
      <c r="G127" s="363">
        <v>0</v>
      </c>
      <c r="H127" s="364">
        <f t="shared" ref="H127" si="155">SUM(F127-E127)*C127</f>
        <v>0</v>
      </c>
      <c r="I127" s="379">
        <v>0</v>
      </c>
      <c r="J127" s="388">
        <f t="shared" ref="J127" si="156">SUM(H127:I127)</f>
        <v>0</v>
      </c>
    </row>
    <row r="128" spans="1:10" s="261" customFormat="1" ht="14.25">
      <c r="A128" s="360">
        <v>43791</v>
      </c>
      <c r="B128" s="361" t="s">
        <v>356</v>
      </c>
      <c r="C128" s="362">
        <v>3600</v>
      </c>
      <c r="D128" s="362" t="s">
        <v>15</v>
      </c>
      <c r="E128" s="363">
        <v>429</v>
      </c>
      <c r="F128" s="363">
        <v>425.5</v>
      </c>
      <c r="G128" s="363">
        <v>0</v>
      </c>
      <c r="H128" s="364">
        <f t="shared" ref="H128" si="157">SUM(F128-E128)*C128</f>
        <v>-12600</v>
      </c>
      <c r="I128" s="379">
        <v>0</v>
      </c>
      <c r="J128" s="388">
        <f t="shared" ref="J128" si="158">SUM(H128:I128)</f>
        <v>-12600</v>
      </c>
    </row>
    <row r="129" spans="1:10" s="261" customFormat="1" ht="14.25">
      <c r="A129" s="360">
        <v>43789</v>
      </c>
      <c r="B129" s="361" t="s">
        <v>80</v>
      </c>
      <c r="C129" s="362">
        <v>6000</v>
      </c>
      <c r="D129" s="362" t="s">
        <v>15</v>
      </c>
      <c r="E129" s="363">
        <v>170</v>
      </c>
      <c r="F129" s="363">
        <v>171</v>
      </c>
      <c r="G129" s="363">
        <v>0</v>
      </c>
      <c r="H129" s="364">
        <f t="shared" ref="H129" si="159">SUM(F129-E129)*C129</f>
        <v>6000</v>
      </c>
      <c r="I129" s="379">
        <v>0</v>
      </c>
      <c r="J129" s="388">
        <f t="shared" ref="J129" si="160">SUM(H129:I129)</f>
        <v>6000</v>
      </c>
    </row>
    <row r="130" spans="1:10" s="261" customFormat="1" ht="14.25">
      <c r="A130" s="360">
        <v>43789</v>
      </c>
      <c r="B130" s="361" t="s">
        <v>23</v>
      </c>
      <c r="C130" s="362">
        <v>12000</v>
      </c>
      <c r="D130" s="362" t="s">
        <v>15</v>
      </c>
      <c r="E130" s="363">
        <v>119.5</v>
      </c>
      <c r="F130" s="363">
        <v>118.5</v>
      </c>
      <c r="G130" s="363">
        <v>0</v>
      </c>
      <c r="H130" s="364">
        <f t="shared" ref="H130" si="161">SUM(F130-E130)*C130</f>
        <v>-12000</v>
      </c>
      <c r="I130" s="379">
        <v>0</v>
      </c>
      <c r="J130" s="388">
        <f t="shared" ref="J130" si="162">SUM(H130:I130)</f>
        <v>-12000</v>
      </c>
    </row>
    <row r="131" spans="1:10" s="261" customFormat="1" ht="14.25">
      <c r="A131" s="360">
        <v>43789</v>
      </c>
      <c r="B131" s="361" t="s">
        <v>355</v>
      </c>
      <c r="C131" s="362">
        <v>2000</v>
      </c>
      <c r="D131" s="362" t="s">
        <v>15</v>
      </c>
      <c r="E131" s="363">
        <v>364</v>
      </c>
      <c r="F131" s="363">
        <v>359</v>
      </c>
      <c r="G131" s="363">
        <v>0</v>
      </c>
      <c r="H131" s="364">
        <f t="shared" ref="H131:H132" si="163">SUM(F131-E131)*C131</f>
        <v>-10000</v>
      </c>
      <c r="I131" s="379">
        <v>0</v>
      </c>
      <c r="J131" s="388">
        <f t="shared" ref="J131:J132" si="164">SUM(H131:I131)</f>
        <v>-10000</v>
      </c>
    </row>
    <row r="132" spans="1:10" s="261" customFormat="1" ht="14.25">
      <c r="A132" s="360">
        <v>43788</v>
      </c>
      <c r="B132" s="361" t="s">
        <v>312</v>
      </c>
      <c r="C132" s="362">
        <v>9000</v>
      </c>
      <c r="D132" s="362" t="s">
        <v>15</v>
      </c>
      <c r="E132" s="363">
        <v>99.3</v>
      </c>
      <c r="F132" s="363">
        <v>100.3</v>
      </c>
      <c r="G132" s="363">
        <v>101.3</v>
      </c>
      <c r="H132" s="364">
        <f t="shared" si="163"/>
        <v>9000</v>
      </c>
      <c r="I132" s="379">
        <f>SUM(G132-F132)*C132</f>
        <v>9000</v>
      </c>
      <c r="J132" s="388">
        <f t="shared" si="164"/>
        <v>18000</v>
      </c>
    </row>
    <row r="133" spans="1:10" s="261" customFormat="1" ht="14.25">
      <c r="A133" s="360">
        <v>43787</v>
      </c>
      <c r="B133" s="361" t="s">
        <v>33</v>
      </c>
      <c r="C133" s="362">
        <v>2122</v>
      </c>
      <c r="D133" s="362" t="s">
        <v>15</v>
      </c>
      <c r="E133" s="363">
        <v>410.5</v>
      </c>
      <c r="F133" s="363">
        <v>410.5</v>
      </c>
      <c r="G133" s="363">
        <v>0</v>
      </c>
      <c r="H133" s="364">
        <f t="shared" ref="H133" si="165">SUM(F133-E133)*C133</f>
        <v>0</v>
      </c>
      <c r="I133" s="379">
        <v>0</v>
      </c>
      <c r="J133" s="388">
        <f t="shared" ref="J133" si="166">SUM(H133:I133)</f>
        <v>0</v>
      </c>
    </row>
    <row r="134" spans="1:10" s="261" customFormat="1" ht="14.25">
      <c r="A134" s="360">
        <v>43787</v>
      </c>
      <c r="B134" s="361" t="s">
        <v>93</v>
      </c>
      <c r="C134" s="362">
        <v>6400</v>
      </c>
      <c r="D134" s="362" t="s">
        <v>15</v>
      </c>
      <c r="E134" s="363">
        <v>146.5</v>
      </c>
      <c r="F134" s="363">
        <v>145</v>
      </c>
      <c r="G134" s="363">
        <v>0</v>
      </c>
      <c r="H134" s="364">
        <f t="shared" ref="H134" si="167">SUM(F134-E134)*C134</f>
        <v>-9600</v>
      </c>
      <c r="I134" s="379">
        <v>0</v>
      </c>
      <c r="J134" s="388">
        <f t="shared" ref="J134" si="168">SUM(H134:I134)</f>
        <v>-9600</v>
      </c>
    </row>
    <row r="135" spans="1:10" s="261" customFormat="1" ht="14.25">
      <c r="A135" s="360">
        <v>43784</v>
      </c>
      <c r="B135" s="361" t="s">
        <v>39</v>
      </c>
      <c r="C135" s="362">
        <v>500</v>
      </c>
      <c r="D135" s="362" t="s">
        <v>15</v>
      </c>
      <c r="E135" s="363">
        <v>4256</v>
      </c>
      <c r="F135" s="363">
        <v>4229</v>
      </c>
      <c r="G135" s="363">
        <v>0</v>
      </c>
      <c r="H135" s="364">
        <f>SUM(F135-E135)*C135</f>
        <v>-13500</v>
      </c>
      <c r="I135" s="379">
        <v>0</v>
      </c>
      <c r="J135" s="388">
        <f t="shared" ref="J135" si="169">SUM(H135:I135)</f>
        <v>-13500</v>
      </c>
    </row>
    <row r="136" spans="1:10" s="261" customFormat="1" ht="14.25">
      <c r="A136" s="360">
        <v>43783</v>
      </c>
      <c r="B136" s="361" t="s">
        <v>284</v>
      </c>
      <c r="C136" s="362">
        <v>8000</v>
      </c>
      <c r="D136" s="362" t="s">
        <v>15</v>
      </c>
      <c r="E136" s="363">
        <v>201.8</v>
      </c>
      <c r="F136" s="363">
        <v>202.75</v>
      </c>
      <c r="G136" s="363">
        <v>0</v>
      </c>
      <c r="H136" s="364">
        <f t="shared" ref="H136" si="170">SUM(F136-E136)*C136</f>
        <v>7599.9999999999091</v>
      </c>
      <c r="I136" s="379">
        <v>0</v>
      </c>
      <c r="J136" s="388">
        <f t="shared" ref="J136" si="171">SUM(H136:I136)</f>
        <v>7599.9999999999091</v>
      </c>
    </row>
    <row r="137" spans="1:10" s="261" customFormat="1" ht="14.25">
      <c r="A137" s="360">
        <v>43782</v>
      </c>
      <c r="B137" s="361" t="s">
        <v>94</v>
      </c>
      <c r="C137" s="362">
        <v>5500</v>
      </c>
      <c r="D137" s="362" t="s">
        <v>15</v>
      </c>
      <c r="E137" s="363">
        <v>426.6</v>
      </c>
      <c r="F137" s="363">
        <v>426.6</v>
      </c>
      <c r="G137" s="363">
        <v>0</v>
      </c>
      <c r="H137" s="364">
        <f t="shared" ref="H137" si="172">SUM(F137-E137)*C137</f>
        <v>0</v>
      </c>
      <c r="I137" s="379">
        <v>0</v>
      </c>
      <c r="J137" s="388">
        <f t="shared" ref="J137" si="173">SUM(H137:I137)</f>
        <v>0</v>
      </c>
    </row>
    <row r="138" spans="1:10" s="261" customFormat="1" ht="14.25">
      <c r="A138" s="360">
        <v>43782</v>
      </c>
      <c r="B138" s="361" t="s">
        <v>33</v>
      </c>
      <c r="C138" s="362">
        <v>2000</v>
      </c>
      <c r="D138" s="362" t="s">
        <v>15</v>
      </c>
      <c r="E138" s="363">
        <v>408</v>
      </c>
      <c r="F138" s="363">
        <v>402</v>
      </c>
      <c r="G138" s="363">
        <v>0</v>
      </c>
      <c r="H138" s="364">
        <f t="shared" ref="H138" si="174">SUM(F138-E138)*C138</f>
        <v>-12000</v>
      </c>
      <c r="I138" s="379">
        <v>0</v>
      </c>
      <c r="J138" s="388">
        <f t="shared" ref="J138" si="175">SUM(H138:I138)</f>
        <v>-12000</v>
      </c>
    </row>
    <row r="139" spans="1:10" s="261" customFormat="1" ht="14.25">
      <c r="A139" s="360">
        <v>43777</v>
      </c>
      <c r="B139" s="361" t="s">
        <v>354</v>
      </c>
      <c r="C139" s="362">
        <v>6000</v>
      </c>
      <c r="D139" s="362" t="s">
        <v>15</v>
      </c>
      <c r="E139" s="363">
        <v>299</v>
      </c>
      <c r="F139" s="363">
        <v>297.39999999999998</v>
      </c>
      <c r="G139" s="363">
        <v>0</v>
      </c>
      <c r="H139" s="364">
        <f t="shared" ref="H139" si="176">SUM(F139-E139)*C139</f>
        <v>-9600.0000000001364</v>
      </c>
      <c r="I139" s="379">
        <v>0</v>
      </c>
      <c r="J139" s="388">
        <f t="shared" ref="J139" si="177">SUM(H139:I139)</f>
        <v>-9600.0000000001364</v>
      </c>
    </row>
    <row r="140" spans="1:10" s="261" customFormat="1" ht="14.25">
      <c r="A140" s="360">
        <v>43776</v>
      </c>
      <c r="B140" s="361" t="s">
        <v>56</v>
      </c>
      <c r="C140" s="362">
        <v>1000</v>
      </c>
      <c r="D140" s="362" t="s">
        <v>15</v>
      </c>
      <c r="E140" s="363">
        <v>1586</v>
      </c>
      <c r="F140" s="363">
        <v>1586</v>
      </c>
      <c r="G140" s="363">
        <v>0</v>
      </c>
      <c r="H140" s="364">
        <f t="shared" ref="H140" si="178">SUM(F140-E140)*C140</f>
        <v>0</v>
      </c>
      <c r="I140" s="379">
        <v>0</v>
      </c>
      <c r="J140" s="388">
        <f t="shared" ref="J140" si="179">SUM(H140:I140)</f>
        <v>0</v>
      </c>
    </row>
    <row r="141" spans="1:10" s="261" customFormat="1" ht="14.25">
      <c r="A141" s="360">
        <v>43775</v>
      </c>
      <c r="B141" s="361" t="s">
        <v>353</v>
      </c>
      <c r="C141" s="362">
        <v>500</v>
      </c>
      <c r="D141" s="362" t="s">
        <v>15</v>
      </c>
      <c r="E141" s="363">
        <v>3260</v>
      </c>
      <c r="F141" s="363">
        <v>3280</v>
      </c>
      <c r="G141" s="363">
        <v>0</v>
      </c>
      <c r="H141" s="364">
        <f t="shared" ref="H141" si="180">SUM(F141-E141)*C141</f>
        <v>10000</v>
      </c>
      <c r="I141" s="379">
        <v>0</v>
      </c>
      <c r="J141" s="388">
        <f t="shared" ref="J141" si="181">SUM(H141:I141)</f>
        <v>10000</v>
      </c>
    </row>
    <row r="142" spans="1:10" s="261" customFormat="1" ht="14.25">
      <c r="A142" s="360">
        <v>43774</v>
      </c>
      <c r="B142" s="361" t="s">
        <v>318</v>
      </c>
      <c r="C142" s="362">
        <v>1800</v>
      </c>
      <c r="D142" s="362" t="s">
        <v>15</v>
      </c>
      <c r="E142" s="363">
        <v>604</v>
      </c>
      <c r="F142" s="363">
        <v>609</v>
      </c>
      <c r="G142" s="363">
        <v>614</v>
      </c>
      <c r="H142" s="364">
        <f t="shared" ref="H142" si="182">SUM(F142-E142)*C142</f>
        <v>9000</v>
      </c>
      <c r="I142" s="379">
        <f>SUM(G142-F142)*C142</f>
        <v>9000</v>
      </c>
      <c r="J142" s="388">
        <f t="shared" ref="J142" si="183">SUM(H142:I142)</f>
        <v>18000</v>
      </c>
    </row>
    <row r="143" spans="1:10" s="261" customFormat="1" ht="14.25">
      <c r="A143" s="360">
        <v>43773</v>
      </c>
      <c r="B143" s="361" t="s">
        <v>28</v>
      </c>
      <c r="C143" s="362">
        <v>2000</v>
      </c>
      <c r="D143" s="362" t="s">
        <v>15</v>
      </c>
      <c r="E143" s="363">
        <v>698</v>
      </c>
      <c r="F143" s="363">
        <v>693</v>
      </c>
      <c r="G143" s="363">
        <v>0</v>
      </c>
      <c r="H143" s="364">
        <f t="shared" ref="H143" si="184">SUM(F143-E143)*C143</f>
        <v>-10000</v>
      </c>
      <c r="I143" s="379">
        <v>0</v>
      </c>
      <c r="J143" s="388">
        <f t="shared" ref="J143" si="185">SUM(H143:I143)</f>
        <v>-10000</v>
      </c>
    </row>
    <row r="144" spans="1:10" s="261" customFormat="1" ht="14.25">
      <c r="A144" s="360">
        <v>43773</v>
      </c>
      <c r="B144" s="361" t="s">
        <v>57</v>
      </c>
      <c r="C144" s="362">
        <v>12000</v>
      </c>
      <c r="D144" s="362" t="s">
        <v>15</v>
      </c>
      <c r="E144" s="363">
        <v>173</v>
      </c>
      <c r="F144" s="363">
        <v>172</v>
      </c>
      <c r="G144" s="363">
        <v>0</v>
      </c>
      <c r="H144" s="364">
        <f t="shared" ref="H144" si="186">SUM(F144-E144)*C144</f>
        <v>-12000</v>
      </c>
      <c r="I144" s="379">
        <v>0</v>
      </c>
      <c r="J144" s="388">
        <f t="shared" ref="J144" si="187">SUM(H144:I144)</f>
        <v>-12000</v>
      </c>
    </row>
    <row r="145" spans="1:10" s="261" customFormat="1" ht="14.25">
      <c r="A145" s="360">
        <v>43770</v>
      </c>
      <c r="B145" s="361" t="s">
        <v>27</v>
      </c>
      <c r="C145" s="362">
        <v>2000</v>
      </c>
      <c r="D145" s="362" t="s">
        <v>15</v>
      </c>
      <c r="E145" s="363">
        <v>535</v>
      </c>
      <c r="F145" s="363">
        <v>539</v>
      </c>
      <c r="G145" s="363">
        <v>543</v>
      </c>
      <c r="H145" s="364">
        <f t="shared" ref="H145" si="188">SUM(F145-E145)*C145</f>
        <v>8000</v>
      </c>
      <c r="I145" s="379">
        <f>SUM(G145-F145)*C145</f>
        <v>8000</v>
      </c>
      <c r="J145" s="388">
        <f t="shared" ref="J145" si="189">SUM(H145:I145)</f>
        <v>16000</v>
      </c>
    </row>
    <row r="146" spans="1:10" s="261" customFormat="1" ht="14.25">
      <c r="A146" s="360">
        <v>43770</v>
      </c>
      <c r="B146" s="361" t="s">
        <v>33</v>
      </c>
      <c r="C146" s="362">
        <v>2120</v>
      </c>
      <c r="D146" s="362" t="s">
        <v>15</v>
      </c>
      <c r="E146" s="363">
        <v>390</v>
      </c>
      <c r="F146" s="363">
        <v>394</v>
      </c>
      <c r="G146" s="363">
        <v>398</v>
      </c>
      <c r="H146" s="364">
        <f t="shared" ref="H146" si="190">SUM(F146-E146)*C146</f>
        <v>8480</v>
      </c>
      <c r="I146" s="379">
        <f>SUM(G146-F146)*C146</f>
        <v>8480</v>
      </c>
      <c r="J146" s="388">
        <f t="shared" ref="J146" si="191">SUM(H146:I146)</f>
        <v>16960</v>
      </c>
    </row>
    <row r="147" spans="1:10" s="261" customFormat="1" ht="14.25">
      <c r="A147" s="390"/>
      <c r="B147" s="390"/>
      <c r="C147" s="390"/>
      <c r="D147" s="390"/>
      <c r="E147" s="390"/>
      <c r="F147" s="390"/>
      <c r="G147" s="391"/>
      <c r="H147" s="391">
        <f>SUM(H119:H146)</f>
        <v>7659.9999999997435</v>
      </c>
      <c r="I147" s="419" t="s">
        <v>328</v>
      </c>
      <c r="J147" s="391">
        <f>SUM(J119:J146)</f>
        <v>80539.999999999738</v>
      </c>
    </row>
    <row r="148" spans="1:10" s="261" customFormat="1" ht="14.25">
      <c r="A148" s="392">
        <v>43739</v>
      </c>
      <c r="B148" s="389"/>
      <c r="C148" s="389"/>
      <c r="D148" s="389"/>
      <c r="E148" s="389"/>
      <c r="F148" s="389"/>
      <c r="G148" s="389"/>
      <c r="H148" s="389"/>
      <c r="I148" s="389"/>
      <c r="J148" s="389"/>
    </row>
    <row r="149" spans="1:10" s="261" customFormat="1" ht="14.25">
      <c r="A149" s="393" t="s">
        <v>303</v>
      </c>
      <c r="B149" s="394" t="s">
        <v>304</v>
      </c>
      <c r="C149" s="380" t="s">
        <v>305</v>
      </c>
      <c r="D149" s="395" t="s">
        <v>306</v>
      </c>
      <c r="E149" s="395" t="s">
        <v>307</v>
      </c>
      <c r="F149" s="380" t="s">
        <v>296</v>
      </c>
      <c r="G149" s="389"/>
      <c r="H149" s="389"/>
      <c r="I149" s="389"/>
      <c r="J149" s="389"/>
    </row>
    <row r="150" spans="1:10" s="261" customFormat="1" ht="14.25">
      <c r="A150" s="396" t="s">
        <v>308</v>
      </c>
      <c r="B150" s="382">
        <v>5</v>
      </c>
      <c r="C150" s="383">
        <f>SUM(A150-B150)</f>
        <v>25</v>
      </c>
      <c r="D150" s="397">
        <v>8</v>
      </c>
      <c r="E150" s="383">
        <f>SUM(C150-D150)</f>
        <v>17</v>
      </c>
      <c r="F150" s="383">
        <f>E150*100/C150</f>
        <v>68</v>
      </c>
      <c r="G150" s="389"/>
      <c r="H150" s="389"/>
      <c r="I150" s="389"/>
      <c r="J150" s="389"/>
    </row>
    <row r="151" spans="1:10" s="261" customFormat="1" ht="14.25">
      <c r="A151" s="398"/>
      <c r="B151" s="399"/>
      <c r="C151" s="399"/>
      <c r="D151" s="400"/>
      <c r="E151" s="400"/>
      <c r="F151" s="401">
        <v>43739</v>
      </c>
      <c r="G151" s="399"/>
      <c r="H151" s="399"/>
      <c r="I151" s="402"/>
      <c r="J151" s="402"/>
    </row>
    <row r="152" spans="1:10" s="261" customFormat="1"/>
    <row r="153" spans="1:10" s="261" customFormat="1" ht="14.25">
      <c r="A153" s="360">
        <v>43769</v>
      </c>
      <c r="B153" s="361" t="s">
        <v>80</v>
      </c>
      <c r="C153" s="362">
        <v>6000</v>
      </c>
      <c r="D153" s="362" t="s">
        <v>15</v>
      </c>
      <c r="E153" s="363">
        <v>192.75</v>
      </c>
      <c r="F153" s="363">
        <v>193.5</v>
      </c>
      <c r="G153" s="363">
        <v>0</v>
      </c>
      <c r="H153" s="364">
        <f t="shared" ref="H153" si="192">SUM(F153-E153)*C153</f>
        <v>4500</v>
      </c>
      <c r="I153" s="379">
        <v>0</v>
      </c>
      <c r="J153" s="388">
        <f t="shared" ref="J153" si="193">SUM(H153:I153)</f>
        <v>4500</v>
      </c>
    </row>
    <row r="154" spans="1:10" s="261" customFormat="1" ht="14.25">
      <c r="A154" s="360">
        <v>43769</v>
      </c>
      <c r="B154" s="361" t="s">
        <v>352</v>
      </c>
      <c r="C154" s="362">
        <v>250</v>
      </c>
      <c r="D154" s="362" t="s">
        <v>15</v>
      </c>
      <c r="E154" s="363">
        <v>8200</v>
      </c>
      <c r="F154" s="363">
        <v>8235</v>
      </c>
      <c r="G154" s="363">
        <v>0</v>
      </c>
      <c r="H154" s="364">
        <f t="shared" ref="H154" si="194">SUM(F154-E154)*C154</f>
        <v>8750</v>
      </c>
      <c r="I154" s="379">
        <v>0</v>
      </c>
      <c r="J154" s="388">
        <f t="shared" ref="J154" si="195">SUM(H154:I154)</f>
        <v>8750</v>
      </c>
    </row>
    <row r="155" spans="1:10" s="261" customFormat="1" ht="14.25">
      <c r="A155" s="360">
        <v>43768</v>
      </c>
      <c r="B155" s="361" t="s">
        <v>351</v>
      </c>
      <c r="C155" s="362">
        <v>600</v>
      </c>
      <c r="D155" s="362" t="s">
        <v>15</v>
      </c>
      <c r="E155" s="363">
        <v>1753</v>
      </c>
      <c r="F155" s="363">
        <v>1735</v>
      </c>
      <c r="G155" s="363">
        <v>0</v>
      </c>
      <c r="H155" s="364">
        <f t="shared" ref="H155" si="196">SUM(F155-E155)*C155</f>
        <v>-10800</v>
      </c>
      <c r="I155" s="379">
        <v>0</v>
      </c>
      <c r="J155" s="388">
        <f t="shared" ref="J155" si="197">SUM(H155:I155)</f>
        <v>-10800</v>
      </c>
    </row>
    <row r="156" spans="1:10" s="261" customFormat="1" ht="14.25">
      <c r="A156" s="360">
        <v>43768</v>
      </c>
      <c r="B156" s="361" t="s">
        <v>350</v>
      </c>
      <c r="C156" s="362">
        <v>3600</v>
      </c>
      <c r="D156" s="362" t="s">
        <v>15</v>
      </c>
      <c r="E156" s="363">
        <v>248</v>
      </c>
      <c r="F156" s="363">
        <v>249.4</v>
      </c>
      <c r="G156" s="363">
        <v>0</v>
      </c>
      <c r="H156" s="364">
        <f t="shared" ref="H156" si="198">SUM(F156-E156)*C156</f>
        <v>5040.00000000002</v>
      </c>
      <c r="I156" s="379">
        <v>0</v>
      </c>
      <c r="J156" s="388">
        <f t="shared" ref="J156" si="199">SUM(H156:I156)</f>
        <v>5040.00000000002</v>
      </c>
    </row>
    <row r="157" spans="1:10" s="261" customFormat="1" ht="14.25">
      <c r="A157" s="360">
        <v>43767</v>
      </c>
      <c r="B157" s="361" t="s">
        <v>280</v>
      </c>
      <c r="C157" s="362">
        <v>1200</v>
      </c>
      <c r="D157" s="362" t="s">
        <v>15</v>
      </c>
      <c r="E157" s="363">
        <v>1132</v>
      </c>
      <c r="F157" s="363">
        <v>1140</v>
      </c>
      <c r="G157" s="363">
        <v>0</v>
      </c>
      <c r="H157" s="364">
        <f t="shared" ref="H157" si="200">SUM(F157-E157)*C157</f>
        <v>9600</v>
      </c>
      <c r="I157" s="379">
        <v>0</v>
      </c>
      <c r="J157" s="388">
        <f t="shared" ref="J157" si="201">SUM(H157:I157)</f>
        <v>9600</v>
      </c>
    </row>
    <row r="158" spans="1:10" s="261" customFormat="1" ht="14.25">
      <c r="A158" s="360">
        <v>43767</v>
      </c>
      <c r="B158" s="361" t="s">
        <v>155</v>
      </c>
      <c r="C158" s="362">
        <v>2800</v>
      </c>
      <c r="D158" s="362" t="s">
        <v>15</v>
      </c>
      <c r="E158" s="363">
        <v>131.5</v>
      </c>
      <c r="F158" s="363">
        <v>131.5</v>
      </c>
      <c r="G158" s="363">
        <v>0</v>
      </c>
      <c r="H158" s="364">
        <f t="shared" ref="H158" si="202">SUM(F158-E158)*C158</f>
        <v>0</v>
      </c>
      <c r="I158" s="379">
        <v>0</v>
      </c>
      <c r="J158" s="388">
        <f t="shared" ref="J158" si="203">SUM(H158:I158)</f>
        <v>0</v>
      </c>
    </row>
    <row r="159" spans="1:10" s="261" customFormat="1" ht="14.25">
      <c r="A159" s="360">
        <v>43763</v>
      </c>
      <c r="B159" s="361" t="s">
        <v>339</v>
      </c>
      <c r="C159" s="362">
        <v>2750</v>
      </c>
      <c r="D159" s="362" t="s">
        <v>15</v>
      </c>
      <c r="E159" s="363">
        <v>460</v>
      </c>
      <c r="F159" s="363">
        <v>463</v>
      </c>
      <c r="G159" s="363">
        <v>466</v>
      </c>
      <c r="H159" s="364">
        <f t="shared" ref="H159" si="204">SUM(F159-E159)*C159</f>
        <v>8250</v>
      </c>
      <c r="I159" s="379">
        <f>SUM(G159-F159)*C159</f>
        <v>8250</v>
      </c>
      <c r="J159" s="388">
        <f t="shared" ref="J159" si="205">SUM(H159:I159)</f>
        <v>16500</v>
      </c>
    </row>
    <row r="160" spans="1:10" s="261" customFormat="1" ht="14.25">
      <c r="A160" s="360">
        <v>43762</v>
      </c>
      <c r="B160" s="361" t="s">
        <v>349</v>
      </c>
      <c r="C160" s="362">
        <v>1000</v>
      </c>
      <c r="D160" s="362" t="s">
        <v>15</v>
      </c>
      <c r="E160" s="363">
        <v>1535</v>
      </c>
      <c r="F160" s="363">
        <v>1535</v>
      </c>
      <c r="G160" s="363">
        <v>0</v>
      </c>
      <c r="H160" s="364">
        <f t="shared" ref="H160" si="206">SUM(F160-E160)*C160</f>
        <v>0</v>
      </c>
      <c r="I160" s="379">
        <v>0</v>
      </c>
      <c r="J160" s="388">
        <f t="shared" ref="J160" si="207">SUM(H160:I160)</f>
        <v>0</v>
      </c>
    </row>
    <row r="161" spans="1:10" s="261" customFormat="1" ht="14.25">
      <c r="A161" s="360">
        <v>43761</v>
      </c>
      <c r="B161" s="361" t="s">
        <v>133</v>
      </c>
      <c r="C161" s="362">
        <v>9000</v>
      </c>
      <c r="D161" s="362" t="s">
        <v>15</v>
      </c>
      <c r="E161" s="363">
        <v>93</v>
      </c>
      <c r="F161" s="363">
        <v>92</v>
      </c>
      <c r="G161" s="363">
        <v>0</v>
      </c>
      <c r="H161" s="364">
        <f t="shared" ref="H161" si="208">SUM(F161-E161)*C161</f>
        <v>-9000</v>
      </c>
      <c r="I161" s="379">
        <v>0</v>
      </c>
      <c r="J161" s="388">
        <f t="shared" ref="J161" si="209">SUM(H161:I161)</f>
        <v>-9000</v>
      </c>
    </row>
    <row r="162" spans="1:10" s="261" customFormat="1" ht="14.25">
      <c r="A162" s="360">
        <v>43761</v>
      </c>
      <c r="B162" s="361" t="s">
        <v>341</v>
      </c>
      <c r="C162" s="362">
        <v>2200</v>
      </c>
      <c r="D162" s="362" t="s">
        <v>15</v>
      </c>
      <c r="E162" s="363">
        <v>660</v>
      </c>
      <c r="F162" s="363">
        <v>658</v>
      </c>
      <c r="G162" s="363">
        <v>0</v>
      </c>
      <c r="H162" s="364">
        <f t="shared" ref="H162" si="210">SUM(F162-E162)*C162</f>
        <v>-4400</v>
      </c>
      <c r="I162" s="379">
        <v>0</v>
      </c>
      <c r="J162" s="388">
        <f t="shared" ref="J162" si="211">SUM(H162:I162)</f>
        <v>-4400</v>
      </c>
    </row>
    <row r="163" spans="1:10" s="261" customFormat="1" ht="14.25">
      <c r="A163" s="360">
        <v>43756</v>
      </c>
      <c r="B163" s="361" t="s">
        <v>346</v>
      </c>
      <c r="C163" s="362">
        <v>1000</v>
      </c>
      <c r="D163" s="362" t="s">
        <v>15</v>
      </c>
      <c r="E163" s="363">
        <v>1414</v>
      </c>
      <c r="F163" s="363">
        <v>1424</v>
      </c>
      <c r="G163" s="363">
        <v>0</v>
      </c>
      <c r="H163" s="364">
        <f t="shared" ref="H163" si="212">SUM(F163-E163)*C163</f>
        <v>10000</v>
      </c>
      <c r="I163" s="379">
        <v>0</v>
      </c>
      <c r="J163" s="388">
        <f t="shared" ref="J163" si="213">SUM(H163:I163)</f>
        <v>10000</v>
      </c>
    </row>
    <row r="164" spans="1:10" s="261" customFormat="1" ht="14.25">
      <c r="A164" s="360">
        <v>43755</v>
      </c>
      <c r="B164" s="361" t="s">
        <v>341</v>
      </c>
      <c r="C164" s="362">
        <v>2200</v>
      </c>
      <c r="D164" s="362" t="s">
        <v>15</v>
      </c>
      <c r="E164" s="363">
        <v>640</v>
      </c>
      <c r="F164" s="363">
        <v>644</v>
      </c>
      <c r="G164" s="363">
        <v>648</v>
      </c>
      <c r="H164" s="364">
        <f t="shared" ref="H164" si="214">SUM(F164-E164)*C164</f>
        <v>8800</v>
      </c>
      <c r="I164" s="379">
        <f>SUM(G164-F164)*C164</f>
        <v>8800</v>
      </c>
      <c r="J164" s="388">
        <f t="shared" ref="J164" si="215">SUM(H164:I164)</f>
        <v>17600</v>
      </c>
    </row>
    <row r="165" spans="1:10" s="261" customFormat="1" ht="14.25">
      <c r="A165" s="360">
        <v>43755</v>
      </c>
      <c r="B165" s="361" t="s">
        <v>106</v>
      </c>
      <c r="C165" s="362">
        <v>12000</v>
      </c>
      <c r="D165" s="362" t="s">
        <v>15</v>
      </c>
      <c r="E165" s="363">
        <v>72.849999999999994</v>
      </c>
      <c r="F165" s="363">
        <v>72.849999999999994</v>
      </c>
      <c r="G165" s="363">
        <v>0</v>
      </c>
      <c r="H165" s="364">
        <f t="shared" ref="H165" si="216">SUM(F165-E165)*C165</f>
        <v>0</v>
      </c>
      <c r="I165" s="379">
        <v>0</v>
      </c>
      <c r="J165" s="388">
        <f t="shared" ref="J165" si="217">SUM(H165:I165)</f>
        <v>0</v>
      </c>
    </row>
    <row r="166" spans="1:10" s="261" customFormat="1" ht="14.25">
      <c r="A166" s="360">
        <v>43754</v>
      </c>
      <c r="B166" s="361" t="s">
        <v>342</v>
      </c>
      <c r="C166" s="362">
        <v>1400</v>
      </c>
      <c r="D166" s="362" t="s">
        <v>15</v>
      </c>
      <c r="E166" s="363">
        <v>1096</v>
      </c>
      <c r="F166" s="363">
        <v>1102</v>
      </c>
      <c r="G166" s="363">
        <v>1107.9000000000001</v>
      </c>
      <c r="H166" s="364">
        <f t="shared" ref="H166" si="218">SUM(F166-E166)*C166</f>
        <v>8400</v>
      </c>
      <c r="I166" s="379">
        <f>SUM(G166-F166)*C166</f>
        <v>8260.0000000001273</v>
      </c>
      <c r="J166" s="388">
        <f t="shared" ref="J166" si="219">SUM(H166:I166)</f>
        <v>16660.000000000127</v>
      </c>
    </row>
    <row r="167" spans="1:10" s="261" customFormat="1" ht="14.25">
      <c r="A167" s="360">
        <v>43754</v>
      </c>
      <c r="B167" s="361" t="s">
        <v>348</v>
      </c>
      <c r="C167" s="362">
        <v>2400</v>
      </c>
      <c r="D167" s="362" t="s">
        <v>15</v>
      </c>
      <c r="E167" s="363">
        <v>440</v>
      </c>
      <c r="F167" s="363">
        <v>436</v>
      </c>
      <c r="G167" s="363">
        <v>0</v>
      </c>
      <c r="H167" s="364">
        <f t="shared" ref="H167" si="220">SUM(F167-E167)*C167</f>
        <v>-9600</v>
      </c>
      <c r="I167" s="379">
        <v>0</v>
      </c>
      <c r="J167" s="388">
        <f t="shared" ref="J167" si="221">SUM(H167:I167)</f>
        <v>-9600</v>
      </c>
    </row>
    <row r="168" spans="1:10" s="261" customFormat="1" ht="14.25">
      <c r="A168" s="360">
        <v>43753</v>
      </c>
      <c r="B168" s="361" t="s">
        <v>327</v>
      </c>
      <c r="C168" s="362">
        <v>800</v>
      </c>
      <c r="D168" s="362" t="s">
        <v>15</v>
      </c>
      <c r="E168" s="363">
        <v>1270</v>
      </c>
      <c r="F168" s="363">
        <v>1279.5</v>
      </c>
      <c r="G168" s="363">
        <v>0</v>
      </c>
      <c r="H168" s="364">
        <f t="shared" ref="H168" si="222">SUM(F168-E168)*C168</f>
        <v>7600</v>
      </c>
      <c r="I168" s="379">
        <v>0</v>
      </c>
      <c r="J168" s="388">
        <f t="shared" ref="J168" si="223">SUM(H168:I168)</f>
        <v>7600</v>
      </c>
    </row>
    <row r="169" spans="1:10" s="261" customFormat="1" ht="14.25">
      <c r="A169" s="360">
        <v>43753</v>
      </c>
      <c r="B169" s="361" t="s">
        <v>27</v>
      </c>
      <c r="C169" s="362">
        <v>2000</v>
      </c>
      <c r="D169" s="362" t="s">
        <v>15</v>
      </c>
      <c r="E169" s="363">
        <v>489</v>
      </c>
      <c r="F169" s="363">
        <v>485</v>
      </c>
      <c r="G169" s="363">
        <v>0</v>
      </c>
      <c r="H169" s="364">
        <f t="shared" ref="H169" si="224">SUM(F169-E169)*C169</f>
        <v>-8000</v>
      </c>
      <c r="I169" s="379">
        <v>0</v>
      </c>
      <c r="J169" s="388">
        <f t="shared" ref="J169" si="225">SUM(H169:I169)</f>
        <v>-8000</v>
      </c>
    </row>
    <row r="170" spans="1:10" s="261" customFormat="1" ht="14.25">
      <c r="A170" s="360">
        <v>43753</v>
      </c>
      <c r="B170" s="361" t="s">
        <v>284</v>
      </c>
      <c r="C170" s="362">
        <v>8000</v>
      </c>
      <c r="D170" s="362" t="s">
        <v>15</v>
      </c>
      <c r="E170" s="363">
        <v>155.80000000000001</v>
      </c>
      <c r="F170" s="363">
        <v>155.80000000000001</v>
      </c>
      <c r="G170" s="363">
        <v>0</v>
      </c>
      <c r="H170" s="364">
        <f t="shared" ref="H170" si="226">SUM(F170-E170)*C170</f>
        <v>0</v>
      </c>
      <c r="I170" s="379">
        <v>0</v>
      </c>
      <c r="J170" s="388">
        <f t="shared" ref="J170" si="227">SUM(H170:I170)</f>
        <v>0</v>
      </c>
    </row>
    <row r="171" spans="1:10" s="261" customFormat="1" ht="14.25">
      <c r="A171" s="360">
        <v>43753</v>
      </c>
      <c r="B171" s="361" t="s">
        <v>344</v>
      </c>
      <c r="C171" s="362">
        <v>1400</v>
      </c>
      <c r="D171" s="362" t="s">
        <v>15</v>
      </c>
      <c r="E171" s="363">
        <v>1551</v>
      </c>
      <c r="F171" s="363">
        <v>1551</v>
      </c>
      <c r="G171" s="363">
        <v>0</v>
      </c>
      <c r="H171" s="364">
        <f t="shared" ref="H171" si="228">SUM(F171-E171)*C171</f>
        <v>0</v>
      </c>
      <c r="I171" s="379">
        <v>0</v>
      </c>
      <c r="J171" s="388">
        <f t="shared" ref="J171" si="229">SUM(H171:I171)</f>
        <v>0</v>
      </c>
    </row>
    <row r="172" spans="1:10" s="261" customFormat="1" ht="14.25">
      <c r="A172" s="360">
        <v>43752</v>
      </c>
      <c r="B172" s="361" t="s">
        <v>92</v>
      </c>
      <c r="C172" s="362">
        <v>7000</v>
      </c>
      <c r="D172" s="362" t="s">
        <v>15</v>
      </c>
      <c r="E172" s="363">
        <v>190</v>
      </c>
      <c r="F172" s="363">
        <v>191.25</v>
      </c>
      <c r="G172" s="363">
        <v>0</v>
      </c>
      <c r="H172" s="364">
        <f t="shared" ref="H172" si="230">SUM(F172-E172)*C172</f>
        <v>8750</v>
      </c>
      <c r="I172" s="379">
        <v>0</v>
      </c>
      <c r="J172" s="388">
        <f t="shared" ref="J172" si="231">SUM(H172:I172)</f>
        <v>8750</v>
      </c>
    </row>
    <row r="173" spans="1:10" s="261" customFormat="1" ht="14.25">
      <c r="A173" s="360">
        <v>43752</v>
      </c>
      <c r="B173" s="361" t="s">
        <v>302</v>
      </c>
      <c r="C173" s="362">
        <v>4000</v>
      </c>
      <c r="D173" s="362" t="s">
        <v>15</v>
      </c>
      <c r="E173" s="363">
        <v>182</v>
      </c>
      <c r="F173" s="363">
        <v>183.5</v>
      </c>
      <c r="G173" s="363">
        <v>0</v>
      </c>
      <c r="H173" s="364">
        <f t="shared" ref="H173" si="232">SUM(F173-E173)*C173</f>
        <v>6000</v>
      </c>
      <c r="I173" s="379">
        <v>0</v>
      </c>
      <c r="J173" s="388">
        <f t="shared" ref="J173" si="233">SUM(H173:I173)</f>
        <v>6000</v>
      </c>
    </row>
    <row r="174" spans="1:10" s="261" customFormat="1" ht="14.25">
      <c r="A174" s="360">
        <v>43749</v>
      </c>
      <c r="B174" s="361" t="s">
        <v>57</v>
      </c>
      <c r="C174" s="362">
        <v>12000</v>
      </c>
      <c r="D174" s="362" t="s">
        <v>15</v>
      </c>
      <c r="E174" s="363">
        <v>141</v>
      </c>
      <c r="F174" s="363">
        <v>141.75</v>
      </c>
      <c r="G174" s="363">
        <v>0</v>
      </c>
      <c r="H174" s="364">
        <f t="shared" ref="H174" si="234">SUM(F174-E174)*C174</f>
        <v>9000</v>
      </c>
      <c r="I174" s="379">
        <v>0</v>
      </c>
      <c r="J174" s="388">
        <f t="shared" ref="J174" si="235">SUM(H174:I174)</f>
        <v>9000</v>
      </c>
    </row>
    <row r="175" spans="1:10" s="261" customFormat="1" ht="14.25">
      <c r="A175" s="360">
        <v>43748</v>
      </c>
      <c r="B175" s="361" t="s">
        <v>341</v>
      </c>
      <c r="C175" s="362">
        <v>2200</v>
      </c>
      <c r="D175" s="362" t="s">
        <v>15</v>
      </c>
      <c r="E175" s="363">
        <v>612</v>
      </c>
      <c r="F175" s="363">
        <v>616</v>
      </c>
      <c r="G175" s="363">
        <v>0</v>
      </c>
      <c r="H175" s="364">
        <f t="shared" ref="H175" si="236">SUM(F175-E175)*C175</f>
        <v>8800</v>
      </c>
      <c r="I175" s="379">
        <v>0</v>
      </c>
      <c r="J175" s="388">
        <f t="shared" ref="J175" si="237">SUM(H175:I175)</f>
        <v>8800</v>
      </c>
    </row>
    <row r="176" spans="1:10" s="261" customFormat="1" ht="14.25">
      <c r="A176" s="360">
        <v>43747</v>
      </c>
      <c r="B176" s="361" t="s">
        <v>347</v>
      </c>
      <c r="C176" s="362">
        <v>1100</v>
      </c>
      <c r="D176" s="362" t="s">
        <v>15</v>
      </c>
      <c r="E176" s="363">
        <v>1565</v>
      </c>
      <c r="F176" s="363">
        <v>1575</v>
      </c>
      <c r="G176" s="363">
        <v>1585</v>
      </c>
      <c r="H176" s="364">
        <f t="shared" ref="H176" si="238">SUM(F176-E176)*C176</f>
        <v>11000</v>
      </c>
      <c r="I176" s="379">
        <f>SUM(G176-F176)*C176</f>
        <v>11000</v>
      </c>
      <c r="J176" s="388">
        <f t="shared" ref="J176" si="239">SUM(H176:I176)</f>
        <v>22000</v>
      </c>
    </row>
    <row r="177" spans="1:11" s="261" customFormat="1" ht="14.25">
      <c r="A177" s="360">
        <v>43747</v>
      </c>
      <c r="B177" s="361" t="s">
        <v>57</v>
      </c>
      <c r="C177" s="362">
        <v>12000</v>
      </c>
      <c r="D177" s="362" t="s">
        <v>15</v>
      </c>
      <c r="E177" s="363">
        <v>136</v>
      </c>
      <c r="F177" s="363">
        <v>136.5</v>
      </c>
      <c r="G177" s="363">
        <v>137.5</v>
      </c>
      <c r="H177" s="364">
        <f t="shared" ref="H177" si="240">SUM(F177-E177)*C177</f>
        <v>6000</v>
      </c>
      <c r="I177" s="379">
        <f>SUM(G177-F177)*C177</f>
        <v>12000</v>
      </c>
      <c r="J177" s="388">
        <f t="shared" ref="J177" si="241">SUM(H177:I177)</f>
        <v>18000</v>
      </c>
    </row>
    <row r="178" spans="1:11" s="261" customFormat="1" ht="14.25">
      <c r="A178" s="360">
        <v>43742</v>
      </c>
      <c r="B178" s="361" t="s">
        <v>302</v>
      </c>
      <c r="C178" s="362">
        <v>4000</v>
      </c>
      <c r="D178" s="362" t="s">
        <v>15</v>
      </c>
      <c r="E178" s="363">
        <v>185</v>
      </c>
      <c r="F178" s="363">
        <v>182</v>
      </c>
      <c r="G178" s="363">
        <v>0</v>
      </c>
      <c r="H178" s="364">
        <f t="shared" ref="H178" si="242">SUM(F178-E178)*C178</f>
        <v>-12000</v>
      </c>
      <c r="I178" s="379">
        <v>0</v>
      </c>
      <c r="J178" s="388">
        <f t="shared" ref="J178" si="243">SUM(H178:I178)</f>
        <v>-12000</v>
      </c>
    </row>
    <row r="179" spans="1:11" s="261" customFormat="1" ht="14.25">
      <c r="A179" s="360">
        <v>43742</v>
      </c>
      <c r="B179" s="361" t="s">
        <v>284</v>
      </c>
      <c r="C179" s="362">
        <v>8000</v>
      </c>
      <c r="D179" s="362" t="s">
        <v>13</v>
      </c>
      <c r="E179" s="363">
        <v>141</v>
      </c>
      <c r="F179" s="363">
        <v>142.1</v>
      </c>
      <c r="G179" s="363">
        <v>0</v>
      </c>
      <c r="H179" s="364">
        <f>SUM(E179-F179)*C179</f>
        <v>-8799.9999999999545</v>
      </c>
      <c r="I179" s="379">
        <v>0</v>
      </c>
      <c r="J179" s="388">
        <f t="shared" ref="J179" si="244">SUM(H179:I179)</f>
        <v>-8799.9999999999545</v>
      </c>
    </row>
    <row r="180" spans="1:11" s="261" customFormat="1" ht="14.25">
      <c r="A180" s="360">
        <v>43741</v>
      </c>
      <c r="B180" s="361" t="s">
        <v>341</v>
      </c>
      <c r="C180" s="362">
        <v>2200</v>
      </c>
      <c r="D180" s="362" t="s">
        <v>15</v>
      </c>
      <c r="E180" s="363">
        <v>605</v>
      </c>
      <c r="F180" s="363">
        <v>610</v>
      </c>
      <c r="G180" s="363">
        <v>615</v>
      </c>
      <c r="H180" s="364">
        <f t="shared" ref="H180" si="245">SUM(F180-E180)*C180</f>
        <v>11000</v>
      </c>
      <c r="I180" s="379">
        <v>0</v>
      </c>
      <c r="J180" s="388">
        <f t="shared" ref="J180" si="246">SUM(H180:I180)</f>
        <v>11000</v>
      </c>
    </row>
    <row r="181" spans="1:11" s="261" customFormat="1" ht="14.25">
      <c r="A181" s="360">
        <v>43741</v>
      </c>
      <c r="B181" s="361" t="s">
        <v>299</v>
      </c>
      <c r="C181" s="362">
        <v>2400</v>
      </c>
      <c r="D181" s="362" t="s">
        <v>15</v>
      </c>
      <c r="E181" s="363">
        <v>722</v>
      </c>
      <c r="F181" s="363">
        <v>718</v>
      </c>
      <c r="G181" s="363">
        <v>615</v>
      </c>
      <c r="H181" s="364">
        <f t="shared" ref="H181" si="247">SUM(F181-E181)*C181</f>
        <v>-9600</v>
      </c>
      <c r="I181" s="379">
        <v>0</v>
      </c>
      <c r="J181" s="388">
        <f t="shared" ref="J181" si="248">SUM(H181:I181)</f>
        <v>-9600</v>
      </c>
    </row>
    <row r="182" spans="1:11" s="261" customFormat="1" ht="14.25">
      <c r="A182" s="360">
        <v>43739</v>
      </c>
      <c r="B182" s="361" t="s">
        <v>347</v>
      </c>
      <c r="C182" s="362">
        <v>1200</v>
      </c>
      <c r="D182" s="362" t="s">
        <v>15</v>
      </c>
      <c r="E182" s="363">
        <v>1555</v>
      </c>
      <c r="F182" s="363">
        <v>1563</v>
      </c>
      <c r="G182" s="363">
        <v>0</v>
      </c>
      <c r="H182" s="364">
        <f t="shared" ref="H182" si="249">SUM(F182-E182)*C182</f>
        <v>9600</v>
      </c>
      <c r="I182" s="379">
        <v>0</v>
      </c>
      <c r="J182" s="388">
        <f t="shared" ref="J182" si="250">SUM(H182:I182)</f>
        <v>9600</v>
      </c>
    </row>
    <row r="183" spans="1:11" s="261" customFormat="1" ht="14.25">
      <c r="A183" s="390"/>
      <c r="B183" s="390"/>
      <c r="C183" s="390"/>
      <c r="D183" s="390"/>
      <c r="E183" s="390"/>
      <c r="F183" s="390"/>
      <c r="G183" s="419" t="s">
        <v>282</v>
      </c>
      <c r="H183" s="391">
        <f>SUM(H153:H182)</f>
        <v>68890.000000000073</v>
      </c>
      <c r="I183" s="419" t="s">
        <v>328</v>
      </c>
      <c r="J183" s="391">
        <f>SUM(J153:J182)</f>
        <v>117200.00000000019</v>
      </c>
    </row>
    <row r="184" spans="1:11" s="261" customFormat="1" ht="14.25">
      <c r="A184" s="392">
        <v>43709</v>
      </c>
      <c r="B184" s="389"/>
      <c r="C184" s="389"/>
      <c r="D184" s="389"/>
      <c r="E184" s="389"/>
      <c r="F184" s="389"/>
      <c r="G184" s="389"/>
      <c r="H184" s="389"/>
      <c r="I184" s="389"/>
      <c r="J184" s="389"/>
    </row>
    <row r="185" spans="1:11" s="261" customFormat="1" ht="14.25">
      <c r="A185" s="393" t="s">
        <v>303</v>
      </c>
      <c r="B185" s="394" t="s">
        <v>304</v>
      </c>
      <c r="C185" s="380" t="s">
        <v>305</v>
      </c>
      <c r="D185" s="395" t="s">
        <v>306</v>
      </c>
      <c r="E185" s="395" t="s">
        <v>307</v>
      </c>
      <c r="F185" s="380" t="s">
        <v>296</v>
      </c>
      <c r="G185" s="389"/>
      <c r="H185" s="389"/>
      <c r="I185" s="389"/>
      <c r="J185" s="389"/>
    </row>
    <row r="186" spans="1:11" s="261" customFormat="1" ht="14.25">
      <c r="A186" s="396" t="s">
        <v>343</v>
      </c>
      <c r="B186" s="382">
        <v>5</v>
      </c>
      <c r="C186" s="383">
        <f>SUM(A186-B186)</f>
        <v>20</v>
      </c>
      <c r="D186" s="397">
        <v>7</v>
      </c>
      <c r="E186" s="383">
        <f>SUM(C186-D186)</f>
        <v>13</v>
      </c>
      <c r="F186" s="383">
        <f>E186*100/C186</f>
        <v>65</v>
      </c>
      <c r="G186" s="389"/>
      <c r="H186" s="389"/>
      <c r="I186" s="389"/>
      <c r="J186" s="389"/>
      <c r="K186" s="389"/>
    </row>
    <row r="187" spans="1:11" s="261" customFormat="1" ht="14.25">
      <c r="A187" s="398"/>
      <c r="B187" s="399"/>
      <c r="C187" s="399"/>
      <c r="D187" s="400"/>
      <c r="E187" s="400"/>
      <c r="F187" s="401">
        <v>43709</v>
      </c>
      <c r="G187" s="399"/>
      <c r="H187" s="399"/>
      <c r="I187" s="402"/>
      <c r="J187" s="402"/>
      <c r="K187" s="389"/>
    </row>
    <row r="188" spans="1:11" s="261" customFormat="1" ht="14.25">
      <c r="K188" s="389"/>
    </row>
    <row r="189" spans="1:11" s="261" customFormat="1" ht="14.25">
      <c r="A189" s="360">
        <v>43738</v>
      </c>
      <c r="B189" s="361" t="s">
        <v>228</v>
      </c>
      <c r="C189" s="362">
        <v>12000</v>
      </c>
      <c r="D189" s="362" t="s">
        <v>13</v>
      </c>
      <c r="E189" s="363">
        <v>124</v>
      </c>
      <c r="F189" s="363">
        <v>125</v>
      </c>
      <c r="G189" s="363">
        <v>0</v>
      </c>
      <c r="H189" s="364">
        <f>SUM(E189-F189)*C189</f>
        <v>-12000</v>
      </c>
      <c r="I189" s="379">
        <v>0</v>
      </c>
      <c r="J189" s="388">
        <f t="shared" ref="J189" si="251">SUM(H189:I189)</f>
        <v>-12000</v>
      </c>
      <c r="K189" s="389"/>
    </row>
    <row r="190" spans="1:11" s="261" customFormat="1" ht="14.25">
      <c r="A190" s="360">
        <v>43735</v>
      </c>
      <c r="B190" s="361" t="s">
        <v>346</v>
      </c>
      <c r="C190" s="362">
        <v>1000</v>
      </c>
      <c r="D190" s="362" t="s">
        <v>15</v>
      </c>
      <c r="E190" s="363">
        <v>1306</v>
      </c>
      <c r="F190" s="363">
        <v>1314</v>
      </c>
      <c r="G190" s="363">
        <v>1324</v>
      </c>
      <c r="H190" s="364">
        <f t="shared" ref="H190" si="252">SUM(F190-E190)*C190</f>
        <v>8000</v>
      </c>
      <c r="I190" s="379">
        <f>SUM(G190-F190)*C190</f>
        <v>10000</v>
      </c>
      <c r="J190" s="388">
        <f t="shared" ref="J190" si="253">SUM(H190:I190)</f>
        <v>18000</v>
      </c>
      <c r="K190" s="389"/>
    </row>
    <row r="191" spans="1:11" s="261" customFormat="1" ht="14.25">
      <c r="A191" s="360">
        <v>43734</v>
      </c>
      <c r="B191" s="361" t="s">
        <v>327</v>
      </c>
      <c r="C191" s="362">
        <v>800</v>
      </c>
      <c r="D191" s="362" t="s">
        <v>15</v>
      </c>
      <c r="E191" s="363">
        <v>1550</v>
      </c>
      <c r="F191" s="363">
        <v>1538</v>
      </c>
      <c r="G191" s="363">
        <v>0</v>
      </c>
      <c r="H191" s="364">
        <f t="shared" ref="H191" si="254">SUM(F191-E191)*C191</f>
        <v>-9600</v>
      </c>
      <c r="I191" s="379">
        <v>0</v>
      </c>
      <c r="J191" s="388">
        <f t="shared" ref="J191" si="255">SUM(H191:I191)</f>
        <v>-9600</v>
      </c>
      <c r="K191" s="389"/>
    </row>
    <row r="192" spans="1:11" s="261" customFormat="1" ht="14.25">
      <c r="A192" s="360">
        <v>43734</v>
      </c>
      <c r="B192" s="361" t="s">
        <v>39</v>
      </c>
      <c r="C192" s="362">
        <v>500</v>
      </c>
      <c r="D192" s="362" t="s">
        <v>15</v>
      </c>
      <c r="E192" s="363">
        <v>4003</v>
      </c>
      <c r="F192" s="363">
        <v>3980</v>
      </c>
      <c r="G192" s="363">
        <v>0</v>
      </c>
      <c r="H192" s="364">
        <f t="shared" ref="H192" si="256">SUM(F192-E192)*C192</f>
        <v>-11500</v>
      </c>
      <c r="I192" s="379">
        <v>0</v>
      </c>
      <c r="J192" s="388">
        <f t="shared" ref="J192" si="257">SUM(H192:I192)</f>
        <v>-11500</v>
      </c>
      <c r="K192" s="389"/>
    </row>
    <row r="193" spans="1:11" s="261" customFormat="1" ht="14.25">
      <c r="A193" s="360">
        <v>43733</v>
      </c>
      <c r="B193" s="361" t="s">
        <v>345</v>
      </c>
      <c r="C193" s="362">
        <v>1600</v>
      </c>
      <c r="D193" s="362" t="s">
        <v>15</v>
      </c>
      <c r="E193" s="363">
        <v>596</v>
      </c>
      <c r="F193" s="363">
        <v>600.5</v>
      </c>
      <c r="G193" s="363">
        <v>0</v>
      </c>
      <c r="H193" s="364">
        <f t="shared" ref="H193" si="258">SUM(F193-E193)*C193</f>
        <v>7200</v>
      </c>
      <c r="I193" s="379">
        <v>0</v>
      </c>
      <c r="J193" s="388">
        <f t="shared" ref="J193" si="259">SUM(H193:I193)</f>
        <v>7200</v>
      </c>
      <c r="K193" s="389"/>
    </row>
    <row r="194" spans="1:11" s="261" customFormat="1" ht="14.25">
      <c r="A194" s="360">
        <v>43732</v>
      </c>
      <c r="B194" s="361" t="s">
        <v>102</v>
      </c>
      <c r="C194" s="362">
        <v>8000</v>
      </c>
      <c r="D194" s="362" t="s">
        <v>15</v>
      </c>
      <c r="E194" s="363">
        <v>104</v>
      </c>
      <c r="F194" s="363">
        <v>102.9</v>
      </c>
      <c r="G194" s="363">
        <v>0</v>
      </c>
      <c r="H194" s="364">
        <f t="shared" ref="H194" si="260">SUM(F194-E194)*C194</f>
        <v>-8799.9999999999545</v>
      </c>
      <c r="I194" s="379">
        <v>0</v>
      </c>
      <c r="J194" s="388">
        <f t="shared" ref="J194" si="261">SUM(H194:I194)</f>
        <v>-8799.9999999999545</v>
      </c>
      <c r="K194" s="389"/>
    </row>
    <row r="195" spans="1:11" s="261" customFormat="1" ht="14.25">
      <c r="A195" s="360">
        <v>43731</v>
      </c>
      <c r="B195" s="361" t="s">
        <v>262</v>
      </c>
      <c r="C195" s="362">
        <v>800</v>
      </c>
      <c r="D195" s="362" t="s">
        <v>15</v>
      </c>
      <c r="E195" s="363">
        <v>1822</v>
      </c>
      <c r="F195" s="363">
        <v>1832</v>
      </c>
      <c r="G195" s="363">
        <v>1842</v>
      </c>
      <c r="H195" s="364">
        <f t="shared" ref="H195:H197" si="262">SUM(F195-E195)*C195</f>
        <v>8000</v>
      </c>
      <c r="I195" s="379">
        <f>SUM(G195-F195)*C195</f>
        <v>8000</v>
      </c>
      <c r="J195" s="388">
        <f t="shared" ref="J195" si="263">SUM(H195:I195)</f>
        <v>16000</v>
      </c>
      <c r="K195" s="389"/>
    </row>
    <row r="196" spans="1:11" s="261" customFormat="1" ht="14.25">
      <c r="A196" s="360">
        <v>43728</v>
      </c>
      <c r="B196" s="361" t="s">
        <v>327</v>
      </c>
      <c r="C196" s="362">
        <v>800</v>
      </c>
      <c r="D196" s="362" t="s">
        <v>13</v>
      </c>
      <c r="E196" s="363">
        <v>1280</v>
      </c>
      <c r="F196" s="363">
        <v>1290</v>
      </c>
      <c r="G196" s="363">
        <v>0</v>
      </c>
      <c r="H196" s="364">
        <f>SUM(E196-F196)*C196</f>
        <v>-8000</v>
      </c>
      <c r="I196" s="379">
        <v>0</v>
      </c>
      <c r="J196" s="388">
        <f t="shared" ref="J196" si="264">SUM(H196:I196)</f>
        <v>-8000</v>
      </c>
      <c r="K196" s="389"/>
    </row>
    <row r="197" spans="1:11" s="261" customFormat="1" ht="14.25">
      <c r="A197" s="360">
        <v>43728</v>
      </c>
      <c r="B197" s="361" t="s">
        <v>341</v>
      </c>
      <c r="C197" s="362">
        <v>2200</v>
      </c>
      <c r="D197" s="362" t="s">
        <v>15</v>
      </c>
      <c r="E197" s="363">
        <v>520</v>
      </c>
      <c r="F197" s="363">
        <v>522</v>
      </c>
      <c r="G197" s="363">
        <v>524</v>
      </c>
      <c r="H197" s="364">
        <f t="shared" si="262"/>
        <v>4400</v>
      </c>
      <c r="I197" s="379">
        <f>SUM(G197-F197)*C197</f>
        <v>4400</v>
      </c>
      <c r="J197" s="388">
        <f t="shared" ref="J197" si="265">SUM(H197:I197)</f>
        <v>8800</v>
      </c>
      <c r="K197" s="389"/>
    </row>
    <row r="198" spans="1:11" s="261" customFormat="1" ht="14.25">
      <c r="A198" s="360">
        <v>43728</v>
      </c>
      <c r="B198" s="361" t="s">
        <v>32</v>
      </c>
      <c r="C198" s="362">
        <v>4000</v>
      </c>
      <c r="D198" s="362" t="s">
        <v>15</v>
      </c>
      <c r="E198" s="363">
        <v>233</v>
      </c>
      <c r="F198" s="363">
        <v>235</v>
      </c>
      <c r="G198" s="363">
        <v>237</v>
      </c>
      <c r="H198" s="364">
        <f t="shared" ref="H198" si="266">SUM(F198-E198)*C198</f>
        <v>8000</v>
      </c>
      <c r="I198" s="379">
        <f>SUM(G198-F198)*C198</f>
        <v>8000</v>
      </c>
      <c r="J198" s="388">
        <f t="shared" ref="J198" si="267">SUM(H198:I198)</f>
        <v>16000</v>
      </c>
      <c r="K198" s="389"/>
    </row>
    <row r="199" spans="1:11" s="261" customFormat="1" ht="14.25">
      <c r="A199" s="360">
        <v>43727</v>
      </c>
      <c r="B199" s="361" t="s">
        <v>344</v>
      </c>
      <c r="C199" s="362">
        <v>1400</v>
      </c>
      <c r="D199" s="362" t="s">
        <v>15</v>
      </c>
      <c r="E199" s="363">
        <v>1329.5</v>
      </c>
      <c r="F199" s="363">
        <v>1335.5</v>
      </c>
      <c r="G199" s="363">
        <v>1340</v>
      </c>
      <c r="H199" s="364">
        <f t="shared" ref="H199" si="268">SUM(F199-E199)*C199</f>
        <v>8400</v>
      </c>
      <c r="I199" s="379">
        <f>SUM(G199-F199)*C199</f>
        <v>6300</v>
      </c>
      <c r="J199" s="388">
        <f t="shared" ref="J199" si="269">SUM(H199:I199)</f>
        <v>14700</v>
      </c>
      <c r="K199" s="389"/>
    </row>
    <row r="200" spans="1:11" s="261" customFormat="1" ht="14.25">
      <c r="A200" s="360">
        <v>43727</v>
      </c>
      <c r="B200" s="361" t="s">
        <v>80</v>
      </c>
      <c r="C200" s="362">
        <v>6000</v>
      </c>
      <c r="D200" s="362" t="s">
        <v>13</v>
      </c>
      <c r="E200" s="363">
        <v>174.5</v>
      </c>
      <c r="F200" s="363">
        <v>174.5</v>
      </c>
      <c r="G200" s="363">
        <v>217.5</v>
      </c>
      <c r="H200" s="364">
        <f>SUM(E200-F200)*C200</f>
        <v>0</v>
      </c>
      <c r="I200" s="379">
        <v>0</v>
      </c>
      <c r="J200" s="388">
        <f t="shared" ref="J200" si="270">SUM(H200:I200)</f>
        <v>0</v>
      </c>
      <c r="K200" s="389"/>
    </row>
    <row r="201" spans="1:11" s="261" customFormat="1" ht="14.25">
      <c r="A201" s="360">
        <v>43725</v>
      </c>
      <c r="B201" s="361" t="s">
        <v>32</v>
      </c>
      <c r="C201" s="362">
        <v>4000</v>
      </c>
      <c r="D201" s="362" t="s">
        <v>15</v>
      </c>
      <c r="E201" s="363">
        <v>221.5</v>
      </c>
      <c r="F201" s="363">
        <v>219.5</v>
      </c>
      <c r="G201" s="363">
        <v>217.5</v>
      </c>
      <c r="H201" s="364">
        <f>SUM(E201-F201)*C201</f>
        <v>8000</v>
      </c>
      <c r="I201" s="379">
        <f>SUM(F201-G201)*C201</f>
        <v>8000</v>
      </c>
      <c r="J201" s="388">
        <f t="shared" ref="J201" si="271">SUM(H201:I201)</f>
        <v>16000</v>
      </c>
      <c r="K201" s="389"/>
    </row>
    <row r="202" spans="1:11" s="261" customFormat="1" ht="14.25">
      <c r="A202" s="360">
        <v>43725</v>
      </c>
      <c r="B202" s="361" t="s">
        <v>80</v>
      </c>
      <c r="C202" s="362">
        <v>6000</v>
      </c>
      <c r="D202" s="362" t="s">
        <v>13</v>
      </c>
      <c r="E202" s="363">
        <v>177.5</v>
      </c>
      <c r="F202" s="363">
        <v>178</v>
      </c>
      <c r="G202" s="363">
        <v>0</v>
      </c>
      <c r="H202" s="364">
        <f>SUM(E202-F202)*C202</f>
        <v>-3000</v>
      </c>
      <c r="I202" s="379"/>
      <c r="J202" s="388">
        <f t="shared" ref="J202" si="272">SUM(H202:I202)</f>
        <v>-3000</v>
      </c>
      <c r="K202" s="389"/>
    </row>
    <row r="203" spans="1:11" s="261" customFormat="1" ht="14.25">
      <c r="A203" s="360">
        <v>43724</v>
      </c>
      <c r="B203" s="361" t="s">
        <v>280</v>
      </c>
      <c r="C203" s="362">
        <v>1200</v>
      </c>
      <c r="D203" s="362" t="s">
        <v>15</v>
      </c>
      <c r="E203" s="363">
        <v>1063.5</v>
      </c>
      <c r="F203" s="363">
        <v>1070</v>
      </c>
      <c r="G203" s="363">
        <v>0</v>
      </c>
      <c r="H203" s="364">
        <f t="shared" ref="H203" si="273">SUM(F203-E203)*C203</f>
        <v>7800</v>
      </c>
      <c r="I203" s="379">
        <v>0</v>
      </c>
      <c r="J203" s="388">
        <f t="shared" ref="J203" si="274">SUM(H203:I203)</f>
        <v>7800</v>
      </c>
      <c r="K203" s="389"/>
    </row>
    <row r="204" spans="1:11" s="261" customFormat="1" ht="14.25">
      <c r="A204" s="360">
        <v>43721</v>
      </c>
      <c r="B204" s="361" t="s">
        <v>342</v>
      </c>
      <c r="C204" s="362">
        <v>1400</v>
      </c>
      <c r="D204" s="362" t="s">
        <v>15</v>
      </c>
      <c r="E204" s="363">
        <v>1068</v>
      </c>
      <c r="F204" s="363">
        <v>1068</v>
      </c>
      <c r="G204" s="363">
        <v>0</v>
      </c>
      <c r="H204" s="364">
        <f t="shared" ref="H204" si="275">SUM(F204-E204)*C204</f>
        <v>0</v>
      </c>
      <c r="I204" s="379">
        <v>0</v>
      </c>
      <c r="J204" s="388">
        <f t="shared" ref="J204" si="276">SUM(H204:I204)</f>
        <v>0</v>
      </c>
      <c r="K204" s="389"/>
    </row>
    <row r="205" spans="1:11" s="261" customFormat="1" ht="14.25">
      <c r="A205" s="360">
        <v>43721</v>
      </c>
      <c r="B205" s="361" t="s">
        <v>39</v>
      </c>
      <c r="C205" s="362">
        <v>500</v>
      </c>
      <c r="D205" s="362" t="s">
        <v>15</v>
      </c>
      <c r="E205" s="363">
        <v>3420</v>
      </c>
      <c r="F205" s="363">
        <v>3438</v>
      </c>
      <c r="G205" s="363">
        <v>0</v>
      </c>
      <c r="H205" s="364">
        <f t="shared" ref="H205" si="277">SUM(F205-E205)*C205</f>
        <v>9000</v>
      </c>
      <c r="I205" s="379">
        <v>0</v>
      </c>
      <c r="J205" s="388">
        <f t="shared" ref="J205" si="278">SUM(H205:I205)</f>
        <v>9000</v>
      </c>
      <c r="K205" s="389"/>
    </row>
    <row r="206" spans="1:11" s="261" customFormat="1" ht="14.25">
      <c r="A206" s="360">
        <v>43720</v>
      </c>
      <c r="B206" s="361" t="s">
        <v>83</v>
      </c>
      <c r="C206" s="362">
        <v>800</v>
      </c>
      <c r="D206" s="362" t="s">
        <v>15</v>
      </c>
      <c r="E206" s="363">
        <v>1645</v>
      </c>
      <c r="F206" s="363">
        <v>1645</v>
      </c>
      <c r="G206" s="363">
        <v>0</v>
      </c>
      <c r="H206" s="364">
        <f t="shared" ref="H206" si="279">SUM(F206-E206)*C206</f>
        <v>0</v>
      </c>
      <c r="I206" s="379">
        <v>0</v>
      </c>
      <c r="J206" s="388">
        <f t="shared" ref="J206" si="280">SUM(H206:I206)</f>
        <v>0</v>
      </c>
      <c r="K206" s="389"/>
    </row>
    <row r="207" spans="1:11" s="261" customFormat="1" ht="14.25">
      <c r="A207" s="360">
        <v>43719</v>
      </c>
      <c r="B207" s="361" t="s">
        <v>341</v>
      </c>
      <c r="C207" s="362">
        <v>2200</v>
      </c>
      <c r="D207" s="362" t="s">
        <v>15</v>
      </c>
      <c r="E207" s="363">
        <v>520</v>
      </c>
      <c r="F207" s="363">
        <v>524</v>
      </c>
      <c r="G207" s="363">
        <v>528</v>
      </c>
      <c r="H207" s="364">
        <f t="shared" ref="H207" si="281">SUM(F207-E207)*C207</f>
        <v>8800</v>
      </c>
      <c r="I207" s="379">
        <f>SUM(G207-F207)*C207</f>
        <v>8800</v>
      </c>
      <c r="J207" s="388">
        <f t="shared" ref="J207" si="282">SUM(H207:I207)</f>
        <v>17600</v>
      </c>
      <c r="K207" s="389"/>
    </row>
    <row r="208" spans="1:11" s="261" customFormat="1" ht="14.25">
      <c r="A208" s="360">
        <v>43717</v>
      </c>
      <c r="B208" s="361" t="s">
        <v>284</v>
      </c>
      <c r="C208" s="362">
        <v>8000</v>
      </c>
      <c r="D208" s="362" t="s">
        <v>15</v>
      </c>
      <c r="E208" s="363">
        <v>139</v>
      </c>
      <c r="F208" s="363">
        <v>140</v>
      </c>
      <c r="G208" s="363">
        <v>141</v>
      </c>
      <c r="H208" s="364">
        <f t="shared" ref="H208" si="283">SUM(F208-E208)*C208</f>
        <v>8000</v>
      </c>
      <c r="I208" s="379">
        <f>SUM(G208-F208)*C208</f>
        <v>8000</v>
      </c>
      <c r="J208" s="388">
        <f t="shared" ref="J208" si="284">SUM(H208:I208)</f>
        <v>16000</v>
      </c>
      <c r="K208" s="389"/>
    </row>
    <row r="209" spans="1:11" s="261" customFormat="1" ht="14.25">
      <c r="A209" s="360">
        <v>43714</v>
      </c>
      <c r="B209" s="361" t="s">
        <v>80</v>
      </c>
      <c r="C209" s="362">
        <v>6000</v>
      </c>
      <c r="D209" s="362" t="s">
        <v>15</v>
      </c>
      <c r="E209" s="363">
        <v>174</v>
      </c>
      <c r="F209" s="363">
        <v>174</v>
      </c>
      <c r="G209" s="363">
        <v>0</v>
      </c>
      <c r="H209" s="364">
        <f t="shared" ref="H209" si="285">SUM(F209-E209)*C209</f>
        <v>0</v>
      </c>
      <c r="I209" s="379">
        <v>0</v>
      </c>
      <c r="J209" s="388">
        <f t="shared" ref="J209" si="286">SUM(H209:I209)</f>
        <v>0</v>
      </c>
      <c r="K209" s="389"/>
    </row>
    <row r="210" spans="1:11" s="261" customFormat="1" ht="14.25">
      <c r="A210" s="360">
        <v>43713</v>
      </c>
      <c r="B210" s="361" t="s">
        <v>98</v>
      </c>
      <c r="C210" s="362">
        <v>9200</v>
      </c>
      <c r="D210" s="362" t="s">
        <v>15</v>
      </c>
      <c r="E210" s="363">
        <v>108</v>
      </c>
      <c r="F210" s="363">
        <v>109</v>
      </c>
      <c r="G210" s="363">
        <v>0</v>
      </c>
      <c r="H210" s="364">
        <f t="shared" ref="H210" si="287">SUM(F210-E210)*C210</f>
        <v>9200</v>
      </c>
      <c r="I210" s="379">
        <v>0</v>
      </c>
      <c r="J210" s="388">
        <f t="shared" ref="J210" si="288">SUM(H210:I210)</f>
        <v>9200</v>
      </c>
      <c r="K210" s="389"/>
    </row>
    <row r="211" spans="1:11" s="261" customFormat="1" ht="14.25">
      <c r="A211" s="360">
        <v>43712</v>
      </c>
      <c r="B211" s="361" t="s">
        <v>30</v>
      </c>
      <c r="C211" s="362">
        <v>2000</v>
      </c>
      <c r="D211" s="362" t="s">
        <v>13</v>
      </c>
      <c r="E211" s="363">
        <v>609</v>
      </c>
      <c r="F211" s="363">
        <v>610</v>
      </c>
      <c r="G211" s="363">
        <v>0</v>
      </c>
      <c r="H211" s="364">
        <f>SUM(E211-F211)*C211</f>
        <v>-2000</v>
      </c>
      <c r="I211" s="379">
        <v>0</v>
      </c>
      <c r="J211" s="388">
        <f t="shared" ref="J211" si="289">SUM(H211:I211)</f>
        <v>-2000</v>
      </c>
      <c r="K211" s="389"/>
    </row>
    <row r="212" spans="1:11" s="261" customFormat="1" ht="14.25">
      <c r="A212" s="360">
        <v>43712</v>
      </c>
      <c r="B212" s="361" t="s">
        <v>133</v>
      </c>
      <c r="C212" s="362">
        <v>9000</v>
      </c>
      <c r="D212" s="362" t="s">
        <v>15</v>
      </c>
      <c r="E212" s="363">
        <v>93.65</v>
      </c>
      <c r="F212" s="363">
        <v>93.65</v>
      </c>
      <c r="G212" s="363">
        <v>0</v>
      </c>
      <c r="H212" s="364">
        <f t="shared" ref="H212" si="290">SUM(F212-E212)*C212</f>
        <v>0</v>
      </c>
      <c r="I212" s="379">
        <v>0</v>
      </c>
      <c r="J212" s="388">
        <f t="shared" ref="J212" si="291">SUM(H212:I212)</f>
        <v>0</v>
      </c>
      <c r="K212" s="389"/>
    </row>
    <row r="213" spans="1:11" s="261" customFormat="1" ht="14.25">
      <c r="A213" s="360">
        <v>43711</v>
      </c>
      <c r="B213" s="361" t="s">
        <v>297</v>
      </c>
      <c r="C213" s="362">
        <v>6400</v>
      </c>
      <c r="D213" s="362" t="s">
        <v>15</v>
      </c>
      <c r="E213" s="363">
        <v>255</v>
      </c>
      <c r="F213" s="363">
        <v>253.5</v>
      </c>
      <c r="G213" s="363">
        <v>0</v>
      </c>
      <c r="H213" s="364">
        <f t="shared" ref="H213" si="292">SUM(F213-E213)*C213</f>
        <v>-9600</v>
      </c>
      <c r="I213" s="379">
        <v>0</v>
      </c>
      <c r="J213" s="388">
        <f t="shared" ref="J213" si="293">SUM(H213:I213)</f>
        <v>-9600</v>
      </c>
      <c r="K213" s="389"/>
    </row>
    <row r="214" spans="1:11" s="261" customFormat="1" ht="14.25">
      <c r="K214" s="389"/>
    </row>
    <row r="215" spans="1:11" s="261" customFormat="1" ht="14.25">
      <c r="A215" s="390"/>
      <c r="B215" s="390"/>
      <c r="C215" s="390"/>
      <c r="D215" s="390"/>
      <c r="E215" s="390"/>
      <c r="F215" s="390"/>
      <c r="G215" s="419" t="s">
        <v>282</v>
      </c>
      <c r="H215" s="391">
        <f>SUM(H189:H213)</f>
        <v>30300.000000000044</v>
      </c>
      <c r="I215" s="419" t="s">
        <v>328</v>
      </c>
      <c r="J215" s="391">
        <f>SUM(J189:J213)</f>
        <v>91800.000000000044</v>
      </c>
      <c r="K215" s="389"/>
    </row>
    <row r="216" spans="1:11" s="261" customFormat="1" ht="14.25">
      <c r="A216" s="392">
        <v>43678</v>
      </c>
      <c r="B216" s="389"/>
      <c r="C216" s="389"/>
      <c r="D216" s="389"/>
      <c r="E216" s="389"/>
      <c r="F216" s="389"/>
      <c r="G216" s="389"/>
      <c r="H216" s="389"/>
      <c r="I216" s="389"/>
      <c r="J216" s="389"/>
      <c r="K216" s="389"/>
    </row>
    <row r="217" spans="1:11" s="261" customFormat="1" ht="14.25">
      <c r="A217" s="393" t="s">
        <v>303</v>
      </c>
      <c r="B217" s="394" t="s">
        <v>304</v>
      </c>
      <c r="C217" s="380" t="s">
        <v>305</v>
      </c>
      <c r="D217" s="395" t="s">
        <v>306</v>
      </c>
      <c r="E217" s="395" t="s">
        <v>307</v>
      </c>
      <c r="F217" s="380" t="s">
        <v>296</v>
      </c>
      <c r="G217" s="389"/>
      <c r="H217" s="389"/>
      <c r="I217" s="389"/>
      <c r="J217" s="389"/>
      <c r="K217" s="389"/>
    </row>
    <row r="218" spans="1:11" s="261" customFormat="1" ht="14.25">
      <c r="A218" s="396" t="s">
        <v>343</v>
      </c>
      <c r="B218" s="382">
        <v>4</v>
      </c>
      <c r="C218" s="383">
        <f>SUM(A218-B218)</f>
        <v>21</v>
      </c>
      <c r="D218" s="397">
        <v>8</v>
      </c>
      <c r="E218" s="383">
        <f>SUM(C218-D218)</f>
        <v>13</v>
      </c>
      <c r="F218" s="383">
        <f>E218*100/C218</f>
        <v>61.904761904761905</v>
      </c>
      <c r="G218" s="389"/>
      <c r="H218" s="389"/>
      <c r="I218" s="389"/>
      <c r="J218" s="389"/>
      <c r="K218" s="389"/>
    </row>
    <row r="219" spans="1:11" s="261" customFormat="1" ht="14.25">
      <c r="A219" s="396"/>
      <c r="B219" s="382"/>
      <c r="C219" s="383"/>
      <c r="D219" s="397"/>
      <c r="E219" s="383"/>
      <c r="F219" s="383"/>
      <c r="G219" s="389"/>
      <c r="H219" s="389"/>
      <c r="I219" s="389"/>
      <c r="J219" s="389"/>
      <c r="K219" s="389"/>
    </row>
    <row r="220" spans="1:11" s="261" customFormat="1" ht="14.25">
      <c r="A220" s="398"/>
      <c r="B220" s="399"/>
      <c r="C220" s="399"/>
      <c r="D220" s="400"/>
      <c r="E220" s="400"/>
      <c r="F220" s="401">
        <v>43678</v>
      </c>
      <c r="G220" s="399"/>
      <c r="H220" s="399"/>
      <c r="I220" s="402"/>
      <c r="J220" s="402"/>
      <c r="K220" s="389"/>
    </row>
    <row r="221" spans="1:11" s="261" customFormat="1" ht="14.25">
      <c r="A221" s="389"/>
      <c r="B221" s="389"/>
      <c r="C221" s="389"/>
      <c r="D221" s="389"/>
      <c r="E221" s="389"/>
      <c r="F221" s="389"/>
      <c r="G221" s="389"/>
      <c r="H221" s="389"/>
      <c r="I221" s="389"/>
      <c r="J221" s="389"/>
      <c r="K221" s="389"/>
    </row>
    <row r="222" spans="1:11" s="261" customFormat="1" ht="14.25">
      <c r="A222" s="360">
        <v>43706</v>
      </c>
      <c r="B222" s="361" t="s">
        <v>28</v>
      </c>
      <c r="C222" s="362">
        <v>2000</v>
      </c>
      <c r="D222" s="362" t="s">
        <v>15</v>
      </c>
      <c r="E222" s="363">
        <v>470.25</v>
      </c>
      <c r="F222" s="363">
        <v>474</v>
      </c>
      <c r="G222" s="363">
        <v>0</v>
      </c>
      <c r="H222" s="364">
        <f t="shared" ref="H222" si="294">SUM(F222-E222)*C222</f>
        <v>7500</v>
      </c>
      <c r="I222" s="379">
        <v>0</v>
      </c>
      <c r="J222" s="388">
        <f t="shared" ref="J222" si="295">SUM(H222:I222)</f>
        <v>7500</v>
      </c>
      <c r="K222" s="389"/>
    </row>
    <row r="223" spans="1:11" s="261" customFormat="1" ht="14.25">
      <c r="A223" s="360">
        <v>43706</v>
      </c>
      <c r="B223" s="361" t="s">
        <v>51</v>
      </c>
      <c r="C223" s="362">
        <v>5400</v>
      </c>
      <c r="D223" s="362" t="s">
        <v>15</v>
      </c>
      <c r="E223" s="363">
        <v>275</v>
      </c>
      <c r="F223" s="363">
        <v>276.5</v>
      </c>
      <c r="G223" s="363">
        <v>278</v>
      </c>
      <c r="H223" s="364">
        <f t="shared" ref="H223" si="296">SUM(F223-E223)*C223</f>
        <v>8100</v>
      </c>
      <c r="I223" s="379">
        <f>SUM(G223-F223)*C223</f>
        <v>8100</v>
      </c>
      <c r="J223" s="388">
        <f t="shared" ref="J223" si="297">SUM(H223:I223)</f>
        <v>16200</v>
      </c>
      <c r="K223" s="389"/>
    </row>
    <row r="224" spans="1:11" s="261" customFormat="1" ht="14.25">
      <c r="A224" s="360">
        <v>43705</v>
      </c>
      <c r="B224" s="361" t="s">
        <v>289</v>
      </c>
      <c r="C224" s="362">
        <v>12000</v>
      </c>
      <c r="D224" s="362" t="s">
        <v>15</v>
      </c>
      <c r="E224" s="363">
        <v>70.5</v>
      </c>
      <c r="F224" s="363">
        <v>69.8</v>
      </c>
      <c r="G224" s="363">
        <v>60.5</v>
      </c>
      <c r="H224" s="364">
        <f t="shared" ref="H224" si="298">SUM(F224-E224)*C224</f>
        <v>-8400.0000000000346</v>
      </c>
      <c r="I224" s="379">
        <v>0</v>
      </c>
      <c r="J224" s="388">
        <f t="shared" ref="J224" si="299">SUM(H224:I224)</f>
        <v>-8400.0000000000346</v>
      </c>
      <c r="K224" s="389"/>
    </row>
    <row r="225" spans="1:11" s="261" customFormat="1" ht="14.25">
      <c r="A225" s="360">
        <v>43704</v>
      </c>
      <c r="B225" s="361" t="s">
        <v>58</v>
      </c>
      <c r="C225" s="362">
        <v>40000</v>
      </c>
      <c r="D225" s="362" t="s">
        <v>15</v>
      </c>
      <c r="E225" s="363">
        <v>59.7</v>
      </c>
      <c r="F225" s="363">
        <v>60.2</v>
      </c>
      <c r="G225" s="363">
        <v>60.5</v>
      </c>
      <c r="H225" s="364">
        <f t="shared" ref="H225" si="300">SUM(F225-E225)*C225</f>
        <v>20000</v>
      </c>
      <c r="I225" s="379">
        <f>SUM(G225-F225)*C225</f>
        <v>11999.999999999887</v>
      </c>
      <c r="J225" s="388">
        <f t="shared" ref="J225" si="301">SUM(H225:I225)</f>
        <v>31999.999999999887</v>
      </c>
      <c r="K225" s="389"/>
    </row>
    <row r="226" spans="1:11" s="261" customFormat="1" ht="14.25">
      <c r="A226" s="360">
        <v>43700</v>
      </c>
      <c r="B226" s="361" t="s">
        <v>174</v>
      </c>
      <c r="C226" s="362">
        <v>400</v>
      </c>
      <c r="D226" s="362" t="s">
        <v>15</v>
      </c>
      <c r="E226" s="363">
        <v>1473</v>
      </c>
      <c r="F226" s="363">
        <v>1463</v>
      </c>
      <c r="G226" s="363">
        <v>0</v>
      </c>
      <c r="H226" s="364">
        <f t="shared" ref="H226" si="302">SUM(F226-E226)*C226</f>
        <v>-4000</v>
      </c>
      <c r="I226" s="379">
        <v>0</v>
      </c>
      <c r="J226" s="388">
        <f t="shared" ref="J226" si="303">SUM(H226:I226)</f>
        <v>-4000</v>
      </c>
      <c r="K226" s="389"/>
    </row>
    <row r="227" spans="1:11" s="261" customFormat="1" ht="14.25">
      <c r="A227" s="360">
        <v>43700</v>
      </c>
      <c r="B227" s="361" t="s">
        <v>340</v>
      </c>
      <c r="C227" s="362">
        <v>1800</v>
      </c>
      <c r="D227" s="362" t="s">
        <v>15</v>
      </c>
      <c r="E227" s="363">
        <v>366</v>
      </c>
      <c r="F227" s="363">
        <v>364</v>
      </c>
      <c r="G227" s="363">
        <v>0</v>
      </c>
      <c r="H227" s="364">
        <f t="shared" ref="H227" si="304">SUM(F227-E227)*C227</f>
        <v>-3600</v>
      </c>
      <c r="I227" s="379">
        <v>0</v>
      </c>
      <c r="J227" s="388">
        <f t="shared" ref="J227" si="305">SUM(H227:I227)</f>
        <v>-3600</v>
      </c>
      <c r="K227" s="389"/>
    </row>
    <row r="228" spans="1:11" s="261" customFormat="1" ht="14.25">
      <c r="A228" s="360">
        <v>43699</v>
      </c>
      <c r="B228" s="361" t="s">
        <v>326</v>
      </c>
      <c r="C228" s="362">
        <v>1500</v>
      </c>
      <c r="D228" s="362" t="s">
        <v>13</v>
      </c>
      <c r="E228" s="363">
        <v>691.4</v>
      </c>
      <c r="F228" s="363">
        <v>687.4</v>
      </c>
      <c r="G228" s="363">
        <v>0</v>
      </c>
      <c r="H228" s="364">
        <f>SUM(E228-F228)*C228</f>
        <v>6000</v>
      </c>
      <c r="I228" s="379">
        <v>0</v>
      </c>
      <c r="J228" s="388">
        <f t="shared" ref="J228" si="306">SUM(H228:I228)</f>
        <v>6000</v>
      </c>
      <c r="K228" s="389"/>
    </row>
    <row r="229" spans="1:11" s="261" customFormat="1" ht="14.25">
      <c r="A229" s="360">
        <v>43698</v>
      </c>
      <c r="B229" s="361" t="s">
        <v>339</v>
      </c>
      <c r="C229" s="362">
        <v>2600</v>
      </c>
      <c r="D229" s="362" t="s">
        <v>13</v>
      </c>
      <c r="E229" s="363">
        <v>412</v>
      </c>
      <c r="F229" s="363">
        <v>412</v>
      </c>
      <c r="G229" s="363">
        <v>0</v>
      </c>
      <c r="H229" s="364">
        <f>SUM(E229-F229)*C229</f>
        <v>0</v>
      </c>
      <c r="I229" s="379">
        <v>0</v>
      </c>
      <c r="J229" s="388">
        <f t="shared" ref="J229" si="307">SUM(H229:I229)</f>
        <v>0</v>
      </c>
      <c r="K229" s="389"/>
    </row>
    <row r="230" spans="1:11" s="261" customFormat="1" ht="14.25">
      <c r="A230" s="360">
        <v>43697</v>
      </c>
      <c r="B230" s="361" t="s">
        <v>289</v>
      </c>
      <c r="C230" s="362">
        <v>12000</v>
      </c>
      <c r="D230" s="362" t="s">
        <v>13</v>
      </c>
      <c r="E230" s="363">
        <v>65.5</v>
      </c>
      <c r="F230" s="363">
        <v>66.5</v>
      </c>
      <c r="G230" s="363">
        <v>0</v>
      </c>
      <c r="H230" s="364">
        <f>SUM(E230-F230)*C230</f>
        <v>-12000</v>
      </c>
      <c r="I230" s="379">
        <v>0</v>
      </c>
      <c r="J230" s="388">
        <f t="shared" ref="J230" si="308">SUM(H230:I230)</f>
        <v>-12000</v>
      </c>
      <c r="K230" s="389"/>
    </row>
    <row r="231" spans="1:11" s="261" customFormat="1" ht="14.25">
      <c r="A231" s="360">
        <v>43696</v>
      </c>
      <c r="B231" s="361" t="s">
        <v>310</v>
      </c>
      <c r="C231" s="362">
        <v>4000</v>
      </c>
      <c r="D231" s="362" t="s">
        <v>15</v>
      </c>
      <c r="E231" s="363">
        <v>209.25</v>
      </c>
      <c r="F231" s="363">
        <v>209.25</v>
      </c>
      <c r="G231" s="363">
        <v>0</v>
      </c>
      <c r="H231" s="364">
        <f t="shared" ref="H231" si="309">SUM(F231-E231)*C231</f>
        <v>0</v>
      </c>
      <c r="I231" s="379">
        <v>0</v>
      </c>
      <c r="J231" s="388">
        <f t="shared" ref="J231" si="310">SUM(H231:I231)</f>
        <v>0</v>
      </c>
      <c r="K231" s="389"/>
    </row>
    <row r="232" spans="1:11" s="261" customFormat="1" ht="14.25">
      <c r="A232" s="360">
        <v>43693</v>
      </c>
      <c r="B232" s="361" t="s">
        <v>302</v>
      </c>
      <c r="C232" s="362">
        <v>4000</v>
      </c>
      <c r="D232" s="362" t="s">
        <v>15</v>
      </c>
      <c r="E232" s="363">
        <v>233.15</v>
      </c>
      <c r="F232" s="363">
        <v>235.25</v>
      </c>
      <c r="G232" s="363">
        <v>237</v>
      </c>
      <c r="H232" s="364">
        <f t="shared" ref="H232" si="311">SUM(F232-E232)*C232</f>
        <v>8399.9999999999782</v>
      </c>
      <c r="I232" s="379">
        <f>SUM(G232-F232)*C232</f>
        <v>7000</v>
      </c>
      <c r="J232" s="388">
        <f t="shared" ref="J232" si="312">SUM(H232:I232)</f>
        <v>15399.999999999978</v>
      </c>
      <c r="K232" s="389"/>
    </row>
    <row r="233" spans="1:11" s="261" customFormat="1" ht="14.25">
      <c r="A233" s="360">
        <v>43693</v>
      </c>
      <c r="B233" s="361" t="s">
        <v>338</v>
      </c>
      <c r="C233" s="362">
        <v>1100</v>
      </c>
      <c r="D233" s="362" t="s">
        <v>15</v>
      </c>
      <c r="E233" s="363">
        <v>1472</v>
      </c>
      <c r="F233" s="363">
        <v>1464</v>
      </c>
      <c r="G233" s="363">
        <v>0</v>
      </c>
      <c r="H233" s="364">
        <f t="shared" ref="H233" si="313">SUM(F233-E233)*C233</f>
        <v>-8800</v>
      </c>
      <c r="I233" s="379">
        <v>0</v>
      </c>
      <c r="J233" s="388">
        <f t="shared" ref="J233" si="314">SUM(H233:I233)</f>
        <v>-8800</v>
      </c>
      <c r="K233" s="389"/>
    </row>
    <row r="234" spans="1:11" s="261" customFormat="1" ht="14.25">
      <c r="A234" s="360">
        <v>43693</v>
      </c>
      <c r="B234" s="361" t="s">
        <v>133</v>
      </c>
      <c r="C234" s="362">
        <v>9000</v>
      </c>
      <c r="D234" s="362" t="s">
        <v>15</v>
      </c>
      <c r="E234" s="363">
        <v>103</v>
      </c>
      <c r="F234" s="363">
        <v>103</v>
      </c>
      <c r="G234" s="363">
        <v>0</v>
      </c>
      <c r="H234" s="364">
        <f t="shared" ref="H234" si="315">SUM(F234-E234)*C234</f>
        <v>0</v>
      </c>
      <c r="I234" s="379">
        <v>0</v>
      </c>
      <c r="J234" s="388">
        <f t="shared" ref="J234" si="316">SUM(H234:I234)</f>
        <v>0</v>
      </c>
      <c r="K234" s="389"/>
    </row>
    <row r="235" spans="1:11" s="261" customFormat="1" ht="14.25">
      <c r="A235" s="360">
        <v>43691</v>
      </c>
      <c r="B235" s="361" t="s">
        <v>337</v>
      </c>
      <c r="C235" s="362">
        <v>2000</v>
      </c>
      <c r="D235" s="362" t="s">
        <v>15</v>
      </c>
      <c r="E235" s="363">
        <v>482</v>
      </c>
      <c r="F235" s="363">
        <v>478</v>
      </c>
      <c r="G235" s="363">
        <v>0</v>
      </c>
      <c r="H235" s="364">
        <f t="shared" ref="H235:H237" si="317">SUM(F235-E235)*C235</f>
        <v>-8000</v>
      </c>
      <c r="I235" s="379">
        <v>0</v>
      </c>
      <c r="J235" s="388">
        <f t="shared" ref="J235" si="318">SUM(H235:I235)</f>
        <v>-8000</v>
      </c>
      <c r="K235" s="389"/>
    </row>
    <row r="236" spans="1:11" s="261" customFormat="1" ht="14.25">
      <c r="A236" s="360">
        <v>43690</v>
      </c>
      <c r="B236" s="361" t="s">
        <v>36</v>
      </c>
      <c r="C236" s="362">
        <v>5000</v>
      </c>
      <c r="D236" s="362" t="s">
        <v>13</v>
      </c>
      <c r="E236" s="363">
        <v>368</v>
      </c>
      <c r="F236" s="363">
        <v>367</v>
      </c>
      <c r="G236" s="363">
        <v>0</v>
      </c>
      <c r="H236" s="364">
        <f>SUM(E236-F236)*C236</f>
        <v>5000</v>
      </c>
      <c r="I236" s="379">
        <v>0</v>
      </c>
      <c r="J236" s="388">
        <f t="shared" ref="J236" si="319">SUM(H236:I236)</f>
        <v>5000</v>
      </c>
      <c r="K236" s="389"/>
    </row>
    <row r="237" spans="1:11" s="261" customFormat="1" ht="14.25">
      <c r="A237" s="360">
        <v>43686</v>
      </c>
      <c r="B237" s="361" t="s">
        <v>92</v>
      </c>
      <c r="C237" s="362">
        <v>7000</v>
      </c>
      <c r="D237" s="362" t="s">
        <v>15</v>
      </c>
      <c r="E237" s="363">
        <v>183</v>
      </c>
      <c r="F237" s="363">
        <v>182</v>
      </c>
      <c r="G237" s="363">
        <v>0</v>
      </c>
      <c r="H237" s="364">
        <f t="shared" si="317"/>
        <v>-7000</v>
      </c>
      <c r="I237" s="379">
        <v>0</v>
      </c>
      <c r="J237" s="388">
        <f t="shared" ref="J237" si="320">SUM(H237:I237)</f>
        <v>-7000</v>
      </c>
      <c r="K237" s="389"/>
    </row>
    <row r="238" spans="1:11" s="261" customFormat="1" ht="14.25">
      <c r="A238" s="360">
        <v>43686</v>
      </c>
      <c r="B238" s="361" t="s">
        <v>36</v>
      </c>
      <c r="C238" s="362">
        <v>5000</v>
      </c>
      <c r="D238" s="362" t="s">
        <v>15</v>
      </c>
      <c r="E238" s="363">
        <v>380</v>
      </c>
      <c r="F238" s="363">
        <v>381.9</v>
      </c>
      <c r="G238" s="363">
        <v>0</v>
      </c>
      <c r="H238" s="364">
        <f t="shared" ref="H238" si="321">SUM(F238-E238)*C238</f>
        <v>9499.9999999998872</v>
      </c>
      <c r="I238" s="379">
        <v>0</v>
      </c>
      <c r="J238" s="388">
        <f t="shared" ref="J238" si="322">SUM(H238:I238)</f>
        <v>9499.9999999998872</v>
      </c>
      <c r="K238" s="389"/>
    </row>
    <row r="239" spans="1:11" s="261" customFormat="1" ht="14.25">
      <c r="A239" s="360">
        <v>43685</v>
      </c>
      <c r="B239" s="361" t="s">
        <v>60</v>
      </c>
      <c r="C239" s="362">
        <v>500</v>
      </c>
      <c r="D239" s="362" t="s">
        <v>15</v>
      </c>
      <c r="E239" s="363">
        <v>2225</v>
      </c>
      <c r="F239" s="363">
        <v>2242</v>
      </c>
      <c r="G239" s="363">
        <v>0</v>
      </c>
      <c r="H239" s="364">
        <f t="shared" ref="H239" si="323">SUM(F239-E239)*C239</f>
        <v>8500</v>
      </c>
      <c r="I239" s="379">
        <v>0</v>
      </c>
      <c r="J239" s="388">
        <f t="shared" ref="J239" si="324">SUM(H239:I239)</f>
        <v>8500</v>
      </c>
      <c r="K239" s="389"/>
    </row>
    <row r="240" spans="1:11" ht="14.25">
      <c r="A240" s="360">
        <v>43684</v>
      </c>
      <c r="B240" s="361" t="s">
        <v>336</v>
      </c>
      <c r="C240" s="362">
        <v>800</v>
      </c>
      <c r="D240" s="362" t="s">
        <v>15</v>
      </c>
      <c r="E240" s="363">
        <v>1775</v>
      </c>
      <c r="F240" s="363">
        <v>1775</v>
      </c>
      <c r="G240" s="363">
        <v>0</v>
      </c>
      <c r="H240" s="364">
        <f t="shared" ref="H240" si="325">SUM(F240-E240)*C240</f>
        <v>0</v>
      </c>
      <c r="I240" s="379">
        <v>0</v>
      </c>
      <c r="J240" s="388">
        <f t="shared" ref="J240" si="326">SUM(H240:I240)</f>
        <v>0</v>
      </c>
      <c r="K240" s="389"/>
    </row>
    <row r="241" spans="1:11" ht="14.25">
      <c r="A241" s="360">
        <v>43683</v>
      </c>
      <c r="B241" s="361" t="s">
        <v>335</v>
      </c>
      <c r="C241" s="362">
        <v>5000</v>
      </c>
      <c r="D241" s="362" t="s">
        <v>15</v>
      </c>
      <c r="E241" s="363">
        <v>270</v>
      </c>
      <c r="F241" s="363">
        <v>272</v>
      </c>
      <c r="G241" s="363">
        <v>274</v>
      </c>
      <c r="H241" s="364">
        <f t="shared" ref="H241" si="327">SUM(F241-E241)*C241</f>
        <v>10000</v>
      </c>
      <c r="I241" s="379">
        <f>SUM(G241-F241)*C241</f>
        <v>10000</v>
      </c>
      <c r="J241" s="388">
        <f t="shared" ref="J241" si="328">SUM(H241:I241)</f>
        <v>20000</v>
      </c>
      <c r="K241" s="389"/>
    </row>
    <row r="242" spans="1:11" s="261" customFormat="1" ht="14.25">
      <c r="A242" s="360">
        <v>43683</v>
      </c>
      <c r="B242" s="361" t="s">
        <v>315</v>
      </c>
      <c r="C242" s="362">
        <v>9000</v>
      </c>
      <c r="D242" s="362" t="s">
        <v>15</v>
      </c>
      <c r="E242" s="363">
        <v>97.5</v>
      </c>
      <c r="F242" s="363">
        <v>96.5</v>
      </c>
      <c r="G242" s="363">
        <v>0</v>
      </c>
      <c r="H242" s="364">
        <f t="shared" ref="H242" si="329">SUM(F242-E242)*C242</f>
        <v>-9000</v>
      </c>
      <c r="I242" s="379">
        <v>0</v>
      </c>
      <c r="J242" s="388">
        <f t="shared" ref="J242" si="330">SUM(H242:I242)</f>
        <v>-9000</v>
      </c>
      <c r="K242" s="389"/>
    </row>
    <row r="243" spans="1:11" s="261" customFormat="1" ht="14.25">
      <c r="A243" s="360">
        <v>43682</v>
      </c>
      <c r="B243" s="361" t="s">
        <v>334</v>
      </c>
      <c r="C243" s="362">
        <v>5200</v>
      </c>
      <c r="D243" s="362" t="s">
        <v>15</v>
      </c>
      <c r="E243" s="363">
        <v>377</v>
      </c>
      <c r="F243" s="363">
        <v>378.45</v>
      </c>
      <c r="G243" s="363">
        <v>0</v>
      </c>
      <c r="H243" s="364">
        <f t="shared" ref="H243" si="331">SUM(F243-E243)*C243</f>
        <v>7539.9999999999409</v>
      </c>
      <c r="I243" s="379">
        <v>0</v>
      </c>
      <c r="J243" s="388">
        <f t="shared" ref="J243" si="332">SUM(H243:I243)</f>
        <v>7539.9999999999409</v>
      </c>
      <c r="K243" s="389"/>
    </row>
    <row r="244" spans="1:11" s="261" customFormat="1" ht="14.25">
      <c r="A244" s="360">
        <v>43679</v>
      </c>
      <c r="B244" s="361" t="s">
        <v>333</v>
      </c>
      <c r="C244" s="362">
        <v>2000</v>
      </c>
      <c r="D244" s="362" t="s">
        <v>15</v>
      </c>
      <c r="E244" s="363">
        <v>555</v>
      </c>
      <c r="F244" s="363">
        <v>551</v>
      </c>
      <c r="G244" s="363">
        <v>0</v>
      </c>
      <c r="H244" s="364">
        <f>SUM(E244-F244)*C244</f>
        <v>8000</v>
      </c>
      <c r="I244" s="379">
        <v>0</v>
      </c>
      <c r="J244" s="388">
        <f t="shared" ref="J244" si="333">SUM(H244:I244)</f>
        <v>8000</v>
      </c>
      <c r="K244" s="389"/>
    </row>
    <row r="245" spans="1:11" s="261" customFormat="1" ht="14.25">
      <c r="A245" s="360">
        <v>43679</v>
      </c>
      <c r="B245" s="361" t="s">
        <v>284</v>
      </c>
      <c r="C245" s="362">
        <v>8000</v>
      </c>
      <c r="D245" s="362" t="s">
        <v>15</v>
      </c>
      <c r="E245" s="363">
        <v>130</v>
      </c>
      <c r="F245" s="363">
        <v>130</v>
      </c>
      <c r="G245" s="363">
        <v>0</v>
      </c>
      <c r="H245" s="364">
        <f>SUM(E245-F245)*C245</f>
        <v>0</v>
      </c>
      <c r="I245" s="379">
        <v>0</v>
      </c>
      <c r="J245" s="388">
        <f t="shared" ref="J245" si="334">SUM(H245:I245)</f>
        <v>0</v>
      </c>
      <c r="K245" s="389"/>
    </row>
    <row r="246" spans="1:11" s="261" customFormat="1" ht="14.25">
      <c r="A246" s="360">
        <v>43678</v>
      </c>
      <c r="B246" s="361" t="s">
        <v>92</v>
      </c>
      <c r="C246" s="362">
        <v>7000</v>
      </c>
      <c r="D246" s="362" t="s">
        <v>13</v>
      </c>
      <c r="E246" s="363">
        <v>183</v>
      </c>
      <c r="F246" s="363">
        <v>181.75</v>
      </c>
      <c r="G246" s="363">
        <v>180</v>
      </c>
      <c r="H246" s="364">
        <f>SUM(E246-F246)*C246</f>
        <v>8750</v>
      </c>
      <c r="I246" s="379">
        <f>SUM(F246-G246)*C246</f>
        <v>12250</v>
      </c>
      <c r="J246" s="388">
        <f t="shared" ref="J246" si="335">SUM(H246:I246)</f>
        <v>21000</v>
      </c>
      <c r="K246" s="389"/>
    </row>
    <row r="247" spans="1:11" s="261" customFormat="1" ht="14.25">
      <c r="A247" s="390"/>
      <c r="B247" s="390"/>
      <c r="C247" s="390"/>
      <c r="D247" s="390"/>
      <c r="E247" s="390"/>
      <c r="F247" s="390"/>
      <c r="G247" s="419" t="s">
        <v>282</v>
      </c>
      <c r="H247" s="391">
        <f>SUM(H221:H246)</f>
        <v>46489.999999999767</v>
      </c>
      <c r="I247" s="419" t="s">
        <v>328</v>
      </c>
      <c r="J247" s="391">
        <f>SUM(J221:J246)</f>
        <v>95839.999999999665</v>
      </c>
      <c r="K247" s="389"/>
    </row>
    <row r="248" spans="1:11" s="261" customFormat="1" ht="14.25">
      <c r="A248" s="392">
        <v>43647</v>
      </c>
      <c r="B248" s="389"/>
      <c r="C248" s="389"/>
      <c r="D248" s="389"/>
      <c r="E248" s="389"/>
      <c r="F248" s="389"/>
      <c r="G248" s="389"/>
      <c r="H248" s="389"/>
      <c r="I248" s="389"/>
      <c r="J248" s="389"/>
      <c r="K248" s="389"/>
    </row>
    <row r="249" spans="1:11" s="261" customFormat="1" ht="14.25">
      <c r="A249" s="393" t="s">
        <v>303</v>
      </c>
      <c r="B249" s="394" t="s">
        <v>304</v>
      </c>
      <c r="C249" s="380" t="s">
        <v>305</v>
      </c>
      <c r="D249" s="395" t="s">
        <v>306</v>
      </c>
      <c r="E249" s="395" t="s">
        <v>307</v>
      </c>
      <c r="F249" s="380" t="s">
        <v>296</v>
      </c>
      <c r="G249" s="389"/>
      <c r="H249" s="389"/>
      <c r="I249" s="389"/>
      <c r="J249" s="389"/>
      <c r="K249" s="389"/>
    </row>
    <row r="250" spans="1:11" s="261" customFormat="1" ht="14.25">
      <c r="A250" s="396" t="s">
        <v>332</v>
      </c>
      <c r="B250" s="382">
        <v>2</v>
      </c>
      <c r="C250" s="383">
        <f>SUM(A250-B250)</f>
        <v>21</v>
      </c>
      <c r="D250" s="397">
        <v>3</v>
      </c>
      <c r="E250" s="383">
        <f>SUM(C250-D250)</f>
        <v>18</v>
      </c>
      <c r="F250" s="383">
        <f>E250*100/C250</f>
        <v>85.714285714285708</v>
      </c>
      <c r="G250" s="389"/>
      <c r="H250" s="389"/>
      <c r="I250" s="389"/>
      <c r="J250" s="389"/>
      <c r="K250" s="389"/>
    </row>
    <row r="251" spans="1:11" s="261" customFormat="1" ht="14.25">
      <c r="A251" s="396"/>
      <c r="B251" s="382"/>
      <c r="C251" s="383"/>
      <c r="D251" s="397"/>
      <c r="E251" s="383"/>
      <c r="F251" s="383"/>
      <c r="G251" s="389"/>
      <c r="H251" s="389"/>
      <c r="I251" s="389"/>
      <c r="J251" s="389"/>
      <c r="K251" s="389"/>
    </row>
    <row r="252" spans="1:11" s="261" customFormat="1" ht="14.25">
      <c r="A252" s="398"/>
      <c r="B252" s="399"/>
      <c r="C252" s="399"/>
      <c r="D252" s="400"/>
      <c r="E252" s="400"/>
      <c r="F252" s="401">
        <v>43647</v>
      </c>
      <c r="G252" s="399"/>
      <c r="H252" s="399"/>
      <c r="I252" s="402"/>
      <c r="J252" s="402"/>
      <c r="K252" s="389"/>
    </row>
    <row r="253" spans="1:11" s="261" customFormat="1" ht="14.25">
      <c r="A253" s="360">
        <v>43677</v>
      </c>
      <c r="B253" s="361" t="s">
        <v>234</v>
      </c>
      <c r="C253" s="362">
        <v>500</v>
      </c>
      <c r="D253" s="362" t="s">
        <v>15</v>
      </c>
      <c r="E253" s="363">
        <v>2198</v>
      </c>
      <c r="F253" s="363">
        <v>2215</v>
      </c>
      <c r="G253" s="363">
        <v>0</v>
      </c>
      <c r="H253" s="364">
        <f t="shared" ref="H253" si="336">SUM(F253-E253)*C253</f>
        <v>8500</v>
      </c>
      <c r="I253" s="379">
        <v>0</v>
      </c>
      <c r="J253" s="388">
        <f t="shared" ref="J253" si="337">SUM(H253:I253)</f>
        <v>8500</v>
      </c>
      <c r="K253" s="389"/>
    </row>
    <row r="254" spans="1:11" s="261" customFormat="1" ht="14.25">
      <c r="A254" s="360">
        <v>43675</v>
      </c>
      <c r="B254" s="361" t="s">
        <v>19</v>
      </c>
      <c r="C254" s="362">
        <v>14000</v>
      </c>
      <c r="D254" s="362" t="s">
        <v>15</v>
      </c>
      <c r="E254" s="363">
        <v>70.099999999999994</v>
      </c>
      <c r="F254" s="363">
        <v>70.7</v>
      </c>
      <c r="G254" s="363">
        <v>0</v>
      </c>
      <c r="H254" s="364">
        <f t="shared" ref="H254" si="338">SUM(F254-E254)*C254</f>
        <v>8400.0000000001201</v>
      </c>
      <c r="I254" s="379">
        <v>0</v>
      </c>
      <c r="J254" s="388">
        <f t="shared" ref="J254" si="339">SUM(H254:I254)</f>
        <v>8400.0000000001201</v>
      </c>
      <c r="K254" s="389"/>
    </row>
    <row r="255" spans="1:11" s="261" customFormat="1" ht="14.25">
      <c r="A255" s="360">
        <v>43672</v>
      </c>
      <c r="B255" s="361" t="s">
        <v>331</v>
      </c>
      <c r="C255" s="362">
        <v>1200</v>
      </c>
      <c r="D255" s="362" t="s">
        <v>15</v>
      </c>
      <c r="E255" s="363">
        <v>1521</v>
      </c>
      <c r="F255" s="363">
        <v>1532</v>
      </c>
      <c r="G255" s="363">
        <v>0</v>
      </c>
      <c r="H255" s="364">
        <f t="shared" ref="H255" si="340">SUM(F255-E255)*C255</f>
        <v>13200</v>
      </c>
      <c r="I255" s="379">
        <v>0</v>
      </c>
      <c r="J255" s="388">
        <f t="shared" ref="J255" si="341">SUM(H255:I255)</f>
        <v>13200</v>
      </c>
      <c r="K255" s="389"/>
    </row>
    <row r="256" spans="1:11" s="261" customFormat="1" ht="14.25">
      <c r="A256" s="360">
        <v>43671</v>
      </c>
      <c r="B256" s="361" t="s">
        <v>330</v>
      </c>
      <c r="C256" s="362">
        <v>6000</v>
      </c>
      <c r="D256" s="362" t="s">
        <v>15</v>
      </c>
      <c r="E256" s="363">
        <v>169.3</v>
      </c>
      <c r="F256" s="363">
        <v>170.8</v>
      </c>
      <c r="G256" s="363">
        <v>172</v>
      </c>
      <c r="H256" s="364">
        <f t="shared" ref="H256" si="342">SUM(F256-E256)*C256</f>
        <v>9000</v>
      </c>
      <c r="I256" s="379">
        <f>SUM(G256-F256)*C256</f>
        <v>7199.9999999999318</v>
      </c>
      <c r="J256" s="388">
        <f t="shared" ref="J256" si="343">SUM(H256:I256)</f>
        <v>16199.999999999931</v>
      </c>
      <c r="K256" s="389"/>
    </row>
    <row r="257" spans="1:11" s="261" customFormat="1" ht="14.25">
      <c r="A257" s="360">
        <v>43669</v>
      </c>
      <c r="B257" s="361" t="s">
        <v>329</v>
      </c>
      <c r="C257" s="362">
        <v>1400</v>
      </c>
      <c r="D257" s="362" t="s">
        <v>15</v>
      </c>
      <c r="E257" s="363">
        <v>885</v>
      </c>
      <c r="F257" s="363">
        <v>891</v>
      </c>
      <c r="G257" s="363">
        <v>896</v>
      </c>
      <c r="H257" s="364">
        <f>SUM(F257-E257)*C257</f>
        <v>8400</v>
      </c>
      <c r="I257" s="379">
        <f>SUM(G257-F257)*C257</f>
        <v>7000</v>
      </c>
      <c r="J257" s="388">
        <f t="shared" ref="J257" si="344">SUM(H257:I257)</f>
        <v>15400</v>
      </c>
      <c r="K257" s="389"/>
    </row>
    <row r="258" spans="1:11" s="261" customFormat="1" ht="14.25">
      <c r="A258" s="360">
        <v>43668</v>
      </c>
      <c r="B258" s="361" t="s">
        <v>297</v>
      </c>
      <c r="C258" s="362">
        <v>6400</v>
      </c>
      <c r="D258" s="362" t="s">
        <v>15</v>
      </c>
      <c r="E258" s="363">
        <v>265.55</v>
      </c>
      <c r="F258" s="363">
        <v>266</v>
      </c>
      <c r="G258" s="363">
        <v>0</v>
      </c>
      <c r="H258" s="364">
        <f t="shared" ref="H258" si="345">SUM(F258-E258)*C258</f>
        <v>2879.9999999999272</v>
      </c>
      <c r="I258" s="379">
        <v>0</v>
      </c>
      <c r="J258" s="388">
        <f t="shared" ref="J258" si="346">SUM(H258:I258)</f>
        <v>2879.9999999999272</v>
      </c>
      <c r="K258" s="389"/>
    </row>
    <row r="259" spans="1:11" s="261" customFormat="1" ht="14.25">
      <c r="A259" s="360">
        <v>43665</v>
      </c>
      <c r="B259" s="361" t="s">
        <v>92</v>
      </c>
      <c r="C259" s="362">
        <v>7000</v>
      </c>
      <c r="D259" s="362" t="s">
        <v>13</v>
      </c>
      <c r="E259" s="363">
        <v>198</v>
      </c>
      <c r="F259" s="363">
        <v>197</v>
      </c>
      <c r="G259" s="363">
        <v>196</v>
      </c>
      <c r="H259" s="364">
        <f>SUM(E259-F259)*C259</f>
        <v>7000</v>
      </c>
      <c r="I259" s="379">
        <f>SUM(F259-G259)*C259</f>
        <v>7000</v>
      </c>
      <c r="J259" s="388">
        <f t="shared" ref="J259" si="347">SUM(H259:I259)</f>
        <v>14000</v>
      </c>
      <c r="K259" s="389"/>
    </row>
    <row r="260" spans="1:11" s="261" customFormat="1" ht="14.25">
      <c r="A260" s="360">
        <v>43665</v>
      </c>
      <c r="B260" s="361" t="s">
        <v>84</v>
      </c>
      <c r="C260" s="362">
        <v>24000</v>
      </c>
      <c r="D260" s="362" t="s">
        <v>13</v>
      </c>
      <c r="E260" s="363">
        <v>45.2</v>
      </c>
      <c r="F260" s="363">
        <v>45.5</v>
      </c>
      <c r="G260" s="363">
        <v>0</v>
      </c>
      <c r="H260" s="364">
        <f>SUM(E260-F260)*C260</f>
        <v>-7199.9999999999318</v>
      </c>
      <c r="I260" s="379">
        <v>0</v>
      </c>
      <c r="J260" s="388">
        <f t="shared" ref="J260" si="348">SUM(H260:I260)</f>
        <v>-7199.9999999999318</v>
      </c>
      <c r="K260" s="389"/>
    </row>
    <row r="261" spans="1:11" s="261" customFormat="1" ht="14.25">
      <c r="A261" s="360">
        <v>43664</v>
      </c>
      <c r="B261" s="361" t="s">
        <v>284</v>
      </c>
      <c r="C261" s="362">
        <v>8000</v>
      </c>
      <c r="D261" s="362" t="s">
        <v>13</v>
      </c>
      <c r="E261" s="363">
        <v>136</v>
      </c>
      <c r="F261" s="363">
        <v>135</v>
      </c>
      <c r="G261" s="363">
        <v>134</v>
      </c>
      <c r="H261" s="364">
        <f>SUM(E261-F261)*C261</f>
        <v>8000</v>
      </c>
      <c r="I261" s="379">
        <f>SUM(F261-G261)*C261</f>
        <v>8000</v>
      </c>
      <c r="J261" s="388">
        <f t="shared" ref="J261" si="349">SUM(H261:I261)</f>
        <v>16000</v>
      </c>
      <c r="K261" s="389"/>
    </row>
    <row r="262" spans="1:11" s="261" customFormat="1" ht="14.25">
      <c r="A262" s="360">
        <v>43663</v>
      </c>
      <c r="B262" s="361" t="s">
        <v>92</v>
      </c>
      <c r="C262" s="362">
        <v>7500</v>
      </c>
      <c r="D262" s="362" t="s">
        <v>15</v>
      </c>
      <c r="E262" s="363">
        <v>202.7</v>
      </c>
      <c r="F262" s="363">
        <v>202.7</v>
      </c>
      <c r="G262" s="363">
        <v>0</v>
      </c>
      <c r="H262" s="364">
        <f t="shared" ref="H262" si="350">SUM(F262-E262)*C262</f>
        <v>0</v>
      </c>
      <c r="I262" s="379">
        <v>0</v>
      </c>
      <c r="J262" s="388">
        <f t="shared" ref="J262" si="351">SUM(H262:I262)</f>
        <v>0</v>
      </c>
      <c r="K262" s="389"/>
    </row>
    <row r="263" spans="1:11" s="261" customFormat="1" ht="14.25">
      <c r="A263" s="360">
        <v>43662</v>
      </c>
      <c r="B263" s="361" t="s">
        <v>83</v>
      </c>
      <c r="C263" s="362">
        <v>800</v>
      </c>
      <c r="D263" s="362" t="s">
        <v>15</v>
      </c>
      <c r="E263" s="363">
        <v>1646</v>
      </c>
      <c r="F263" s="363">
        <v>1652.5</v>
      </c>
      <c r="G263" s="363">
        <v>0</v>
      </c>
      <c r="H263" s="364">
        <f t="shared" ref="H263" si="352">SUM(F263-E263)*C263</f>
        <v>5200</v>
      </c>
      <c r="I263" s="379">
        <v>0</v>
      </c>
      <c r="J263" s="388">
        <f t="shared" ref="J263" si="353">SUM(H263:I263)</f>
        <v>5200</v>
      </c>
      <c r="K263" s="389"/>
    </row>
    <row r="264" spans="1:11" s="261" customFormat="1" ht="14.25">
      <c r="A264" s="360">
        <v>43661</v>
      </c>
      <c r="B264" s="361" t="s">
        <v>102</v>
      </c>
      <c r="C264" s="362">
        <v>8000</v>
      </c>
      <c r="D264" s="362" t="s">
        <v>15</v>
      </c>
      <c r="E264" s="363">
        <v>120.25</v>
      </c>
      <c r="F264" s="363">
        <v>121.25</v>
      </c>
      <c r="G264" s="363">
        <v>0</v>
      </c>
      <c r="H264" s="364">
        <f t="shared" ref="H264" si="354">SUM(F264-E264)*C264</f>
        <v>8000</v>
      </c>
      <c r="I264" s="379">
        <v>0</v>
      </c>
      <c r="J264" s="388">
        <f t="shared" ref="J264" si="355">SUM(H264:I264)</f>
        <v>8000</v>
      </c>
      <c r="K264" s="389"/>
    </row>
    <row r="265" spans="1:11" s="261" customFormat="1" ht="14.25">
      <c r="A265" s="360">
        <v>43658</v>
      </c>
      <c r="B265" s="361" t="s">
        <v>90</v>
      </c>
      <c r="C265" s="362">
        <v>1600</v>
      </c>
      <c r="D265" s="362" t="s">
        <v>15</v>
      </c>
      <c r="E265" s="363">
        <v>742</v>
      </c>
      <c r="F265" s="363">
        <v>747</v>
      </c>
      <c r="G265" s="363">
        <v>0</v>
      </c>
      <c r="H265" s="364">
        <f t="shared" ref="H265" si="356">SUM(F265-E265)*C265</f>
        <v>8000</v>
      </c>
      <c r="I265" s="379">
        <v>0</v>
      </c>
      <c r="J265" s="388">
        <f t="shared" ref="J265" si="357">SUM(H265:I265)</f>
        <v>8000</v>
      </c>
      <c r="K265" s="389"/>
    </row>
    <row r="266" spans="1:11" s="261" customFormat="1" ht="14.25">
      <c r="A266" s="360">
        <v>43658</v>
      </c>
      <c r="B266" s="361" t="s">
        <v>92</v>
      </c>
      <c r="C266" s="362">
        <v>7000</v>
      </c>
      <c r="D266" s="362" t="s">
        <v>15</v>
      </c>
      <c r="E266" s="363">
        <v>199.5</v>
      </c>
      <c r="F266" s="363">
        <v>201</v>
      </c>
      <c r="G266" s="363">
        <v>0</v>
      </c>
      <c r="H266" s="364">
        <f t="shared" ref="H266" si="358">SUM(F266-E266)*C266</f>
        <v>10500</v>
      </c>
      <c r="I266" s="379">
        <v>0</v>
      </c>
      <c r="J266" s="388">
        <f t="shared" ref="J266" si="359">SUM(H266:I266)</f>
        <v>10500</v>
      </c>
      <c r="K266" s="389"/>
    </row>
    <row r="267" spans="1:11" s="261" customFormat="1" ht="14.25">
      <c r="A267" s="360">
        <v>43657</v>
      </c>
      <c r="B267" s="361" t="s">
        <v>327</v>
      </c>
      <c r="C267" s="362">
        <v>800</v>
      </c>
      <c r="D267" s="362" t="s">
        <v>15</v>
      </c>
      <c r="E267" s="363">
        <v>1524</v>
      </c>
      <c r="F267" s="363">
        <v>1535</v>
      </c>
      <c r="G267" s="363">
        <v>1546</v>
      </c>
      <c r="H267" s="364">
        <f t="shared" ref="H267" si="360">SUM(F267-E267)*C267</f>
        <v>8800</v>
      </c>
      <c r="I267" s="379">
        <f>SUM(G267-F267)*C267</f>
        <v>8800</v>
      </c>
      <c r="J267" s="388">
        <f t="shared" ref="J267" si="361">SUM(H267:I267)</f>
        <v>17600</v>
      </c>
      <c r="K267" s="389"/>
    </row>
    <row r="268" spans="1:11" s="261" customFormat="1" ht="14.25">
      <c r="A268" s="360">
        <v>43656</v>
      </c>
      <c r="B268" s="361" t="s">
        <v>326</v>
      </c>
      <c r="C268" s="362">
        <v>1500</v>
      </c>
      <c r="D268" s="362" t="s">
        <v>15</v>
      </c>
      <c r="E268" s="363">
        <v>916</v>
      </c>
      <c r="F268" s="363">
        <v>916</v>
      </c>
      <c r="G268" s="363">
        <v>0</v>
      </c>
      <c r="H268" s="364">
        <f t="shared" ref="H268" si="362">SUM(F268-E268)*C268</f>
        <v>0</v>
      </c>
      <c r="I268" s="379">
        <v>0</v>
      </c>
      <c r="J268" s="388">
        <f t="shared" ref="J268" si="363">SUM(H268:I268)</f>
        <v>0</v>
      </c>
      <c r="K268" s="389"/>
    </row>
    <row r="269" spans="1:11" s="261" customFormat="1" ht="14.25">
      <c r="A269" s="360">
        <v>43655</v>
      </c>
      <c r="B269" s="361" t="s">
        <v>36</v>
      </c>
      <c r="C269" s="362">
        <v>5000</v>
      </c>
      <c r="D269" s="362" t="s">
        <v>15</v>
      </c>
      <c r="E269" s="363">
        <v>402</v>
      </c>
      <c r="F269" s="363">
        <v>404</v>
      </c>
      <c r="G269" s="363">
        <v>406</v>
      </c>
      <c r="H269" s="364">
        <f t="shared" ref="H269:H271" si="364">SUM(F269-E269)*C269</f>
        <v>10000</v>
      </c>
      <c r="I269" s="379">
        <f>SUM(G269-F269)*C269</f>
        <v>10000</v>
      </c>
      <c r="J269" s="388">
        <f t="shared" ref="J269" si="365">SUM(H269:I269)</f>
        <v>20000</v>
      </c>
      <c r="K269" s="389"/>
    </row>
    <row r="270" spans="1:11" s="261" customFormat="1" ht="14.25">
      <c r="A270" s="360">
        <v>43654</v>
      </c>
      <c r="B270" s="361" t="s">
        <v>325</v>
      </c>
      <c r="C270" s="362">
        <v>3200</v>
      </c>
      <c r="D270" s="362" t="s">
        <v>13</v>
      </c>
      <c r="E270" s="363">
        <v>286</v>
      </c>
      <c r="F270" s="363">
        <v>283</v>
      </c>
      <c r="G270" s="363">
        <v>279</v>
      </c>
      <c r="H270" s="364">
        <f>SUM(E270-F270)*C270</f>
        <v>9600</v>
      </c>
      <c r="I270" s="379">
        <f>SUM(F270-G270)*C270</f>
        <v>12800</v>
      </c>
      <c r="J270" s="388">
        <f t="shared" ref="J270" si="366">SUM(H270:I270)</f>
        <v>22400</v>
      </c>
      <c r="K270" s="389"/>
    </row>
    <row r="271" spans="1:11" s="261" customFormat="1" ht="14.25">
      <c r="A271" s="360">
        <v>43650</v>
      </c>
      <c r="B271" s="361" t="s">
        <v>62</v>
      </c>
      <c r="C271" s="362">
        <v>1200</v>
      </c>
      <c r="D271" s="362" t="s">
        <v>15</v>
      </c>
      <c r="E271" s="363">
        <v>1600</v>
      </c>
      <c r="F271" s="363">
        <v>1608</v>
      </c>
      <c r="G271" s="363">
        <v>1618</v>
      </c>
      <c r="H271" s="364">
        <f t="shared" si="364"/>
        <v>9600</v>
      </c>
      <c r="I271" s="379">
        <f>SUM(G271-F271)*C271</f>
        <v>12000</v>
      </c>
      <c r="J271" s="388">
        <f t="shared" ref="J271" si="367">SUM(H271:I271)</f>
        <v>21600</v>
      </c>
      <c r="K271" s="389"/>
    </row>
    <row r="272" spans="1:11" s="261" customFormat="1" ht="14.25">
      <c r="A272" s="360">
        <v>43649</v>
      </c>
      <c r="B272" s="361" t="s">
        <v>97</v>
      </c>
      <c r="C272" s="362">
        <v>1600</v>
      </c>
      <c r="D272" s="362" t="s">
        <v>15</v>
      </c>
      <c r="E272" s="363">
        <v>754</v>
      </c>
      <c r="F272" s="363">
        <v>762</v>
      </c>
      <c r="G272" s="363">
        <v>0</v>
      </c>
      <c r="H272" s="364">
        <f t="shared" ref="H272" si="368">SUM(F272-E272)*C272</f>
        <v>12800</v>
      </c>
      <c r="I272" s="379">
        <v>0</v>
      </c>
      <c r="J272" s="388">
        <f t="shared" ref="J272" si="369">SUM(H272:I272)</f>
        <v>12800</v>
      </c>
      <c r="K272" s="389"/>
    </row>
    <row r="273" spans="1:11" s="261" customFormat="1" ht="14.25">
      <c r="A273" s="360">
        <v>43648</v>
      </c>
      <c r="B273" s="361" t="s">
        <v>105</v>
      </c>
      <c r="C273" s="362">
        <v>28000</v>
      </c>
      <c r="D273" s="362" t="s">
        <v>15</v>
      </c>
      <c r="E273" s="363">
        <v>30.2</v>
      </c>
      <c r="F273" s="363">
        <v>29.8</v>
      </c>
      <c r="G273" s="363">
        <v>0</v>
      </c>
      <c r="H273" s="364">
        <f t="shared" ref="H273" si="370">SUM(F273-E273)*C273</f>
        <v>-11199.99999999996</v>
      </c>
      <c r="I273" s="379">
        <v>0</v>
      </c>
      <c r="J273" s="388">
        <f t="shared" ref="J273" si="371">SUM(H273:I273)</f>
        <v>-11199.99999999996</v>
      </c>
      <c r="K273" s="389"/>
    </row>
    <row r="274" spans="1:11" s="261" customFormat="1" ht="14.25">
      <c r="A274" s="360">
        <v>43647</v>
      </c>
      <c r="B274" s="361" t="s">
        <v>80</v>
      </c>
      <c r="C274" s="362">
        <v>6000</v>
      </c>
      <c r="D274" s="362" t="s">
        <v>15</v>
      </c>
      <c r="E274" s="363">
        <v>200.2</v>
      </c>
      <c r="F274" s="363">
        <v>198.5</v>
      </c>
      <c r="G274" s="363">
        <v>0</v>
      </c>
      <c r="H274" s="364">
        <f t="shared" ref="H274" si="372">SUM(F274-E274)*C274</f>
        <v>-10199.999999999931</v>
      </c>
      <c r="I274" s="379">
        <v>0</v>
      </c>
      <c r="J274" s="388">
        <f t="shared" ref="J274" si="373">SUM(H274:I274)</f>
        <v>-10199.999999999931</v>
      </c>
      <c r="K274" s="389"/>
    </row>
    <row r="275" spans="1:11" s="261" customFormat="1" ht="14.25">
      <c r="A275" s="360">
        <v>43647</v>
      </c>
      <c r="B275" s="361" t="s">
        <v>24</v>
      </c>
      <c r="C275" s="362">
        <v>2200</v>
      </c>
      <c r="D275" s="362" t="s">
        <v>15</v>
      </c>
      <c r="E275" s="363">
        <v>436</v>
      </c>
      <c r="F275" s="363">
        <v>440</v>
      </c>
      <c r="G275" s="363">
        <v>0</v>
      </c>
      <c r="H275" s="364">
        <f t="shared" ref="H275" si="374">SUM(F275-E275)*C275</f>
        <v>8800</v>
      </c>
      <c r="I275" s="379">
        <v>0</v>
      </c>
      <c r="J275" s="388">
        <f t="shared" ref="J275" si="375">SUM(H275:I275)</f>
        <v>8800</v>
      </c>
      <c r="K275" s="389"/>
    </row>
    <row r="276" spans="1:11" s="261" customFormat="1" ht="14.25">
      <c r="A276" s="389"/>
      <c r="B276" s="389"/>
      <c r="C276" s="389"/>
      <c r="D276" s="389"/>
      <c r="E276" s="389"/>
      <c r="F276" s="389"/>
      <c r="G276" s="389"/>
      <c r="H276" s="389"/>
      <c r="I276" s="389"/>
      <c r="J276" s="389"/>
      <c r="K276" s="389"/>
    </row>
    <row r="277" spans="1:11" s="261" customFormat="1" ht="14.25">
      <c r="A277" s="390"/>
      <c r="B277" s="390"/>
      <c r="C277" s="390"/>
      <c r="D277" s="390"/>
      <c r="E277" s="390"/>
      <c r="F277" s="390"/>
      <c r="G277" s="419" t="s">
        <v>282</v>
      </c>
      <c r="H277" s="391">
        <f>SUM(H253:H275)</f>
        <v>128080.00000000023</v>
      </c>
      <c r="I277" s="419" t="s">
        <v>328</v>
      </c>
      <c r="J277" s="391">
        <f>SUM(J253:J275)</f>
        <v>200880.00000000015</v>
      </c>
      <c r="K277" s="389"/>
    </row>
    <row r="278" spans="1:11" s="261" customFormat="1" ht="14.25">
      <c r="A278" s="392">
        <v>43617</v>
      </c>
      <c r="B278" s="389"/>
      <c r="C278" s="389"/>
      <c r="D278" s="389"/>
      <c r="E278" s="389"/>
      <c r="F278" s="389"/>
      <c r="G278" s="389"/>
      <c r="H278" s="389"/>
      <c r="I278" s="389"/>
      <c r="J278" s="389"/>
      <c r="K278" s="389"/>
    </row>
    <row r="279" spans="1:11" s="261" customFormat="1" ht="14.25">
      <c r="A279" s="393" t="s">
        <v>303</v>
      </c>
      <c r="B279" s="394" t="s">
        <v>304</v>
      </c>
      <c r="C279" s="380" t="s">
        <v>305</v>
      </c>
      <c r="D279" s="395" t="s">
        <v>306</v>
      </c>
      <c r="E279" s="395" t="s">
        <v>307</v>
      </c>
      <c r="F279" s="380" t="s">
        <v>296</v>
      </c>
      <c r="G279" s="389"/>
      <c r="H279" s="389"/>
      <c r="I279" s="389"/>
      <c r="J279" s="389"/>
      <c r="K279" s="389"/>
    </row>
    <row r="280" spans="1:11" s="261" customFormat="1" ht="14.25">
      <c r="A280" s="396" t="s">
        <v>324</v>
      </c>
      <c r="B280" s="382">
        <v>3</v>
      </c>
      <c r="C280" s="383">
        <f>SUM(A280-B280)</f>
        <v>25</v>
      </c>
      <c r="D280" s="397">
        <v>5</v>
      </c>
      <c r="E280" s="383">
        <f>SUM(C280-D280)</f>
        <v>20</v>
      </c>
      <c r="F280" s="383">
        <f>E280*100/C280</f>
        <v>80</v>
      </c>
      <c r="G280" s="389"/>
      <c r="H280" s="389"/>
      <c r="I280" s="389"/>
      <c r="J280" s="389"/>
      <c r="K280" s="389"/>
    </row>
    <row r="281" spans="1:11" s="261" customFormat="1" ht="14.25">
      <c r="A281" s="389"/>
      <c r="B281" s="389"/>
      <c r="C281" s="389"/>
      <c r="D281" s="389"/>
      <c r="E281" s="389"/>
      <c r="F281" s="389"/>
      <c r="G281" s="389"/>
      <c r="H281" s="389"/>
      <c r="I281" s="389"/>
      <c r="J281" s="389"/>
      <c r="K281" s="389"/>
    </row>
    <row r="282" spans="1:11" s="261" customFormat="1" ht="14.25">
      <c r="A282" s="398"/>
      <c r="B282" s="399"/>
      <c r="C282" s="399"/>
      <c r="D282" s="400"/>
      <c r="E282" s="400"/>
      <c r="F282" s="401">
        <v>43617</v>
      </c>
      <c r="G282" s="399"/>
      <c r="H282" s="399"/>
      <c r="I282" s="402"/>
      <c r="J282" s="402"/>
      <c r="K282" s="389"/>
    </row>
    <row r="283" spans="1:11" s="261" customFormat="1" ht="14.25">
      <c r="A283" s="389"/>
      <c r="B283" s="389"/>
      <c r="C283" s="389"/>
      <c r="D283" s="389"/>
      <c r="E283" s="389"/>
      <c r="F283" s="389"/>
      <c r="G283" s="389"/>
      <c r="H283" s="389"/>
      <c r="I283" s="389"/>
      <c r="J283" s="389"/>
      <c r="K283" s="389"/>
    </row>
    <row r="284" spans="1:11" s="261" customFormat="1" ht="14.25">
      <c r="A284" s="360">
        <v>43644</v>
      </c>
      <c r="B284" s="361" t="s">
        <v>133</v>
      </c>
      <c r="C284" s="362">
        <v>9000</v>
      </c>
      <c r="D284" s="362" t="s">
        <v>15</v>
      </c>
      <c r="E284" s="363">
        <v>125.3</v>
      </c>
      <c r="F284" s="363">
        <v>126.3</v>
      </c>
      <c r="G284" s="363">
        <v>0</v>
      </c>
      <c r="H284" s="364">
        <f t="shared" ref="H284" si="376">SUM(F284-E284)*C284</f>
        <v>9000</v>
      </c>
      <c r="I284" s="379">
        <v>0</v>
      </c>
      <c r="J284" s="388">
        <f t="shared" ref="J284" si="377">SUM(H284:I284)</f>
        <v>9000</v>
      </c>
      <c r="K284" s="389"/>
    </row>
    <row r="285" spans="1:11" s="261" customFormat="1" ht="14.25">
      <c r="A285" s="360">
        <v>43643</v>
      </c>
      <c r="B285" s="361" t="s">
        <v>323</v>
      </c>
      <c r="C285" s="362">
        <v>12000</v>
      </c>
      <c r="D285" s="362" t="s">
        <v>15</v>
      </c>
      <c r="E285" s="363">
        <v>143</v>
      </c>
      <c r="F285" s="363">
        <v>143.69999999999999</v>
      </c>
      <c r="G285" s="363">
        <v>144.5</v>
      </c>
      <c r="H285" s="364">
        <f t="shared" ref="H285" si="378">SUM(F285-E285)*C285</f>
        <v>8399.9999999998636</v>
      </c>
      <c r="I285" s="379">
        <f>SUM(G285-F285)*C285</f>
        <v>9600.0000000001364</v>
      </c>
      <c r="J285" s="388">
        <f t="shared" ref="J285" si="379">SUM(H285:I285)</f>
        <v>18000</v>
      </c>
      <c r="K285" s="389"/>
    </row>
    <row r="286" spans="1:11" s="261" customFormat="1" ht="14.25">
      <c r="A286" s="360">
        <v>43642</v>
      </c>
      <c r="B286" s="361" t="s">
        <v>60</v>
      </c>
      <c r="C286" s="362">
        <v>500</v>
      </c>
      <c r="D286" s="362" t="s">
        <v>15</v>
      </c>
      <c r="E286" s="363">
        <v>2450</v>
      </c>
      <c r="F286" s="363">
        <v>2465</v>
      </c>
      <c r="G286" s="363">
        <v>0</v>
      </c>
      <c r="H286" s="364">
        <f t="shared" ref="H286" si="380">SUM(F286-E286)*C286</f>
        <v>7500</v>
      </c>
      <c r="I286" s="379">
        <v>0</v>
      </c>
      <c r="J286" s="388">
        <f t="shared" ref="J286" si="381">SUM(H286:I286)</f>
        <v>7500</v>
      </c>
      <c r="K286" s="389"/>
    </row>
    <row r="287" spans="1:11" s="261" customFormat="1" ht="14.25">
      <c r="A287" s="360">
        <v>43642</v>
      </c>
      <c r="B287" s="361" t="s">
        <v>279</v>
      </c>
      <c r="C287" s="362">
        <v>16000</v>
      </c>
      <c r="D287" s="362" t="s">
        <v>15</v>
      </c>
      <c r="E287" s="363">
        <v>62.4</v>
      </c>
      <c r="F287" s="363">
        <v>62.4</v>
      </c>
      <c r="G287" s="363">
        <v>0</v>
      </c>
      <c r="H287" s="364">
        <f t="shared" ref="H287" si="382">SUM(F287-E287)*C287</f>
        <v>0</v>
      </c>
      <c r="I287" s="379">
        <v>0</v>
      </c>
      <c r="J287" s="388">
        <f t="shared" ref="J287" si="383">SUM(H287:I287)</f>
        <v>0</v>
      </c>
      <c r="K287" s="389"/>
    </row>
    <row r="288" spans="1:11" s="261" customFormat="1" ht="14.25">
      <c r="A288" s="360">
        <v>43642</v>
      </c>
      <c r="B288" s="361" t="s">
        <v>104</v>
      </c>
      <c r="C288" s="362">
        <v>8000</v>
      </c>
      <c r="D288" s="362" t="s">
        <v>15</v>
      </c>
      <c r="E288" s="363">
        <v>47.4</v>
      </c>
      <c r="F288" s="363">
        <v>46</v>
      </c>
      <c r="G288" s="363">
        <v>0</v>
      </c>
      <c r="H288" s="364">
        <f t="shared" ref="H288:H289" si="384">SUM(F288-E288)*C288</f>
        <v>-11199.999999999989</v>
      </c>
      <c r="I288" s="379">
        <v>0</v>
      </c>
      <c r="J288" s="388">
        <f t="shared" ref="J288:J289" si="385">SUM(H288:I288)</f>
        <v>-11199.999999999989</v>
      </c>
      <c r="K288" s="389"/>
    </row>
    <row r="289" spans="1:11" s="261" customFormat="1" ht="14.25">
      <c r="A289" s="360">
        <v>43641</v>
      </c>
      <c r="B289" s="361" t="s">
        <v>145</v>
      </c>
      <c r="C289" s="362">
        <v>9000</v>
      </c>
      <c r="D289" s="362" t="s">
        <v>15</v>
      </c>
      <c r="E289" s="363">
        <v>97.4</v>
      </c>
      <c r="F289" s="363">
        <v>98.3</v>
      </c>
      <c r="G289" s="363">
        <v>99.5</v>
      </c>
      <c r="H289" s="364">
        <f t="shared" si="384"/>
        <v>8099.9999999999236</v>
      </c>
      <c r="I289" s="379">
        <f>SUM(G289-F289)*C289</f>
        <v>10800.000000000025</v>
      </c>
      <c r="J289" s="388">
        <f t="shared" si="385"/>
        <v>18899.999999999949</v>
      </c>
      <c r="K289" s="389"/>
    </row>
    <row r="290" spans="1:11" s="261" customFormat="1" ht="14.25">
      <c r="A290" s="360">
        <v>43640</v>
      </c>
      <c r="B290" s="361" t="s">
        <v>80</v>
      </c>
      <c r="C290" s="362">
        <v>6000</v>
      </c>
      <c r="D290" s="362" t="s">
        <v>15</v>
      </c>
      <c r="E290" s="363">
        <v>199</v>
      </c>
      <c r="F290" s="363">
        <v>199</v>
      </c>
      <c r="G290" s="363">
        <v>0</v>
      </c>
      <c r="H290" s="364">
        <f t="shared" ref="H290" si="386">SUM(F290-E290)*C290</f>
        <v>0</v>
      </c>
      <c r="I290" s="379">
        <v>0</v>
      </c>
      <c r="J290" s="388">
        <f t="shared" ref="J290" si="387">SUM(H290:I290)</f>
        <v>0</v>
      </c>
      <c r="K290" s="389"/>
    </row>
    <row r="291" spans="1:11" s="261" customFormat="1" ht="14.25">
      <c r="A291" s="360">
        <v>43640</v>
      </c>
      <c r="B291" s="361" t="s">
        <v>280</v>
      </c>
      <c r="C291" s="362">
        <v>1200</v>
      </c>
      <c r="D291" s="362" t="s">
        <v>15</v>
      </c>
      <c r="E291" s="363">
        <v>1110</v>
      </c>
      <c r="F291" s="363">
        <v>1116.5</v>
      </c>
      <c r="G291" s="363">
        <v>0</v>
      </c>
      <c r="H291" s="364">
        <f t="shared" ref="H291" si="388">SUM(F291-E291)*C291</f>
        <v>7800</v>
      </c>
      <c r="I291" s="379">
        <v>0</v>
      </c>
      <c r="J291" s="388">
        <f t="shared" ref="J291" si="389">SUM(H291:I291)</f>
        <v>7800</v>
      </c>
      <c r="K291" s="389"/>
    </row>
    <row r="292" spans="1:11" s="261" customFormat="1" ht="14.25">
      <c r="A292" s="360">
        <v>43636</v>
      </c>
      <c r="B292" s="361" t="s">
        <v>30</v>
      </c>
      <c r="C292" s="362">
        <v>2000</v>
      </c>
      <c r="D292" s="362" t="s">
        <v>15</v>
      </c>
      <c r="E292" s="363">
        <v>618</v>
      </c>
      <c r="F292" s="363">
        <v>622</v>
      </c>
      <c r="G292" s="363">
        <v>626</v>
      </c>
      <c r="H292" s="364">
        <f t="shared" ref="H292" si="390">SUM(F292-E292)*C292</f>
        <v>8000</v>
      </c>
      <c r="I292" s="379">
        <f>SUM(G292-F292)*C292</f>
        <v>8000</v>
      </c>
      <c r="J292" s="388">
        <f t="shared" ref="J292" si="391">SUM(H292:I292)</f>
        <v>16000</v>
      </c>
      <c r="K292" s="389"/>
    </row>
    <row r="293" spans="1:11" s="261" customFormat="1" ht="14.25">
      <c r="A293" s="360">
        <v>43636</v>
      </c>
      <c r="B293" s="361" t="s">
        <v>279</v>
      </c>
      <c r="C293" s="362">
        <v>16000</v>
      </c>
      <c r="D293" s="362" t="s">
        <v>15</v>
      </c>
      <c r="E293" s="363">
        <v>57.85</v>
      </c>
      <c r="F293" s="363">
        <v>58.5</v>
      </c>
      <c r="G293" s="363">
        <v>58.9</v>
      </c>
      <c r="H293" s="364">
        <f t="shared" ref="H293" si="392">SUM(F293-E293)*C293</f>
        <v>10399.999999999978</v>
      </c>
      <c r="I293" s="379">
        <f>SUM(G293-F293)*C293</f>
        <v>6399.9999999999773</v>
      </c>
      <c r="J293" s="388">
        <f t="shared" ref="J293" si="393">SUM(H293:I293)</f>
        <v>16799.999999999956</v>
      </c>
      <c r="K293" s="389"/>
    </row>
    <row r="294" spans="1:11" s="261" customFormat="1" ht="14.25">
      <c r="A294" s="360">
        <v>43635</v>
      </c>
      <c r="B294" s="361" t="s">
        <v>276</v>
      </c>
      <c r="C294" s="362">
        <v>16000</v>
      </c>
      <c r="D294" s="362" t="s">
        <v>15</v>
      </c>
      <c r="E294" s="363">
        <v>101.25</v>
      </c>
      <c r="F294" s="363">
        <v>101.75</v>
      </c>
      <c r="G294" s="363">
        <v>102.5</v>
      </c>
      <c r="H294" s="364">
        <f t="shared" ref="H294" si="394">SUM(F294-E294)*C294</f>
        <v>8000</v>
      </c>
      <c r="I294" s="379">
        <f>SUM(G294-F294)*C294</f>
        <v>12000</v>
      </c>
      <c r="J294" s="388">
        <f t="shared" ref="J294" si="395">SUM(H294:I294)</f>
        <v>20000</v>
      </c>
      <c r="K294" s="389"/>
    </row>
    <row r="295" spans="1:11" s="261" customFormat="1" ht="14.25">
      <c r="A295" s="360">
        <v>43634</v>
      </c>
      <c r="B295" s="361" t="s">
        <v>38</v>
      </c>
      <c r="C295" s="362">
        <v>12000</v>
      </c>
      <c r="D295" s="362" t="s">
        <v>15</v>
      </c>
      <c r="E295" s="363">
        <v>93.5</v>
      </c>
      <c r="F295" s="363">
        <v>94.1</v>
      </c>
      <c r="G295" s="363">
        <v>9</v>
      </c>
      <c r="H295" s="364">
        <f t="shared" ref="H295" si="396">SUM(F295-E295)*C295</f>
        <v>7199.9999999999318</v>
      </c>
      <c r="I295" s="379">
        <v>0</v>
      </c>
      <c r="J295" s="388">
        <f t="shared" ref="J295" si="397">SUM(H295:I295)</f>
        <v>7199.9999999999318</v>
      </c>
      <c r="K295" s="389"/>
    </row>
    <row r="296" spans="1:11" s="261" customFormat="1" ht="14.25">
      <c r="A296" s="360">
        <v>43633</v>
      </c>
      <c r="B296" s="361" t="s">
        <v>276</v>
      </c>
      <c r="C296" s="362">
        <v>16000</v>
      </c>
      <c r="D296" s="362" t="s">
        <v>15</v>
      </c>
      <c r="E296" s="363">
        <v>99.75</v>
      </c>
      <c r="F296" s="363">
        <v>100.5</v>
      </c>
      <c r="G296" s="363">
        <v>0</v>
      </c>
      <c r="H296" s="364">
        <f t="shared" ref="H296" si="398">SUM(F296-E296)*C296</f>
        <v>12000</v>
      </c>
      <c r="I296" s="379">
        <v>0</v>
      </c>
      <c r="J296" s="388">
        <f t="shared" ref="J296" si="399">SUM(H296:I296)</f>
        <v>12000</v>
      </c>
      <c r="K296" s="389"/>
    </row>
    <row r="297" spans="1:11" s="261" customFormat="1" ht="14.25">
      <c r="A297" s="360">
        <v>43630</v>
      </c>
      <c r="B297" s="361" t="s">
        <v>301</v>
      </c>
      <c r="C297" s="362">
        <v>1400</v>
      </c>
      <c r="D297" s="362" t="s">
        <v>15</v>
      </c>
      <c r="E297" s="363">
        <v>1365</v>
      </c>
      <c r="F297" s="363">
        <v>1372</v>
      </c>
      <c r="G297" s="363">
        <v>1380</v>
      </c>
      <c r="H297" s="364">
        <f t="shared" ref="H297" si="400">SUM(F297-E297)*C297</f>
        <v>9800</v>
      </c>
      <c r="I297" s="379">
        <f>SUM(G297-F297)*C297</f>
        <v>11200</v>
      </c>
      <c r="J297" s="388">
        <f t="shared" ref="J297" si="401">SUM(H297:I297)</f>
        <v>21000</v>
      </c>
      <c r="K297" s="389"/>
    </row>
    <row r="298" spans="1:11" s="261" customFormat="1" ht="14.25">
      <c r="A298" s="360">
        <v>43629</v>
      </c>
      <c r="B298" s="361" t="s">
        <v>45</v>
      </c>
      <c r="C298" s="362">
        <v>56000</v>
      </c>
      <c r="D298" s="362" t="s">
        <v>15</v>
      </c>
      <c r="E298" s="363">
        <v>125.5</v>
      </c>
      <c r="F298" s="363">
        <v>125.5</v>
      </c>
      <c r="G298" s="363">
        <v>0</v>
      </c>
      <c r="H298" s="364">
        <f t="shared" ref="H298:H299" si="402">SUM(F298-E298)*C298</f>
        <v>0</v>
      </c>
      <c r="I298" s="379">
        <v>0</v>
      </c>
      <c r="J298" s="388">
        <f t="shared" ref="J298:J299" si="403">SUM(H298:I298)</f>
        <v>0</v>
      </c>
      <c r="K298" s="389"/>
    </row>
    <row r="299" spans="1:11" s="261" customFormat="1" ht="14.25">
      <c r="A299" s="360">
        <v>43628</v>
      </c>
      <c r="B299" s="361" t="s">
        <v>276</v>
      </c>
      <c r="C299" s="362">
        <v>16000</v>
      </c>
      <c r="D299" s="362" t="s">
        <v>15</v>
      </c>
      <c r="E299" s="363">
        <v>79</v>
      </c>
      <c r="F299" s="363">
        <v>79.5</v>
      </c>
      <c r="G299" s="363">
        <v>0</v>
      </c>
      <c r="H299" s="364">
        <f t="shared" si="402"/>
        <v>8000</v>
      </c>
      <c r="I299" s="379">
        <v>0</v>
      </c>
      <c r="J299" s="388">
        <f t="shared" si="403"/>
        <v>8000</v>
      </c>
      <c r="K299" s="389"/>
    </row>
    <row r="300" spans="1:11" s="261" customFormat="1" ht="14.25">
      <c r="A300" s="360">
        <v>43628</v>
      </c>
      <c r="B300" s="361" t="s">
        <v>320</v>
      </c>
      <c r="C300" s="362">
        <v>15000</v>
      </c>
      <c r="D300" s="362" t="s">
        <v>15</v>
      </c>
      <c r="E300" s="363">
        <v>70.8</v>
      </c>
      <c r="F300" s="363">
        <v>70</v>
      </c>
      <c r="G300" s="363">
        <v>0</v>
      </c>
      <c r="H300" s="364">
        <f t="shared" ref="H300" si="404">SUM(F300-E300)*C300</f>
        <v>-11999.999999999958</v>
      </c>
      <c r="I300" s="379">
        <v>0</v>
      </c>
      <c r="J300" s="388">
        <f t="shared" ref="J300" si="405">SUM(H300:I300)</f>
        <v>-11999.999999999958</v>
      </c>
      <c r="K300" s="389"/>
    </row>
    <row r="301" spans="1:11" s="261" customFormat="1" ht="14.25">
      <c r="A301" s="360">
        <v>43627</v>
      </c>
      <c r="B301" s="361" t="s">
        <v>319</v>
      </c>
      <c r="C301" s="362">
        <v>800</v>
      </c>
      <c r="D301" s="362" t="s">
        <v>15</v>
      </c>
      <c r="E301" s="363">
        <v>1308</v>
      </c>
      <c r="F301" s="363">
        <v>1298</v>
      </c>
      <c r="G301" s="363">
        <v>0</v>
      </c>
      <c r="H301" s="364">
        <f t="shared" ref="H301" si="406">SUM(F301-E301)*C301</f>
        <v>-8000</v>
      </c>
      <c r="I301" s="379">
        <v>0</v>
      </c>
      <c r="J301" s="388">
        <f t="shared" ref="J301" si="407">SUM(H301:I301)</f>
        <v>-8000</v>
      </c>
      <c r="K301" s="389"/>
    </row>
    <row r="302" spans="1:11" s="261" customFormat="1" ht="14.25">
      <c r="A302" s="360">
        <v>43626</v>
      </c>
      <c r="B302" s="361" t="s">
        <v>45</v>
      </c>
      <c r="C302" s="362">
        <v>5600</v>
      </c>
      <c r="D302" s="362" t="s">
        <v>15</v>
      </c>
      <c r="E302" s="363">
        <v>120.1</v>
      </c>
      <c r="F302" s="363">
        <v>120.9</v>
      </c>
      <c r="G302" s="363">
        <v>0</v>
      </c>
      <c r="H302" s="364">
        <f t="shared" ref="H302:H303" si="408">SUM(F302-E302)*C302</f>
        <v>4480.0000000000637</v>
      </c>
      <c r="I302" s="379">
        <v>0</v>
      </c>
      <c r="J302" s="388">
        <f t="shared" ref="J302:J303" si="409">SUM(H302:I302)</f>
        <v>4480.0000000000637</v>
      </c>
      <c r="K302" s="389"/>
    </row>
    <row r="303" spans="1:11" s="261" customFormat="1" ht="14.25">
      <c r="A303" s="360">
        <v>43626</v>
      </c>
      <c r="B303" s="361" t="s">
        <v>318</v>
      </c>
      <c r="C303" s="362">
        <v>1200</v>
      </c>
      <c r="D303" s="362" t="s">
        <v>15</v>
      </c>
      <c r="E303" s="363">
        <v>1014</v>
      </c>
      <c r="F303" s="363">
        <v>1021</v>
      </c>
      <c r="G303" s="363">
        <v>0</v>
      </c>
      <c r="H303" s="364">
        <f t="shared" si="408"/>
        <v>8400</v>
      </c>
      <c r="I303" s="379">
        <v>0</v>
      </c>
      <c r="J303" s="388">
        <f t="shared" si="409"/>
        <v>8400</v>
      </c>
      <c r="K303" s="389"/>
    </row>
    <row r="304" spans="1:11" s="261" customFormat="1" ht="14.25">
      <c r="A304" s="360">
        <v>43626</v>
      </c>
      <c r="B304" s="361" t="s">
        <v>57</v>
      </c>
      <c r="C304" s="362">
        <v>12000</v>
      </c>
      <c r="D304" s="362" t="s">
        <v>15</v>
      </c>
      <c r="E304" s="363">
        <v>139</v>
      </c>
      <c r="F304" s="363">
        <v>139</v>
      </c>
      <c r="G304" s="363">
        <v>0</v>
      </c>
      <c r="H304" s="364">
        <f t="shared" ref="H304" si="410">SUM(F304-E304)*C304</f>
        <v>0</v>
      </c>
      <c r="I304" s="379">
        <v>0</v>
      </c>
      <c r="J304" s="388">
        <f t="shared" ref="J304" si="411">SUM(H304:I304)</f>
        <v>0</v>
      </c>
      <c r="K304" s="389"/>
    </row>
    <row r="305" spans="1:11" s="261" customFormat="1" ht="14.25">
      <c r="A305" s="360">
        <v>43623</v>
      </c>
      <c r="B305" s="361" t="s">
        <v>218</v>
      </c>
      <c r="C305" s="362">
        <v>7000</v>
      </c>
      <c r="D305" s="362" t="s">
        <v>15</v>
      </c>
      <c r="E305" s="363">
        <v>289</v>
      </c>
      <c r="F305" s="363">
        <v>290.5</v>
      </c>
      <c r="G305" s="363">
        <v>0</v>
      </c>
      <c r="H305" s="364">
        <f t="shared" ref="H305" si="412">SUM(F305-E305)*C305</f>
        <v>10500</v>
      </c>
      <c r="I305" s="379">
        <v>0</v>
      </c>
      <c r="J305" s="388">
        <f t="shared" ref="J305" si="413">SUM(H305:I305)</f>
        <v>10500</v>
      </c>
      <c r="K305" s="389"/>
    </row>
    <row r="306" spans="1:11" s="261" customFormat="1" ht="14.25">
      <c r="A306" s="360">
        <v>43622</v>
      </c>
      <c r="B306" s="361" t="s">
        <v>57</v>
      </c>
      <c r="C306" s="362">
        <v>12000</v>
      </c>
      <c r="D306" s="362" t="s">
        <v>15</v>
      </c>
      <c r="E306" s="363">
        <v>141</v>
      </c>
      <c r="F306" s="363">
        <v>142</v>
      </c>
      <c r="G306" s="363">
        <v>142.65</v>
      </c>
      <c r="H306" s="364">
        <f t="shared" ref="H306" si="414">SUM(F306-E306)*C306</f>
        <v>12000</v>
      </c>
      <c r="I306" s="379">
        <f>SUM(G306-F306)*C306</f>
        <v>7800.0000000000682</v>
      </c>
      <c r="J306" s="388">
        <f t="shared" ref="J306" si="415">SUM(H306:I306)</f>
        <v>19800.000000000069</v>
      </c>
      <c r="K306" s="389"/>
    </row>
    <row r="307" spans="1:11" s="261" customFormat="1" ht="14.25">
      <c r="A307" s="360">
        <v>43620</v>
      </c>
      <c r="B307" s="361" t="s">
        <v>102</v>
      </c>
      <c r="C307" s="362">
        <v>8000</v>
      </c>
      <c r="D307" s="362" t="s">
        <v>15</v>
      </c>
      <c r="E307" s="363">
        <v>143</v>
      </c>
      <c r="F307" s="363">
        <v>141.75</v>
      </c>
      <c r="G307" s="363">
        <v>0</v>
      </c>
      <c r="H307" s="364">
        <f t="shared" ref="H307" si="416">SUM(F307-E307)*C307</f>
        <v>-10000</v>
      </c>
      <c r="I307" s="379">
        <v>0</v>
      </c>
      <c r="J307" s="388">
        <f t="shared" ref="J307" si="417">SUM(H307:I307)</f>
        <v>-10000</v>
      </c>
      <c r="K307" s="389"/>
    </row>
    <row r="308" spans="1:11" s="261" customFormat="1" ht="14.25">
      <c r="A308" s="360">
        <v>43620</v>
      </c>
      <c r="B308" s="361" t="s">
        <v>297</v>
      </c>
      <c r="C308" s="362">
        <v>7000</v>
      </c>
      <c r="D308" s="362" t="s">
        <v>15</v>
      </c>
      <c r="E308" s="363">
        <v>289.5</v>
      </c>
      <c r="F308" s="363">
        <v>287.75</v>
      </c>
      <c r="G308" s="363">
        <v>0</v>
      </c>
      <c r="H308" s="364">
        <f t="shared" ref="H308" si="418">SUM(F308-E308)*C308</f>
        <v>-12250</v>
      </c>
      <c r="I308" s="379">
        <v>0</v>
      </c>
      <c r="J308" s="388">
        <f t="shared" ref="J308" si="419">SUM(H308:I308)</f>
        <v>-12250</v>
      </c>
      <c r="K308" s="389"/>
    </row>
    <row r="309" spans="1:11" s="261" customFormat="1" ht="14.25">
      <c r="A309" s="360">
        <v>43619</v>
      </c>
      <c r="B309" s="361" t="s">
        <v>288</v>
      </c>
      <c r="C309" s="362">
        <v>12000</v>
      </c>
      <c r="D309" s="362" t="s">
        <v>15</v>
      </c>
      <c r="E309" s="363">
        <v>146.15</v>
      </c>
      <c r="F309" s="363">
        <v>145.69999999999999</v>
      </c>
      <c r="G309" s="363">
        <v>0</v>
      </c>
      <c r="H309" s="364">
        <f t="shared" ref="H309" si="420">SUM(F309-E309)*C309</f>
        <v>-5400.0000000002046</v>
      </c>
      <c r="I309" s="379">
        <v>0</v>
      </c>
      <c r="J309" s="388">
        <f t="shared" ref="J309" si="421">SUM(H309:I309)</f>
        <v>-5400.0000000002046</v>
      </c>
      <c r="K309" s="389"/>
    </row>
    <row r="310" spans="1:11" s="261" customFormat="1" ht="14.25">
      <c r="A310" s="360">
        <v>43619</v>
      </c>
      <c r="B310" s="361" t="s">
        <v>246</v>
      </c>
      <c r="C310" s="362">
        <v>7000</v>
      </c>
      <c r="D310" s="362" t="s">
        <v>15</v>
      </c>
      <c r="E310" s="363">
        <v>170</v>
      </c>
      <c r="F310" s="363">
        <v>170.5</v>
      </c>
      <c r="G310" s="363">
        <v>0</v>
      </c>
      <c r="H310" s="364">
        <f t="shared" ref="H310:H311" si="422">SUM(F310-E310)*C310</f>
        <v>3500</v>
      </c>
      <c r="I310" s="379">
        <v>0</v>
      </c>
      <c r="J310" s="388">
        <f t="shared" ref="J310:J311" si="423">SUM(H310:I310)</f>
        <v>3500</v>
      </c>
      <c r="K310" s="389"/>
    </row>
    <row r="311" spans="1:11" s="261" customFormat="1" ht="14.25">
      <c r="A311" s="360">
        <v>43619</v>
      </c>
      <c r="B311" s="361" t="s">
        <v>288</v>
      </c>
      <c r="C311" s="362">
        <v>12000</v>
      </c>
      <c r="D311" s="362" t="s">
        <v>15</v>
      </c>
      <c r="E311" s="363">
        <v>146.5</v>
      </c>
      <c r="F311" s="363">
        <v>147.4</v>
      </c>
      <c r="G311" s="363">
        <v>148</v>
      </c>
      <c r="H311" s="364">
        <f t="shared" si="422"/>
        <v>10800.000000000069</v>
      </c>
      <c r="I311" s="379">
        <f>SUM(G311-F311)*C311</f>
        <v>7199.9999999999318</v>
      </c>
      <c r="J311" s="388">
        <f t="shared" si="423"/>
        <v>18000</v>
      </c>
      <c r="K311" s="389"/>
    </row>
    <row r="312" spans="1:11" s="261" customFormat="1" ht="14.25">
      <c r="A312" s="390"/>
      <c r="B312" s="390"/>
      <c r="C312" s="390"/>
      <c r="D312" s="390"/>
      <c r="E312" s="390"/>
      <c r="F312" s="390"/>
      <c r="G312" s="390" t="s">
        <v>282</v>
      </c>
      <c r="H312" s="391">
        <f>SUM(H283:H311)</f>
        <v>95029.99999999968</v>
      </c>
      <c r="I312" s="419" t="s">
        <v>328</v>
      </c>
      <c r="J312" s="391">
        <f>SUM(J283:J311)</f>
        <v>168029.99999999977</v>
      </c>
      <c r="K312" s="389"/>
    </row>
    <row r="313" spans="1:11" s="261" customFormat="1" ht="14.25">
      <c r="A313" s="392">
        <v>43586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</row>
    <row r="314" spans="1:11" s="261" customFormat="1" ht="14.25">
      <c r="A314" s="393" t="s">
        <v>303</v>
      </c>
      <c r="B314" s="394" t="s">
        <v>304</v>
      </c>
      <c r="C314" s="380" t="s">
        <v>305</v>
      </c>
      <c r="D314" s="395" t="s">
        <v>306</v>
      </c>
      <c r="E314" s="395" t="s">
        <v>307</v>
      </c>
      <c r="F314" s="380" t="s">
        <v>296</v>
      </c>
      <c r="G314" s="389"/>
      <c r="H314" s="389"/>
      <c r="I314" s="389"/>
      <c r="J314" s="389"/>
      <c r="K314" s="389"/>
    </row>
    <row r="315" spans="1:11" s="261" customFormat="1" ht="14.25">
      <c r="A315" s="396" t="s">
        <v>321</v>
      </c>
      <c r="B315" s="382">
        <v>2</v>
      </c>
      <c r="C315" s="383">
        <f>SUM(A315-B315)</f>
        <v>25</v>
      </c>
      <c r="D315" s="397">
        <v>7</v>
      </c>
      <c r="E315" s="383">
        <f>SUM(C315-D315)</f>
        <v>18</v>
      </c>
      <c r="F315" s="383">
        <f>E315*100/C315</f>
        <v>72</v>
      </c>
      <c r="G315" s="389"/>
      <c r="H315" s="389"/>
      <c r="I315" s="389"/>
      <c r="J315" s="389"/>
      <c r="K315" s="389"/>
    </row>
    <row r="316" spans="1:11" s="261" customFormat="1" ht="14.25">
      <c r="A316" s="389"/>
      <c r="B316" s="389"/>
      <c r="C316" s="389"/>
      <c r="D316" s="389"/>
      <c r="E316" s="389"/>
      <c r="F316" s="389"/>
      <c r="G316" s="389"/>
      <c r="H316" s="389"/>
      <c r="I316" s="389"/>
      <c r="J316" s="389"/>
      <c r="K316" s="389"/>
    </row>
    <row r="317" spans="1:11" s="261" customFormat="1" ht="14.25">
      <c r="A317" s="398"/>
      <c r="B317" s="399"/>
      <c r="C317" s="399"/>
      <c r="D317" s="400"/>
      <c r="E317" s="400"/>
      <c r="F317" s="401">
        <v>43586</v>
      </c>
      <c r="G317" s="399"/>
      <c r="H317" s="399"/>
      <c r="I317" s="402"/>
      <c r="J317" s="402"/>
      <c r="K317" s="389"/>
    </row>
    <row r="318" spans="1:11" s="261" customFormat="1" ht="14.25">
      <c r="A318" s="360"/>
      <c r="B318" s="361"/>
      <c r="C318" s="362"/>
      <c r="D318" s="362"/>
      <c r="E318" s="363"/>
      <c r="F318" s="363"/>
      <c r="G318" s="363"/>
      <c r="H318" s="364"/>
      <c r="I318" s="379"/>
      <c r="J318" s="364"/>
      <c r="K318" s="389"/>
    </row>
    <row r="319" spans="1:11" s="261" customFormat="1" ht="14.25">
      <c r="A319" s="360">
        <v>43616</v>
      </c>
      <c r="B319" s="361" t="s">
        <v>316</v>
      </c>
      <c r="C319" s="362">
        <v>3600</v>
      </c>
      <c r="D319" s="362" t="s">
        <v>15</v>
      </c>
      <c r="E319" s="363">
        <v>370.5</v>
      </c>
      <c r="F319" s="363">
        <v>367</v>
      </c>
      <c r="G319" s="363">
        <v>0</v>
      </c>
      <c r="H319" s="364">
        <f t="shared" ref="H319" si="424">SUM(F319-E319)*C319</f>
        <v>-12600</v>
      </c>
      <c r="I319" s="379">
        <v>0</v>
      </c>
      <c r="J319" s="388">
        <f t="shared" ref="J319" si="425">SUM(H319:I319)</f>
        <v>-12600</v>
      </c>
      <c r="K319" s="389"/>
    </row>
    <row r="320" spans="1:11" s="261" customFormat="1" ht="14.25">
      <c r="A320" s="360">
        <v>43615</v>
      </c>
      <c r="B320" s="361" t="s">
        <v>317</v>
      </c>
      <c r="C320" s="362">
        <v>2800</v>
      </c>
      <c r="D320" s="362" t="s">
        <v>15</v>
      </c>
      <c r="E320" s="363">
        <v>709.1</v>
      </c>
      <c r="F320" s="363">
        <v>712</v>
      </c>
      <c r="G320" s="363">
        <v>715</v>
      </c>
      <c r="H320" s="364">
        <f t="shared" ref="H320" si="426">SUM(F320-E320)*C320</f>
        <v>8119.9999999999363</v>
      </c>
      <c r="I320" s="379">
        <f>SUM(G320-F320)*C320</f>
        <v>8400</v>
      </c>
      <c r="J320" s="388">
        <f t="shared" ref="J320" si="427">SUM(H320:I320)</f>
        <v>16519.999999999935</v>
      </c>
      <c r="K320" s="389"/>
    </row>
    <row r="321" spans="1:11" s="261" customFormat="1" ht="14.25">
      <c r="A321" s="360">
        <v>43614</v>
      </c>
      <c r="B321" s="361" t="s">
        <v>315</v>
      </c>
      <c r="C321" s="362">
        <v>9000</v>
      </c>
      <c r="D321" s="362" t="s">
        <v>15</v>
      </c>
      <c r="E321" s="363">
        <v>132</v>
      </c>
      <c r="F321" s="363">
        <v>133</v>
      </c>
      <c r="G321" s="363">
        <v>134</v>
      </c>
      <c r="H321" s="364">
        <f t="shared" ref="H321" si="428">SUM(F321-E321)*C321</f>
        <v>9000</v>
      </c>
      <c r="I321" s="379">
        <f>SUM(G321-F321)*C321</f>
        <v>9000</v>
      </c>
      <c r="J321" s="388">
        <f t="shared" ref="J321" si="429">SUM(H321:I321)</f>
        <v>18000</v>
      </c>
      <c r="K321" s="389"/>
    </row>
    <row r="322" spans="1:11" s="261" customFormat="1" ht="14.25">
      <c r="A322" s="360">
        <v>43613</v>
      </c>
      <c r="B322" s="361" t="s">
        <v>316</v>
      </c>
      <c r="C322" s="362">
        <v>3600</v>
      </c>
      <c r="D322" s="362" t="s">
        <v>15</v>
      </c>
      <c r="E322" s="363">
        <v>361.1</v>
      </c>
      <c r="F322" s="363">
        <v>357.5</v>
      </c>
      <c r="G322" s="363">
        <v>134</v>
      </c>
      <c r="H322" s="364">
        <f t="shared" ref="H322" si="430">SUM(F322-E322)*C322</f>
        <v>-12960.000000000082</v>
      </c>
      <c r="I322" s="379">
        <v>0</v>
      </c>
      <c r="J322" s="388">
        <f t="shared" ref="J322" si="431">SUM(H322:I322)</f>
        <v>-12960.000000000082</v>
      </c>
      <c r="K322" s="389"/>
    </row>
    <row r="323" spans="1:11" s="261" customFormat="1" ht="14.25">
      <c r="A323" s="360">
        <v>43612</v>
      </c>
      <c r="B323" s="361" t="s">
        <v>36</v>
      </c>
      <c r="C323" s="362">
        <v>5000</v>
      </c>
      <c r="D323" s="362" t="s">
        <v>15</v>
      </c>
      <c r="E323" s="363">
        <v>416</v>
      </c>
      <c r="F323" s="363">
        <v>417.5</v>
      </c>
      <c r="G323" s="363">
        <v>0</v>
      </c>
      <c r="H323" s="364">
        <f t="shared" ref="H323" si="432">SUM(F323-E323)*C323</f>
        <v>7500</v>
      </c>
      <c r="I323" s="379">
        <v>0</v>
      </c>
      <c r="J323" s="388">
        <f t="shared" ref="J323" si="433">SUM(H323:I323)</f>
        <v>7500</v>
      </c>
      <c r="K323" s="389"/>
    </row>
    <row r="324" spans="1:11" s="261" customFormat="1" ht="14.25">
      <c r="A324" s="360">
        <v>43609</v>
      </c>
      <c r="B324" s="361" t="s">
        <v>278</v>
      </c>
      <c r="C324" s="362">
        <v>24000</v>
      </c>
      <c r="D324" s="362" t="s">
        <v>15</v>
      </c>
      <c r="E324" s="363">
        <v>39.049999999999997</v>
      </c>
      <c r="F324" s="363">
        <v>39.049999999999997</v>
      </c>
      <c r="G324" s="363">
        <v>0</v>
      </c>
      <c r="H324" s="364">
        <f t="shared" ref="H324" si="434">SUM(F324-E324)*C324</f>
        <v>0</v>
      </c>
      <c r="I324" s="379">
        <v>0</v>
      </c>
      <c r="J324" s="388">
        <f t="shared" ref="J324" si="435">SUM(H324:I324)</f>
        <v>0</v>
      </c>
      <c r="K324" s="389"/>
    </row>
    <row r="325" spans="1:11" s="261" customFormat="1" ht="14.25">
      <c r="A325" s="360">
        <v>43609</v>
      </c>
      <c r="B325" s="361" t="s">
        <v>79</v>
      </c>
      <c r="C325" s="362">
        <v>18000</v>
      </c>
      <c r="D325" s="362" t="s">
        <v>15</v>
      </c>
      <c r="E325" s="363">
        <v>53.7</v>
      </c>
      <c r="F325" s="363">
        <v>54.2</v>
      </c>
      <c r="G325" s="363">
        <v>54.7</v>
      </c>
      <c r="H325" s="364">
        <f t="shared" ref="H325" si="436">SUM(F325-E325)*C325</f>
        <v>9000</v>
      </c>
      <c r="I325" s="379">
        <f>SUM(G325-F325)*C325</f>
        <v>9000</v>
      </c>
      <c r="J325" s="388">
        <f t="shared" ref="J325" si="437">SUM(H325:I325)</f>
        <v>18000</v>
      </c>
      <c r="K325" s="389"/>
    </row>
    <row r="326" spans="1:11" s="261" customFormat="1" ht="14.25">
      <c r="A326" s="360">
        <v>43608</v>
      </c>
      <c r="B326" s="361" t="s">
        <v>38</v>
      </c>
      <c r="C326" s="362">
        <v>14000</v>
      </c>
      <c r="D326" s="362" t="s">
        <v>15</v>
      </c>
      <c r="E326" s="363">
        <v>100</v>
      </c>
      <c r="F326" s="363">
        <v>101</v>
      </c>
      <c r="G326" s="363">
        <v>102</v>
      </c>
      <c r="H326" s="364">
        <f t="shared" ref="H326" si="438">SUM(F326-E326)*C326</f>
        <v>14000</v>
      </c>
      <c r="I326" s="379">
        <f>SUM(G326-F326)*C326</f>
        <v>14000</v>
      </c>
      <c r="J326" s="388">
        <f t="shared" ref="J326" si="439">SUM(H326:I326)</f>
        <v>28000</v>
      </c>
      <c r="K326" s="389"/>
    </row>
    <row r="327" spans="1:11" s="261" customFormat="1" ht="14.25">
      <c r="A327" s="360">
        <v>43607</v>
      </c>
      <c r="B327" s="361" t="s">
        <v>314</v>
      </c>
      <c r="C327" s="362">
        <v>750</v>
      </c>
      <c r="D327" s="362" t="s">
        <v>15</v>
      </c>
      <c r="E327" s="363">
        <v>1465</v>
      </c>
      <c r="F327" s="363">
        <v>1477</v>
      </c>
      <c r="G327" s="363">
        <v>0</v>
      </c>
      <c r="H327" s="364">
        <f t="shared" ref="H327" si="440">SUM(F327-E327)*C327</f>
        <v>9000</v>
      </c>
      <c r="I327" s="379">
        <v>0</v>
      </c>
      <c r="J327" s="388">
        <f t="shared" ref="J327" si="441">SUM(H327:I327)</f>
        <v>9000</v>
      </c>
      <c r="K327" s="389"/>
    </row>
    <row r="328" spans="1:11" s="261" customFormat="1" ht="14.25">
      <c r="A328" s="360">
        <v>43606</v>
      </c>
      <c r="B328" s="361" t="s">
        <v>57</v>
      </c>
      <c r="C328" s="362">
        <v>12000</v>
      </c>
      <c r="D328" s="362" t="s">
        <v>15</v>
      </c>
      <c r="E328" s="363">
        <v>125.6</v>
      </c>
      <c r="F328" s="363">
        <v>127.5</v>
      </c>
      <c r="G328" s="363">
        <v>128.35</v>
      </c>
      <c r="H328" s="364">
        <f t="shared" ref="H328" si="442">SUM(F328-E328)*C328</f>
        <v>22800.000000000069</v>
      </c>
      <c r="I328" s="379">
        <f>SUM(G328-F328)*C328</f>
        <v>10199.999999999931</v>
      </c>
      <c r="J328" s="388">
        <f t="shared" ref="J328" si="443">SUM(H328:I328)</f>
        <v>33000</v>
      </c>
      <c r="K328" s="389"/>
    </row>
    <row r="329" spans="1:11" s="261" customFormat="1" ht="14.25">
      <c r="A329" s="360">
        <v>43606</v>
      </c>
      <c r="B329" s="361" t="s">
        <v>302</v>
      </c>
      <c r="C329" s="362">
        <v>4000</v>
      </c>
      <c r="D329" s="362" t="s">
        <v>15</v>
      </c>
      <c r="E329" s="363">
        <v>270</v>
      </c>
      <c r="F329" s="363">
        <v>266</v>
      </c>
      <c r="G329" s="363">
        <v>0</v>
      </c>
      <c r="H329" s="364">
        <f t="shared" ref="H329" si="444">SUM(F329-E329)*C329</f>
        <v>-16000</v>
      </c>
      <c r="I329" s="379">
        <v>0</v>
      </c>
      <c r="J329" s="388">
        <f t="shared" ref="J329" si="445">SUM(H329:I329)</f>
        <v>-16000</v>
      </c>
      <c r="K329" s="389"/>
    </row>
    <row r="330" spans="1:11" s="261" customFormat="1" ht="14.25">
      <c r="A330" s="360">
        <v>43605</v>
      </c>
      <c r="B330" s="361" t="s">
        <v>36</v>
      </c>
      <c r="C330" s="362">
        <v>5000</v>
      </c>
      <c r="D330" s="362" t="s">
        <v>15</v>
      </c>
      <c r="E330" s="363">
        <v>400</v>
      </c>
      <c r="F330" s="363">
        <v>401.5</v>
      </c>
      <c r="G330" s="363">
        <v>403</v>
      </c>
      <c r="H330" s="364">
        <f t="shared" ref="H330" si="446">SUM(F330-E330)*C330</f>
        <v>7500</v>
      </c>
      <c r="I330" s="379">
        <f>SUM(G330-F330)*C330</f>
        <v>7500</v>
      </c>
      <c r="J330" s="388">
        <f t="shared" ref="J330" si="447">SUM(H330:I330)</f>
        <v>15000</v>
      </c>
      <c r="K330" s="389"/>
    </row>
    <row r="331" spans="1:11" s="261" customFormat="1" ht="14.25">
      <c r="A331" s="360">
        <v>43605</v>
      </c>
      <c r="B331" s="361" t="s">
        <v>106</v>
      </c>
      <c r="C331" s="362">
        <v>8000</v>
      </c>
      <c r="D331" s="362" t="s">
        <v>15</v>
      </c>
      <c r="E331" s="363">
        <v>88.5</v>
      </c>
      <c r="F331" s="363">
        <v>87</v>
      </c>
      <c r="G331" s="363">
        <v>0</v>
      </c>
      <c r="H331" s="364">
        <f t="shared" ref="H331" si="448">SUM(F331-E331)*C331</f>
        <v>-12000</v>
      </c>
      <c r="I331" s="379">
        <v>0</v>
      </c>
      <c r="J331" s="388">
        <f t="shared" ref="J331" si="449">SUM(H331:I331)</f>
        <v>-12000</v>
      </c>
      <c r="K331" s="389"/>
    </row>
    <row r="332" spans="1:11" s="261" customFormat="1" ht="14.25">
      <c r="A332" s="360">
        <v>43602</v>
      </c>
      <c r="B332" s="361" t="s">
        <v>313</v>
      </c>
      <c r="C332" s="362">
        <v>800</v>
      </c>
      <c r="D332" s="362" t="s">
        <v>15</v>
      </c>
      <c r="E332" s="363">
        <v>1595</v>
      </c>
      <c r="F332" s="363">
        <v>1605</v>
      </c>
      <c r="G332" s="363">
        <v>0</v>
      </c>
      <c r="H332" s="364">
        <f t="shared" ref="H332" si="450">SUM(F332-E332)*C332</f>
        <v>8000</v>
      </c>
      <c r="I332" s="379">
        <v>0</v>
      </c>
      <c r="J332" s="388">
        <f t="shared" ref="J332" si="451">SUM(H332:I332)</f>
        <v>8000</v>
      </c>
      <c r="K332" s="389"/>
    </row>
    <row r="333" spans="1:11" s="261" customFormat="1" ht="14.25">
      <c r="A333" s="360">
        <v>43601</v>
      </c>
      <c r="B333" s="361" t="s">
        <v>68</v>
      </c>
      <c r="C333" s="362">
        <v>8000</v>
      </c>
      <c r="D333" s="362" t="s">
        <v>15</v>
      </c>
      <c r="E333" s="363">
        <v>83</v>
      </c>
      <c r="F333" s="363">
        <v>83.4</v>
      </c>
      <c r="G333" s="363">
        <v>0</v>
      </c>
      <c r="H333" s="364">
        <f t="shared" ref="H333" si="452">SUM(F333-E333)*C333</f>
        <v>3200.0000000000455</v>
      </c>
      <c r="I333" s="379">
        <v>0</v>
      </c>
      <c r="J333" s="388">
        <f t="shared" ref="J333" si="453">SUM(H333:I333)</f>
        <v>3200.0000000000455</v>
      </c>
      <c r="K333" s="389"/>
    </row>
    <row r="334" spans="1:11" s="261" customFormat="1" ht="14.25">
      <c r="A334" s="360">
        <v>43601</v>
      </c>
      <c r="B334" s="361" t="s">
        <v>57</v>
      </c>
      <c r="C334" s="362">
        <v>12000</v>
      </c>
      <c r="D334" s="362" t="s">
        <v>15</v>
      </c>
      <c r="E334" s="363">
        <v>120</v>
      </c>
      <c r="F334" s="363">
        <v>121</v>
      </c>
      <c r="G334" s="363">
        <v>122</v>
      </c>
      <c r="H334" s="364">
        <f t="shared" ref="H334" si="454">SUM(F334-E334)*C334</f>
        <v>12000</v>
      </c>
      <c r="I334" s="379">
        <f>SUM(G334-F334)*C334</f>
        <v>12000</v>
      </c>
      <c r="J334" s="388">
        <f t="shared" ref="J334" si="455">SUM(H334:I334)</f>
        <v>24000</v>
      </c>
      <c r="K334" s="389"/>
    </row>
    <row r="335" spans="1:11" s="261" customFormat="1" ht="14.25">
      <c r="A335" s="360">
        <v>43600</v>
      </c>
      <c r="B335" s="361" t="s">
        <v>126</v>
      </c>
      <c r="C335" s="362">
        <v>8000</v>
      </c>
      <c r="D335" s="362" t="s">
        <v>15</v>
      </c>
      <c r="E335" s="363">
        <v>128.5</v>
      </c>
      <c r="F335" s="363">
        <v>129.5</v>
      </c>
      <c r="G335" s="363">
        <v>130.35</v>
      </c>
      <c r="H335" s="364">
        <f t="shared" ref="H335" si="456">SUM(F335-E335)*C335</f>
        <v>8000</v>
      </c>
      <c r="I335" s="379">
        <f>SUM(G335-F335)*C335</f>
        <v>6799.9999999999545</v>
      </c>
      <c r="J335" s="388">
        <f t="shared" ref="J335" si="457">SUM(H335:I335)</f>
        <v>14799.999999999955</v>
      </c>
      <c r="K335" s="389"/>
    </row>
    <row r="336" spans="1:11" s="261" customFormat="1" ht="14.25">
      <c r="A336" s="360">
        <v>43599</v>
      </c>
      <c r="B336" s="361" t="s">
        <v>312</v>
      </c>
      <c r="C336" s="362">
        <v>9000</v>
      </c>
      <c r="D336" s="362" t="s">
        <v>15</v>
      </c>
      <c r="E336" s="363">
        <v>117</v>
      </c>
      <c r="F336" s="363">
        <v>118</v>
      </c>
      <c r="G336" s="363">
        <v>119</v>
      </c>
      <c r="H336" s="364">
        <f t="shared" ref="H336" si="458">SUM(F336-E336)*C336</f>
        <v>9000</v>
      </c>
      <c r="I336" s="379">
        <f>SUM(G336-F336)*C336</f>
        <v>9000</v>
      </c>
      <c r="J336" s="388">
        <f t="shared" ref="J336" si="459">SUM(H336:I336)</f>
        <v>18000</v>
      </c>
      <c r="K336" s="389"/>
    </row>
    <row r="337" spans="1:11" s="261" customFormat="1" ht="14.25">
      <c r="A337" s="360">
        <v>43598</v>
      </c>
      <c r="B337" s="361" t="s">
        <v>48</v>
      </c>
      <c r="C337" s="362">
        <v>14000</v>
      </c>
      <c r="D337" s="362" t="s">
        <v>15</v>
      </c>
      <c r="E337" s="363">
        <v>98.6</v>
      </c>
      <c r="F337" s="363">
        <v>97.8</v>
      </c>
      <c r="G337" s="363">
        <v>0</v>
      </c>
      <c r="H337" s="364">
        <f t="shared" ref="H337" si="460">SUM(F337-E337)*C337</f>
        <v>-11199.99999999996</v>
      </c>
      <c r="I337" s="379">
        <v>0</v>
      </c>
      <c r="J337" s="388">
        <f t="shared" ref="J337" si="461">SUM(H337:I337)</f>
        <v>-11199.99999999996</v>
      </c>
      <c r="K337" s="389"/>
    </row>
    <row r="338" spans="1:11" s="261" customFormat="1" ht="14.25">
      <c r="A338" s="360">
        <v>43595</v>
      </c>
      <c r="B338" s="361" t="s">
        <v>49</v>
      </c>
      <c r="C338" s="362">
        <v>14000</v>
      </c>
      <c r="D338" s="362" t="s">
        <v>15</v>
      </c>
      <c r="E338" s="363">
        <v>86</v>
      </c>
      <c r="F338" s="363">
        <v>86.6</v>
      </c>
      <c r="G338" s="363">
        <v>0</v>
      </c>
      <c r="H338" s="364">
        <f t="shared" ref="H338" si="462">SUM(F338-E338)*C338</f>
        <v>8399.99999999992</v>
      </c>
      <c r="I338" s="379">
        <v>0</v>
      </c>
      <c r="J338" s="388">
        <f t="shared" ref="J338" si="463">SUM(H338:I338)</f>
        <v>8399.99999999992</v>
      </c>
      <c r="K338" s="389"/>
    </row>
    <row r="339" spans="1:11" s="261" customFormat="1" ht="14.25">
      <c r="A339" s="360">
        <v>43594</v>
      </c>
      <c r="B339" s="361" t="s">
        <v>79</v>
      </c>
      <c r="C339" s="362">
        <v>18000</v>
      </c>
      <c r="D339" s="362" t="s">
        <v>13</v>
      </c>
      <c r="E339" s="363">
        <v>48.85</v>
      </c>
      <c r="F339" s="363">
        <v>48.35</v>
      </c>
      <c r="G339" s="363">
        <v>0</v>
      </c>
      <c r="H339" s="364">
        <f>SUM(E339-F339)*C339</f>
        <v>9000</v>
      </c>
      <c r="I339" s="379">
        <v>0</v>
      </c>
      <c r="J339" s="388">
        <f t="shared" ref="J339" si="464">SUM(H339:I339)</f>
        <v>9000</v>
      </c>
      <c r="K339" s="389"/>
    </row>
    <row r="340" spans="1:11" s="261" customFormat="1" ht="14.25">
      <c r="A340" s="360">
        <v>43593</v>
      </c>
      <c r="B340" s="361" t="s">
        <v>311</v>
      </c>
      <c r="C340" s="362">
        <v>800</v>
      </c>
      <c r="D340" s="362" t="s">
        <v>15</v>
      </c>
      <c r="E340" s="363">
        <v>1066</v>
      </c>
      <c r="F340" s="363">
        <v>1066</v>
      </c>
      <c r="G340" s="363">
        <v>0</v>
      </c>
      <c r="H340" s="364">
        <f t="shared" ref="H340" si="465">SUM(F340-E340)*C340</f>
        <v>0</v>
      </c>
      <c r="I340" s="379">
        <v>0</v>
      </c>
      <c r="J340" s="388">
        <f t="shared" ref="J340" si="466">SUM(H340:I340)</f>
        <v>0</v>
      </c>
      <c r="K340" s="389"/>
    </row>
    <row r="341" spans="1:11" s="261" customFormat="1" ht="14.25">
      <c r="A341" s="360">
        <v>43592</v>
      </c>
      <c r="B341" s="361" t="s">
        <v>310</v>
      </c>
      <c r="C341" s="362">
        <v>8000</v>
      </c>
      <c r="D341" s="362" t="s">
        <v>15</v>
      </c>
      <c r="E341" s="363">
        <v>194</v>
      </c>
      <c r="F341" s="363">
        <v>193.5</v>
      </c>
      <c r="G341" s="363">
        <v>0</v>
      </c>
      <c r="H341" s="364">
        <f t="shared" ref="H341" si="467">SUM(F341-E341)*C341</f>
        <v>-4000</v>
      </c>
      <c r="I341" s="379">
        <v>0</v>
      </c>
      <c r="J341" s="388">
        <f t="shared" ref="J341" si="468">SUM(H341:I341)</f>
        <v>-4000</v>
      </c>
      <c r="K341" s="389"/>
    </row>
    <row r="342" spans="1:11" s="261" customFormat="1" ht="14.25">
      <c r="A342" s="360">
        <v>43591</v>
      </c>
      <c r="B342" s="361" t="s">
        <v>88</v>
      </c>
      <c r="C342" s="362">
        <v>13000</v>
      </c>
      <c r="D342" s="362" t="s">
        <v>15</v>
      </c>
      <c r="E342" s="363">
        <v>118</v>
      </c>
      <c r="F342" s="363">
        <v>118.75</v>
      </c>
      <c r="G342" s="363">
        <v>119.5</v>
      </c>
      <c r="H342" s="364">
        <f t="shared" ref="H342" si="469">SUM(F342-E342)*C342</f>
        <v>9750</v>
      </c>
      <c r="I342" s="379">
        <f>SUM(G342-F342)*C342</f>
        <v>9750</v>
      </c>
      <c r="J342" s="388">
        <f t="shared" ref="J342" si="470">SUM(H342:I342)</f>
        <v>19500</v>
      </c>
      <c r="K342" s="389"/>
    </row>
    <row r="343" spans="1:11" s="261" customFormat="1" ht="14.25">
      <c r="A343" s="360">
        <v>43588</v>
      </c>
      <c r="B343" s="361" t="s">
        <v>48</v>
      </c>
      <c r="C343" s="362">
        <v>14000</v>
      </c>
      <c r="D343" s="362" t="s">
        <v>15</v>
      </c>
      <c r="E343" s="363">
        <v>96.5</v>
      </c>
      <c r="F343" s="363">
        <v>97.25</v>
      </c>
      <c r="G343" s="363">
        <v>98</v>
      </c>
      <c r="H343" s="364">
        <f t="shared" ref="H343" si="471">SUM(F343-E343)*C343</f>
        <v>10500</v>
      </c>
      <c r="I343" s="379">
        <f>SUM(G343-F343)*C343</f>
        <v>10500</v>
      </c>
      <c r="J343" s="388">
        <f t="shared" ref="J343" si="472">SUM(H343:I343)</f>
        <v>21000</v>
      </c>
      <c r="K343" s="389"/>
    </row>
    <row r="344" spans="1:11" s="261" customFormat="1" ht="14.25">
      <c r="A344" s="360">
        <v>43587</v>
      </c>
      <c r="B344" s="361" t="s">
        <v>298</v>
      </c>
      <c r="C344" s="362">
        <v>800</v>
      </c>
      <c r="D344" s="362" t="s">
        <v>15</v>
      </c>
      <c r="E344" s="363">
        <v>1420</v>
      </c>
      <c r="F344" s="363">
        <v>1430</v>
      </c>
      <c r="G344" s="363">
        <v>0</v>
      </c>
      <c r="H344" s="364">
        <f t="shared" ref="H344:H352" si="473">SUM(F344-E344)*C344</f>
        <v>8000</v>
      </c>
      <c r="I344" s="379">
        <v>0</v>
      </c>
      <c r="J344" s="388">
        <f t="shared" ref="J344" si="474">SUM(H344:I344)</f>
        <v>8000</v>
      </c>
      <c r="K344" s="389"/>
    </row>
    <row r="345" spans="1:11" s="261" customFormat="1" ht="14.25">
      <c r="A345" s="360">
        <v>43587</v>
      </c>
      <c r="B345" s="361" t="s">
        <v>36</v>
      </c>
      <c r="C345" s="362">
        <v>5000</v>
      </c>
      <c r="D345" s="362" t="s">
        <v>15</v>
      </c>
      <c r="E345" s="363">
        <v>397</v>
      </c>
      <c r="F345" s="363">
        <v>395</v>
      </c>
      <c r="G345" s="363">
        <v>0</v>
      </c>
      <c r="H345" s="364">
        <f t="shared" si="473"/>
        <v>-10000</v>
      </c>
      <c r="I345" s="379">
        <v>0</v>
      </c>
      <c r="J345" s="388">
        <f t="shared" ref="J345:J352" si="475">SUM(H345:I345)</f>
        <v>-10000</v>
      </c>
      <c r="K345" s="389"/>
    </row>
    <row r="346" spans="1:11" s="261" customFormat="1" ht="14.25">
      <c r="A346" s="390"/>
      <c r="B346" s="390"/>
      <c r="C346" s="390"/>
      <c r="D346" s="390"/>
      <c r="E346" s="390"/>
      <c r="F346" s="390"/>
      <c r="G346" s="390" t="s">
        <v>282</v>
      </c>
      <c r="H346" s="391">
        <f>SUM(H319:H345)</f>
        <v>94009.999999999942</v>
      </c>
      <c r="I346" s="419" t="s">
        <v>328</v>
      </c>
      <c r="J346" s="391">
        <f>SUM(J319:J345)</f>
        <v>200159.9999999998</v>
      </c>
      <c r="K346" s="389"/>
    </row>
    <row r="347" spans="1:11" s="261" customFormat="1" ht="14.25">
      <c r="A347" s="392">
        <v>43556</v>
      </c>
      <c r="B347" s="389"/>
      <c r="C347" s="389"/>
      <c r="D347" s="389"/>
      <c r="E347" s="389"/>
      <c r="F347" s="389"/>
      <c r="G347" s="389"/>
      <c r="H347" s="389"/>
      <c r="I347" s="389"/>
      <c r="J347" s="389"/>
      <c r="K347" s="389"/>
    </row>
    <row r="348" spans="1:11" s="261" customFormat="1" ht="14.25">
      <c r="A348" s="393" t="s">
        <v>303</v>
      </c>
      <c r="B348" s="394" t="s">
        <v>304</v>
      </c>
      <c r="C348" s="380" t="s">
        <v>305</v>
      </c>
      <c r="D348" s="395" t="s">
        <v>306</v>
      </c>
      <c r="E348" s="395" t="s">
        <v>307</v>
      </c>
      <c r="F348" s="380" t="s">
        <v>296</v>
      </c>
      <c r="G348" s="389"/>
      <c r="H348" s="389"/>
      <c r="I348" s="389"/>
      <c r="J348" s="389"/>
      <c r="K348" s="389"/>
    </row>
    <row r="349" spans="1:11" s="261" customFormat="1" ht="14.25">
      <c r="A349" s="396" t="s">
        <v>308</v>
      </c>
      <c r="B349" s="382">
        <v>3</v>
      </c>
      <c r="C349" s="383">
        <f>SUM(A349-B349)</f>
        <v>27</v>
      </c>
      <c r="D349" s="397">
        <v>8</v>
      </c>
      <c r="E349" s="383">
        <f>SUM(C349-D349)</f>
        <v>19</v>
      </c>
      <c r="F349" s="383">
        <f>E349*100/C349</f>
        <v>70.370370370370367</v>
      </c>
      <c r="G349" s="389"/>
      <c r="H349" s="389"/>
      <c r="I349" s="389"/>
      <c r="J349" s="389"/>
      <c r="K349" s="389"/>
    </row>
    <row r="350" spans="1:11" s="261" customFormat="1" ht="14.25">
      <c r="A350" s="389"/>
      <c r="B350" s="389"/>
      <c r="C350" s="389"/>
      <c r="D350" s="389"/>
      <c r="E350" s="389"/>
      <c r="F350" s="389"/>
      <c r="G350" s="389"/>
      <c r="H350" s="389"/>
      <c r="I350" s="389"/>
      <c r="J350" s="389"/>
      <c r="K350" s="389"/>
    </row>
    <row r="351" spans="1:11" s="261" customFormat="1" ht="14.25">
      <c r="A351" s="398"/>
      <c r="B351" s="399"/>
      <c r="C351" s="399"/>
      <c r="D351" s="400"/>
      <c r="E351" s="400"/>
      <c r="F351" s="401">
        <v>43556</v>
      </c>
      <c r="G351" s="399"/>
      <c r="H351" s="399"/>
      <c r="I351" s="402"/>
      <c r="J351" s="402"/>
      <c r="K351" s="389"/>
    </row>
    <row r="352" spans="1:11" s="261" customFormat="1" ht="14.25">
      <c r="A352" s="360">
        <v>43585</v>
      </c>
      <c r="B352" s="361" t="s">
        <v>92</v>
      </c>
      <c r="C352" s="362">
        <v>7000</v>
      </c>
      <c r="D352" s="362" t="s">
        <v>15</v>
      </c>
      <c r="E352" s="363">
        <v>203.65</v>
      </c>
      <c r="F352" s="363">
        <v>205</v>
      </c>
      <c r="G352" s="363">
        <v>207</v>
      </c>
      <c r="H352" s="364">
        <f t="shared" si="473"/>
        <v>9449.99999999996</v>
      </c>
      <c r="I352" s="379">
        <f>SUM(G352-F352)*C352</f>
        <v>14000</v>
      </c>
      <c r="J352" s="388">
        <f t="shared" si="475"/>
        <v>23449.99999999996</v>
      </c>
      <c r="K352" s="389"/>
    </row>
    <row r="353" spans="1:11" s="261" customFormat="1" ht="14.25">
      <c r="A353" s="360">
        <v>43581</v>
      </c>
      <c r="B353" s="361" t="s">
        <v>80</v>
      </c>
      <c r="C353" s="362">
        <v>6000</v>
      </c>
      <c r="D353" s="362" t="s">
        <v>15</v>
      </c>
      <c r="E353" s="363">
        <v>210</v>
      </c>
      <c r="F353" s="363">
        <v>211.25</v>
      </c>
      <c r="G353" s="363">
        <v>0</v>
      </c>
      <c r="H353" s="364">
        <f t="shared" ref="H353" si="476">SUM(F353-E353)*C353</f>
        <v>7500</v>
      </c>
      <c r="I353" s="379">
        <v>0</v>
      </c>
      <c r="J353" s="388">
        <f t="shared" ref="J353" si="477">SUM(H353:I353)</f>
        <v>7500</v>
      </c>
      <c r="K353" s="389"/>
    </row>
    <row r="354" spans="1:11" s="261" customFormat="1" ht="14.25">
      <c r="A354" s="360">
        <v>43581</v>
      </c>
      <c r="B354" s="361" t="s">
        <v>52</v>
      </c>
      <c r="C354" s="362">
        <v>3000</v>
      </c>
      <c r="D354" s="362" t="s">
        <v>15</v>
      </c>
      <c r="E354" s="363">
        <v>351</v>
      </c>
      <c r="F354" s="363">
        <v>353.5</v>
      </c>
      <c r="G354" s="363">
        <v>0</v>
      </c>
      <c r="H354" s="364">
        <f t="shared" ref="H354" si="478">SUM(F354-E354)*C354</f>
        <v>7500</v>
      </c>
      <c r="I354" s="379">
        <v>0</v>
      </c>
      <c r="J354" s="388">
        <f t="shared" ref="J354" si="479">SUM(H354:I354)</f>
        <v>7500</v>
      </c>
      <c r="K354" s="389"/>
    </row>
    <row r="355" spans="1:11" s="261" customFormat="1" ht="14.25">
      <c r="A355" s="360">
        <v>43581</v>
      </c>
      <c r="B355" s="361" t="s">
        <v>302</v>
      </c>
      <c r="C355" s="362">
        <v>4000</v>
      </c>
      <c r="D355" s="362" t="s">
        <v>15</v>
      </c>
      <c r="E355" s="363">
        <v>275.25</v>
      </c>
      <c r="F355" s="363">
        <v>272.25</v>
      </c>
      <c r="G355" s="363">
        <v>0</v>
      </c>
      <c r="H355" s="364">
        <f t="shared" ref="H355" si="480">SUM(F355-E355)*C355</f>
        <v>-12000</v>
      </c>
      <c r="I355" s="379">
        <v>0</v>
      </c>
      <c r="J355" s="388">
        <f t="shared" ref="J355" si="481">SUM(H355:I355)</f>
        <v>-12000</v>
      </c>
      <c r="K355" s="389"/>
    </row>
    <row r="356" spans="1:11" s="261" customFormat="1" ht="14.25">
      <c r="A356" s="360">
        <v>43580</v>
      </c>
      <c r="B356" s="361" t="s">
        <v>301</v>
      </c>
      <c r="C356" s="362">
        <v>1400</v>
      </c>
      <c r="D356" s="362" t="s">
        <v>15</v>
      </c>
      <c r="E356" s="363">
        <v>1450</v>
      </c>
      <c r="F356" s="363">
        <v>1456</v>
      </c>
      <c r="G356" s="363">
        <v>1462</v>
      </c>
      <c r="H356" s="364">
        <f t="shared" ref="H356" si="482">SUM(F356-E356)*C356</f>
        <v>8400</v>
      </c>
      <c r="I356" s="379">
        <f>SUM(G356-F356)*C356</f>
        <v>8400</v>
      </c>
      <c r="J356" s="388">
        <f t="shared" ref="J356" si="483">SUM(H356:I356)</f>
        <v>16800</v>
      </c>
      <c r="K356" s="389"/>
    </row>
    <row r="357" spans="1:11" s="261" customFormat="1" ht="14.25">
      <c r="A357" s="360">
        <v>43579</v>
      </c>
      <c r="B357" s="361" t="s">
        <v>28</v>
      </c>
      <c r="C357" s="362">
        <v>2000</v>
      </c>
      <c r="D357" s="362" t="s">
        <v>15</v>
      </c>
      <c r="E357" s="363">
        <v>765</v>
      </c>
      <c r="F357" s="363">
        <v>769</v>
      </c>
      <c r="G357" s="363">
        <v>774</v>
      </c>
      <c r="H357" s="364">
        <f t="shared" ref="H357" si="484">SUM(F357-E357)*C357</f>
        <v>8000</v>
      </c>
      <c r="I357" s="379">
        <f>SUM(G357-F357)*C357</f>
        <v>10000</v>
      </c>
      <c r="J357" s="388">
        <f t="shared" ref="J357" si="485">SUM(H357:I357)</f>
        <v>18000</v>
      </c>
      <c r="K357" s="389"/>
    </row>
    <row r="358" spans="1:11" s="261" customFormat="1" ht="14.25">
      <c r="A358" s="360">
        <v>43578</v>
      </c>
      <c r="B358" s="361" t="s">
        <v>36</v>
      </c>
      <c r="C358" s="362">
        <v>5000</v>
      </c>
      <c r="D358" s="362" t="s">
        <v>15</v>
      </c>
      <c r="E358" s="363">
        <v>391.5</v>
      </c>
      <c r="F358" s="363">
        <v>391.5</v>
      </c>
      <c r="G358" s="363">
        <v>0</v>
      </c>
      <c r="H358" s="364">
        <f t="shared" ref="H358" si="486">SUM(F358-E358)*C358</f>
        <v>0</v>
      </c>
      <c r="I358" s="379">
        <v>0</v>
      </c>
      <c r="J358" s="388">
        <f t="shared" ref="J358" si="487">SUM(H358:I358)</f>
        <v>0</v>
      </c>
      <c r="K358" s="389"/>
    </row>
    <row r="359" spans="1:11" s="261" customFormat="1" ht="14.25">
      <c r="A359" s="360">
        <v>43578</v>
      </c>
      <c r="B359" s="361" t="s">
        <v>278</v>
      </c>
      <c r="C359" s="362">
        <v>24000</v>
      </c>
      <c r="D359" s="362" t="s">
        <v>15</v>
      </c>
      <c r="E359" s="363">
        <v>35</v>
      </c>
      <c r="F359" s="363">
        <v>35</v>
      </c>
      <c r="G359" s="363">
        <v>0</v>
      </c>
      <c r="H359" s="364">
        <f t="shared" ref="H359" si="488">SUM(F359-E359)*C359</f>
        <v>0</v>
      </c>
      <c r="I359" s="379">
        <v>0</v>
      </c>
      <c r="J359" s="388">
        <f t="shared" ref="J359" si="489">SUM(H359:I359)</f>
        <v>0</v>
      </c>
      <c r="K359" s="389"/>
    </row>
    <row r="360" spans="1:11" s="261" customFormat="1" ht="14.25">
      <c r="A360" s="360">
        <v>43577</v>
      </c>
      <c r="B360" s="361" t="s">
        <v>12</v>
      </c>
      <c r="C360" s="362">
        <v>2400</v>
      </c>
      <c r="D360" s="362" t="s">
        <v>15</v>
      </c>
      <c r="E360" s="363">
        <v>942</v>
      </c>
      <c r="F360" s="363">
        <v>942</v>
      </c>
      <c r="G360" s="363">
        <v>0</v>
      </c>
      <c r="H360" s="364">
        <f t="shared" ref="H360:H361" si="490">SUM(F360-E360)*C360</f>
        <v>0</v>
      </c>
      <c r="I360" s="379">
        <v>0</v>
      </c>
      <c r="J360" s="388">
        <f t="shared" ref="J360" si="491">SUM(H360:I360)</f>
        <v>0</v>
      </c>
      <c r="K360" s="389"/>
    </row>
    <row r="361" spans="1:11" s="261" customFormat="1" ht="14.25">
      <c r="A361" s="360">
        <v>43577</v>
      </c>
      <c r="B361" s="361" t="s">
        <v>300</v>
      </c>
      <c r="C361" s="362">
        <v>8000</v>
      </c>
      <c r="D361" s="362" t="s">
        <v>15</v>
      </c>
      <c r="E361" s="363">
        <v>210.1</v>
      </c>
      <c r="F361" s="363">
        <v>208.6</v>
      </c>
      <c r="G361" s="363">
        <v>0</v>
      </c>
      <c r="H361" s="364">
        <f t="shared" si="490"/>
        <v>-12000</v>
      </c>
      <c r="I361" s="379">
        <v>0</v>
      </c>
      <c r="J361" s="388">
        <f t="shared" ref="J361" si="492">SUM(H361:I361)</f>
        <v>-12000</v>
      </c>
      <c r="K361" s="389"/>
    </row>
    <row r="362" spans="1:11" s="261" customFormat="1" ht="14.25">
      <c r="A362" s="360">
        <v>43573</v>
      </c>
      <c r="B362" s="361" t="s">
        <v>102</v>
      </c>
      <c r="C362" s="362">
        <v>8000</v>
      </c>
      <c r="D362" s="362" t="s">
        <v>15</v>
      </c>
      <c r="E362" s="363">
        <v>137.19999999999999</v>
      </c>
      <c r="F362" s="363">
        <v>135.80000000000001</v>
      </c>
      <c r="G362" s="363">
        <v>0</v>
      </c>
      <c r="H362" s="364">
        <f t="shared" ref="H362" si="493">SUM(F362-E362)*C362</f>
        <v>-11199.999999999818</v>
      </c>
      <c r="I362" s="379">
        <v>0</v>
      </c>
      <c r="J362" s="388">
        <f t="shared" ref="J362" si="494">SUM(H362:I362)</f>
        <v>-11199.999999999818</v>
      </c>
      <c r="K362" s="389"/>
    </row>
    <row r="363" spans="1:11" s="261" customFormat="1" ht="14.25">
      <c r="A363" s="360">
        <v>43573</v>
      </c>
      <c r="B363" s="361" t="s">
        <v>299</v>
      </c>
      <c r="C363" s="362">
        <v>2200</v>
      </c>
      <c r="D363" s="362" t="s">
        <v>15</v>
      </c>
      <c r="E363" s="363">
        <v>809</v>
      </c>
      <c r="F363" s="363">
        <v>803</v>
      </c>
      <c r="G363" s="363">
        <v>394</v>
      </c>
      <c r="H363" s="364">
        <f t="shared" ref="H363" si="495">SUM(F363-E363)*C363</f>
        <v>-13200</v>
      </c>
      <c r="I363" s="379">
        <v>0</v>
      </c>
      <c r="J363" s="388">
        <f t="shared" ref="J363" si="496">SUM(H363:I363)</f>
        <v>-13200</v>
      </c>
      <c r="K363" s="389"/>
    </row>
    <row r="364" spans="1:11" s="261" customFormat="1" ht="14.25">
      <c r="A364" s="360">
        <v>43571</v>
      </c>
      <c r="B364" s="361" t="s">
        <v>36</v>
      </c>
      <c r="C364" s="362">
        <v>5000</v>
      </c>
      <c r="D364" s="362" t="s">
        <v>15</v>
      </c>
      <c r="E364" s="363">
        <v>391</v>
      </c>
      <c r="F364" s="363">
        <v>392.5</v>
      </c>
      <c r="G364" s="363">
        <v>394</v>
      </c>
      <c r="H364" s="364">
        <f t="shared" ref="H364" si="497">SUM(F364-E364)*C364</f>
        <v>7500</v>
      </c>
      <c r="I364" s="379">
        <f>SUM(G364-F364)*C364</f>
        <v>7500</v>
      </c>
      <c r="J364" s="388">
        <f t="shared" ref="J364" si="498">SUM(H364:I364)</f>
        <v>15000</v>
      </c>
      <c r="K364" s="389"/>
    </row>
    <row r="365" spans="1:11" s="261" customFormat="1" ht="14.25">
      <c r="A365" s="360">
        <v>43571</v>
      </c>
      <c r="B365" s="361" t="s">
        <v>59</v>
      </c>
      <c r="C365" s="362">
        <v>8000</v>
      </c>
      <c r="D365" s="362" t="s">
        <v>15</v>
      </c>
      <c r="E365" s="363">
        <v>137</v>
      </c>
      <c r="F365" s="363">
        <v>138</v>
      </c>
      <c r="G365" s="363">
        <v>0</v>
      </c>
      <c r="H365" s="364">
        <f t="shared" ref="H365" si="499">SUM(F365-E365)*C365</f>
        <v>8000</v>
      </c>
      <c r="I365" s="379">
        <v>0</v>
      </c>
      <c r="J365" s="388">
        <f t="shared" ref="J365" si="500">SUM(H365:I365)</f>
        <v>8000</v>
      </c>
      <c r="K365" s="389"/>
    </row>
    <row r="366" spans="1:11" s="261" customFormat="1" ht="14.25">
      <c r="A366" s="360">
        <v>43570</v>
      </c>
      <c r="B366" s="361" t="s">
        <v>79</v>
      </c>
      <c r="C366" s="362">
        <v>18000</v>
      </c>
      <c r="D366" s="362" t="s">
        <v>15</v>
      </c>
      <c r="E366" s="363">
        <v>59.5</v>
      </c>
      <c r="F366" s="363">
        <v>60</v>
      </c>
      <c r="G366" s="363">
        <v>60.5</v>
      </c>
      <c r="H366" s="364">
        <f t="shared" ref="H366:H368" si="501">SUM(F366-E366)*C366</f>
        <v>9000</v>
      </c>
      <c r="I366" s="379">
        <f>SUM(G366-F366)*C366</f>
        <v>9000</v>
      </c>
      <c r="J366" s="388">
        <f t="shared" ref="J366:J368" si="502">SUM(H366:I366)</f>
        <v>18000</v>
      </c>
      <c r="K366" s="389"/>
    </row>
    <row r="367" spans="1:11" s="261" customFormat="1" ht="14.25">
      <c r="A367" s="360">
        <v>43567</v>
      </c>
      <c r="B367" s="361" t="s">
        <v>79</v>
      </c>
      <c r="C367" s="362">
        <v>18000</v>
      </c>
      <c r="D367" s="362" t="s">
        <v>15</v>
      </c>
      <c r="E367" s="363">
        <v>59</v>
      </c>
      <c r="F367" s="363">
        <v>59.5</v>
      </c>
      <c r="G367" s="363">
        <v>0</v>
      </c>
      <c r="H367" s="364">
        <f t="shared" si="501"/>
        <v>9000</v>
      </c>
      <c r="I367" s="379">
        <v>0</v>
      </c>
      <c r="J367" s="388">
        <f t="shared" si="502"/>
        <v>9000</v>
      </c>
      <c r="K367" s="389"/>
    </row>
    <row r="368" spans="1:11" s="261" customFormat="1" ht="14.25">
      <c r="A368" s="360">
        <v>43567</v>
      </c>
      <c r="B368" s="361" t="s">
        <v>288</v>
      </c>
      <c r="C368" s="362">
        <v>12000</v>
      </c>
      <c r="D368" s="362" t="s">
        <v>15</v>
      </c>
      <c r="E368" s="363">
        <v>156</v>
      </c>
      <c r="F368" s="363">
        <v>156.55000000000001</v>
      </c>
      <c r="G368" s="363">
        <v>0</v>
      </c>
      <c r="H368" s="364">
        <f t="shared" si="501"/>
        <v>6600.0000000001364</v>
      </c>
      <c r="I368" s="379">
        <v>0</v>
      </c>
      <c r="J368" s="388">
        <f t="shared" si="502"/>
        <v>6600.0000000001364</v>
      </c>
      <c r="K368" s="389"/>
    </row>
    <row r="369" spans="1:11" s="261" customFormat="1" ht="14.25">
      <c r="A369" s="360">
        <v>43566</v>
      </c>
      <c r="B369" s="361" t="s">
        <v>57</v>
      </c>
      <c r="C369" s="362">
        <v>12000</v>
      </c>
      <c r="D369" s="362" t="s">
        <v>15</v>
      </c>
      <c r="E369" s="363">
        <v>122.25</v>
      </c>
      <c r="F369" s="363">
        <v>123</v>
      </c>
      <c r="G369" s="363">
        <v>124</v>
      </c>
      <c r="H369" s="364">
        <f t="shared" ref="H369" si="503">SUM(F369-E369)*C369</f>
        <v>9000</v>
      </c>
      <c r="I369" s="379">
        <f>SUM(G369-F369)*C369</f>
        <v>12000</v>
      </c>
      <c r="J369" s="388">
        <f t="shared" ref="J369" si="504">SUM(H369:I369)</f>
        <v>21000</v>
      </c>
      <c r="K369" s="389"/>
    </row>
    <row r="370" spans="1:11" s="261" customFormat="1" ht="14.25">
      <c r="A370" s="360">
        <v>43565</v>
      </c>
      <c r="B370" s="361" t="s">
        <v>298</v>
      </c>
      <c r="C370" s="362">
        <v>1600</v>
      </c>
      <c r="D370" s="362" t="s">
        <v>15</v>
      </c>
      <c r="E370" s="363">
        <v>1373</v>
      </c>
      <c r="F370" s="363">
        <v>1377.5</v>
      </c>
      <c r="G370" s="363">
        <v>0</v>
      </c>
      <c r="H370" s="364">
        <f t="shared" ref="H370" si="505">SUM(F370-E370)*C370</f>
        <v>7200</v>
      </c>
      <c r="I370" s="379">
        <v>0</v>
      </c>
      <c r="J370" s="388">
        <f t="shared" ref="J370" si="506">SUM(H370:I370)</f>
        <v>7200</v>
      </c>
      <c r="K370" s="389"/>
    </row>
    <row r="371" spans="1:11" s="261" customFormat="1" ht="14.25">
      <c r="A371" s="360">
        <v>43565</v>
      </c>
      <c r="B371" s="361" t="s">
        <v>283</v>
      </c>
      <c r="C371" s="362">
        <v>26400</v>
      </c>
      <c r="D371" s="362" t="s">
        <v>15</v>
      </c>
      <c r="E371" s="363">
        <v>47.8</v>
      </c>
      <c r="F371" s="363">
        <v>47.5</v>
      </c>
      <c r="G371" s="363">
        <v>0</v>
      </c>
      <c r="H371" s="364">
        <f t="shared" ref="H371" si="507">SUM(F371-E371)*C371</f>
        <v>-7919.9999999999254</v>
      </c>
      <c r="I371" s="379">
        <v>0</v>
      </c>
      <c r="J371" s="388">
        <f t="shared" ref="J371" si="508">SUM(H371:I371)</f>
        <v>-7919.9999999999254</v>
      </c>
      <c r="K371" s="389"/>
    </row>
    <row r="372" spans="1:11" s="261" customFormat="1" ht="14.25">
      <c r="A372" s="360">
        <v>43564</v>
      </c>
      <c r="B372" s="361" t="s">
        <v>297</v>
      </c>
      <c r="C372" s="362">
        <v>6400</v>
      </c>
      <c r="D372" s="362" t="s">
        <v>15</v>
      </c>
      <c r="E372" s="363">
        <v>272.60000000000002</v>
      </c>
      <c r="F372" s="363">
        <v>274</v>
      </c>
      <c r="G372" s="363">
        <v>275.5</v>
      </c>
      <c r="H372" s="364">
        <f t="shared" ref="H372" si="509">SUM(F372-E372)*C372</f>
        <v>8959.9999999998545</v>
      </c>
      <c r="I372" s="379">
        <f>SUM(G372-F372)*C372</f>
        <v>9600</v>
      </c>
      <c r="J372" s="388">
        <f t="shared" ref="J372" si="510">SUM(H372:I372)</f>
        <v>18559.999999999854</v>
      </c>
      <c r="K372" s="389"/>
    </row>
    <row r="373" spans="1:11" s="261" customFormat="1" ht="14.25">
      <c r="A373" s="360">
        <v>43563</v>
      </c>
      <c r="B373" s="361" t="s">
        <v>281</v>
      </c>
      <c r="C373" s="362">
        <v>24000</v>
      </c>
      <c r="D373" s="362" t="s">
        <v>15</v>
      </c>
      <c r="E373" s="363">
        <v>55</v>
      </c>
      <c r="F373" s="363">
        <v>55.5</v>
      </c>
      <c r="G373" s="363">
        <v>0</v>
      </c>
      <c r="H373" s="364">
        <f t="shared" ref="H373" si="511">SUM(F373-E373)*C373</f>
        <v>12000</v>
      </c>
      <c r="I373" s="379">
        <v>0</v>
      </c>
      <c r="J373" s="388">
        <f t="shared" ref="J373" si="512">SUM(H373:I373)</f>
        <v>12000</v>
      </c>
      <c r="K373" s="389"/>
    </row>
    <row r="374" spans="1:11" s="261" customFormat="1" ht="14.25">
      <c r="A374" s="360">
        <v>43560</v>
      </c>
      <c r="B374" s="361" t="s">
        <v>27</v>
      </c>
      <c r="C374" s="362">
        <v>2000</v>
      </c>
      <c r="D374" s="362" t="s">
        <v>15</v>
      </c>
      <c r="E374" s="363">
        <v>638.5</v>
      </c>
      <c r="F374" s="363">
        <v>642.5</v>
      </c>
      <c r="G374" s="363">
        <v>0</v>
      </c>
      <c r="H374" s="364">
        <f t="shared" ref="H374" si="513">SUM(F374-E374)*C374</f>
        <v>8000</v>
      </c>
      <c r="I374" s="379">
        <v>0</v>
      </c>
      <c r="J374" s="388">
        <f t="shared" ref="J374" si="514">SUM(H374:I374)</f>
        <v>8000</v>
      </c>
      <c r="K374" s="389"/>
    </row>
    <row r="375" spans="1:11" s="261" customFormat="1" ht="14.25">
      <c r="A375" s="360">
        <v>43560</v>
      </c>
      <c r="B375" s="361" t="s">
        <v>84</v>
      </c>
      <c r="C375" s="362">
        <v>24000</v>
      </c>
      <c r="D375" s="362" t="s">
        <v>15</v>
      </c>
      <c r="E375" s="363">
        <v>59.5</v>
      </c>
      <c r="F375" s="363">
        <v>60</v>
      </c>
      <c r="G375" s="363">
        <v>0</v>
      </c>
      <c r="H375" s="364">
        <f t="shared" ref="H375" si="515">SUM(F375-E375)*C375</f>
        <v>12000</v>
      </c>
      <c r="I375" s="379">
        <v>0</v>
      </c>
      <c r="J375" s="388">
        <f t="shared" ref="J375" si="516">SUM(H375:I375)</f>
        <v>12000</v>
      </c>
      <c r="K375" s="389"/>
    </row>
    <row r="376" spans="1:11" ht="14.25">
      <c r="A376" s="360">
        <v>43559</v>
      </c>
      <c r="B376" s="361" t="s">
        <v>133</v>
      </c>
      <c r="C376" s="362">
        <v>8000</v>
      </c>
      <c r="D376" s="362" t="s">
        <v>13</v>
      </c>
      <c r="E376" s="363">
        <v>131.4</v>
      </c>
      <c r="F376" s="363">
        <v>132</v>
      </c>
      <c r="G376" s="363">
        <v>0</v>
      </c>
      <c r="H376" s="364">
        <f>SUM(E376-F376)*C376</f>
        <v>-4799.9999999999545</v>
      </c>
      <c r="I376" s="379">
        <v>0</v>
      </c>
      <c r="J376" s="388">
        <f t="shared" ref="J376" si="517">SUM(H376:I376)</f>
        <v>-4799.9999999999545</v>
      </c>
      <c r="K376" s="389"/>
    </row>
    <row r="377" spans="1:11" ht="14.25">
      <c r="A377" s="360">
        <v>43559</v>
      </c>
      <c r="B377" s="361" t="s">
        <v>255</v>
      </c>
      <c r="C377" s="362">
        <v>2200</v>
      </c>
      <c r="D377" s="362" t="s">
        <v>15</v>
      </c>
      <c r="E377" s="363">
        <v>775</v>
      </c>
      <c r="F377" s="363">
        <v>768</v>
      </c>
      <c r="G377" s="363">
        <v>0</v>
      </c>
      <c r="H377" s="364">
        <f t="shared" ref="H377" si="518">SUM(F377-E377)*C377</f>
        <v>-15400</v>
      </c>
      <c r="I377" s="379">
        <v>0</v>
      </c>
      <c r="J377" s="388">
        <f t="shared" ref="J377" si="519">SUM(H377:I377)</f>
        <v>-15400</v>
      </c>
      <c r="K377" s="389"/>
    </row>
    <row r="378" spans="1:11" ht="14.25">
      <c r="A378" s="360">
        <v>43558</v>
      </c>
      <c r="B378" s="361" t="s">
        <v>295</v>
      </c>
      <c r="C378" s="362">
        <v>1500</v>
      </c>
      <c r="D378" s="362" t="s">
        <v>15</v>
      </c>
      <c r="E378" s="363">
        <v>739</v>
      </c>
      <c r="F378" s="363">
        <v>745</v>
      </c>
      <c r="G378" s="363">
        <v>0</v>
      </c>
      <c r="H378" s="364">
        <f t="shared" ref="H378" si="520">SUM(F378-E378)*C378</f>
        <v>9000</v>
      </c>
      <c r="I378" s="379">
        <v>0</v>
      </c>
      <c r="J378" s="388">
        <f t="shared" ref="J378" si="521">SUM(H378:I378)</f>
        <v>9000</v>
      </c>
      <c r="K378" s="389"/>
    </row>
    <row r="379" spans="1:11" s="261" customFormat="1" ht="14.25">
      <c r="A379" s="360">
        <v>43557</v>
      </c>
      <c r="B379" s="361" t="s">
        <v>133</v>
      </c>
      <c r="C379" s="362">
        <v>8000</v>
      </c>
      <c r="D379" s="362" t="s">
        <v>15</v>
      </c>
      <c r="E379" s="363">
        <v>136</v>
      </c>
      <c r="F379" s="363">
        <v>135</v>
      </c>
      <c r="G379" s="363">
        <v>0</v>
      </c>
      <c r="H379" s="364">
        <f t="shared" ref="H379" si="522">SUM(F379-E379)*C379</f>
        <v>-8000</v>
      </c>
      <c r="I379" s="379">
        <v>0</v>
      </c>
      <c r="J379" s="388">
        <f t="shared" ref="J379" si="523">SUM(H379:I379)</f>
        <v>-8000</v>
      </c>
      <c r="K379" s="389"/>
    </row>
    <row r="380" spans="1:11" ht="14.25">
      <c r="A380" s="360">
        <v>43557</v>
      </c>
      <c r="B380" s="361" t="s">
        <v>294</v>
      </c>
      <c r="C380" s="362">
        <v>1500</v>
      </c>
      <c r="D380" s="362" t="s">
        <v>15</v>
      </c>
      <c r="E380" s="363">
        <v>1360</v>
      </c>
      <c r="F380" s="363">
        <v>1366</v>
      </c>
      <c r="G380" s="363">
        <v>0</v>
      </c>
      <c r="H380" s="364">
        <f t="shared" ref="H380" si="524">SUM(F380-E380)*C380</f>
        <v>9000</v>
      </c>
      <c r="I380" s="379">
        <v>0</v>
      </c>
      <c r="J380" s="388">
        <f t="shared" ref="J380" si="525">SUM(H380:I380)</f>
        <v>9000</v>
      </c>
      <c r="K380" s="389"/>
    </row>
    <row r="381" spans="1:11" ht="14.25">
      <c r="A381" s="360">
        <v>43556</v>
      </c>
      <c r="B381" s="361" t="s">
        <v>105</v>
      </c>
      <c r="C381" s="362">
        <v>16000</v>
      </c>
      <c r="D381" s="362" t="s">
        <v>15</v>
      </c>
      <c r="E381" s="363">
        <v>41.15</v>
      </c>
      <c r="F381" s="363">
        <v>41.6</v>
      </c>
      <c r="G381" s="363">
        <v>0</v>
      </c>
      <c r="H381" s="364">
        <f t="shared" ref="H381" si="526">SUM(F381-E381)*C381</f>
        <v>7200.0000000000455</v>
      </c>
      <c r="I381" s="379">
        <v>0</v>
      </c>
      <c r="J381" s="388">
        <f t="shared" ref="J381" si="527">SUM(H381:I381)</f>
        <v>7200.0000000000455</v>
      </c>
      <c r="K381" s="389"/>
    </row>
    <row r="382" spans="1:11" ht="14.25">
      <c r="A382" s="389"/>
      <c r="B382" s="389"/>
      <c r="C382" s="389"/>
      <c r="D382" s="389"/>
      <c r="E382" s="389"/>
      <c r="F382" s="389"/>
      <c r="G382" s="389"/>
      <c r="H382" s="389"/>
      <c r="I382" s="389"/>
      <c r="J382" s="389"/>
      <c r="K382" s="389"/>
    </row>
    <row r="383" spans="1:11" ht="14.25">
      <c r="A383" s="390"/>
      <c r="B383" s="390"/>
      <c r="C383" s="390"/>
      <c r="D383" s="390"/>
      <c r="E383" s="390"/>
      <c r="F383" s="390"/>
      <c r="G383" s="390" t="s">
        <v>282</v>
      </c>
      <c r="H383" s="391">
        <f>SUM(H352:H381)</f>
        <v>78790.000000000291</v>
      </c>
      <c r="I383" s="419" t="s">
        <v>328</v>
      </c>
      <c r="J383" s="391">
        <f>SUM(J352:J381)</f>
        <v>149290.00000000032</v>
      </c>
      <c r="K383" s="389"/>
    </row>
    <row r="384" spans="1:11" ht="14.25">
      <c r="A384" s="360"/>
      <c r="B384" s="361"/>
      <c r="C384" s="362"/>
      <c r="D384" s="362"/>
      <c r="E384" s="363"/>
      <c r="F384" s="363"/>
      <c r="G384" s="363"/>
      <c r="H384" s="364"/>
      <c r="I384" s="364"/>
      <c r="J384" s="364"/>
      <c r="K384" s="389"/>
    </row>
    <row r="385" spans="1:11" ht="14.25">
      <c r="A385" s="393" t="s">
        <v>303</v>
      </c>
      <c r="B385" s="394" t="s">
        <v>304</v>
      </c>
      <c r="C385" s="380" t="s">
        <v>305</v>
      </c>
      <c r="D385" s="395" t="s">
        <v>306</v>
      </c>
      <c r="E385" s="395" t="s">
        <v>307</v>
      </c>
      <c r="F385" s="380" t="s">
        <v>296</v>
      </c>
      <c r="G385" s="363"/>
      <c r="H385" s="364"/>
      <c r="I385" s="364"/>
      <c r="J385" s="364"/>
      <c r="K385" s="389"/>
    </row>
    <row r="386" spans="1:11" ht="14.25">
      <c r="A386" s="396" t="s">
        <v>308</v>
      </c>
      <c r="B386" s="382">
        <v>3</v>
      </c>
      <c r="C386" s="383">
        <f>SUM(A386-B386)</f>
        <v>27</v>
      </c>
      <c r="D386" s="397">
        <v>8</v>
      </c>
      <c r="E386" s="383">
        <f>SUM(C386-D386)</f>
        <v>19</v>
      </c>
      <c r="F386" s="383">
        <f>E386*100/C386</f>
        <v>70.370370370370367</v>
      </c>
      <c r="G386" s="363"/>
      <c r="H386" s="364"/>
      <c r="I386" s="364"/>
      <c r="J386" s="364"/>
      <c r="K386" s="389"/>
    </row>
    <row r="387" spans="1:11" ht="14.25">
      <c r="A387" s="396"/>
      <c r="B387" s="382"/>
      <c r="C387" s="383"/>
      <c r="D387" s="397"/>
      <c r="E387" s="383"/>
      <c r="F387" s="383"/>
      <c r="G387" s="363"/>
      <c r="H387" s="364"/>
      <c r="I387" s="364"/>
      <c r="J387" s="364"/>
      <c r="K387" s="389"/>
    </row>
    <row r="388" spans="1:11" ht="14.25">
      <c r="A388" s="390"/>
      <c r="B388" s="390"/>
      <c r="C388" s="390"/>
      <c r="D388" s="390"/>
      <c r="E388" s="390"/>
      <c r="F388" s="401">
        <v>43525</v>
      </c>
      <c r="G388" s="390"/>
      <c r="H388" s="390"/>
      <c r="I388" s="390"/>
      <c r="J388" s="390"/>
      <c r="K388" s="389"/>
    </row>
    <row r="389" spans="1:11" ht="14.25">
      <c r="A389" s="389"/>
      <c r="B389" s="389"/>
      <c r="C389" s="389"/>
      <c r="D389" s="389"/>
      <c r="E389" s="389"/>
      <c r="F389" s="389"/>
      <c r="G389" s="389"/>
      <c r="H389" s="380" t="s">
        <v>296</v>
      </c>
      <c r="I389" s="403"/>
      <c r="J389" s="404">
        <v>0.81</v>
      </c>
      <c r="K389" s="389"/>
    </row>
    <row r="390" spans="1:11" ht="14.25">
      <c r="A390" s="360">
        <v>43553</v>
      </c>
      <c r="B390" s="361" t="s">
        <v>35</v>
      </c>
      <c r="C390" s="362">
        <v>9000</v>
      </c>
      <c r="D390" s="362" t="s">
        <v>15</v>
      </c>
      <c r="E390" s="363">
        <v>105</v>
      </c>
      <c r="F390" s="363">
        <v>106</v>
      </c>
      <c r="G390" s="363">
        <v>107</v>
      </c>
      <c r="H390" s="364">
        <f t="shared" ref="H390" si="528">SUM(F390-E390)*C390</f>
        <v>9000</v>
      </c>
      <c r="I390" s="379">
        <f>SUM(G390-F390)*C390</f>
        <v>9000</v>
      </c>
      <c r="J390" s="388">
        <f t="shared" ref="J390" si="529">SUM(H390:I390)</f>
        <v>18000</v>
      </c>
      <c r="K390" s="389"/>
    </row>
    <row r="391" spans="1:11" ht="14.25">
      <c r="A391" s="360">
        <v>43552</v>
      </c>
      <c r="B391" s="361" t="s">
        <v>55</v>
      </c>
      <c r="C391" s="362">
        <v>4000</v>
      </c>
      <c r="D391" s="362" t="s">
        <v>15</v>
      </c>
      <c r="E391" s="363">
        <v>268</v>
      </c>
      <c r="F391" s="363">
        <v>270</v>
      </c>
      <c r="G391" s="363">
        <v>272</v>
      </c>
      <c r="H391" s="364">
        <f t="shared" ref="H391" si="530">SUM(F391-E391)*C391</f>
        <v>8000</v>
      </c>
      <c r="I391" s="379">
        <f>SUM(G391-F391)*C391</f>
        <v>8000</v>
      </c>
      <c r="J391" s="388">
        <f t="shared" ref="J391" si="531">SUM(H391:I391)</f>
        <v>16000</v>
      </c>
      <c r="K391" s="389"/>
    </row>
    <row r="392" spans="1:11" ht="14.25">
      <c r="A392" s="360">
        <v>43552</v>
      </c>
      <c r="B392" s="361" t="s">
        <v>17</v>
      </c>
      <c r="C392" s="362">
        <v>2000</v>
      </c>
      <c r="D392" s="362" t="s">
        <v>15</v>
      </c>
      <c r="E392" s="363">
        <v>631</v>
      </c>
      <c r="F392" s="363">
        <v>625</v>
      </c>
      <c r="G392" s="363">
        <v>0</v>
      </c>
      <c r="H392" s="364">
        <f t="shared" ref="H392" si="532">SUM(F392-E392)*C392</f>
        <v>-12000</v>
      </c>
      <c r="I392" s="379">
        <v>0</v>
      </c>
      <c r="J392" s="388">
        <f t="shared" ref="J392" si="533">SUM(H392:I392)</f>
        <v>-12000</v>
      </c>
      <c r="K392" s="389"/>
    </row>
    <row r="393" spans="1:11" ht="14.25">
      <c r="A393" s="360">
        <v>43551</v>
      </c>
      <c r="B393" s="361" t="s">
        <v>290</v>
      </c>
      <c r="C393" s="362">
        <v>26400</v>
      </c>
      <c r="D393" s="362" t="s">
        <v>15</v>
      </c>
      <c r="E393" s="363">
        <v>45.55</v>
      </c>
      <c r="F393" s="363">
        <v>46</v>
      </c>
      <c r="G393" s="363">
        <v>46.5</v>
      </c>
      <c r="H393" s="364">
        <f t="shared" ref="H393:H394" si="534">SUM(F393-E393)*C393</f>
        <v>11880.000000000075</v>
      </c>
      <c r="I393" s="379">
        <v>0</v>
      </c>
      <c r="J393" s="388">
        <f t="shared" ref="J393" si="535">SUM(H393:I393)</f>
        <v>11880.000000000075</v>
      </c>
      <c r="K393" s="389"/>
    </row>
    <row r="394" spans="1:11" ht="14.25">
      <c r="A394" s="360">
        <v>43551</v>
      </c>
      <c r="B394" s="361" t="s">
        <v>276</v>
      </c>
      <c r="C394" s="362">
        <v>16000</v>
      </c>
      <c r="D394" s="362" t="s">
        <v>15</v>
      </c>
      <c r="E394" s="363">
        <v>113.2</v>
      </c>
      <c r="F394" s="363">
        <v>112.6</v>
      </c>
      <c r="G394" s="363">
        <v>0</v>
      </c>
      <c r="H394" s="364">
        <f t="shared" si="534"/>
        <v>-9600.0000000001364</v>
      </c>
      <c r="I394" s="379">
        <v>0</v>
      </c>
      <c r="J394" s="388">
        <f t="shared" ref="J394:J396" si="536">SUM(H394:I394)</f>
        <v>-9600.0000000001364</v>
      </c>
      <c r="K394" s="389"/>
    </row>
    <row r="395" spans="1:11" ht="14.25">
      <c r="A395" s="360">
        <v>43550</v>
      </c>
      <c r="B395" s="361" t="s">
        <v>290</v>
      </c>
      <c r="C395" s="362">
        <v>26400</v>
      </c>
      <c r="D395" s="362" t="s">
        <v>15</v>
      </c>
      <c r="E395" s="363">
        <v>45</v>
      </c>
      <c r="F395" s="363">
        <v>45</v>
      </c>
      <c r="G395" s="363">
        <v>0</v>
      </c>
      <c r="H395" s="364">
        <f t="shared" ref="H395:H396" si="537">SUM(F395-E395)*C395</f>
        <v>0</v>
      </c>
      <c r="I395" s="379">
        <v>0</v>
      </c>
      <c r="J395" s="388">
        <f t="shared" si="536"/>
        <v>0</v>
      </c>
      <c r="K395" s="389"/>
    </row>
    <row r="396" spans="1:11" ht="14.25">
      <c r="A396" s="360">
        <v>43550</v>
      </c>
      <c r="B396" s="361" t="s">
        <v>289</v>
      </c>
      <c r="C396" s="362">
        <v>12000</v>
      </c>
      <c r="D396" s="362" t="s">
        <v>15</v>
      </c>
      <c r="E396" s="363">
        <v>102</v>
      </c>
      <c r="F396" s="363">
        <v>102.8</v>
      </c>
      <c r="G396" s="363">
        <v>0</v>
      </c>
      <c r="H396" s="364">
        <f t="shared" si="537"/>
        <v>9599.9999999999654</v>
      </c>
      <c r="I396" s="379">
        <v>0</v>
      </c>
      <c r="J396" s="388">
        <f t="shared" si="536"/>
        <v>9599.9999999999654</v>
      </c>
      <c r="K396" s="389"/>
    </row>
    <row r="397" spans="1:11" ht="14.25">
      <c r="A397" s="360">
        <v>43546</v>
      </c>
      <c r="B397" s="361" t="s">
        <v>288</v>
      </c>
      <c r="C397" s="362">
        <v>12000</v>
      </c>
      <c r="D397" s="362" t="s">
        <v>15</v>
      </c>
      <c r="E397" s="363">
        <v>141.5</v>
      </c>
      <c r="F397" s="363">
        <v>142.5</v>
      </c>
      <c r="G397" s="363">
        <v>0</v>
      </c>
      <c r="H397" s="364">
        <f t="shared" ref="H397" si="538">SUM(F397-E397)*C397</f>
        <v>12000</v>
      </c>
      <c r="I397" s="379">
        <v>0</v>
      </c>
      <c r="J397" s="388">
        <f t="shared" ref="J397" si="539">SUM(H397:I397)</f>
        <v>12000</v>
      </c>
      <c r="K397" s="389"/>
    </row>
    <row r="398" spans="1:11" ht="14.25">
      <c r="A398" s="360">
        <v>43544</v>
      </c>
      <c r="B398" s="361" t="s">
        <v>287</v>
      </c>
      <c r="C398" s="362">
        <v>16000</v>
      </c>
      <c r="D398" s="362" t="s">
        <v>15</v>
      </c>
      <c r="E398" s="363">
        <v>109.65</v>
      </c>
      <c r="F398" s="363">
        <v>110.15</v>
      </c>
      <c r="G398" s="363">
        <v>110.65</v>
      </c>
      <c r="H398" s="364">
        <f t="shared" ref="H398" si="540">SUM(F398-E398)*C398</f>
        <v>8000</v>
      </c>
      <c r="I398" s="379">
        <f>SUM(G398-F398)*C398</f>
        <v>8000</v>
      </c>
      <c r="J398" s="388">
        <f t="shared" ref="J398" si="541">SUM(H398:I398)</f>
        <v>16000</v>
      </c>
      <c r="K398" s="389"/>
    </row>
    <row r="399" spans="1:11" ht="14.25">
      <c r="A399" s="360">
        <v>43543</v>
      </c>
      <c r="B399" s="361" t="s">
        <v>281</v>
      </c>
      <c r="C399" s="362">
        <v>24000</v>
      </c>
      <c r="D399" s="362" t="s">
        <v>15</v>
      </c>
      <c r="E399" s="363">
        <v>52.55</v>
      </c>
      <c r="F399" s="363">
        <v>53</v>
      </c>
      <c r="G399" s="363">
        <v>0</v>
      </c>
      <c r="H399" s="364">
        <f t="shared" ref="H399" si="542">SUM(F399-E399)*C399</f>
        <v>10800.000000000069</v>
      </c>
      <c r="I399" s="379">
        <v>0</v>
      </c>
      <c r="J399" s="388">
        <f t="shared" ref="J399" si="543">SUM(H399:I399)</f>
        <v>10800.000000000069</v>
      </c>
      <c r="K399" s="389"/>
    </row>
    <row r="400" spans="1:11" ht="14.25">
      <c r="A400" s="360">
        <v>43542</v>
      </c>
      <c r="B400" s="361" t="s">
        <v>102</v>
      </c>
      <c r="C400" s="362">
        <v>8000</v>
      </c>
      <c r="D400" s="362" t="s">
        <v>15</v>
      </c>
      <c r="E400" s="363">
        <v>138</v>
      </c>
      <c r="F400" s="363">
        <v>139</v>
      </c>
      <c r="G400" s="363">
        <v>140</v>
      </c>
      <c r="H400" s="364">
        <f t="shared" ref="H400" si="544">SUM(F400-E400)*C400</f>
        <v>8000</v>
      </c>
      <c r="I400" s="379">
        <f>SUM(G400-F400)*C400</f>
        <v>8000</v>
      </c>
      <c r="J400" s="388">
        <f t="shared" ref="J400" si="545">SUM(H400:I400)</f>
        <v>16000</v>
      </c>
      <c r="K400" s="389"/>
    </row>
    <row r="401" spans="1:11" ht="14.25">
      <c r="A401" s="360">
        <v>43542</v>
      </c>
      <c r="B401" s="361" t="s">
        <v>285</v>
      </c>
      <c r="C401" s="362">
        <v>2400</v>
      </c>
      <c r="D401" s="362" t="s">
        <v>15</v>
      </c>
      <c r="E401" s="363">
        <v>752</v>
      </c>
      <c r="F401" s="363">
        <v>756</v>
      </c>
      <c r="G401" s="363">
        <v>0</v>
      </c>
      <c r="H401" s="364">
        <f t="shared" ref="H401" si="546">SUM(F401-E401)*C401</f>
        <v>9600</v>
      </c>
      <c r="I401" s="379">
        <v>0</v>
      </c>
      <c r="J401" s="388">
        <f t="shared" ref="J401" si="547">SUM(H401:I401)</f>
        <v>9600</v>
      </c>
      <c r="K401" s="389"/>
    </row>
    <row r="402" spans="1:11" ht="14.25">
      <c r="A402" s="360">
        <v>43539</v>
      </c>
      <c r="B402" s="361" t="s">
        <v>276</v>
      </c>
      <c r="C402" s="362">
        <v>16000</v>
      </c>
      <c r="D402" s="362" t="s">
        <v>15</v>
      </c>
      <c r="E402" s="363">
        <v>108.2</v>
      </c>
      <c r="F402" s="363">
        <v>108.7</v>
      </c>
      <c r="G402" s="363">
        <v>109.2</v>
      </c>
      <c r="H402" s="364">
        <f t="shared" ref="H402" si="548">SUM(F402-E402)*C402</f>
        <v>8000</v>
      </c>
      <c r="I402" s="379">
        <f>SUM(G402-F402)*C402</f>
        <v>8000</v>
      </c>
      <c r="J402" s="388">
        <f t="shared" ref="J402" si="549">SUM(H402:I402)</f>
        <v>16000</v>
      </c>
      <c r="K402" s="389"/>
    </row>
    <row r="403" spans="1:11" s="261" customFormat="1" ht="14.25">
      <c r="A403" s="360">
        <v>43539</v>
      </c>
      <c r="B403" s="361" t="s">
        <v>91</v>
      </c>
      <c r="C403" s="362">
        <v>2400</v>
      </c>
      <c r="D403" s="362" t="s">
        <v>15</v>
      </c>
      <c r="E403" s="363">
        <v>618</v>
      </c>
      <c r="F403" s="363">
        <v>622</v>
      </c>
      <c r="G403" s="363">
        <v>626</v>
      </c>
      <c r="H403" s="364">
        <f t="shared" ref="H403" si="550">SUM(F403-E403)*C403</f>
        <v>9600</v>
      </c>
      <c r="I403" s="379">
        <f>SUM(G403-F403)*C403</f>
        <v>9600</v>
      </c>
      <c r="J403" s="388">
        <f t="shared" ref="J403" si="551">SUM(H403:I403)</f>
        <v>19200</v>
      </c>
      <c r="K403" s="389"/>
    </row>
    <row r="404" spans="1:11" s="261" customFormat="1" ht="14.25">
      <c r="A404" s="360">
        <v>43538</v>
      </c>
      <c r="B404" s="361" t="s">
        <v>279</v>
      </c>
      <c r="C404" s="362">
        <v>16000</v>
      </c>
      <c r="D404" s="362" t="s">
        <v>15</v>
      </c>
      <c r="E404" s="363">
        <v>63</v>
      </c>
      <c r="F404" s="363">
        <v>63.5</v>
      </c>
      <c r="G404" s="363">
        <v>64</v>
      </c>
      <c r="H404" s="364">
        <f t="shared" ref="H404" si="552">SUM(F404-E404)*C404</f>
        <v>8000</v>
      </c>
      <c r="I404" s="379">
        <f>SUM(G404-F404)*C404</f>
        <v>8000</v>
      </c>
      <c r="J404" s="388">
        <f t="shared" ref="J404" si="553">SUM(H404:I404)</f>
        <v>16000</v>
      </c>
      <c r="K404" s="389"/>
    </row>
    <row r="405" spans="1:11" s="261" customFormat="1" ht="14.25">
      <c r="A405" s="360">
        <v>43538</v>
      </c>
      <c r="B405" s="361" t="s">
        <v>286</v>
      </c>
      <c r="C405" s="362">
        <v>1200</v>
      </c>
      <c r="D405" s="362" t="s">
        <v>15</v>
      </c>
      <c r="E405" s="363">
        <v>942</v>
      </c>
      <c r="F405" s="363">
        <v>949</v>
      </c>
      <c r="G405" s="363">
        <v>0</v>
      </c>
      <c r="H405" s="364">
        <f t="shared" ref="H405" si="554">SUM(F405-E405)*C405</f>
        <v>8400</v>
      </c>
      <c r="I405" s="379">
        <v>0</v>
      </c>
      <c r="J405" s="388">
        <f t="shared" ref="J405" si="555">SUM(H405:I405)</f>
        <v>8400</v>
      </c>
      <c r="K405" s="389"/>
    </row>
    <row r="406" spans="1:11" s="261" customFormat="1" ht="14.25">
      <c r="A406" s="360">
        <v>43538</v>
      </c>
      <c r="B406" s="361" t="s">
        <v>104</v>
      </c>
      <c r="C406" s="362">
        <v>8000</v>
      </c>
      <c r="D406" s="362" t="s">
        <v>15</v>
      </c>
      <c r="E406" s="363">
        <v>45.5</v>
      </c>
      <c r="F406" s="363">
        <v>46.35</v>
      </c>
      <c r="G406" s="363">
        <v>0</v>
      </c>
      <c r="H406" s="364">
        <f t="shared" ref="H406:H407" si="556">SUM(F406-E406)*C406</f>
        <v>6800.0000000000109</v>
      </c>
      <c r="I406" s="379">
        <v>0</v>
      </c>
      <c r="J406" s="388">
        <f t="shared" ref="J406:J407" si="557">SUM(H406:I406)</f>
        <v>6800.0000000000109</v>
      </c>
      <c r="K406" s="389"/>
    </row>
    <row r="407" spans="1:11" ht="14.25">
      <c r="A407" s="360">
        <v>43538</v>
      </c>
      <c r="B407" s="361" t="s">
        <v>281</v>
      </c>
      <c r="C407" s="362">
        <v>24000</v>
      </c>
      <c r="D407" s="362" t="s">
        <v>15</v>
      </c>
      <c r="E407" s="363">
        <v>50.75</v>
      </c>
      <c r="F407" s="363">
        <v>50.25</v>
      </c>
      <c r="G407" s="363">
        <v>64</v>
      </c>
      <c r="H407" s="364">
        <f t="shared" si="556"/>
        <v>-12000</v>
      </c>
      <c r="I407" s="379">
        <v>0</v>
      </c>
      <c r="J407" s="388">
        <f t="shared" si="557"/>
        <v>-12000</v>
      </c>
      <c r="K407" s="389"/>
    </row>
    <row r="408" spans="1:11" ht="14.25">
      <c r="A408" s="360">
        <v>43537</v>
      </c>
      <c r="B408" s="361" t="s">
        <v>285</v>
      </c>
      <c r="C408" s="362">
        <v>2400</v>
      </c>
      <c r="D408" s="362" t="s">
        <v>15</v>
      </c>
      <c r="E408" s="363">
        <v>743</v>
      </c>
      <c r="F408" s="363">
        <v>743</v>
      </c>
      <c r="G408" s="363">
        <v>0</v>
      </c>
      <c r="H408" s="364">
        <f t="shared" ref="H408" si="558">SUM(F408-E408)*C408</f>
        <v>0</v>
      </c>
      <c r="I408" s="379">
        <v>0</v>
      </c>
      <c r="J408" s="388">
        <f t="shared" ref="J408" si="559">SUM(H408:I408)</f>
        <v>0</v>
      </c>
      <c r="K408" s="389"/>
    </row>
    <row r="409" spans="1:11" ht="14.25">
      <c r="A409" s="360">
        <v>43537</v>
      </c>
      <c r="B409" s="361" t="s">
        <v>283</v>
      </c>
      <c r="C409" s="362">
        <v>26400</v>
      </c>
      <c r="D409" s="362" t="s">
        <v>15</v>
      </c>
      <c r="E409" s="363">
        <v>42.5</v>
      </c>
      <c r="F409" s="363">
        <v>41.8</v>
      </c>
      <c r="G409" s="363">
        <v>0</v>
      </c>
      <c r="H409" s="364">
        <f t="shared" ref="H409" si="560">SUM(F409-E409)*C409</f>
        <v>-18480.000000000076</v>
      </c>
      <c r="I409" s="379">
        <v>0</v>
      </c>
      <c r="J409" s="388">
        <f t="shared" ref="J409" si="561">SUM(H409:I409)</f>
        <v>-18480.000000000076</v>
      </c>
      <c r="K409" s="389"/>
    </row>
    <row r="410" spans="1:11" ht="14.25">
      <c r="A410" s="360">
        <v>43536</v>
      </c>
      <c r="B410" s="361" t="s">
        <v>284</v>
      </c>
      <c r="C410" s="362">
        <v>8000</v>
      </c>
      <c r="D410" s="362" t="s">
        <v>15</v>
      </c>
      <c r="E410" s="363">
        <v>144</v>
      </c>
      <c r="F410" s="363">
        <v>145</v>
      </c>
      <c r="G410" s="363">
        <v>146</v>
      </c>
      <c r="H410" s="364">
        <f t="shared" ref="H410" si="562">SUM(F410-E410)*C410</f>
        <v>8000</v>
      </c>
      <c r="I410" s="379">
        <f>SUM(G410-F410)*C410</f>
        <v>8000</v>
      </c>
      <c r="J410" s="388">
        <f t="shared" ref="J410" si="563">SUM(H410:I410)</f>
        <v>16000</v>
      </c>
      <c r="K410" s="389"/>
    </row>
    <row r="411" spans="1:11" ht="14.25">
      <c r="A411" s="360">
        <v>43535</v>
      </c>
      <c r="B411" s="361" t="s">
        <v>35</v>
      </c>
      <c r="C411" s="362">
        <v>9000</v>
      </c>
      <c r="D411" s="362" t="s">
        <v>15</v>
      </c>
      <c r="E411" s="363">
        <v>98</v>
      </c>
      <c r="F411" s="363">
        <v>99</v>
      </c>
      <c r="G411" s="363">
        <v>100</v>
      </c>
      <c r="H411" s="364">
        <f t="shared" ref="H411:H412" si="564">SUM(F411-E411)*C411</f>
        <v>9000</v>
      </c>
      <c r="I411" s="379">
        <f>SUM(G411-F411)*C411</f>
        <v>9000</v>
      </c>
      <c r="J411" s="388">
        <f t="shared" ref="J411" si="565">SUM(H411:I411)</f>
        <v>18000</v>
      </c>
      <c r="K411" s="389"/>
    </row>
    <row r="412" spans="1:11" ht="14.25">
      <c r="A412" s="360">
        <v>43535</v>
      </c>
      <c r="B412" s="361" t="s">
        <v>283</v>
      </c>
      <c r="C412" s="362">
        <v>27000</v>
      </c>
      <c r="D412" s="362" t="s">
        <v>15</v>
      </c>
      <c r="E412" s="363">
        <v>41.5</v>
      </c>
      <c r="F412" s="363">
        <v>42</v>
      </c>
      <c r="G412" s="363">
        <v>0</v>
      </c>
      <c r="H412" s="364">
        <f t="shared" si="564"/>
        <v>13500</v>
      </c>
      <c r="I412" s="379">
        <v>0</v>
      </c>
      <c r="J412" s="388">
        <f t="shared" ref="J412" si="566">SUM(H412:I412)</f>
        <v>13500</v>
      </c>
      <c r="K412" s="389"/>
    </row>
    <row r="413" spans="1:11" ht="14.25">
      <c r="A413" s="360">
        <v>43532</v>
      </c>
      <c r="B413" s="361" t="s">
        <v>276</v>
      </c>
      <c r="C413" s="362">
        <v>16000</v>
      </c>
      <c r="D413" s="362" t="s">
        <v>15</v>
      </c>
      <c r="E413" s="363">
        <v>100.8</v>
      </c>
      <c r="F413" s="363">
        <v>100.8</v>
      </c>
      <c r="G413" s="363">
        <v>0</v>
      </c>
      <c r="H413" s="364">
        <f t="shared" ref="H413" si="567">SUM(F413-E413)*C413</f>
        <v>0</v>
      </c>
      <c r="I413" s="379">
        <v>0</v>
      </c>
      <c r="J413" s="388">
        <f t="shared" ref="J413" si="568">SUM(H413:I413)</f>
        <v>0</v>
      </c>
      <c r="K413" s="389"/>
    </row>
    <row r="414" spans="1:11" ht="14.25">
      <c r="A414" s="360">
        <v>43531</v>
      </c>
      <c r="B414" s="361" t="s">
        <v>49</v>
      </c>
      <c r="C414" s="362">
        <v>14000</v>
      </c>
      <c r="D414" s="362" t="s">
        <v>15</v>
      </c>
      <c r="E414" s="363">
        <v>85.5</v>
      </c>
      <c r="F414" s="363">
        <v>86.1</v>
      </c>
      <c r="G414" s="363">
        <v>86.65</v>
      </c>
      <c r="H414" s="364">
        <f t="shared" ref="H414" si="569">SUM(F414-E414)*C414</f>
        <v>8399.99999999992</v>
      </c>
      <c r="I414" s="379">
        <f>SUM(G414-F414)*C414</f>
        <v>7700.0000000001592</v>
      </c>
      <c r="J414" s="388">
        <f t="shared" ref="J414:J419" si="570">SUM(H414:I414)</f>
        <v>16100.00000000008</v>
      </c>
    </row>
    <row r="415" spans="1:11" ht="14.25">
      <c r="A415" s="360">
        <v>43530</v>
      </c>
      <c r="B415" s="361" t="s">
        <v>281</v>
      </c>
      <c r="C415" s="362">
        <v>24000</v>
      </c>
      <c r="D415" s="362" t="s">
        <v>15</v>
      </c>
      <c r="E415" s="363">
        <v>52.2</v>
      </c>
      <c r="F415" s="363">
        <v>51.4</v>
      </c>
      <c r="G415" s="363">
        <v>0</v>
      </c>
      <c r="H415" s="364">
        <f t="shared" ref="H415:H420" si="571">SUM(F415-E415)*C415</f>
        <v>-19200.000000000102</v>
      </c>
      <c r="I415" s="379">
        <v>0</v>
      </c>
      <c r="J415" s="388">
        <f t="shared" si="570"/>
        <v>-19200.000000000102</v>
      </c>
    </row>
    <row r="416" spans="1:11" ht="14.25">
      <c r="A416" s="360">
        <v>43529</v>
      </c>
      <c r="B416" s="361" t="s">
        <v>69</v>
      </c>
      <c r="C416" s="362">
        <v>3000</v>
      </c>
      <c r="D416" s="362" t="s">
        <v>15</v>
      </c>
      <c r="E416" s="363">
        <v>536.5</v>
      </c>
      <c r="F416" s="363">
        <v>540</v>
      </c>
      <c r="G416" s="363">
        <v>544</v>
      </c>
      <c r="H416" s="364">
        <f t="shared" si="571"/>
        <v>10500</v>
      </c>
      <c r="I416" s="379">
        <f>SUM(G416-F416)*C416</f>
        <v>12000</v>
      </c>
      <c r="J416" s="386">
        <f t="shared" si="570"/>
        <v>22500</v>
      </c>
    </row>
    <row r="417" spans="1:10" ht="14.25">
      <c r="A417" s="360">
        <v>43529</v>
      </c>
      <c r="B417" s="361" t="s">
        <v>79</v>
      </c>
      <c r="C417" s="362">
        <v>18000</v>
      </c>
      <c r="D417" s="362" t="s">
        <v>15</v>
      </c>
      <c r="E417" s="363">
        <v>63</v>
      </c>
      <c r="F417" s="363">
        <v>63</v>
      </c>
      <c r="G417" s="363">
        <v>0</v>
      </c>
      <c r="H417" s="364">
        <f t="shared" si="571"/>
        <v>0</v>
      </c>
      <c r="I417" s="379">
        <v>0</v>
      </c>
      <c r="J417" s="386">
        <v>0</v>
      </c>
    </row>
    <row r="418" spans="1:10" ht="14.25">
      <c r="A418" s="360">
        <v>43525</v>
      </c>
      <c r="B418" s="361" t="s">
        <v>276</v>
      </c>
      <c r="C418" s="362">
        <v>16000</v>
      </c>
      <c r="D418" s="362" t="s">
        <v>15</v>
      </c>
      <c r="E418" s="363">
        <v>86.7</v>
      </c>
      <c r="F418" s="363">
        <v>87.2</v>
      </c>
      <c r="G418" s="363">
        <v>88</v>
      </c>
      <c r="H418" s="364">
        <f t="shared" si="571"/>
        <v>8000</v>
      </c>
      <c r="I418" s="379">
        <f>SUM(G418-F418)*C418</f>
        <v>12799.999999999955</v>
      </c>
      <c r="J418" s="386">
        <f t="shared" si="570"/>
        <v>20799.999999999956</v>
      </c>
    </row>
    <row r="419" spans="1:10" ht="14.25">
      <c r="A419" s="360">
        <v>43525</v>
      </c>
      <c r="B419" s="361" t="s">
        <v>43</v>
      </c>
      <c r="C419" s="362">
        <v>1800</v>
      </c>
      <c r="D419" s="362" t="s">
        <v>15</v>
      </c>
      <c r="E419" s="363">
        <v>405.5</v>
      </c>
      <c r="F419" s="363">
        <v>410.5</v>
      </c>
      <c r="G419" s="363">
        <v>415.5</v>
      </c>
      <c r="H419" s="364">
        <f t="shared" si="571"/>
        <v>9000</v>
      </c>
      <c r="I419" s="379">
        <f t="shared" ref="I419:I420" si="572">(IF(D419="SHORT",IF(G419="",0,E419-G419),IF(D419="LONG",IF(G419="",0,G419-F419))))*C419</f>
        <v>9000</v>
      </c>
      <c r="J419" s="386">
        <f t="shared" si="570"/>
        <v>18000</v>
      </c>
    </row>
    <row r="420" spans="1:10" ht="14.25">
      <c r="A420" s="360">
        <v>43525</v>
      </c>
      <c r="B420" s="361" t="s">
        <v>279</v>
      </c>
      <c r="C420" s="362">
        <v>16000</v>
      </c>
      <c r="D420" s="362" t="s">
        <v>15</v>
      </c>
      <c r="E420" s="363">
        <v>54.5</v>
      </c>
      <c r="F420" s="363">
        <v>55</v>
      </c>
      <c r="G420" s="363">
        <v>55.5</v>
      </c>
      <c r="H420" s="364">
        <f t="shared" si="571"/>
        <v>8000</v>
      </c>
      <c r="I420" s="379">
        <f t="shared" si="572"/>
        <v>8000</v>
      </c>
      <c r="J420" s="386">
        <f t="shared" ref="J420" si="573">SUM(H420:I420)</f>
        <v>16000</v>
      </c>
    </row>
    <row r="421" spans="1:10" ht="14.25">
      <c r="A421" s="360"/>
      <c r="B421" s="361"/>
      <c r="C421" s="362"/>
      <c r="D421" s="362"/>
      <c r="E421" s="363"/>
      <c r="F421" s="363"/>
      <c r="G421" s="363"/>
      <c r="H421" s="364"/>
      <c r="I421" s="364"/>
      <c r="J421" s="364"/>
    </row>
    <row r="422" spans="1:10" ht="14.25">
      <c r="A422" s="390"/>
      <c r="B422" s="390"/>
      <c r="C422" s="390"/>
      <c r="D422" s="390"/>
      <c r="E422" s="390"/>
      <c r="F422" s="390"/>
      <c r="G422" s="390" t="s">
        <v>282</v>
      </c>
      <c r="H422" s="391">
        <f>SUM(H390:H420)</f>
        <v>130799.99999999972</v>
      </c>
      <c r="I422" s="390"/>
      <c r="J422" s="391">
        <f>SUM(J283:J420)</f>
        <v>1290860.8099999998</v>
      </c>
    </row>
    <row r="423" spans="1:10" ht="14.25">
      <c r="A423" s="360"/>
      <c r="B423" s="361"/>
      <c r="C423" s="362"/>
      <c r="D423" s="362"/>
      <c r="E423" s="363"/>
      <c r="F423" s="363"/>
      <c r="G423" s="363"/>
      <c r="H423" s="364"/>
      <c r="I423" s="364"/>
      <c r="J423" s="364"/>
    </row>
    <row r="424" spans="1:10" ht="14.25">
      <c r="A424" s="390"/>
      <c r="B424" s="390"/>
      <c r="C424" s="390"/>
      <c r="D424" s="390"/>
      <c r="E424" s="390"/>
      <c r="F424" s="401">
        <v>43497</v>
      </c>
      <c r="G424" s="390"/>
      <c r="H424" s="390"/>
      <c r="I424" s="390"/>
      <c r="J424" s="390"/>
    </row>
    <row r="425" spans="1:10" ht="14.25">
      <c r="A425" s="389"/>
      <c r="B425" s="389"/>
      <c r="C425" s="389"/>
      <c r="D425" s="389"/>
      <c r="E425" s="389"/>
      <c r="F425" s="389"/>
      <c r="G425" s="389"/>
      <c r="H425" s="380" t="s">
        <v>296</v>
      </c>
      <c r="I425" s="403"/>
      <c r="J425" s="404">
        <v>0.64</v>
      </c>
    </row>
    <row r="426" spans="1:10" ht="14.25">
      <c r="A426" s="360">
        <v>43524</v>
      </c>
      <c r="B426" s="361" t="s">
        <v>276</v>
      </c>
      <c r="C426" s="362">
        <v>16000</v>
      </c>
      <c r="D426" s="362" t="s">
        <v>15</v>
      </c>
      <c r="E426" s="363">
        <v>85.1</v>
      </c>
      <c r="F426" s="363">
        <v>85.6</v>
      </c>
      <c r="G426" s="363">
        <v>0</v>
      </c>
      <c r="H426" s="364">
        <f>SUM(F426-E426)*C426</f>
        <v>8000</v>
      </c>
      <c r="I426" s="364">
        <v>0</v>
      </c>
      <c r="J426" s="386">
        <f>SUM(H426:I426)</f>
        <v>8000</v>
      </c>
    </row>
    <row r="427" spans="1:10" ht="14.25">
      <c r="A427" s="360">
        <v>43523</v>
      </c>
      <c r="B427" s="361" t="s">
        <v>278</v>
      </c>
      <c r="C427" s="362">
        <v>24000</v>
      </c>
      <c r="D427" s="362" t="s">
        <v>15</v>
      </c>
      <c r="E427" s="363">
        <v>32</v>
      </c>
      <c r="F427" s="363">
        <v>32.4</v>
      </c>
      <c r="G427" s="363">
        <v>0</v>
      </c>
      <c r="H427" s="364">
        <f t="shared" ref="H427:H452" si="574">SUM(F427-E427)*C427</f>
        <v>9599.9999999999654</v>
      </c>
      <c r="I427" s="364">
        <v>0</v>
      </c>
      <c r="J427" s="386">
        <f t="shared" ref="J427:J451" si="575">SUM(H427:I427)</f>
        <v>9599.9999999999654</v>
      </c>
    </row>
    <row r="428" spans="1:10" ht="14.25">
      <c r="A428" s="360">
        <v>43523</v>
      </c>
      <c r="B428" s="361" t="s">
        <v>279</v>
      </c>
      <c r="C428" s="362">
        <v>16000</v>
      </c>
      <c r="D428" s="362" t="s">
        <v>15</v>
      </c>
      <c r="E428" s="363">
        <v>53.75</v>
      </c>
      <c r="F428" s="363">
        <v>54.25</v>
      </c>
      <c r="G428" s="363">
        <v>0</v>
      </c>
      <c r="H428" s="364">
        <f t="shared" si="574"/>
        <v>8000</v>
      </c>
      <c r="I428" s="364">
        <v>0</v>
      </c>
      <c r="J428" s="386">
        <f t="shared" si="575"/>
        <v>8000</v>
      </c>
    </row>
    <row r="429" spans="1:10" ht="14.25">
      <c r="A429" s="360">
        <v>43522</v>
      </c>
      <c r="B429" s="361" t="s">
        <v>280</v>
      </c>
      <c r="C429" s="362">
        <v>1200</v>
      </c>
      <c r="D429" s="362" t="s">
        <v>15</v>
      </c>
      <c r="E429" s="363">
        <v>1108</v>
      </c>
      <c r="F429" s="363">
        <v>1118</v>
      </c>
      <c r="G429" s="363">
        <v>1128</v>
      </c>
      <c r="H429" s="364">
        <f t="shared" si="574"/>
        <v>12000</v>
      </c>
      <c r="I429" s="364">
        <v>12000</v>
      </c>
      <c r="J429" s="386">
        <f t="shared" si="575"/>
        <v>24000</v>
      </c>
    </row>
    <row r="430" spans="1:10" ht="14.25">
      <c r="A430" s="360">
        <v>43522</v>
      </c>
      <c r="B430" s="361" t="s">
        <v>27</v>
      </c>
      <c r="C430" s="362">
        <v>4000</v>
      </c>
      <c r="D430" s="362" t="s">
        <v>15</v>
      </c>
      <c r="E430" s="363">
        <v>594</v>
      </c>
      <c r="F430" s="363">
        <v>598</v>
      </c>
      <c r="G430" s="363">
        <v>602</v>
      </c>
      <c r="H430" s="364">
        <f t="shared" si="574"/>
        <v>16000</v>
      </c>
      <c r="I430" s="364">
        <v>16000</v>
      </c>
      <c r="J430" s="386">
        <f t="shared" si="575"/>
        <v>32000</v>
      </c>
    </row>
    <row r="431" spans="1:10" ht="14.25">
      <c r="A431" s="360">
        <v>43521</v>
      </c>
      <c r="B431" s="361" t="s">
        <v>57</v>
      </c>
      <c r="C431" s="362">
        <v>12000</v>
      </c>
      <c r="D431" s="362" t="s">
        <v>15</v>
      </c>
      <c r="E431" s="363">
        <v>114.5</v>
      </c>
      <c r="F431" s="363">
        <v>115.25</v>
      </c>
      <c r="G431" s="363">
        <v>0</v>
      </c>
      <c r="H431" s="364">
        <f t="shared" si="574"/>
        <v>9000</v>
      </c>
      <c r="I431" s="364">
        <v>0</v>
      </c>
      <c r="J431" s="386">
        <f t="shared" si="575"/>
        <v>9000</v>
      </c>
    </row>
    <row r="432" spans="1:10" ht="14.25">
      <c r="A432" s="360">
        <v>43521</v>
      </c>
      <c r="B432" s="361" t="s">
        <v>87</v>
      </c>
      <c r="C432" s="362">
        <v>3600</v>
      </c>
      <c r="D432" s="362" t="s">
        <v>15</v>
      </c>
      <c r="E432" s="363">
        <v>220</v>
      </c>
      <c r="F432" s="363">
        <v>220</v>
      </c>
      <c r="G432" s="363">
        <v>0</v>
      </c>
      <c r="H432" s="364">
        <f t="shared" si="574"/>
        <v>0</v>
      </c>
      <c r="I432" s="364">
        <v>0</v>
      </c>
      <c r="J432" s="386">
        <f t="shared" si="575"/>
        <v>0</v>
      </c>
    </row>
    <row r="433" spans="1:11" ht="14.25">
      <c r="A433" s="360">
        <v>43518</v>
      </c>
      <c r="B433" s="361" t="s">
        <v>102</v>
      </c>
      <c r="C433" s="362">
        <v>8000</v>
      </c>
      <c r="D433" s="362" t="s">
        <v>15</v>
      </c>
      <c r="E433" s="363">
        <v>117</v>
      </c>
      <c r="F433" s="363">
        <v>118</v>
      </c>
      <c r="G433" s="363">
        <v>119</v>
      </c>
      <c r="H433" s="364">
        <f t="shared" si="574"/>
        <v>8000</v>
      </c>
      <c r="I433" s="364">
        <v>0</v>
      </c>
      <c r="J433" s="386">
        <f t="shared" si="575"/>
        <v>8000</v>
      </c>
    </row>
    <row r="434" spans="1:11" ht="14.25">
      <c r="A434" s="360">
        <v>43518</v>
      </c>
      <c r="B434" s="361" t="s">
        <v>281</v>
      </c>
      <c r="C434" s="362">
        <v>24000</v>
      </c>
      <c r="D434" s="362" t="s">
        <v>15</v>
      </c>
      <c r="E434" s="363">
        <v>45.5</v>
      </c>
      <c r="F434" s="363">
        <v>45.9</v>
      </c>
      <c r="G434" s="363">
        <v>0</v>
      </c>
      <c r="H434" s="364">
        <f t="shared" si="574"/>
        <v>9599.9999999999654</v>
      </c>
      <c r="I434" s="364">
        <v>0</v>
      </c>
      <c r="J434" s="386">
        <f t="shared" si="575"/>
        <v>9599.9999999999654</v>
      </c>
    </row>
    <row r="435" spans="1:11" ht="14.25">
      <c r="A435" s="360">
        <v>43517</v>
      </c>
      <c r="B435" s="361" t="s">
        <v>33</v>
      </c>
      <c r="C435" s="362">
        <v>2000</v>
      </c>
      <c r="D435" s="362" t="s">
        <v>15</v>
      </c>
      <c r="E435" s="363">
        <v>498</v>
      </c>
      <c r="F435" s="363">
        <v>502</v>
      </c>
      <c r="G435" s="363">
        <v>0</v>
      </c>
      <c r="H435" s="364">
        <f t="shared" si="574"/>
        <v>8000</v>
      </c>
      <c r="I435" s="364">
        <v>0</v>
      </c>
      <c r="J435" s="386">
        <f t="shared" si="575"/>
        <v>8000</v>
      </c>
    </row>
    <row r="436" spans="1:11" ht="14.25">
      <c r="A436" s="360">
        <v>43517</v>
      </c>
      <c r="B436" s="361" t="s">
        <v>278</v>
      </c>
      <c r="C436" s="362">
        <v>24000</v>
      </c>
      <c r="D436" s="362" t="s">
        <v>15</v>
      </c>
      <c r="E436" s="363">
        <v>30.9</v>
      </c>
      <c r="F436" s="363">
        <v>31.4</v>
      </c>
      <c r="G436" s="363">
        <v>31.8</v>
      </c>
      <c r="H436" s="364">
        <f t="shared" si="574"/>
        <v>12000</v>
      </c>
      <c r="I436" s="364">
        <v>9600.0000000000491</v>
      </c>
      <c r="J436" s="386">
        <f t="shared" si="575"/>
        <v>21600.000000000051</v>
      </c>
    </row>
    <row r="437" spans="1:11" ht="14.25">
      <c r="A437" s="360">
        <v>43515</v>
      </c>
      <c r="B437" s="361" t="s">
        <v>35</v>
      </c>
      <c r="C437" s="362">
        <v>9000</v>
      </c>
      <c r="D437" s="362" t="s">
        <v>15</v>
      </c>
      <c r="E437" s="363">
        <v>106</v>
      </c>
      <c r="F437" s="363">
        <v>106.75</v>
      </c>
      <c r="G437" s="363">
        <v>108</v>
      </c>
      <c r="H437" s="364">
        <f t="shared" si="574"/>
        <v>6750</v>
      </c>
      <c r="I437" s="364">
        <v>11250</v>
      </c>
      <c r="J437" s="386">
        <f t="shared" si="575"/>
        <v>18000</v>
      </c>
    </row>
    <row r="438" spans="1:11" ht="14.25">
      <c r="A438" s="360">
        <v>43515</v>
      </c>
      <c r="B438" s="361" t="s">
        <v>80</v>
      </c>
      <c r="C438" s="362">
        <v>6000</v>
      </c>
      <c r="D438" s="362" t="s">
        <v>15</v>
      </c>
      <c r="E438" s="363">
        <v>205.15</v>
      </c>
      <c r="F438" s="363">
        <v>206.5</v>
      </c>
      <c r="G438" s="363">
        <v>208</v>
      </c>
      <c r="H438" s="364">
        <f t="shared" si="574"/>
        <v>8099.9999999999654</v>
      </c>
      <c r="I438" s="364">
        <v>9000</v>
      </c>
      <c r="J438" s="386">
        <f t="shared" si="575"/>
        <v>17099.999999999964</v>
      </c>
    </row>
    <row r="439" spans="1:11" ht="14.25">
      <c r="A439" s="360">
        <v>43514</v>
      </c>
      <c r="B439" s="361" t="s">
        <v>35</v>
      </c>
      <c r="C439" s="362">
        <v>9000</v>
      </c>
      <c r="D439" s="362" t="s">
        <v>15</v>
      </c>
      <c r="E439" s="363">
        <v>84</v>
      </c>
      <c r="F439" s="363">
        <v>82.8</v>
      </c>
      <c r="G439" s="363">
        <v>0</v>
      </c>
      <c r="H439" s="364">
        <f t="shared" si="574"/>
        <v>-10800.000000000025</v>
      </c>
      <c r="I439" s="364">
        <v>0</v>
      </c>
      <c r="J439" s="386">
        <f t="shared" si="575"/>
        <v>-10800.000000000025</v>
      </c>
    </row>
    <row r="440" spans="1:11" ht="14.25">
      <c r="A440" s="381">
        <v>43511</v>
      </c>
      <c r="B440" s="382" t="s">
        <v>276</v>
      </c>
      <c r="C440" s="382">
        <v>16000</v>
      </c>
      <c r="D440" s="382" t="s">
        <v>15</v>
      </c>
      <c r="E440" s="383">
        <v>84.5</v>
      </c>
      <c r="F440" s="383">
        <v>83.75</v>
      </c>
      <c r="G440" s="363">
        <v>0</v>
      </c>
      <c r="H440" s="364">
        <f t="shared" si="574"/>
        <v>-12000</v>
      </c>
      <c r="I440" s="363">
        <v>0</v>
      </c>
      <c r="J440" s="386">
        <f t="shared" si="575"/>
        <v>-12000</v>
      </c>
    </row>
    <row r="441" spans="1:11" ht="14.25">
      <c r="A441" s="381">
        <v>43511</v>
      </c>
      <c r="B441" s="382" t="s">
        <v>203</v>
      </c>
      <c r="C441" s="382">
        <v>3500</v>
      </c>
      <c r="D441" s="382" t="s">
        <v>13</v>
      </c>
      <c r="E441" s="383">
        <v>215.2</v>
      </c>
      <c r="F441" s="383">
        <v>217.35</v>
      </c>
      <c r="G441" s="363">
        <v>0</v>
      </c>
      <c r="H441" s="364">
        <f t="shared" si="574"/>
        <v>7525.00000000002</v>
      </c>
      <c r="I441" s="363">
        <v>0</v>
      </c>
      <c r="J441" s="386">
        <f t="shared" si="575"/>
        <v>7525.00000000002</v>
      </c>
      <c r="K441" s="404">
        <v>0.76</v>
      </c>
    </row>
    <row r="442" spans="1:11" ht="14.25">
      <c r="A442" s="381">
        <v>43511</v>
      </c>
      <c r="B442" s="382" t="s">
        <v>171</v>
      </c>
      <c r="C442" s="382">
        <v>7500</v>
      </c>
      <c r="D442" s="382" t="s">
        <v>13</v>
      </c>
      <c r="E442" s="383">
        <v>129.75</v>
      </c>
      <c r="F442" s="383">
        <v>128.15</v>
      </c>
      <c r="G442" s="363">
        <v>0</v>
      </c>
      <c r="H442" s="364">
        <f t="shared" si="574"/>
        <v>-11999.999999999958</v>
      </c>
      <c r="I442" s="363">
        <v>0</v>
      </c>
      <c r="J442" s="386">
        <f t="shared" si="575"/>
        <v>-11999.999999999958</v>
      </c>
      <c r="K442" s="420" t="s">
        <v>124</v>
      </c>
    </row>
    <row r="443" spans="1:11" ht="14.25">
      <c r="A443" s="381">
        <v>43510</v>
      </c>
      <c r="B443" s="382" t="s">
        <v>273</v>
      </c>
      <c r="C443" s="382">
        <v>6000</v>
      </c>
      <c r="D443" s="382" t="s">
        <v>13</v>
      </c>
      <c r="E443" s="383">
        <v>237.9</v>
      </c>
      <c r="F443" s="383">
        <v>234.95</v>
      </c>
      <c r="G443" s="363">
        <v>0</v>
      </c>
      <c r="H443" s="364">
        <f t="shared" si="574"/>
        <v>-17700.000000000102</v>
      </c>
      <c r="I443" s="363">
        <v>0</v>
      </c>
      <c r="J443" s="386">
        <f t="shared" si="575"/>
        <v>-17700.000000000102</v>
      </c>
      <c r="K443" s="421"/>
    </row>
    <row r="444" spans="1:11" ht="14.25">
      <c r="A444" s="381">
        <v>43509</v>
      </c>
      <c r="B444" s="382" t="s">
        <v>14</v>
      </c>
      <c r="C444" s="382">
        <v>2000</v>
      </c>
      <c r="D444" s="382" t="s">
        <v>15</v>
      </c>
      <c r="E444" s="383">
        <v>560</v>
      </c>
      <c r="F444" s="383">
        <v>555</v>
      </c>
      <c r="G444" s="363">
        <v>0</v>
      </c>
      <c r="H444" s="364">
        <f t="shared" si="574"/>
        <v>-10000</v>
      </c>
      <c r="I444" s="363">
        <v>0</v>
      </c>
      <c r="J444" s="386">
        <f t="shared" si="575"/>
        <v>-10000</v>
      </c>
      <c r="K444" s="386">
        <f t="shared" ref="K444:K483" si="576">SUM(H459:I459)</f>
        <v>-13500</v>
      </c>
    </row>
    <row r="445" spans="1:11" ht="14.25">
      <c r="A445" s="381">
        <v>43509</v>
      </c>
      <c r="B445" s="382" t="s">
        <v>275</v>
      </c>
      <c r="C445" s="382">
        <v>6000</v>
      </c>
      <c r="D445" s="382" t="s">
        <v>15</v>
      </c>
      <c r="E445" s="383">
        <v>204</v>
      </c>
      <c r="F445" s="383">
        <v>201.8</v>
      </c>
      <c r="G445" s="363">
        <v>0</v>
      </c>
      <c r="H445" s="364">
        <f t="shared" si="574"/>
        <v>-13199.999999999931</v>
      </c>
      <c r="I445" s="363">
        <v>0</v>
      </c>
      <c r="J445" s="386">
        <f t="shared" si="575"/>
        <v>-13199.999999999931</v>
      </c>
      <c r="K445" s="386">
        <f t="shared" si="576"/>
        <v>11040.000000000146</v>
      </c>
    </row>
    <row r="446" spans="1:11" ht="14.25">
      <c r="A446" s="381">
        <v>43508</v>
      </c>
      <c r="B446" s="382" t="s">
        <v>262</v>
      </c>
      <c r="C446" s="382">
        <v>800</v>
      </c>
      <c r="D446" s="382" t="s">
        <v>13</v>
      </c>
      <c r="E446" s="383">
        <v>1480</v>
      </c>
      <c r="F446" s="383">
        <v>1461.5</v>
      </c>
      <c r="G446" s="363">
        <v>0</v>
      </c>
      <c r="H446" s="364">
        <f t="shared" si="574"/>
        <v>-14800</v>
      </c>
      <c r="I446" s="363">
        <v>0</v>
      </c>
      <c r="J446" s="386">
        <f t="shared" si="575"/>
        <v>-14800</v>
      </c>
      <c r="K446" s="386">
        <f t="shared" si="576"/>
        <v>13300.00000000004</v>
      </c>
    </row>
    <row r="447" spans="1:11" ht="14.25">
      <c r="A447" s="381">
        <v>43508</v>
      </c>
      <c r="B447" s="382" t="s">
        <v>265</v>
      </c>
      <c r="C447" s="382">
        <v>1500</v>
      </c>
      <c r="D447" s="382" t="s">
        <v>15</v>
      </c>
      <c r="E447" s="383">
        <v>726</v>
      </c>
      <c r="F447" s="383">
        <v>731</v>
      </c>
      <c r="G447" s="363">
        <v>0</v>
      </c>
      <c r="H447" s="364">
        <f t="shared" si="574"/>
        <v>7500</v>
      </c>
      <c r="I447" s="363">
        <v>0</v>
      </c>
      <c r="J447" s="386">
        <f t="shared" si="575"/>
        <v>7500</v>
      </c>
      <c r="K447" s="386">
        <f t="shared" si="576"/>
        <v>9800.00000000004</v>
      </c>
    </row>
    <row r="448" spans="1:11" ht="14.25">
      <c r="A448" s="405">
        <v>43507</v>
      </c>
      <c r="B448" s="406" t="s">
        <v>215</v>
      </c>
      <c r="C448" s="406">
        <v>2600</v>
      </c>
      <c r="D448" s="406" t="s">
        <v>13</v>
      </c>
      <c r="E448" s="407">
        <v>118.75</v>
      </c>
      <c r="F448" s="407">
        <v>117.25</v>
      </c>
      <c r="G448" s="408">
        <v>115.5</v>
      </c>
      <c r="H448" s="364">
        <f t="shared" si="574"/>
        <v>-3900</v>
      </c>
      <c r="I448" s="409">
        <f>(IF(D448="SHORT",IF(G448="",0,E448-G448),IF(D448="LONG",IF(G448="",0,G448-F448))))*C448</f>
        <v>8450</v>
      </c>
      <c r="J448" s="386">
        <f t="shared" si="575"/>
        <v>4550</v>
      </c>
      <c r="K448" s="418">
        <f t="shared" si="576"/>
        <v>22000</v>
      </c>
    </row>
    <row r="449" spans="1:11" ht="14.25">
      <c r="A449" s="381">
        <v>43504</v>
      </c>
      <c r="B449" s="382" t="s">
        <v>275</v>
      </c>
      <c r="C449" s="382">
        <v>6000</v>
      </c>
      <c r="D449" s="382" t="s">
        <v>15</v>
      </c>
      <c r="E449" s="383">
        <v>209</v>
      </c>
      <c r="F449" s="383">
        <v>210.5</v>
      </c>
      <c r="G449" s="363">
        <v>0</v>
      </c>
      <c r="H449" s="364">
        <f t="shared" si="574"/>
        <v>9000</v>
      </c>
      <c r="I449" s="363">
        <v>0</v>
      </c>
      <c r="J449" s="386">
        <f t="shared" si="575"/>
        <v>9000</v>
      </c>
      <c r="K449" s="386">
        <f t="shared" si="576"/>
        <v>-1470.0000000000955</v>
      </c>
    </row>
    <row r="450" spans="1:11" s="261" customFormat="1" ht="14.25">
      <c r="A450" s="381">
        <v>43503</v>
      </c>
      <c r="B450" s="382" t="s">
        <v>165</v>
      </c>
      <c r="C450" s="382">
        <v>12400</v>
      </c>
      <c r="D450" s="382" t="s">
        <v>15</v>
      </c>
      <c r="E450" s="383">
        <v>105.15</v>
      </c>
      <c r="F450" s="383">
        <v>106</v>
      </c>
      <c r="G450" s="363">
        <v>0</v>
      </c>
      <c r="H450" s="364">
        <f t="shared" si="574"/>
        <v>10539.999999999929</v>
      </c>
      <c r="I450" s="363">
        <v>0</v>
      </c>
      <c r="J450" s="386">
        <f t="shared" si="575"/>
        <v>10539.999999999929</v>
      </c>
      <c r="K450" s="386">
        <f t="shared" si="576"/>
        <v>11824.999999999874</v>
      </c>
    </row>
    <row r="451" spans="1:11" ht="14.25">
      <c r="A451" s="381">
        <v>43503</v>
      </c>
      <c r="B451" s="382" t="s">
        <v>244</v>
      </c>
      <c r="C451" s="382">
        <v>4000</v>
      </c>
      <c r="D451" s="382" t="s">
        <v>15</v>
      </c>
      <c r="E451" s="383">
        <v>218</v>
      </c>
      <c r="F451" s="383">
        <v>217</v>
      </c>
      <c r="G451" s="363">
        <v>0</v>
      </c>
      <c r="H451" s="364">
        <f t="shared" si="574"/>
        <v>-4000</v>
      </c>
      <c r="I451" s="363">
        <v>0</v>
      </c>
      <c r="J451" s="386">
        <f t="shared" si="575"/>
        <v>-4000</v>
      </c>
      <c r="K451" s="386">
        <f t="shared" si="576"/>
        <v>13200.000000000102</v>
      </c>
    </row>
    <row r="452" spans="1:11" ht="14.25">
      <c r="A452" s="381">
        <v>43501</v>
      </c>
      <c r="B452" s="382" t="s">
        <v>14</v>
      </c>
      <c r="C452" s="382">
        <v>2000</v>
      </c>
      <c r="D452" s="382" t="s">
        <v>15</v>
      </c>
      <c r="E452" s="383">
        <v>531</v>
      </c>
      <c r="F452" s="383">
        <v>535</v>
      </c>
      <c r="G452" s="363">
        <v>0</v>
      </c>
      <c r="H452" s="364">
        <f t="shared" si="574"/>
        <v>8000</v>
      </c>
      <c r="I452" s="363">
        <v>0</v>
      </c>
      <c r="J452" s="386">
        <f t="shared" ref="J452" si="577">SUM(H452:I452)</f>
        <v>8000</v>
      </c>
      <c r="K452" s="386">
        <f t="shared" si="576"/>
        <v>11400</v>
      </c>
    </row>
    <row r="453" spans="1:11" ht="14.25">
      <c r="A453" s="390"/>
      <c r="B453" s="390"/>
      <c r="C453" s="390"/>
      <c r="D453" s="390"/>
      <c r="E453" s="390"/>
      <c r="F453" s="390"/>
      <c r="G453" s="390" t="s">
        <v>282</v>
      </c>
      <c r="H453" s="391">
        <f>SUM(H426:H452)</f>
        <v>59214.99999999984</v>
      </c>
      <c r="I453" s="390"/>
      <c r="J453" s="391">
        <f>SUM(J426:J452)</f>
        <v>125514.9999999999</v>
      </c>
      <c r="K453" s="386">
        <f t="shared" si="576"/>
        <v>2159.9999999998772</v>
      </c>
    </row>
    <row r="454" spans="1:11" ht="14.25">
      <c r="A454" s="381"/>
      <c r="B454" s="382"/>
      <c r="C454" s="382"/>
      <c r="D454" s="382"/>
      <c r="E454" s="383"/>
      <c r="F454" s="383"/>
      <c r="G454" s="384"/>
      <c r="H454" s="385"/>
      <c r="I454" s="379"/>
      <c r="J454" s="386"/>
      <c r="K454" s="386">
        <f t="shared" si="576"/>
        <v>-6985.0000000001501</v>
      </c>
    </row>
    <row r="455" spans="1:11" ht="14.25">
      <c r="A455" s="381"/>
      <c r="B455" s="382"/>
      <c r="C455" s="382"/>
      <c r="D455" s="382"/>
      <c r="E455" s="383"/>
      <c r="F455" s="383"/>
      <c r="G455" s="384"/>
      <c r="H455" s="385"/>
      <c r="I455" s="379"/>
      <c r="J455" s="386"/>
      <c r="K455" s="418">
        <f t="shared" si="576"/>
        <v>35460.000000000218</v>
      </c>
    </row>
    <row r="456" spans="1:11" ht="14.25">
      <c r="A456" s="410"/>
      <c r="B456" s="411"/>
      <c r="C456" s="411"/>
      <c r="D456" s="411"/>
      <c r="E456" s="412"/>
      <c r="F456" s="413">
        <v>43466</v>
      </c>
      <c r="G456" s="387"/>
      <c r="H456" s="414"/>
      <c r="I456" s="380" t="s">
        <v>296</v>
      </c>
      <c r="J456" s="403"/>
      <c r="K456" s="386">
        <f t="shared" si="576"/>
        <v>12300.000000000069</v>
      </c>
    </row>
    <row r="457" spans="1:11" ht="14.25">
      <c r="A457" s="426" t="s">
        <v>1</v>
      </c>
      <c r="B457" s="420" t="s">
        <v>116</v>
      </c>
      <c r="C457" s="420" t="s">
        <v>117</v>
      </c>
      <c r="D457" s="420" t="s">
        <v>118</v>
      </c>
      <c r="E457" s="420" t="s">
        <v>119</v>
      </c>
      <c r="F457" s="420" t="s">
        <v>120</v>
      </c>
      <c r="G457" s="420" t="s">
        <v>121</v>
      </c>
      <c r="H457" s="422" t="s">
        <v>122</v>
      </c>
      <c r="I457" s="423"/>
      <c r="J457" s="420" t="s">
        <v>123</v>
      </c>
      <c r="K457" s="386">
        <f t="shared" si="576"/>
        <v>10500</v>
      </c>
    </row>
    <row r="458" spans="1:11" ht="14.25">
      <c r="A458" s="427"/>
      <c r="B458" s="421"/>
      <c r="C458" s="421"/>
      <c r="D458" s="421"/>
      <c r="E458" s="421"/>
      <c r="F458" s="421"/>
      <c r="G458" s="421"/>
      <c r="H458" s="424"/>
      <c r="I458" s="425"/>
      <c r="J458" s="421"/>
      <c r="K458" s="386">
        <f t="shared" si="576"/>
        <v>5775.0000000000628</v>
      </c>
    </row>
    <row r="459" spans="1:11" ht="14.25">
      <c r="A459" s="381">
        <v>43496</v>
      </c>
      <c r="B459" s="382" t="s">
        <v>145</v>
      </c>
      <c r="C459" s="382">
        <v>9000</v>
      </c>
      <c r="D459" s="382" t="s">
        <v>15</v>
      </c>
      <c r="E459" s="383">
        <v>86</v>
      </c>
      <c r="F459" s="383">
        <v>84.5</v>
      </c>
      <c r="G459" s="384"/>
      <c r="H459" s="385">
        <f t="shared" ref="H459:H498" si="578">(IF(D459="SHORT",E459-F459,IF(D459="LONG",F459-E459)))*C459</f>
        <v>-13500</v>
      </c>
      <c r="I459" s="379"/>
      <c r="J459" s="415">
        <f t="shared" ref="J459:J498" si="579">(H459+I459)/C459</f>
        <v>-1.5</v>
      </c>
      <c r="K459" s="386">
        <f t="shared" si="576"/>
        <v>19800.000000000069</v>
      </c>
    </row>
    <row r="460" spans="1:11" ht="14.25">
      <c r="A460" s="381">
        <v>43496</v>
      </c>
      <c r="B460" s="382" t="s">
        <v>169</v>
      </c>
      <c r="C460" s="382">
        <v>3200</v>
      </c>
      <c r="D460" s="382" t="s">
        <v>15</v>
      </c>
      <c r="E460" s="383">
        <v>276.64999999999998</v>
      </c>
      <c r="F460" s="383">
        <v>280.10000000000002</v>
      </c>
      <c r="G460" s="384"/>
      <c r="H460" s="385">
        <f t="shared" si="578"/>
        <v>11040.000000000146</v>
      </c>
      <c r="I460" s="379"/>
      <c r="J460" s="415">
        <f t="shared" si="579"/>
        <v>3.4500000000000455</v>
      </c>
      <c r="K460" s="386">
        <f t="shared" si="576"/>
        <v>13050.000000000069</v>
      </c>
    </row>
    <row r="461" spans="1:11" ht="14.25">
      <c r="A461" s="381">
        <v>43496</v>
      </c>
      <c r="B461" s="382" t="s">
        <v>49</v>
      </c>
      <c r="C461" s="382">
        <v>14000</v>
      </c>
      <c r="D461" s="382" t="s">
        <v>15</v>
      </c>
      <c r="E461" s="383">
        <v>76.599999999999994</v>
      </c>
      <c r="F461" s="383">
        <v>77.55</v>
      </c>
      <c r="G461" s="384"/>
      <c r="H461" s="385">
        <f t="shared" si="578"/>
        <v>13300.00000000004</v>
      </c>
      <c r="I461" s="379"/>
      <c r="J461" s="415">
        <f t="shared" si="579"/>
        <v>0.95000000000000284</v>
      </c>
      <c r="K461" s="386">
        <f t="shared" si="576"/>
        <v>-10230.000000000075</v>
      </c>
    </row>
    <row r="462" spans="1:11" ht="14.25">
      <c r="A462" s="381">
        <v>43495</v>
      </c>
      <c r="B462" s="382" t="s">
        <v>270</v>
      </c>
      <c r="C462" s="382">
        <v>14000</v>
      </c>
      <c r="D462" s="382" t="s">
        <v>15</v>
      </c>
      <c r="E462" s="383">
        <v>81</v>
      </c>
      <c r="F462" s="383">
        <v>81.7</v>
      </c>
      <c r="G462" s="384"/>
      <c r="H462" s="385">
        <f t="shared" si="578"/>
        <v>9800.00000000004</v>
      </c>
      <c r="I462" s="379"/>
      <c r="J462" s="415">
        <f t="shared" si="579"/>
        <v>0.70000000000000284</v>
      </c>
      <c r="K462" s="386">
        <f t="shared" si="576"/>
        <v>2599.9999999999091</v>
      </c>
    </row>
    <row r="463" spans="1:11" ht="14.25">
      <c r="A463" s="405">
        <v>43495</v>
      </c>
      <c r="B463" s="406" t="s">
        <v>127</v>
      </c>
      <c r="C463" s="406">
        <v>1000</v>
      </c>
      <c r="D463" s="406" t="s">
        <v>15</v>
      </c>
      <c r="E463" s="407">
        <v>1190</v>
      </c>
      <c r="F463" s="407">
        <v>1202</v>
      </c>
      <c r="G463" s="408">
        <v>1212</v>
      </c>
      <c r="H463" s="416">
        <f t="shared" si="578"/>
        <v>12000</v>
      </c>
      <c r="I463" s="409">
        <f>(IF(D463="SHORT",IF(G463="",0,E463-G463),IF(D463="LONG",IF(G463="",0,G463-F463))))*C463</f>
        <v>10000</v>
      </c>
      <c r="J463" s="417">
        <f t="shared" si="579"/>
        <v>22</v>
      </c>
      <c r="K463" s="386">
        <f t="shared" si="576"/>
        <v>15240.000000000055</v>
      </c>
    </row>
    <row r="464" spans="1:11" ht="14.25">
      <c r="A464" s="381">
        <v>43495</v>
      </c>
      <c r="B464" s="382" t="s">
        <v>242</v>
      </c>
      <c r="C464" s="382">
        <v>1400</v>
      </c>
      <c r="D464" s="382" t="s">
        <v>15</v>
      </c>
      <c r="E464" s="383">
        <v>753.2</v>
      </c>
      <c r="F464" s="383">
        <v>752.15</v>
      </c>
      <c r="G464" s="384"/>
      <c r="H464" s="385">
        <f t="shared" si="578"/>
        <v>-1470.0000000000955</v>
      </c>
      <c r="I464" s="379"/>
      <c r="J464" s="415">
        <f t="shared" si="579"/>
        <v>-1.0500000000000682</v>
      </c>
      <c r="K464" s="386">
        <f t="shared" si="576"/>
        <v>9000</v>
      </c>
    </row>
    <row r="465" spans="1:11" ht="14.25">
      <c r="A465" s="381">
        <v>43489</v>
      </c>
      <c r="B465" s="382" t="s">
        <v>239</v>
      </c>
      <c r="C465" s="382">
        <v>5500</v>
      </c>
      <c r="D465" s="382" t="s">
        <v>13</v>
      </c>
      <c r="E465" s="383">
        <v>284.89999999999998</v>
      </c>
      <c r="F465" s="383">
        <v>282.75</v>
      </c>
      <c r="G465" s="384"/>
      <c r="H465" s="385">
        <f t="shared" si="578"/>
        <v>11824.999999999874</v>
      </c>
      <c r="I465" s="379"/>
      <c r="J465" s="415">
        <f t="shared" si="579"/>
        <v>2.1499999999999773</v>
      </c>
      <c r="K465" s="418">
        <f t="shared" si="576"/>
        <v>42720.00000000016</v>
      </c>
    </row>
    <row r="466" spans="1:11" ht="14.25">
      <c r="A466" s="381">
        <v>43489</v>
      </c>
      <c r="B466" s="382" t="s">
        <v>274</v>
      </c>
      <c r="C466" s="382">
        <v>24000</v>
      </c>
      <c r="D466" s="382" t="s">
        <v>13</v>
      </c>
      <c r="E466" s="383">
        <v>47.35</v>
      </c>
      <c r="F466" s="383">
        <v>46.8</v>
      </c>
      <c r="G466" s="384"/>
      <c r="H466" s="385">
        <f t="shared" si="578"/>
        <v>13200.000000000102</v>
      </c>
      <c r="I466" s="379"/>
      <c r="J466" s="415">
        <f t="shared" si="579"/>
        <v>0.55000000000000426</v>
      </c>
      <c r="K466" s="386">
        <f t="shared" si="576"/>
        <v>-11759.999999999967</v>
      </c>
    </row>
    <row r="467" spans="1:11" ht="14.25">
      <c r="A467" s="381">
        <v>43488</v>
      </c>
      <c r="B467" s="382" t="s">
        <v>196</v>
      </c>
      <c r="C467" s="382">
        <v>5700</v>
      </c>
      <c r="D467" s="382" t="s">
        <v>13</v>
      </c>
      <c r="E467" s="383">
        <v>160.19999999999999</v>
      </c>
      <c r="F467" s="383">
        <v>158.19999999999999</v>
      </c>
      <c r="G467" s="384"/>
      <c r="H467" s="385">
        <f t="shared" si="578"/>
        <v>11400</v>
      </c>
      <c r="I467" s="379"/>
      <c r="J467" s="415">
        <f t="shared" si="579"/>
        <v>2</v>
      </c>
      <c r="K467" s="418">
        <f t="shared" si="576"/>
        <v>55439.999999999782</v>
      </c>
    </row>
    <row r="468" spans="1:11" ht="14.25">
      <c r="A468" s="381">
        <v>43487</v>
      </c>
      <c r="B468" s="382" t="s">
        <v>172</v>
      </c>
      <c r="C468" s="382">
        <v>3600</v>
      </c>
      <c r="D468" s="382" t="s">
        <v>13</v>
      </c>
      <c r="E468" s="383">
        <v>354.9</v>
      </c>
      <c r="F468" s="383">
        <v>354.3</v>
      </c>
      <c r="G468" s="384"/>
      <c r="H468" s="385">
        <f t="shared" si="578"/>
        <v>2159.9999999998772</v>
      </c>
      <c r="I468" s="379"/>
      <c r="J468" s="415">
        <f t="shared" si="579"/>
        <v>0.59999999999996589</v>
      </c>
      <c r="K468" s="386">
        <f t="shared" si="576"/>
        <v>3119.9999999998909</v>
      </c>
    </row>
    <row r="469" spans="1:11" ht="14.25">
      <c r="A469" s="381">
        <v>43487</v>
      </c>
      <c r="B469" s="382" t="s">
        <v>221</v>
      </c>
      <c r="C469" s="382">
        <v>1100</v>
      </c>
      <c r="D469" s="382" t="s">
        <v>15</v>
      </c>
      <c r="E469" s="383">
        <v>1153.6500000000001</v>
      </c>
      <c r="F469" s="383">
        <v>1147.3</v>
      </c>
      <c r="G469" s="384"/>
      <c r="H469" s="385">
        <f t="shared" si="578"/>
        <v>-6985.0000000001501</v>
      </c>
      <c r="I469" s="379"/>
      <c r="J469" s="415">
        <f t="shared" si="579"/>
        <v>-6.3500000000001364</v>
      </c>
      <c r="K469" s="386">
        <f t="shared" si="576"/>
        <v>13600.000000000136</v>
      </c>
    </row>
    <row r="470" spans="1:11" ht="14.25">
      <c r="A470" s="405">
        <v>43486</v>
      </c>
      <c r="B470" s="406" t="s">
        <v>131</v>
      </c>
      <c r="C470" s="406">
        <v>1200</v>
      </c>
      <c r="D470" s="406" t="s">
        <v>15</v>
      </c>
      <c r="E470" s="407">
        <v>1066.5999999999999</v>
      </c>
      <c r="F470" s="407">
        <v>1079.95</v>
      </c>
      <c r="G470" s="408">
        <v>1096.1500000000001</v>
      </c>
      <c r="H470" s="416">
        <f t="shared" si="578"/>
        <v>16020.000000000164</v>
      </c>
      <c r="I470" s="409">
        <f>(IF(D470="SHORT",IF(G470="",0,E470-G470),IF(D470="LONG",IF(G470="",0,G470-F470))))*C470</f>
        <v>19440.000000000055</v>
      </c>
      <c r="J470" s="417">
        <f t="shared" si="579"/>
        <v>29.550000000000182</v>
      </c>
      <c r="K470" s="386">
        <f t="shared" si="576"/>
        <v>-15359.999999999945</v>
      </c>
    </row>
    <row r="471" spans="1:11" ht="14.25">
      <c r="A471" s="381">
        <v>43486</v>
      </c>
      <c r="B471" s="382" t="s">
        <v>142</v>
      </c>
      <c r="C471" s="382">
        <v>3000</v>
      </c>
      <c r="D471" s="382" t="s">
        <v>15</v>
      </c>
      <c r="E471" s="383">
        <v>328.7</v>
      </c>
      <c r="F471" s="383">
        <v>332.8</v>
      </c>
      <c r="G471" s="384"/>
      <c r="H471" s="385">
        <f t="shared" si="578"/>
        <v>12300.000000000069</v>
      </c>
      <c r="I471" s="379"/>
      <c r="J471" s="415">
        <f t="shared" si="579"/>
        <v>4.1000000000000227</v>
      </c>
      <c r="K471" s="386">
        <f t="shared" si="576"/>
        <v>-15119.999999999891</v>
      </c>
    </row>
    <row r="472" spans="1:11" ht="14.25">
      <c r="A472" s="381">
        <v>43483</v>
      </c>
      <c r="B472" s="382" t="s">
        <v>162</v>
      </c>
      <c r="C472" s="382">
        <v>3000</v>
      </c>
      <c r="D472" s="382" t="s">
        <v>13</v>
      </c>
      <c r="E472" s="383">
        <v>289.25</v>
      </c>
      <c r="F472" s="383">
        <v>285.75</v>
      </c>
      <c r="G472" s="384"/>
      <c r="H472" s="385">
        <f t="shared" si="578"/>
        <v>10500</v>
      </c>
      <c r="I472" s="379"/>
      <c r="J472" s="415">
        <f t="shared" si="579"/>
        <v>3.5</v>
      </c>
      <c r="K472" s="386">
        <f t="shared" si="576"/>
        <v>14689.999999999942</v>
      </c>
    </row>
    <row r="473" spans="1:11" ht="14.25">
      <c r="A473" s="381">
        <v>43483</v>
      </c>
      <c r="B473" s="382" t="s">
        <v>239</v>
      </c>
      <c r="C473" s="382">
        <v>5500</v>
      </c>
      <c r="D473" s="382" t="s">
        <v>13</v>
      </c>
      <c r="E473" s="383">
        <v>282.25</v>
      </c>
      <c r="F473" s="383">
        <v>281.2</v>
      </c>
      <c r="G473" s="384"/>
      <c r="H473" s="385">
        <f t="shared" si="578"/>
        <v>5775.0000000000628</v>
      </c>
      <c r="I473" s="379"/>
      <c r="J473" s="415">
        <f t="shared" si="579"/>
        <v>1.0500000000000114</v>
      </c>
      <c r="K473" s="386">
        <f t="shared" si="576"/>
        <v>-15119.999999999891</v>
      </c>
    </row>
    <row r="474" spans="1:11" ht="14.25">
      <c r="A474" s="381">
        <v>43482</v>
      </c>
      <c r="B474" s="382" t="s">
        <v>273</v>
      </c>
      <c r="C474" s="382">
        <v>6000</v>
      </c>
      <c r="D474" s="382" t="s">
        <v>13</v>
      </c>
      <c r="E474" s="383">
        <v>263.60000000000002</v>
      </c>
      <c r="F474" s="383">
        <v>260.3</v>
      </c>
      <c r="G474" s="384"/>
      <c r="H474" s="385">
        <f t="shared" si="578"/>
        <v>19800.000000000069</v>
      </c>
      <c r="I474" s="379"/>
      <c r="J474" s="415">
        <f t="shared" si="579"/>
        <v>3.3000000000000114</v>
      </c>
      <c r="K474" s="418">
        <f t="shared" si="576"/>
        <v>35000</v>
      </c>
    </row>
    <row r="475" spans="1:11" ht="14.25">
      <c r="A475" s="381">
        <v>43482</v>
      </c>
      <c r="B475" s="382" t="s">
        <v>235</v>
      </c>
      <c r="C475" s="382">
        <v>3000</v>
      </c>
      <c r="D475" s="382" t="s">
        <v>13</v>
      </c>
      <c r="E475" s="383">
        <v>349.35</v>
      </c>
      <c r="F475" s="383">
        <v>345</v>
      </c>
      <c r="G475" s="384"/>
      <c r="H475" s="385">
        <f t="shared" si="578"/>
        <v>13050.000000000069</v>
      </c>
      <c r="I475" s="379"/>
      <c r="J475" s="415">
        <f t="shared" si="579"/>
        <v>4.3500000000000227</v>
      </c>
      <c r="K475" s="386">
        <f t="shared" si="576"/>
        <v>15600</v>
      </c>
    </row>
    <row r="476" spans="1:11" ht="14.25">
      <c r="A476" s="381">
        <v>43482</v>
      </c>
      <c r="B476" s="382" t="s">
        <v>272</v>
      </c>
      <c r="C476" s="382">
        <v>2200</v>
      </c>
      <c r="D476" s="382" t="s">
        <v>13</v>
      </c>
      <c r="E476" s="383">
        <v>489.9</v>
      </c>
      <c r="F476" s="383">
        <v>494.55</v>
      </c>
      <c r="G476" s="384"/>
      <c r="H476" s="385">
        <f t="shared" si="578"/>
        <v>-10230.000000000075</v>
      </c>
      <c r="I476" s="379"/>
      <c r="J476" s="415">
        <f t="shared" si="579"/>
        <v>-4.6500000000000341</v>
      </c>
      <c r="K476" s="386">
        <f t="shared" si="576"/>
        <v>-14400.000000000035</v>
      </c>
    </row>
    <row r="477" spans="1:11" ht="14.25">
      <c r="A477" s="381">
        <v>43481</v>
      </c>
      <c r="B477" s="382" t="s">
        <v>17</v>
      </c>
      <c r="C477" s="382">
        <v>2000</v>
      </c>
      <c r="D477" s="382" t="s">
        <v>15</v>
      </c>
      <c r="E477" s="383">
        <v>537.70000000000005</v>
      </c>
      <c r="F477" s="383">
        <v>539</v>
      </c>
      <c r="G477" s="384"/>
      <c r="H477" s="385">
        <f t="shared" si="578"/>
        <v>2599.9999999999091</v>
      </c>
      <c r="I477" s="379"/>
      <c r="J477" s="415">
        <f t="shared" si="579"/>
        <v>1.2999999999999545</v>
      </c>
      <c r="K477" s="386">
        <f t="shared" si="576"/>
        <v>3000</v>
      </c>
    </row>
    <row r="478" spans="1:11" ht="14.25">
      <c r="A478" s="381">
        <v>43481</v>
      </c>
      <c r="B478" s="382" t="s">
        <v>12</v>
      </c>
      <c r="C478" s="382">
        <v>2400</v>
      </c>
      <c r="D478" s="382" t="s">
        <v>15</v>
      </c>
      <c r="E478" s="383">
        <v>764.65</v>
      </c>
      <c r="F478" s="383">
        <v>771</v>
      </c>
      <c r="G478" s="384"/>
      <c r="H478" s="385">
        <f t="shared" si="578"/>
        <v>15240.000000000055</v>
      </c>
      <c r="I478" s="379"/>
      <c r="J478" s="415">
        <f t="shared" si="579"/>
        <v>6.3500000000000227</v>
      </c>
      <c r="K478" s="386">
        <f t="shared" si="576"/>
        <v>3639.9999999999409</v>
      </c>
    </row>
    <row r="479" spans="1:11" ht="14.25">
      <c r="A479" s="381">
        <v>43480</v>
      </c>
      <c r="B479" s="382" t="s">
        <v>251</v>
      </c>
      <c r="C479" s="382">
        <v>4000</v>
      </c>
      <c r="D479" s="382" t="s">
        <v>15</v>
      </c>
      <c r="E479" s="383">
        <v>183.5</v>
      </c>
      <c r="F479" s="383">
        <v>185.75</v>
      </c>
      <c r="G479" s="384"/>
      <c r="H479" s="385">
        <f t="shared" si="578"/>
        <v>9000</v>
      </c>
      <c r="I479" s="379"/>
      <c r="J479" s="415">
        <f t="shared" si="579"/>
        <v>2.25</v>
      </c>
      <c r="K479" s="386">
        <f t="shared" si="576"/>
        <v>11659.9999999999</v>
      </c>
    </row>
    <row r="480" spans="1:11" ht="14.25">
      <c r="A480" s="405">
        <v>43480</v>
      </c>
      <c r="B480" s="406" t="s">
        <v>218</v>
      </c>
      <c r="C480" s="406">
        <v>4800</v>
      </c>
      <c r="D480" s="406" t="s">
        <v>15</v>
      </c>
      <c r="E480" s="407">
        <v>321.14999999999998</v>
      </c>
      <c r="F480" s="407">
        <v>325.14999999999998</v>
      </c>
      <c r="G480" s="408">
        <v>330.05</v>
      </c>
      <c r="H480" s="416">
        <f t="shared" si="578"/>
        <v>19200</v>
      </c>
      <c r="I480" s="409">
        <f>(IF(D480="SHORT",IF(G480="",0,E480-G480),IF(D480="LONG",IF(G480="",0,G480-F480))))*C480</f>
        <v>23520.000000000164</v>
      </c>
      <c r="J480" s="417">
        <f t="shared" si="579"/>
        <v>8.9000000000000341</v>
      </c>
      <c r="K480" s="386">
        <f t="shared" si="576"/>
        <v>7425.0000000000255</v>
      </c>
    </row>
    <row r="481" spans="1:11" ht="14.25">
      <c r="A481" s="381">
        <v>43479</v>
      </c>
      <c r="B481" s="382" t="s">
        <v>111</v>
      </c>
      <c r="C481" s="382">
        <v>1400</v>
      </c>
      <c r="D481" s="382" t="s">
        <v>13</v>
      </c>
      <c r="E481" s="383">
        <v>838.6</v>
      </c>
      <c r="F481" s="383">
        <v>847</v>
      </c>
      <c r="G481" s="384"/>
      <c r="H481" s="385">
        <f t="shared" si="578"/>
        <v>-11759.999999999967</v>
      </c>
      <c r="I481" s="379"/>
      <c r="J481" s="415">
        <f t="shared" si="579"/>
        <v>-8.3999999999999773</v>
      </c>
      <c r="K481" s="386">
        <f t="shared" si="576"/>
        <v>1750</v>
      </c>
    </row>
    <row r="482" spans="1:11" ht="14.25">
      <c r="A482" s="405">
        <v>43476</v>
      </c>
      <c r="B482" s="406" t="s">
        <v>194</v>
      </c>
      <c r="C482" s="406">
        <v>1600</v>
      </c>
      <c r="D482" s="406" t="s">
        <v>13</v>
      </c>
      <c r="E482" s="407">
        <v>891.4</v>
      </c>
      <c r="F482" s="407">
        <v>880.7</v>
      </c>
      <c r="G482" s="408">
        <v>867.45</v>
      </c>
      <c r="H482" s="416">
        <f t="shared" si="578"/>
        <v>17119.999999999891</v>
      </c>
      <c r="I482" s="409">
        <f>(IF(D482="SHORT",IF(G482="",0,E482-G482),IF(D482="LONG",IF(G482="",0,G482-F482))))*C482</f>
        <v>38319.999999999891</v>
      </c>
      <c r="J482" s="417">
        <f t="shared" si="579"/>
        <v>34.649999999999864</v>
      </c>
      <c r="K482" s="386">
        <f t="shared" si="576"/>
        <v>15359.999999999945</v>
      </c>
    </row>
    <row r="483" spans="1:11" ht="14.25">
      <c r="A483" s="381">
        <v>43475</v>
      </c>
      <c r="B483" s="382" t="s">
        <v>109</v>
      </c>
      <c r="C483" s="382">
        <v>2400</v>
      </c>
      <c r="D483" s="382" t="s">
        <v>13</v>
      </c>
      <c r="E483" s="383">
        <v>455.65</v>
      </c>
      <c r="F483" s="383">
        <v>454.35</v>
      </c>
      <c r="G483" s="384"/>
      <c r="H483" s="385">
        <f t="shared" si="578"/>
        <v>3119.9999999998909</v>
      </c>
      <c r="I483" s="379"/>
      <c r="J483" s="415">
        <f t="shared" si="579"/>
        <v>1.2999999999999545</v>
      </c>
      <c r="K483" s="418">
        <f t="shared" si="576"/>
        <v>41030.000000000073</v>
      </c>
    </row>
    <row r="484" spans="1:11" ht="14.25">
      <c r="A484" s="381">
        <v>43475</v>
      </c>
      <c r="B484" s="382" t="s">
        <v>271</v>
      </c>
      <c r="C484" s="382">
        <v>2000</v>
      </c>
      <c r="D484" s="382" t="s">
        <v>13</v>
      </c>
      <c r="E484" s="383">
        <v>540.85</v>
      </c>
      <c r="F484" s="383">
        <v>534.04999999999995</v>
      </c>
      <c r="G484" s="384"/>
      <c r="H484" s="385">
        <f t="shared" si="578"/>
        <v>13600.000000000136</v>
      </c>
      <c r="I484" s="379"/>
      <c r="J484" s="415">
        <f t="shared" si="579"/>
        <v>6.8000000000000682</v>
      </c>
    </row>
    <row r="485" spans="1:11" ht="14.25">
      <c r="A485" s="381">
        <v>43475</v>
      </c>
      <c r="B485" s="382" t="s">
        <v>91</v>
      </c>
      <c r="C485" s="382">
        <v>2400</v>
      </c>
      <c r="D485" s="382" t="s">
        <v>13</v>
      </c>
      <c r="E485" s="383">
        <v>674.4</v>
      </c>
      <c r="F485" s="383">
        <v>680.8</v>
      </c>
      <c r="G485" s="384"/>
      <c r="H485" s="385">
        <f t="shared" si="578"/>
        <v>-15359.999999999945</v>
      </c>
      <c r="I485" s="379"/>
      <c r="J485" s="415">
        <f t="shared" si="579"/>
        <v>-6.3999999999999773</v>
      </c>
    </row>
    <row r="486" spans="1:11" ht="14.25">
      <c r="A486" s="381">
        <v>43475</v>
      </c>
      <c r="B486" s="382" t="s">
        <v>255</v>
      </c>
      <c r="C486" s="382">
        <v>2400</v>
      </c>
      <c r="D486" s="382" t="s">
        <v>13</v>
      </c>
      <c r="E486" s="383">
        <v>660.5</v>
      </c>
      <c r="F486" s="383">
        <v>666.8</v>
      </c>
      <c r="G486" s="384"/>
      <c r="H486" s="385">
        <f t="shared" si="578"/>
        <v>-15119.999999999891</v>
      </c>
      <c r="I486" s="379"/>
      <c r="J486" s="415">
        <f t="shared" si="579"/>
        <v>-6.2999999999999545</v>
      </c>
    </row>
    <row r="487" spans="1:11" ht="14.25">
      <c r="A487" s="381">
        <v>43474</v>
      </c>
      <c r="B487" s="382" t="s">
        <v>99</v>
      </c>
      <c r="C487" s="382">
        <v>2600</v>
      </c>
      <c r="D487" s="382" t="s">
        <v>15</v>
      </c>
      <c r="E487" s="383">
        <v>453.6</v>
      </c>
      <c r="F487" s="383">
        <v>459.25</v>
      </c>
      <c r="G487" s="384"/>
      <c r="H487" s="385">
        <f t="shared" si="578"/>
        <v>14689.999999999942</v>
      </c>
      <c r="I487" s="379"/>
      <c r="J487" s="415">
        <f t="shared" si="579"/>
        <v>5.6499999999999773</v>
      </c>
    </row>
    <row r="488" spans="1:11" ht="14.25">
      <c r="A488" s="381">
        <v>43474</v>
      </c>
      <c r="B488" s="382" t="s">
        <v>218</v>
      </c>
      <c r="C488" s="382">
        <v>4800</v>
      </c>
      <c r="D488" s="382" t="s">
        <v>15</v>
      </c>
      <c r="E488" s="383">
        <v>329.2</v>
      </c>
      <c r="F488" s="383">
        <v>326.05</v>
      </c>
      <c r="G488" s="384"/>
      <c r="H488" s="385">
        <f t="shared" si="578"/>
        <v>-15119.999999999891</v>
      </c>
      <c r="I488" s="379"/>
      <c r="J488" s="415">
        <f t="shared" si="579"/>
        <v>-3.1499999999999773</v>
      </c>
    </row>
    <row r="489" spans="1:11" ht="14.25">
      <c r="A489" s="405">
        <v>43473</v>
      </c>
      <c r="B489" s="406" t="s">
        <v>270</v>
      </c>
      <c r="C489" s="406">
        <v>14000</v>
      </c>
      <c r="D489" s="406" t="s">
        <v>15</v>
      </c>
      <c r="E489" s="407">
        <v>91.85</v>
      </c>
      <c r="F489" s="407">
        <v>92.95</v>
      </c>
      <c r="G489" s="408">
        <v>94.35</v>
      </c>
      <c r="H489" s="416">
        <f t="shared" si="578"/>
        <v>15400.00000000012</v>
      </c>
      <c r="I489" s="409">
        <f>(IF(D489="SHORT",IF(G489="",0,E489-G489),IF(D489="LONG",IF(G489="",0,G489-F489))))*C489</f>
        <v>19599.99999999988</v>
      </c>
      <c r="J489" s="417">
        <f t="shared" si="579"/>
        <v>2.5</v>
      </c>
    </row>
    <row r="490" spans="1:11" ht="14.25">
      <c r="A490" s="381">
        <v>43472</v>
      </c>
      <c r="B490" s="382" t="s">
        <v>91</v>
      </c>
      <c r="C490" s="382">
        <v>2400</v>
      </c>
      <c r="D490" s="382" t="s">
        <v>15</v>
      </c>
      <c r="E490" s="383">
        <v>667.85</v>
      </c>
      <c r="F490" s="383">
        <v>674.35</v>
      </c>
      <c r="G490" s="384"/>
      <c r="H490" s="385">
        <f t="shared" si="578"/>
        <v>15600</v>
      </c>
      <c r="I490" s="379"/>
      <c r="J490" s="415">
        <f t="shared" si="579"/>
        <v>6.5</v>
      </c>
    </row>
    <row r="491" spans="1:11" ht="14.25">
      <c r="A491" s="381">
        <v>43469</v>
      </c>
      <c r="B491" s="382" t="s">
        <v>150</v>
      </c>
      <c r="C491" s="382">
        <v>12000</v>
      </c>
      <c r="D491" s="382" t="s">
        <v>13</v>
      </c>
      <c r="E491" s="383">
        <v>120.5</v>
      </c>
      <c r="F491" s="383">
        <v>121.7</v>
      </c>
      <c r="G491" s="384"/>
      <c r="H491" s="385">
        <f t="shared" si="578"/>
        <v>-14400.000000000035</v>
      </c>
      <c r="I491" s="379"/>
      <c r="J491" s="415">
        <f t="shared" si="579"/>
        <v>-1.2000000000000028</v>
      </c>
    </row>
    <row r="492" spans="1:11" ht="14.25">
      <c r="A492" s="381">
        <v>43469</v>
      </c>
      <c r="B492" s="382" t="s">
        <v>148</v>
      </c>
      <c r="C492" s="382">
        <v>4000</v>
      </c>
      <c r="D492" s="382" t="s">
        <v>15</v>
      </c>
      <c r="E492" s="383">
        <v>259.89999999999998</v>
      </c>
      <c r="F492" s="383">
        <v>260.64999999999998</v>
      </c>
      <c r="G492" s="384"/>
      <c r="H492" s="385">
        <f t="shared" si="578"/>
        <v>3000</v>
      </c>
      <c r="I492" s="379"/>
      <c r="J492" s="415">
        <f t="shared" si="579"/>
        <v>0.75</v>
      </c>
    </row>
    <row r="493" spans="1:11" ht="14.25">
      <c r="A493" s="381">
        <v>43468</v>
      </c>
      <c r="B493" s="382" t="s">
        <v>157</v>
      </c>
      <c r="C493" s="382">
        <v>5200</v>
      </c>
      <c r="D493" s="382" t="s">
        <v>13</v>
      </c>
      <c r="E493" s="383">
        <v>380</v>
      </c>
      <c r="F493" s="383">
        <v>379.3</v>
      </c>
      <c r="G493" s="384"/>
      <c r="H493" s="385">
        <f t="shared" si="578"/>
        <v>3639.9999999999409</v>
      </c>
      <c r="I493" s="379"/>
      <c r="J493" s="415">
        <f t="shared" si="579"/>
        <v>0.69999999999998863</v>
      </c>
    </row>
    <row r="494" spans="1:11" ht="14.25">
      <c r="A494" s="381">
        <v>43468</v>
      </c>
      <c r="B494" s="382" t="s">
        <v>269</v>
      </c>
      <c r="C494" s="382">
        <v>2200</v>
      </c>
      <c r="D494" s="382" t="s">
        <v>13</v>
      </c>
      <c r="E494" s="383">
        <v>439.65</v>
      </c>
      <c r="F494" s="383">
        <v>434.35</v>
      </c>
      <c r="G494" s="384"/>
      <c r="H494" s="385">
        <f t="shared" si="578"/>
        <v>11659.9999999999</v>
      </c>
      <c r="I494" s="379"/>
      <c r="J494" s="415">
        <f t="shared" si="579"/>
        <v>5.2999999999999545</v>
      </c>
    </row>
    <row r="495" spans="1:11" ht="14.25">
      <c r="A495" s="381">
        <v>43467</v>
      </c>
      <c r="B495" s="382" t="s">
        <v>236</v>
      </c>
      <c r="C495" s="382">
        <v>4500</v>
      </c>
      <c r="D495" s="382" t="s">
        <v>15</v>
      </c>
      <c r="E495" s="383">
        <v>158.35</v>
      </c>
      <c r="F495" s="383">
        <v>160</v>
      </c>
      <c r="G495" s="384"/>
      <c r="H495" s="385">
        <f t="shared" si="578"/>
        <v>7425.0000000000255</v>
      </c>
      <c r="I495" s="379"/>
      <c r="J495" s="415">
        <f t="shared" si="579"/>
        <v>1.6500000000000057</v>
      </c>
    </row>
    <row r="496" spans="1:11" ht="14.25">
      <c r="A496" s="381">
        <v>43467</v>
      </c>
      <c r="B496" s="382" t="s">
        <v>203</v>
      </c>
      <c r="C496" s="382">
        <v>3500</v>
      </c>
      <c r="D496" s="382" t="s">
        <v>13</v>
      </c>
      <c r="E496" s="383">
        <v>186.1</v>
      </c>
      <c r="F496" s="383">
        <v>185.6</v>
      </c>
      <c r="G496" s="384"/>
      <c r="H496" s="385">
        <f t="shared" si="578"/>
        <v>1750</v>
      </c>
      <c r="I496" s="379"/>
      <c r="J496" s="415">
        <f t="shared" si="579"/>
        <v>0.5</v>
      </c>
    </row>
    <row r="497" spans="1:10" ht="14.25">
      <c r="A497" s="381">
        <v>43466</v>
      </c>
      <c r="B497" s="382" t="s">
        <v>268</v>
      </c>
      <c r="C497" s="382">
        <v>2400</v>
      </c>
      <c r="D497" s="382" t="s">
        <v>13</v>
      </c>
      <c r="E497" s="383">
        <v>628.35</v>
      </c>
      <c r="F497" s="383">
        <v>621.95000000000005</v>
      </c>
      <c r="G497" s="384"/>
      <c r="H497" s="385">
        <f t="shared" si="578"/>
        <v>15359.999999999945</v>
      </c>
      <c r="I497" s="379"/>
      <c r="J497" s="415">
        <f t="shared" si="579"/>
        <v>6.3999999999999773</v>
      </c>
    </row>
    <row r="498" spans="1:10" ht="14.25">
      <c r="A498" s="405">
        <v>43466</v>
      </c>
      <c r="B498" s="406" t="s">
        <v>159</v>
      </c>
      <c r="C498" s="406">
        <v>2200</v>
      </c>
      <c r="D498" s="406" t="s">
        <v>13</v>
      </c>
      <c r="E498" s="407">
        <v>469</v>
      </c>
      <c r="F498" s="407">
        <v>463.15</v>
      </c>
      <c r="G498" s="408">
        <v>456.2</v>
      </c>
      <c r="H498" s="416">
        <f t="shared" si="578"/>
        <v>12870.000000000051</v>
      </c>
      <c r="I498" s="409">
        <f>(IF(D498="SHORT",IF(G498="",0,E498-G498),IF(D498="LONG",IF(G498="",0,G498-F498))))*C498</f>
        <v>28160.000000000025</v>
      </c>
      <c r="J498" s="417">
        <f t="shared" si="579"/>
        <v>18.650000000000034</v>
      </c>
    </row>
    <row r="499" spans="1:10" ht="14.25">
      <c r="A499" s="389"/>
      <c r="B499" s="389"/>
      <c r="C499" s="389"/>
      <c r="D499" s="389"/>
      <c r="E499" s="389"/>
      <c r="F499" s="389"/>
      <c r="G499" s="389"/>
      <c r="H499" s="389"/>
      <c r="I499" s="389"/>
      <c r="J499" s="389"/>
    </row>
    <row r="500" spans="1:10" ht="14.25">
      <c r="A500" s="390"/>
      <c r="B500" s="390"/>
      <c r="C500" s="390"/>
      <c r="D500" s="390"/>
      <c r="E500" s="390"/>
      <c r="F500" s="390"/>
      <c r="G500" s="390" t="s">
        <v>282</v>
      </c>
      <c r="H500" s="391">
        <f>SUM(H459:H499)</f>
        <v>239500.00000000032</v>
      </c>
      <c r="I500" s="390"/>
      <c r="J500" s="391">
        <f>SUM(J473:J499)</f>
        <v>88.749999999999957</v>
      </c>
    </row>
    <row r="501" spans="1:10" ht="14.25">
      <c r="A501" s="389"/>
      <c r="B501" s="389"/>
      <c r="C501" s="389"/>
      <c r="D501" s="389"/>
      <c r="E501" s="389"/>
      <c r="F501" s="389"/>
      <c r="G501" s="389"/>
      <c r="H501" s="389"/>
      <c r="I501" s="389"/>
      <c r="J501" s="389"/>
    </row>
    <row r="502" spans="1:10" ht="14.25">
      <c r="A502" s="389"/>
      <c r="B502" s="389"/>
      <c r="C502" s="389"/>
      <c r="D502" s="389"/>
      <c r="E502" s="389"/>
      <c r="F502" s="389"/>
      <c r="G502" s="389"/>
      <c r="H502" s="389"/>
      <c r="I502" s="389"/>
      <c r="J502" s="389"/>
    </row>
  </sheetData>
  <mergeCells count="10">
    <mergeCell ref="G457:G458"/>
    <mergeCell ref="H457:I458"/>
    <mergeCell ref="J457:J458"/>
    <mergeCell ref="K442:K443"/>
    <mergeCell ref="A457:A458"/>
    <mergeCell ref="B457:B458"/>
    <mergeCell ref="C457:C458"/>
    <mergeCell ref="D457:D458"/>
    <mergeCell ref="E457:E458"/>
    <mergeCell ref="F457:F45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A2" sqref="A2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28" t="s">
        <v>204</v>
      </c>
      <c r="B1" s="429"/>
      <c r="C1" s="429"/>
      <c r="D1" s="429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>
      <c r="A25" s="428" t="s">
        <v>204</v>
      </c>
      <c r="B25" s="429"/>
      <c r="C25" s="429"/>
      <c r="D25" s="429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topLeftCell="A13" workbookViewId="0">
      <selection activeCell="H77" sqref="H77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30"/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23.25" customHeight="1">
      <c r="A2" s="432" t="s">
        <v>114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26.25">
      <c r="A3" s="433" t="s">
        <v>115</v>
      </c>
      <c r="B3" s="433"/>
      <c r="C3" s="434" t="s">
        <v>212</v>
      </c>
      <c r="D3" s="435"/>
      <c r="E3" s="268"/>
      <c r="F3" s="268"/>
      <c r="G3" s="268"/>
      <c r="H3" s="436"/>
      <c r="I3" s="436"/>
      <c r="J3" s="269"/>
      <c r="K3" s="269"/>
    </row>
    <row r="4" spans="1:11" ht="12.75" customHeight="1">
      <c r="A4" s="443" t="s">
        <v>1</v>
      </c>
      <c r="B4" s="437" t="s">
        <v>116</v>
      </c>
      <c r="C4" s="437" t="s">
        <v>117</v>
      </c>
      <c r="D4" s="437" t="s">
        <v>118</v>
      </c>
      <c r="E4" s="437" t="s">
        <v>119</v>
      </c>
      <c r="F4" s="437" t="s">
        <v>120</v>
      </c>
      <c r="G4" s="437" t="s">
        <v>121</v>
      </c>
      <c r="H4" s="439" t="s">
        <v>122</v>
      </c>
      <c r="I4" s="440"/>
      <c r="J4" s="437" t="s">
        <v>123</v>
      </c>
      <c r="K4" s="437" t="s">
        <v>124</v>
      </c>
    </row>
    <row r="5" spans="1:11" s="261" customFormat="1" ht="12.75" customHeight="1">
      <c r="A5" s="444"/>
      <c r="B5" s="438"/>
      <c r="C5" s="438"/>
      <c r="D5" s="438"/>
      <c r="E5" s="438"/>
      <c r="F5" s="438"/>
      <c r="G5" s="438"/>
      <c r="H5" s="441"/>
      <c r="I5" s="442"/>
      <c r="J5" s="438"/>
      <c r="K5" s="438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4"/>
  <sheetViews>
    <sheetView topLeftCell="A130" workbookViewId="0">
      <selection activeCell="E44" sqref="E4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45" t="s">
        <v>61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7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abc</cp:lastModifiedBy>
  <dcterms:created xsi:type="dcterms:W3CDTF">2018-07-30T11:15:25Z</dcterms:created>
  <dcterms:modified xsi:type="dcterms:W3CDTF">2020-03-20T07:26:17Z</dcterms:modified>
</cp:coreProperties>
</file>